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17" sheetId="1" r:id="rId1"/>
    <sheet name="１月(月間)" sheetId="283" r:id="rId2"/>
    <sheet name="１月(上旬)" sheetId="284" r:id="rId3"/>
    <sheet name="１月(中旬)" sheetId="331" r:id="rId4"/>
    <sheet name="１月(下旬)" sheetId="286" r:id="rId5"/>
    <sheet name="２月(月間)" sheetId="287" r:id="rId6"/>
    <sheet name="２月(上旬)" sheetId="288" r:id="rId7"/>
    <sheet name="２月(中旬)" sheetId="332" r:id="rId8"/>
    <sheet name="２月(下旬)" sheetId="290" r:id="rId9"/>
    <sheet name="３月(月間)" sheetId="291" r:id="rId10"/>
    <sheet name="３月(上旬)" sheetId="292" r:id="rId11"/>
    <sheet name="３月(中旬)" sheetId="333" r:id="rId12"/>
    <sheet name="３月(下旬)" sheetId="294" r:id="rId13"/>
    <sheet name="４月(月間)" sheetId="295" r:id="rId14"/>
    <sheet name="４月(上旬)" sheetId="296" r:id="rId15"/>
    <sheet name="４月(中旬)" sheetId="334" r:id="rId16"/>
    <sheet name="４月(下旬)" sheetId="298" r:id="rId17"/>
    <sheet name="５月(月間)" sheetId="299" r:id="rId18"/>
    <sheet name="５月(上旬)" sheetId="300" r:id="rId19"/>
    <sheet name="５月(中旬)" sheetId="335" r:id="rId20"/>
    <sheet name="５月(下旬)" sheetId="302" r:id="rId21"/>
    <sheet name="６月(月間)" sheetId="303" r:id="rId22"/>
    <sheet name="６月(上旬)" sheetId="304" r:id="rId23"/>
    <sheet name="６月(中旬)" sheetId="336" r:id="rId24"/>
    <sheet name="６月(下旬)" sheetId="306" r:id="rId25"/>
    <sheet name="７月(月間)" sheetId="307" r:id="rId26"/>
    <sheet name="７月(上旬)" sheetId="308" r:id="rId27"/>
    <sheet name="７月(中旬)" sheetId="337" r:id="rId28"/>
    <sheet name="７月(下旬)" sheetId="310" r:id="rId29"/>
    <sheet name="８月(月間)" sheetId="311" r:id="rId30"/>
    <sheet name="８月(上旬)" sheetId="312" r:id="rId31"/>
    <sheet name="８月(中旬)" sheetId="338" r:id="rId32"/>
    <sheet name="８月(下旬)" sheetId="314" r:id="rId33"/>
    <sheet name="９月(月間)" sheetId="315" r:id="rId34"/>
    <sheet name="９月(上旬)" sheetId="316" r:id="rId35"/>
    <sheet name="９月(中旬)" sheetId="317" r:id="rId36"/>
    <sheet name="９月(下旬)" sheetId="318" r:id="rId37"/>
    <sheet name="10月(月間)" sheetId="319" r:id="rId38"/>
    <sheet name="10月(上旬)" sheetId="320" r:id="rId39"/>
    <sheet name="10月(中旬)" sheetId="321" r:id="rId40"/>
    <sheet name="10月(下旬)" sheetId="322" r:id="rId41"/>
    <sheet name="11月(月間)" sheetId="323" r:id="rId42"/>
    <sheet name="11月(上旬)" sheetId="324" r:id="rId43"/>
    <sheet name="11月(中旬)" sheetId="325" r:id="rId44"/>
    <sheet name="11月(下旬)" sheetId="326" r:id="rId45"/>
    <sheet name="12月(月間)" sheetId="327" r:id="rId46"/>
    <sheet name="12月(上旬)" sheetId="328" r:id="rId47"/>
    <sheet name="12月(中旬)" sheetId="329" r:id="rId48"/>
    <sheet name="12月(下旬)" sheetId="330" r:id="rId49"/>
  </sheets>
  <externalReferences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338" l="1"/>
  <c r="A1" i="338"/>
  <c r="G50" i="338"/>
  <c r="F50" i="338"/>
  <c r="C50" i="338"/>
  <c r="K50" i="338" s="1"/>
  <c r="B50" i="338"/>
  <c r="J50" i="338" s="1"/>
  <c r="G49" i="338"/>
  <c r="F49" i="338"/>
  <c r="I49" i="338" s="1"/>
  <c r="C49" i="338"/>
  <c r="K49" i="338" s="1"/>
  <c r="B49" i="338"/>
  <c r="E49" i="338" s="1"/>
  <c r="G48" i="338"/>
  <c r="F48" i="338"/>
  <c r="C48" i="338"/>
  <c r="B48" i="338"/>
  <c r="G47" i="338"/>
  <c r="F47" i="338"/>
  <c r="C47" i="338"/>
  <c r="K47" i="338" s="1"/>
  <c r="B47" i="338"/>
  <c r="G46" i="338"/>
  <c r="F46" i="338"/>
  <c r="H46" i="338" s="1"/>
  <c r="C46" i="338"/>
  <c r="K46" i="338" s="1"/>
  <c r="B46" i="338"/>
  <c r="J46" i="338" s="1"/>
  <c r="G45" i="338"/>
  <c r="F45" i="338"/>
  <c r="I45" i="338" s="1"/>
  <c r="C45" i="338"/>
  <c r="K45" i="338" s="1"/>
  <c r="B45" i="338"/>
  <c r="E45" i="338" s="1"/>
  <c r="G44" i="338"/>
  <c r="F44" i="338"/>
  <c r="C44" i="338"/>
  <c r="B44" i="338"/>
  <c r="G43" i="338"/>
  <c r="F43" i="338"/>
  <c r="C43" i="338"/>
  <c r="K43" i="338" s="1"/>
  <c r="B43" i="338"/>
  <c r="G42" i="338"/>
  <c r="F42" i="338"/>
  <c r="H42" i="338" s="1"/>
  <c r="C42" i="338"/>
  <c r="K42" i="338" s="1"/>
  <c r="B42" i="338"/>
  <c r="J42" i="338" s="1"/>
  <c r="G41" i="338"/>
  <c r="F41" i="338"/>
  <c r="I41" i="338" s="1"/>
  <c r="C41" i="338"/>
  <c r="K41" i="338" s="1"/>
  <c r="B41" i="338"/>
  <c r="E41" i="338" s="1"/>
  <c r="G40" i="338"/>
  <c r="F40" i="338"/>
  <c r="C40" i="338"/>
  <c r="K40" i="338" s="1"/>
  <c r="B40" i="338"/>
  <c r="G39" i="338"/>
  <c r="F39" i="338"/>
  <c r="C39" i="338"/>
  <c r="K39" i="338" s="1"/>
  <c r="B39" i="338"/>
  <c r="G38" i="338"/>
  <c r="F38" i="338"/>
  <c r="H38" i="338" s="1"/>
  <c r="C38" i="338"/>
  <c r="K38" i="338" s="1"/>
  <c r="B38" i="338"/>
  <c r="J38" i="338" s="1"/>
  <c r="G37" i="338"/>
  <c r="F37" i="338"/>
  <c r="I37" i="338" s="1"/>
  <c r="C37" i="338"/>
  <c r="K37" i="338" s="1"/>
  <c r="B37" i="338"/>
  <c r="E37" i="338" s="1"/>
  <c r="G36" i="338"/>
  <c r="F36" i="338"/>
  <c r="C36" i="338"/>
  <c r="K36" i="338" s="1"/>
  <c r="B36" i="338"/>
  <c r="G35" i="338"/>
  <c r="F35" i="338"/>
  <c r="C35" i="338"/>
  <c r="K35" i="338" s="1"/>
  <c r="B35" i="338"/>
  <c r="G34" i="338"/>
  <c r="F34" i="338"/>
  <c r="H34" i="338" s="1"/>
  <c r="C34" i="338"/>
  <c r="C33" i="338" s="1"/>
  <c r="B34" i="338"/>
  <c r="G32" i="338"/>
  <c r="F32" i="338"/>
  <c r="C32" i="338"/>
  <c r="K32" i="338" s="1"/>
  <c r="B32" i="338"/>
  <c r="J32" i="338" s="1"/>
  <c r="G31" i="338"/>
  <c r="F31" i="338"/>
  <c r="C31" i="338"/>
  <c r="K31" i="338" s="1"/>
  <c r="B31" i="338"/>
  <c r="G30" i="338"/>
  <c r="G29" i="338"/>
  <c r="F29" i="338"/>
  <c r="C29" i="338"/>
  <c r="K29" i="338" s="1"/>
  <c r="B29" i="338"/>
  <c r="G28" i="338"/>
  <c r="F28" i="338"/>
  <c r="C28" i="338"/>
  <c r="K28" i="338" s="1"/>
  <c r="B28" i="338"/>
  <c r="G27" i="338"/>
  <c r="F27" i="338"/>
  <c r="C27" i="338"/>
  <c r="K27" i="338" s="1"/>
  <c r="B27" i="338"/>
  <c r="J27" i="338" s="1"/>
  <c r="G26" i="338"/>
  <c r="I26" i="338" s="1"/>
  <c r="F26" i="338"/>
  <c r="C26" i="338"/>
  <c r="K26" i="338" s="1"/>
  <c r="B26" i="338"/>
  <c r="J26" i="338" s="1"/>
  <c r="G25" i="338"/>
  <c r="F25" i="338"/>
  <c r="C25" i="338"/>
  <c r="K25" i="338" s="1"/>
  <c r="B25" i="338"/>
  <c r="J25" i="338" s="1"/>
  <c r="G24" i="338"/>
  <c r="I24" i="338" s="1"/>
  <c r="F24" i="338"/>
  <c r="C24" i="338"/>
  <c r="K24" i="338" s="1"/>
  <c r="B24" i="338"/>
  <c r="J24" i="338" s="1"/>
  <c r="G23" i="338"/>
  <c r="F23" i="338"/>
  <c r="C23" i="338"/>
  <c r="K23" i="338" s="1"/>
  <c r="B23" i="338"/>
  <c r="J23" i="338" s="1"/>
  <c r="G22" i="338"/>
  <c r="I22" i="338" s="1"/>
  <c r="F22" i="338"/>
  <c r="C22" i="338"/>
  <c r="K22" i="338" s="1"/>
  <c r="B22" i="338"/>
  <c r="J22" i="338" s="1"/>
  <c r="G21" i="338"/>
  <c r="F21" i="338"/>
  <c r="C21" i="338"/>
  <c r="K21" i="338" s="1"/>
  <c r="B21" i="338"/>
  <c r="J21" i="338" s="1"/>
  <c r="G20" i="338"/>
  <c r="I20" i="338" s="1"/>
  <c r="F20" i="338"/>
  <c r="C20" i="338"/>
  <c r="K20" i="338" s="1"/>
  <c r="B20" i="338"/>
  <c r="J20" i="338" s="1"/>
  <c r="G19" i="338"/>
  <c r="F19" i="338"/>
  <c r="C19" i="338"/>
  <c r="K19" i="338" s="1"/>
  <c r="B19" i="338"/>
  <c r="J19" i="338" s="1"/>
  <c r="G18" i="338"/>
  <c r="I18" i="338" s="1"/>
  <c r="F18" i="338"/>
  <c r="C18" i="338"/>
  <c r="K18" i="338" s="1"/>
  <c r="B18" i="338"/>
  <c r="J18" i="338" s="1"/>
  <c r="G17" i="338"/>
  <c r="F17" i="338"/>
  <c r="C17" i="338"/>
  <c r="K17" i="338" s="1"/>
  <c r="B17" i="338"/>
  <c r="J17" i="338" s="1"/>
  <c r="G16" i="338"/>
  <c r="I16" i="338" s="1"/>
  <c r="F16" i="338"/>
  <c r="C16" i="338"/>
  <c r="B16" i="338"/>
  <c r="J16" i="338" s="1"/>
  <c r="G15" i="338"/>
  <c r="F15" i="338"/>
  <c r="C15" i="338"/>
  <c r="K15" i="338" s="1"/>
  <c r="B15" i="338"/>
  <c r="J15" i="338" s="1"/>
  <c r="G14" i="338"/>
  <c r="G13" i="338"/>
  <c r="I13" i="338" s="1"/>
  <c r="F13" i="338"/>
  <c r="C13" i="338"/>
  <c r="K13" i="338" s="1"/>
  <c r="B13" i="338"/>
  <c r="J13" i="338" s="1"/>
  <c r="G12" i="338"/>
  <c r="F12" i="338"/>
  <c r="C12" i="338"/>
  <c r="K12" i="338" s="1"/>
  <c r="B12" i="338"/>
  <c r="J12" i="338" s="1"/>
  <c r="G11" i="338"/>
  <c r="I11" i="338" s="1"/>
  <c r="F11" i="338"/>
  <c r="C11" i="338"/>
  <c r="K11" i="338" s="1"/>
  <c r="B11" i="338"/>
  <c r="J11" i="338" s="1"/>
  <c r="G10" i="338"/>
  <c r="F10" i="338"/>
  <c r="C10" i="338"/>
  <c r="K10" i="338" s="1"/>
  <c r="B10" i="338"/>
  <c r="J10" i="338" s="1"/>
  <c r="G9" i="338"/>
  <c r="I9" i="338" s="1"/>
  <c r="F9" i="338"/>
  <c r="C9" i="338"/>
  <c r="K9" i="338" s="1"/>
  <c r="B9" i="338"/>
  <c r="J9" i="338" s="1"/>
  <c r="F8" i="338"/>
  <c r="B8" i="338"/>
  <c r="K4" i="338"/>
  <c r="J4" i="338"/>
  <c r="G4" i="338"/>
  <c r="F4" i="338"/>
  <c r="E1" i="337"/>
  <c r="A1" i="337"/>
  <c r="G49" i="337"/>
  <c r="F49" i="337"/>
  <c r="H49" i="337" s="1"/>
  <c r="C49" i="337"/>
  <c r="K49" i="337" s="1"/>
  <c r="B49" i="337"/>
  <c r="J49" i="337" s="1"/>
  <c r="L49" i="337" s="1"/>
  <c r="G48" i="337"/>
  <c r="F48" i="337"/>
  <c r="I48" i="337" s="1"/>
  <c r="C48" i="337"/>
  <c r="K48" i="337" s="1"/>
  <c r="B48" i="337"/>
  <c r="E48" i="337" s="1"/>
  <c r="G47" i="337"/>
  <c r="F47" i="337"/>
  <c r="H47" i="337" s="1"/>
  <c r="C47" i="337"/>
  <c r="K47" i="337" s="1"/>
  <c r="B47" i="337"/>
  <c r="J47" i="337" s="1"/>
  <c r="L47" i="337" s="1"/>
  <c r="G46" i="337"/>
  <c r="F46" i="337"/>
  <c r="I46" i="337" s="1"/>
  <c r="C46" i="337"/>
  <c r="K46" i="337" s="1"/>
  <c r="B46" i="337"/>
  <c r="E46" i="337" s="1"/>
  <c r="G45" i="337"/>
  <c r="F45" i="337"/>
  <c r="H45" i="337" s="1"/>
  <c r="C45" i="337"/>
  <c r="K45" i="337" s="1"/>
  <c r="B45" i="337"/>
  <c r="J45" i="337" s="1"/>
  <c r="L45" i="337" s="1"/>
  <c r="G44" i="337"/>
  <c r="F44" i="337"/>
  <c r="I44" i="337" s="1"/>
  <c r="C44" i="337"/>
  <c r="K44" i="337" s="1"/>
  <c r="B44" i="337"/>
  <c r="E44" i="337" s="1"/>
  <c r="G43" i="337"/>
  <c r="F43" i="337"/>
  <c r="H43" i="337" s="1"/>
  <c r="C43" i="337"/>
  <c r="K43" i="337" s="1"/>
  <c r="B43" i="337"/>
  <c r="J43" i="337" s="1"/>
  <c r="L43" i="337" s="1"/>
  <c r="G42" i="337"/>
  <c r="F42" i="337"/>
  <c r="I42" i="337" s="1"/>
  <c r="C42" i="337"/>
  <c r="K42" i="337" s="1"/>
  <c r="B42" i="337"/>
  <c r="E42" i="337" s="1"/>
  <c r="G41" i="337"/>
  <c r="F41" i="337"/>
  <c r="H41" i="337" s="1"/>
  <c r="C41" i="337"/>
  <c r="K41" i="337" s="1"/>
  <c r="B41" i="337"/>
  <c r="J41" i="337" s="1"/>
  <c r="L41" i="337" s="1"/>
  <c r="G40" i="337"/>
  <c r="F40" i="337"/>
  <c r="I40" i="337" s="1"/>
  <c r="C40" i="337"/>
  <c r="K40" i="337" s="1"/>
  <c r="B40" i="337"/>
  <c r="E40" i="337" s="1"/>
  <c r="G39" i="337"/>
  <c r="F39" i="337"/>
  <c r="H39" i="337" s="1"/>
  <c r="C39" i="337"/>
  <c r="K39" i="337" s="1"/>
  <c r="B39" i="337"/>
  <c r="J39" i="337" s="1"/>
  <c r="L39" i="337" s="1"/>
  <c r="G38" i="337"/>
  <c r="F38" i="337"/>
  <c r="I38" i="337" s="1"/>
  <c r="C38" i="337"/>
  <c r="K38" i="337" s="1"/>
  <c r="B38" i="337"/>
  <c r="E38" i="337" s="1"/>
  <c r="G37" i="337"/>
  <c r="F37" i="337"/>
  <c r="H37" i="337" s="1"/>
  <c r="C37" i="337"/>
  <c r="K37" i="337" s="1"/>
  <c r="B37" i="337"/>
  <c r="J37" i="337" s="1"/>
  <c r="L37" i="337" s="1"/>
  <c r="G36" i="337"/>
  <c r="F36" i="337"/>
  <c r="I36" i="337" s="1"/>
  <c r="C36" i="337"/>
  <c r="K36" i="337" s="1"/>
  <c r="B36" i="337"/>
  <c r="J36" i="337" s="1"/>
  <c r="L36" i="337" s="1"/>
  <c r="G35" i="337"/>
  <c r="F35" i="337"/>
  <c r="H35" i="337" s="1"/>
  <c r="C35" i="337"/>
  <c r="K35" i="337" s="1"/>
  <c r="B35" i="337"/>
  <c r="J35" i="337" s="1"/>
  <c r="L35" i="337" s="1"/>
  <c r="G34" i="337"/>
  <c r="F34" i="337"/>
  <c r="I34" i="337" s="1"/>
  <c r="C34" i="337"/>
  <c r="K34" i="337" s="1"/>
  <c r="B34" i="337"/>
  <c r="E34" i="337" s="1"/>
  <c r="G33" i="337"/>
  <c r="F33" i="337"/>
  <c r="H33" i="337" s="1"/>
  <c r="C33" i="337"/>
  <c r="K33" i="337" s="1"/>
  <c r="B33" i="337"/>
  <c r="J33" i="337" s="1"/>
  <c r="L33" i="337" s="1"/>
  <c r="G32" i="337"/>
  <c r="F32" i="337"/>
  <c r="I32" i="337" s="1"/>
  <c r="C32" i="337"/>
  <c r="K32" i="337" s="1"/>
  <c r="B32" i="337"/>
  <c r="E32" i="337" s="1"/>
  <c r="G31" i="337"/>
  <c r="F31" i="337"/>
  <c r="H31" i="337" s="1"/>
  <c r="C31" i="337"/>
  <c r="K31" i="337" s="1"/>
  <c r="B31" i="337"/>
  <c r="J31" i="337" s="1"/>
  <c r="L31" i="337" s="1"/>
  <c r="G30" i="337"/>
  <c r="F30" i="337"/>
  <c r="I30" i="337" s="1"/>
  <c r="C30" i="337"/>
  <c r="K30" i="337" s="1"/>
  <c r="B30" i="337"/>
  <c r="E30" i="337" s="1"/>
  <c r="G29" i="337"/>
  <c r="F29" i="337"/>
  <c r="H29" i="337" s="1"/>
  <c r="C29" i="337"/>
  <c r="K29" i="337" s="1"/>
  <c r="B29" i="337"/>
  <c r="J29" i="337" s="1"/>
  <c r="L29" i="337" s="1"/>
  <c r="G28" i="337"/>
  <c r="F28" i="337"/>
  <c r="I28" i="337" s="1"/>
  <c r="C28" i="337"/>
  <c r="K28" i="337" s="1"/>
  <c r="B28" i="337"/>
  <c r="E28" i="337" s="1"/>
  <c r="G27" i="337"/>
  <c r="F27" i="337"/>
  <c r="H27" i="337" s="1"/>
  <c r="C27" i="337"/>
  <c r="K27" i="337" s="1"/>
  <c r="B27" i="337"/>
  <c r="J27" i="337" s="1"/>
  <c r="L27" i="337" s="1"/>
  <c r="G26" i="337"/>
  <c r="F26" i="337"/>
  <c r="I26" i="337" s="1"/>
  <c r="C26" i="337"/>
  <c r="K26" i="337" s="1"/>
  <c r="B26" i="337"/>
  <c r="E26" i="337" s="1"/>
  <c r="G25" i="337"/>
  <c r="F25" i="337"/>
  <c r="H25" i="337" s="1"/>
  <c r="C25" i="337"/>
  <c r="K25" i="337" s="1"/>
  <c r="B25" i="337"/>
  <c r="J25" i="337" s="1"/>
  <c r="L25" i="337" s="1"/>
  <c r="G24" i="337"/>
  <c r="F24" i="337"/>
  <c r="I24" i="337" s="1"/>
  <c r="C24" i="337"/>
  <c r="K24" i="337" s="1"/>
  <c r="B24" i="337"/>
  <c r="E24" i="337" s="1"/>
  <c r="G23" i="337"/>
  <c r="F23" i="337"/>
  <c r="H23" i="337" s="1"/>
  <c r="C23" i="337"/>
  <c r="K23" i="337" s="1"/>
  <c r="B23" i="337"/>
  <c r="J23" i="337" s="1"/>
  <c r="L23" i="337" s="1"/>
  <c r="G22" i="337"/>
  <c r="F22" i="337"/>
  <c r="I22" i="337" s="1"/>
  <c r="C22" i="337"/>
  <c r="K22" i="337" s="1"/>
  <c r="B22" i="337"/>
  <c r="E22" i="337" s="1"/>
  <c r="G21" i="337"/>
  <c r="F21" i="337"/>
  <c r="H21" i="337" s="1"/>
  <c r="C21" i="337"/>
  <c r="K21" i="337" s="1"/>
  <c r="B21" i="337"/>
  <c r="J21" i="337" s="1"/>
  <c r="L21" i="337" s="1"/>
  <c r="G20" i="337"/>
  <c r="F20" i="337"/>
  <c r="I20" i="337" s="1"/>
  <c r="C20" i="337"/>
  <c r="K20" i="337" s="1"/>
  <c r="B20" i="337"/>
  <c r="E20" i="337" s="1"/>
  <c r="G19" i="337"/>
  <c r="F19" i="337"/>
  <c r="H19" i="337" s="1"/>
  <c r="C19" i="337"/>
  <c r="K19" i="337" s="1"/>
  <c r="B19" i="337"/>
  <c r="J19" i="337" s="1"/>
  <c r="L19" i="337" s="1"/>
  <c r="G18" i="337"/>
  <c r="F18" i="337"/>
  <c r="I18" i="337" s="1"/>
  <c r="C18" i="337"/>
  <c r="K18" i="337" s="1"/>
  <c r="B18" i="337"/>
  <c r="E18" i="337" s="1"/>
  <c r="G17" i="337"/>
  <c r="F17" i="337"/>
  <c r="H17" i="337" s="1"/>
  <c r="C17" i="337"/>
  <c r="K17" i="337" s="1"/>
  <c r="B17" i="337"/>
  <c r="J17" i="337" s="1"/>
  <c r="L17" i="337" s="1"/>
  <c r="G16" i="337"/>
  <c r="F16" i="337"/>
  <c r="I16" i="337" s="1"/>
  <c r="C16" i="337"/>
  <c r="K16" i="337" s="1"/>
  <c r="B16" i="337"/>
  <c r="E16" i="337" s="1"/>
  <c r="G15" i="337"/>
  <c r="G14" i="337" s="1"/>
  <c r="F15" i="337"/>
  <c r="H15" i="337" s="1"/>
  <c r="C15" i="337"/>
  <c r="C14" i="337" s="1"/>
  <c r="K14" i="337" s="1"/>
  <c r="B15" i="337"/>
  <c r="J15" i="337" s="1"/>
  <c r="G13" i="337"/>
  <c r="F13" i="337"/>
  <c r="C13" i="337"/>
  <c r="K13" i="337" s="1"/>
  <c r="B13" i="337"/>
  <c r="J13" i="337" s="1"/>
  <c r="G12" i="337"/>
  <c r="F12" i="337"/>
  <c r="C12" i="337"/>
  <c r="K12" i="337" s="1"/>
  <c r="B12" i="337"/>
  <c r="G11" i="337"/>
  <c r="F11" i="337"/>
  <c r="C11" i="337"/>
  <c r="K11" i="337" s="1"/>
  <c r="B11" i="337"/>
  <c r="J11" i="337" s="1"/>
  <c r="G10" i="337"/>
  <c r="F10" i="337"/>
  <c r="C10" i="337"/>
  <c r="K10" i="337" s="1"/>
  <c r="B10" i="337"/>
  <c r="G9" i="337"/>
  <c r="G8" i="337" s="1"/>
  <c r="G7" i="337" s="1"/>
  <c r="G6" i="337" s="1"/>
  <c r="F9" i="337"/>
  <c r="C9" i="337"/>
  <c r="C8" i="337" s="1"/>
  <c r="B9" i="337"/>
  <c r="J9" i="337" s="1"/>
  <c r="B8" i="337"/>
  <c r="E8" i="337" s="1"/>
  <c r="K4" i="337"/>
  <c r="J4" i="337"/>
  <c r="G4" i="337"/>
  <c r="F4" i="337"/>
  <c r="E1" i="336"/>
  <c r="A1" i="336"/>
  <c r="G49" i="336"/>
  <c r="F49" i="336"/>
  <c r="C49" i="336"/>
  <c r="K49" i="336" s="1"/>
  <c r="B49" i="336"/>
  <c r="J49" i="336" s="1"/>
  <c r="G48" i="336"/>
  <c r="F48" i="336"/>
  <c r="C48" i="336"/>
  <c r="K48" i="336" s="1"/>
  <c r="B48" i="336"/>
  <c r="G47" i="336"/>
  <c r="F47" i="336"/>
  <c r="C47" i="336"/>
  <c r="B47" i="336"/>
  <c r="J47" i="336" s="1"/>
  <c r="G46" i="336"/>
  <c r="F46" i="336"/>
  <c r="I46" i="336" s="1"/>
  <c r="C46" i="336"/>
  <c r="K46" i="336" s="1"/>
  <c r="B46" i="336"/>
  <c r="E46" i="336" s="1"/>
  <c r="G45" i="336"/>
  <c r="F45" i="336"/>
  <c r="C45" i="336"/>
  <c r="K45" i="336" s="1"/>
  <c r="B45" i="336"/>
  <c r="J45" i="336" s="1"/>
  <c r="G44" i="336"/>
  <c r="F44" i="336"/>
  <c r="C44" i="336"/>
  <c r="K44" i="336" s="1"/>
  <c r="B44" i="336"/>
  <c r="G43" i="336"/>
  <c r="F43" i="336"/>
  <c r="C43" i="336"/>
  <c r="B43" i="336"/>
  <c r="J43" i="336" s="1"/>
  <c r="G42" i="336"/>
  <c r="F42" i="336"/>
  <c r="I42" i="336" s="1"/>
  <c r="C42" i="336"/>
  <c r="K42" i="336" s="1"/>
  <c r="B42" i="336"/>
  <c r="E42" i="336" s="1"/>
  <c r="G41" i="336"/>
  <c r="F41" i="336"/>
  <c r="C41" i="336"/>
  <c r="K41" i="336" s="1"/>
  <c r="B41" i="336"/>
  <c r="J41" i="336" s="1"/>
  <c r="G40" i="336"/>
  <c r="F40" i="336"/>
  <c r="C40" i="336"/>
  <c r="K40" i="336" s="1"/>
  <c r="B40" i="336"/>
  <c r="G39" i="336"/>
  <c r="F39" i="336"/>
  <c r="C39" i="336"/>
  <c r="B39" i="336"/>
  <c r="J39" i="336" s="1"/>
  <c r="G38" i="336"/>
  <c r="F38" i="336"/>
  <c r="I38" i="336" s="1"/>
  <c r="C38" i="336"/>
  <c r="K38" i="336" s="1"/>
  <c r="B38" i="336"/>
  <c r="E38" i="336" s="1"/>
  <c r="G37" i="336"/>
  <c r="F37" i="336"/>
  <c r="C37" i="336"/>
  <c r="K37" i="336" s="1"/>
  <c r="B37" i="336"/>
  <c r="J37" i="336" s="1"/>
  <c r="G36" i="336"/>
  <c r="F36" i="336"/>
  <c r="C36" i="336"/>
  <c r="K36" i="336" s="1"/>
  <c r="B36" i="336"/>
  <c r="G35" i="336"/>
  <c r="F35" i="336"/>
  <c r="C35" i="336"/>
  <c r="B35" i="336"/>
  <c r="J35" i="336" s="1"/>
  <c r="G34" i="336"/>
  <c r="F34" i="336"/>
  <c r="I34" i="336" s="1"/>
  <c r="C34" i="336"/>
  <c r="K34" i="336" s="1"/>
  <c r="B34" i="336"/>
  <c r="E34" i="336" s="1"/>
  <c r="G33" i="336"/>
  <c r="F33" i="336"/>
  <c r="C33" i="336"/>
  <c r="K33" i="336" s="1"/>
  <c r="B33" i="336"/>
  <c r="J33" i="336" s="1"/>
  <c r="G32" i="336"/>
  <c r="F32" i="336"/>
  <c r="C32" i="336"/>
  <c r="K32" i="336" s="1"/>
  <c r="B32" i="336"/>
  <c r="G31" i="336"/>
  <c r="G30" i="336"/>
  <c r="F30" i="336"/>
  <c r="C30" i="336"/>
  <c r="K30" i="336" s="1"/>
  <c r="B30" i="336"/>
  <c r="G29" i="336"/>
  <c r="F29" i="336"/>
  <c r="C29" i="336"/>
  <c r="B29" i="336"/>
  <c r="J29" i="336" s="1"/>
  <c r="F28" i="336"/>
  <c r="G27" i="336"/>
  <c r="F27" i="336"/>
  <c r="C27" i="336"/>
  <c r="B27" i="336"/>
  <c r="G26" i="336"/>
  <c r="F26" i="336"/>
  <c r="H26" i="336" s="1"/>
  <c r="C26" i="336"/>
  <c r="K26" i="336" s="1"/>
  <c r="B26" i="336"/>
  <c r="J26" i="336" s="1"/>
  <c r="G25" i="336"/>
  <c r="F25" i="336"/>
  <c r="I25" i="336" s="1"/>
  <c r="C25" i="336"/>
  <c r="K25" i="336" s="1"/>
  <c r="B25" i="336"/>
  <c r="E25" i="336" s="1"/>
  <c r="G24" i="336"/>
  <c r="F24" i="336"/>
  <c r="C24" i="336"/>
  <c r="B24" i="336"/>
  <c r="G23" i="336"/>
  <c r="F23" i="336"/>
  <c r="C23" i="336"/>
  <c r="K23" i="336" s="1"/>
  <c r="B23" i="336"/>
  <c r="G22" i="336"/>
  <c r="F22" i="336"/>
  <c r="H22" i="336" s="1"/>
  <c r="C22" i="336"/>
  <c r="K22" i="336" s="1"/>
  <c r="B22" i="336"/>
  <c r="J22" i="336" s="1"/>
  <c r="G21" i="336"/>
  <c r="F21" i="336"/>
  <c r="I21" i="336" s="1"/>
  <c r="C21" i="336"/>
  <c r="K21" i="336" s="1"/>
  <c r="B21" i="336"/>
  <c r="E21" i="336" s="1"/>
  <c r="G20" i="336"/>
  <c r="F20" i="336"/>
  <c r="C20" i="336"/>
  <c r="B20" i="336"/>
  <c r="G19" i="336"/>
  <c r="F19" i="336"/>
  <c r="C19" i="336"/>
  <c r="K19" i="336" s="1"/>
  <c r="B19" i="336"/>
  <c r="G18" i="336"/>
  <c r="F18" i="336"/>
  <c r="H18" i="336" s="1"/>
  <c r="C18" i="336"/>
  <c r="K18" i="336" s="1"/>
  <c r="B18" i="336"/>
  <c r="J18" i="336" s="1"/>
  <c r="G17" i="336"/>
  <c r="F17" i="336"/>
  <c r="I17" i="336" s="1"/>
  <c r="C17" i="336"/>
  <c r="K17" i="336" s="1"/>
  <c r="B17" i="336"/>
  <c r="E17" i="336" s="1"/>
  <c r="G16" i="336"/>
  <c r="F16" i="336"/>
  <c r="C16" i="336"/>
  <c r="B16" i="336"/>
  <c r="G15" i="336"/>
  <c r="F15" i="336"/>
  <c r="C15" i="336"/>
  <c r="K15" i="336" s="1"/>
  <c r="B15" i="336"/>
  <c r="G13" i="336"/>
  <c r="F13" i="336"/>
  <c r="C13" i="336"/>
  <c r="K13" i="336" s="1"/>
  <c r="B13" i="336"/>
  <c r="G12" i="336"/>
  <c r="F12" i="336"/>
  <c r="C12" i="336"/>
  <c r="B12" i="336"/>
  <c r="J12" i="336" s="1"/>
  <c r="G11" i="336"/>
  <c r="F11" i="336"/>
  <c r="I11" i="336" s="1"/>
  <c r="C11" i="336"/>
  <c r="K11" i="336" s="1"/>
  <c r="B11" i="336"/>
  <c r="E11" i="336" s="1"/>
  <c r="G10" i="336"/>
  <c r="F10" i="336"/>
  <c r="C10" i="336"/>
  <c r="K10" i="336" s="1"/>
  <c r="B10" i="336"/>
  <c r="J10" i="336" s="1"/>
  <c r="G9" i="336"/>
  <c r="F9" i="336"/>
  <c r="C9" i="336"/>
  <c r="K9" i="336" s="1"/>
  <c r="B9" i="336"/>
  <c r="G8" i="336"/>
  <c r="K4" i="336"/>
  <c r="J4" i="336"/>
  <c r="G4" i="336"/>
  <c r="F4" i="336"/>
  <c r="E1" i="335"/>
  <c r="A1" i="335"/>
  <c r="G50" i="335"/>
  <c r="F50" i="335"/>
  <c r="C50" i="335"/>
  <c r="K50" i="335" s="1"/>
  <c r="B50" i="335"/>
  <c r="J50" i="335" s="1"/>
  <c r="G49" i="335"/>
  <c r="F49" i="335"/>
  <c r="C49" i="335"/>
  <c r="K49" i="335" s="1"/>
  <c r="B49" i="335"/>
  <c r="G48" i="335"/>
  <c r="F48" i="335"/>
  <c r="C48" i="335"/>
  <c r="B48" i="335"/>
  <c r="J48" i="335" s="1"/>
  <c r="G47" i="335"/>
  <c r="F47" i="335"/>
  <c r="I47" i="335" s="1"/>
  <c r="C47" i="335"/>
  <c r="K47" i="335" s="1"/>
  <c r="B47" i="335"/>
  <c r="E47" i="335" s="1"/>
  <c r="G46" i="335"/>
  <c r="F46" i="335"/>
  <c r="C46" i="335"/>
  <c r="K46" i="335" s="1"/>
  <c r="B46" i="335"/>
  <c r="J46" i="335" s="1"/>
  <c r="G45" i="335"/>
  <c r="F45" i="335"/>
  <c r="C45" i="335"/>
  <c r="K45" i="335" s="1"/>
  <c r="B45" i="335"/>
  <c r="G44" i="335"/>
  <c r="F44" i="335"/>
  <c r="C44" i="335"/>
  <c r="B44" i="335"/>
  <c r="J44" i="335" s="1"/>
  <c r="G43" i="335"/>
  <c r="F43" i="335"/>
  <c r="I43" i="335" s="1"/>
  <c r="C43" i="335"/>
  <c r="K43" i="335" s="1"/>
  <c r="B43" i="335"/>
  <c r="E43" i="335" s="1"/>
  <c r="G42" i="335"/>
  <c r="F42" i="335"/>
  <c r="C42" i="335"/>
  <c r="K42" i="335" s="1"/>
  <c r="B42" i="335"/>
  <c r="J42" i="335" s="1"/>
  <c r="G41" i="335"/>
  <c r="F41" i="335"/>
  <c r="C41" i="335"/>
  <c r="K41" i="335" s="1"/>
  <c r="B41" i="335"/>
  <c r="G40" i="335"/>
  <c r="F40" i="335"/>
  <c r="C40" i="335"/>
  <c r="B40" i="335"/>
  <c r="J40" i="335" s="1"/>
  <c r="G39" i="335"/>
  <c r="F39" i="335"/>
  <c r="I39" i="335" s="1"/>
  <c r="C39" i="335"/>
  <c r="K39" i="335" s="1"/>
  <c r="B39" i="335"/>
  <c r="E39" i="335" s="1"/>
  <c r="G38" i="335"/>
  <c r="F38" i="335"/>
  <c r="C38" i="335"/>
  <c r="K38" i="335" s="1"/>
  <c r="B38" i="335"/>
  <c r="J38" i="335" s="1"/>
  <c r="G37" i="335"/>
  <c r="F37" i="335"/>
  <c r="C37" i="335"/>
  <c r="K37" i="335" s="1"/>
  <c r="B37" i="335"/>
  <c r="G36" i="335"/>
  <c r="F36" i="335"/>
  <c r="C36" i="335"/>
  <c r="B36" i="335"/>
  <c r="J36" i="335" s="1"/>
  <c r="G35" i="335"/>
  <c r="F35" i="335"/>
  <c r="I35" i="335" s="1"/>
  <c r="C35" i="335"/>
  <c r="K35" i="335" s="1"/>
  <c r="B35" i="335"/>
  <c r="E35" i="335" s="1"/>
  <c r="G34" i="335"/>
  <c r="F34" i="335"/>
  <c r="C34" i="335"/>
  <c r="K34" i="335" s="1"/>
  <c r="B34" i="335"/>
  <c r="J34" i="335" s="1"/>
  <c r="G33" i="335"/>
  <c r="F33" i="335"/>
  <c r="C33" i="335"/>
  <c r="K33" i="335" s="1"/>
  <c r="B33" i="335"/>
  <c r="G32" i="335"/>
  <c r="G31" i="335" s="1"/>
  <c r="F32" i="335"/>
  <c r="C32" i="335"/>
  <c r="B32" i="335"/>
  <c r="J32" i="335" s="1"/>
  <c r="G30" i="335"/>
  <c r="F30" i="335"/>
  <c r="C30" i="335"/>
  <c r="K30" i="335" s="1"/>
  <c r="B30" i="335"/>
  <c r="J30" i="335" s="1"/>
  <c r="G29" i="335"/>
  <c r="F29" i="335"/>
  <c r="C29" i="335"/>
  <c r="K29" i="335" s="1"/>
  <c r="B29" i="335"/>
  <c r="G28" i="335"/>
  <c r="G27" i="335"/>
  <c r="F27" i="335"/>
  <c r="C27" i="335"/>
  <c r="B27" i="335"/>
  <c r="J27" i="335" s="1"/>
  <c r="G26" i="335"/>
  <c r="F26" i="335"/>
  <c r="I26" i="335" s="1"/>
  <c r="C26" i="335"/>
  <c r="K26" i="335" s="1"/>
  <c r="B26" i="335"/>
  <c r="E26" i="335" s="1"/>
  <c r="G25" i="335"/>
  <c r="F25" i="335"/>
  <c r="C25" i="335"/>
  <c r="K25" i="335" s="1"/>
  <c r="B25" i="335"/>
  <c r="J25" i="335" s="1"/>
  <c r="G24" i="335"/>
  <c r="F24" i="335"/>
  <c r="C24" i="335"/>
  <c r="K24" i="335" s="1"/>
  <c r="B24" i="335"/>
  <c r="G23" i="335"/>
  <c r="F23" i="335"/>
  <c r="C23" i="335"/>
  <c r="B23" i="335"/>
  <c r="J23" i="335" s="1"/>
  <c r="G22" i="335"/>
  <c r="F22" i="335"/>
  <c r="I22" i="335" s="1"/>
  <c r="C22" i="335"/>
  <c r="K22" i="335" s="1"/>
  <c r="B22" i="335"/>
  <c r="E22" i="335" s="1"/>
  <c r="G21" i="335"/>
  <c r="F21" i="335"/>
  <c r="C21" i="335"/>
  <c r="K21" i="335" s="1"/>
  <c r="B21" i="335"/>
  <c r="J21" i="335" s="1"/>
  <c r="G20" i="335"/>
  <c r="F20" i="335"/>
  <c r="C20" i="335"/>
  <c r="K20" i="335" s="1"/>
  <c r="B20" i="335"/>
  <c r="G19" i="335"/>
  <c r="F19" i="335"/>
  <c r="C19" i="335"/>
  <c r="B19" i="335"/>
  <c r="J19" i="335" s="1"/>
  <c r="G18" i="335"/>
  <c r="F18" i="335"/>
  <c r="I18" i="335" s="1"/>
  <c r="C18" i="335"/>
  <c r="K18" i="335" s="1"/>
  <c r="B18" i="335"/>
  <c r="E18" i="335" s="1"/>
  <c r="G17" i="335"/>
  <c r="F17" i="335"/>
  <c r="C17" i="335"/>
  <c r="K17" i="335" s="1"/>
  <c r="B17" i="335"/>
  <c r="J17" i="335" s="1"/>
  <c r="G16" i="335"/>
  <c r="F16" i="335"/>
  <c r="C16" i="335"/>
  <c r="K16" i="335" s="1"/>
  <c r="B16" i="335"/>
  <c r="G15" i="335"/>
  <c r="G14" i="335"/>
  <c r="F14" i="335"/>
  <c r="C14" i="335"/>
  <c r="K14" i="335" s="1"/>
  <c r="B14" i="335"/>
  <c r="G13" i="335"/>
  <c r="F13" i="335"/>
  <c r="C13" i="335"/>
  <c r="K13" i="335" s="1"/>
  <c r="B13" i="335"/>
  <c r="J13" i="335" s="1"/>
  <c r="G12" i="335"/>
  <c r="F12" i="335"/>
  <c r="C12" i="335"/>
  <c r="K12" i="335" s="1"/>
  <c r="B12" i="335"/>
  <c r="G11" i="335"/>
  <c r="F11" i="335"/>
  <c r="C11" i="335"/>
  <c r="B11" i="335"/>
  <c r="G10" i="335"/>
  <c r="F10" i="335"/>
  <c r="C10" i="335"/>
  <c r="K10" i="335" s="1"/>
  <c r="B10" i="335"/>
  <c r="G9" i="335"/>
  <c r="F9" i="335"/>
  <c r="C9" i="335"/>
  <c r="B9" i="335"/>
  <c r="J9" i="335" s="1"/>
  <c r="K4" i="335"/>
  <c r="J4" i="335"/>
  <c r="G4" i="335"/>
  <c r="F4" i="335"/>
  <c r="E1" i="334"/>
  <c r="A1" i="334"/>
  <c r="G49" i="334"/>
  <c r="F49" i="334"/>
  <c r="C49" i="334"/>
  <c r="K49" i="334" s="1"/>
  <c r="B49" i="334"/>
  <c r="J49" i="334" s="1"/>
  <c r="G48" i="334"/>
  <c r="F48" i="334"/>
  <c r="C48" i="334"/>
  <c r="K48" i="334" s="1"/>
  <c r="B48" i="334"/>
  <c r="G47" i="334"/>
  <c r="F47" i="334"/>
  <c r="C47" i="334"/>
  <c r="B47" i="334"/>
  <c r="J47" i="334" s="1"/>
  <c r="G46" i="334"/>
  <c r="F46" i="334"/>
  <c r="I46" i="334" s="1"/>
  <c r="C46" i="334"/>
  <c r="K46" i="334" s="1"/>
  <c r="B46" i="334"/>
  <c r="E46" i="334" s="1"/>
  <c r="G45" i="334"/>
  <c r="F45" i="334"/>
  <c r="C45" i="334"/>
  <c r="K45" i="334" s="1"/>
  <c r="B45" i="334"/>
  <c r="J45" i="334" s="1"/>
  <c r="G44" i="334"/>
  <c r="F44" i="334"/>
  <c r="C44" i="334"/>
  <c r="K44" i="334" s="1"/>
  <c r="B44" i="334"/>
  <c r="G43" i="334"/>
  <c r="F43" i="334"/>
  <c r="C43" i="334"/>
  <c r="B43" i="334"/>
  <c r="J43" i="334" s="1"/>
  <c r="G42" i="334"/>
  <c r="F42" i="334"/>
  <c r="I42" i="334" s="1"/>
  <c r="C42" i="334"/>
  <c r="K42" i="334" s="1"/>
  <c r="B42" i="334"/>
  <c r="E42" i="334" s="1"/>
  <c r="G41" i="334"/>
  <c r="F41" i="334"/>
  <c r="C41" i="334"/>
  <c r="K41" i="334" s="1"/>
  <c r="B41" i="334"/>
  <c r="J41" i="334" s="1"/>
  <c r="G40" i="334"/>
  <c r="F40" i="334"/>
  <c r="C40" i="334"/>
  <c r="K40" i="334" s="1"/>
  <c r="B40" i="334"/>
  <c r="G39" i="334"/>
  <c r="F39" i="334"/>
  <c r="C39" i="334"/>
  <c r="B39" i="334"/>
  <c r="J39" i="334" s="1"/>
  <c r="G38" i="334"/>
  <c r="F38" i="334"/>
  <c r="I38" i="334" s="1"/>
  <c r="C38" i="334"/>
  <c r="K38" i="334" s="1"/>
  <c r="B38" i="334"/>
  <c r="E38" i="334" s="1"/>
  <c r="G37" i="334"/>
  <c r="F37" i="334"/>
  <c r="C37" i="334"/>
  <c r="K37" i="334" s="1"/>
  <c r="B37" i="334"/>
  <c r="J37" i="334" s="1"/>
  <c r="G36" i="334"/>
  <c r="F36" i="334"/>
  <c r="C36" i="334"/>
  <c r="K36" i="334" s="1"/>
  <c r="B36" i="334"/>
  <c r="G35" i="334"/>
  <c r="F35" i="334"/>
  <c r="C35" i="334"/>
  <c r="B35" i="334"/>
  <c r="J35" i="334" s="1"/>
  <c r="G34" i="334"/>
  <c r="F34" i="334"/>
  <c r="I34" i="334" s="1"/>
  <c r="C34" i="334"/>
  <c r="K34" i="334" s="1"/>
  <c r="B34" i="334"/>
  <c r="E34" i="334" s="1"/>
  <c r="G33" i="334"/>
  <c r="F33" i="334"/>
  <c r="C33" i="334"/>
  <c r="K33" i="334" s="1"/>
  <c r="B33" i="334"/>
  <c r="J33" i="334" s="1"/>
  <c r="G32" i="334"/>
  <c r="F32" i="334"/>
  <c r="C32" i="334"/>
  <c r="K32" i="334" s="1"/>
  <c r="B32" i="334"/>
  <c r="G31" i="334"/>
  <c r="G30" i="334"/>
  <c r="F30" i="334"/>
  <c r="C30" i="334"/>
  <c r="K30" i="334" s="1"/>
  <c r="B30" i="334"/>
  <c r="G29" i="334"/>
  <c r="F29" i="334"/>
  <c r="C29" i="334"/>
  <c r="B29" i="334"/>
  <c r="J29" i="334" s="1"/>
  <c r="F28" i="334"/>
  <c r="G27" i="334"/>
  <c r="F27" i="334"/>
  <c r="C27" i="334"/>
  <c r="B27" i="334"/>
  <c r="G26" i="334"/>
  <c r="F26" i="334"/>
  <c r="H26" i="334" s="1"/>
  <c r="C26" i="334"/>
  <c r="K26" i="334" s="1"/>
  <c r="B26" i="334"/>
  <c r="J26" i="334" s="1"/>
  <c r="G25" i="334"/>
  <c r="F25" i="334"/>
  <c r="I25" i="334" s="1"/>
  <c r="C25" i="334"/>
  <c r="K25" i="334" s="1"/>
  <c r="B25" i="334"/>
  <c r="E25" i="334" s="1"/>
  <c r="G24" i="334"/>
  <c r="F24" i="334"/>
  <c r="C24" i="334"/>
  <c r="B24" i="334"/>
  <c r="G23" i="334"/>
  <c r="F23" i="334"/>
  <c r="C23" i="334"/>
  <c r="K23" i="334" s="1"/>
  <c r="B23" i="334"/>
  <c r="G22" i="334"/>
  <c r="F22" i="334"/>
  <c r="H22" i="334" s="1"/>
  <c r="C22" i="334"/>
  <c r="K22" i="334" s="1"/>
  <c r="B22" i="334"/>
  <c r="J22" i="334" s="1"/>
  <c r="G21" i="334"/>
  <c r="F21" i="334"/>
  <c r="I21" i="334" s="1"/>
  <c r="C21" i="334"/>
  <c r="K21" i="334" s="1"/>
  <c r="B21" i="334"/>
  <c r="E21" i="334" s="1"/>
  <c r="G20" i="334"/>
  <c r="F20" i="334"/>
  <c r="C20" i="334"/>
  <c r="B20" i="334"/>
  <c r="G19" i="334"/>
  <c r="F19" i="334"/>
  <c r="C19" i="334"/>
  <c r="K19" i="334" s="1"/>
  <c r="B19" i="334"/>
  <c r="G18" i="334"/>
  <c r="F18" i="334"/>
  <c r="H18" i="334" s="1"/>
  <c r="C18" i="334"/>
  <c r="K18" i="334" s="1"/>
  <c r="B18" i="334"/>
  <c r="J18" i="334" s="1"/>
  <c r="G17" i="334"/>
  <c r="F17" i="334"/>
  <c r="I17" i="334" s="1"/>
  <c r="C17" i="334"/>
  <c r="K17" i="334" s="1"/>
  <c r="B17" i="334"/>
  <c r="E17" i="334" s="1"/>
  <c r="G16" i="334"/>
  <c r="F16" i="334"/>
  <c r="F15" i="334" s="1"/>
  <c r="C16" i="334"/>
  <c r="B16" i="334"/>
  <c r="G14" i="334"/>
  <c r="F14" i="334"/>
  <c r="C14" i="334"/>
  <c r="K14" i="334" s="1"/>
  <c r="B14" i="334"/>
  <c r="J14" i="334" s="1"/>
  <c r="G13" i="334"/>
  <c r="F13" i="334"/>
  <c r="C13" i="334"/>
  <c r="K13" i="334" s="1"/>
  <c r="B13" i="334"/>
  <c r="G12" i="334"/>
  <c r="F12" i="334"/>
  <c r="C12" i="334"/>
  <c r="B12" i="334"/>
  <c r="G11" i="334"/>
  <c r="F11" i="334"/>
  <c r="C11" i="334"/>
  <c r="K11" i="334" s="1"/>
  <c r="B11" i="334"/>
  <c r="G10" i="334"/>
  <c r="F10" i="334"/>
  <c r="C10" i="334"/>
  <c r="K10" i="334" s="1"/>
  <c r="B10" i="334"/>
  <c r="J10" i="334" s="1"/>
  <c r="G9" i="334"/>
  <c r="F9" i="334"/>
  <c r="C9" i="334"/>
  <c r="K9" i="334" s="1"/>
  <c r="B9" i="334"/>
  <c r="C8" i="334"/>
  <c r="K4" i="334"/>
  <c r="J4" i="334"/>
  <c r="G4" i="334"/>
  <c r="F4" i="334"/>
  <c r="E1" i="333"/>
  <c r="A1" i="333"/>
  <c r="G49" i="333"/>
  <c r="F49" i="333"/>
  <c r="C49" i="333"/>
  <c r="K49" i="333" s="1"/>
  <c r="B49" i="333"/>
  <c r="J49" i="333" s="1"/>
  <c r="G48" i="333"/>
  <c r="F48" i="333"/>
  <c r="C48" i="333"/>
  <c r="K48" i="333" s="1"/>
  <c r="B48" i="333"/>
  <c r="G47" i="333"/>
  <c r="F47" i="333"/>
  <c r="C47" i="333"/>
  <c r="B47" i="333"/>
  <c r="J47" i="333" s="1"/>
  <c r="G46" i="333"/>
  <c r="F46" i="333"/>
  <c r="I46" i="333" s="1"/>
  <c r="C46" i="333"/>
  <c r="K46" i="333" s="1"/>
  <c r="B46" i="333"/>
  <c r="E46" i="333" s="1"/>
  <c r="G45" i="333"/>
  <c r="F45" i="333"/>
  <c r="C45" i="333"/>
  <c r="K45" i="333" s="1"/>
  <c r="B45" i="333"/>
  <c r="J45" i="333" s="1"/>
  <c r="G44" i="333"/>
  <c r="F44" i="333"/>
  <c r="C44" i="333"/>
  <c r="K44" i="333" s="1"/>
  <c r="B44" i="333"/>
  <c r="G43" i="333"/>
  <c r="F43" i="333"/>
  <c r="C43" i="333"/>
  <c r="B43" i="333"/>
  <c r="J43" i="333" s="1"/>
  <c r="G42" i="333"/>
  <c r="F42" i="333"/>
  <c r="I42" i="333" s="1"/>
  <c r="C42" i="333"/>
  <c r="K42" i="333" s="1"/>
  <c r="B42" i="333"/>
  <c r="E42" i="333" s="1"/>
  <c r="G41" i="333"/>
  <c r="F41" i="333"/>
  <c r="C41" i="333"/>
  <c r="K41" i="333" s="1"/>
  <c r="B41" i="333"/>
  <c r="J41" i="333" s="1"/>
  <c r="G40" i="333"/>
  <c r="F40" i="333"/>
  <c r="C40" i="333"/>
  <c r="K40" i="333" s="1"/>
  <c r="B40" i="333"/>
  <c r="G39" i="333"/>
  <c r="F39" i="333"/>
  <c r="C39" i="333"/>
  <c r="B39" i="333"/>
  <c r="J39" i="333" s="1"/>
  <c r="G38" i="333"/>
  <c r="F38" i="333"/>
  <c r="I38" i="333" s="1"/>
  <c r="C38" i="333"/>
  <c r="K38" i="333" s="1"/>
  <c r="B38" i="333"/>
  <c r="E38" i="333" s="1"/>
  <c r="G37" i="333"/>
  <c r="F37" i="333"/>
  <c r="C37" i="333"/>
  <c r="K37" i="333" s="1"/>
  <c r="B37" i="333"/>
  <c r="J37" i="333" s="1"/>
  <c r="G36" i="333"/>
  <c r="F36" i="333"/>
  <c r="C36" i="333"/>
  <c r="K36" i="333" s="1"/>
  <c r="B36" i="333"/>
  <c r="G35" i="333"/>
  <c r="F35" i="333"/>
  <c r="C35" i="333"/>
  <c r="B35" i="333"/>
  <c r="J35" i="333" s="1"/>
  <c r="G34" i="333"/>
  <c r="F34" i="333"/>
  <c r="I34" i="333" s="1"/>
  <c r="C34" i="333"/>
  <c r="K34" i="333" s="1"/>
  <c r="B34" i="333"/>
  <c r="E34" i="333" s="1"/>
  <c r="G33" i="333"/>
  <c r="F33" i="333"/>
  <c r="C33" i="333"/>
  <c r="K33" i="333" s="1"/>
  <c r="B33" i="333"/>
  <c r="J33" i="333" s="1"/>
  <c r="G32" i="333"/>
  <c r="F32" i="333"/>
  <c r="C32" i="333"/>
  <c r="K32" i="333" s="1"/>
  <c r="B32" i="333"/>
  <c r="G31" i="333"/>
  <c r="G30" i="333"/>
  <c r="F30" i="333"/>
  <c r="C30" i="333"/>
  <c r="K30" i="333" s="1"/>
  <c r="B30" i="333"/>
  <c r="G29" i="333"/>
  <c r="F29" i="333"/>
  <c r="C29" i="333"/>
  <c r="B29" i="333"/>
  <c r="J29" i="333" s="1"/>
  <c r="F28" i="333"/>
  <c r="G27" i="333"/>
  <c r="F27" i="333"/>
  <c r="C27" i="333"/>
  <c r="B27" i="333"/>
  <c r="G26" i="333"/>
  <c r="F26" i="333"/>
  <c r="H26" i="333" s="1"/>
  <c r="C26" i="333"/>
  <c r="K26" i="333" s="1"/>
  <c r="B26" i="333"/>
  <c r="J26" i="333" s="1"/>
  <c r="G25" i="333"/>
  <c r="F25" i="333"/>
  <c r="I25" i="333" s="1"/>
  <c r="C25" i="333"/>
  <c r="K25" i="333" s="1"/>
  <c r="B25" i="333"/>
  <c r="E25" i="333" s="1"/>
  <c r="G24" i="333"/>
  <c r="F24" i="333"/>
  <c r="C24" i="333"/>
  <c r="B24" i="333"/>
  <c r="G23" i="333"/>
  <c r="F23" i="333"/>
  <c r="C23" i="333"/>
  <c r="K23" i="333" s="1"/>
  <c r="B23" i="333"/>
  <c r="G22" i="333"/>
  <c r="F22" i="333"/>
  <c r="H22" i="333" s="1"/>
  <c r="C22" i="333"/>
  <c r="K22" i="333" s="1"/>
  <c r="B22" i="333"/>
  <c r="J22" i="333" s="1"/>
  <c r="G21" i="333"/>
  <c r="F21" i="333"/>
  <c r="I21" i="333" s="1"/>
  <c r="C21" i="333"/>
  <c r="K21" i="333" s="1"/>
  <c r="B21" i="333"/>
  <c r="E21" i="333" s="1"/>
  <c r="G20" i="333"/>
  <c r="F20" i="333"/>
  <c r="C20" i="333"/>
  <c r="B20" i="333"/>
  <c r="G19" i="333"/>
  <c r="F19" i="333"/>
  <c r="C19" i="333"/>
  <c r="K19" i="333" s="1"/>
  <c r="B19" i="333"/>
  <c r="G18" i="333"/>
  <c r="F18" i="333"/>
  <c r="H18" i="333" s="1"/>
  <c r="C18" i="333"/>
  <c r="K18" i="333" s="1"/>
  <c r="B18" i="333"/>
  <c r="J18" i="333" s="1"/>
  <c r="G17" i="333"/>
  <c r="F17" i="333"/>
  <c r="I17" i="333" s="1"/>
  <c r="C17" i="333"/>
  <c r="K17" i="333" s="1"/>
  <c r="B17" i="333"/>
  <c r="E17" i="333" s="1"/>
  <c r="G16" i="333"/>
  <c r="F16" i="333"/>
  <c r="F15" i="333" s="1"/>
  <c r="C16" i="333"/>
  <c r="B16" i="333"/>
  <c r="G14" i="333"/>
  <c r="F14" i="333"/>
  <c r="C14" i="333"/>
  <c r="K14" i="333" s="1"/>
  <c r="B14" i="333"/>
  <c r="J14" i="333" s="1"/>
  <c r="G13" i="333"/>
  <c r="F13" i="333"/>
  <c r="C13" i="333"/>
  <c r="K13" i="333" s="1"/>
  <c r="B13" i="333"/>
  <c r="G12" i="333"/>
  <c r="F12" i="333"/>
  <c r="C12" i="333"/>
  <c r="B12" i="333"/>
  <c r="G11" i="333"/>
  <c r="F11" i="333"/>
  <c r="C11" i="333"/>
  <c r="K11" i="333" s="1"/>
  <c r="B11" i="333"/>
  <c r="G10" i="333"/>
  <c r="F10" i="333"/>
  <c r="C10" i="333"/>
  <c r="K10" i="333" s="1"/>
  <c r="B10" i="333"/>
  <c r="J10" i="333" s="1"/>
  <c r="G9" i="333"/>
  <c r="F9" i="333"/>
  <c r="C9" i="333"/>
  <c r="K9" i="333" s="1"/>
  <c r="B9" i="333"/>
  <c r="C8" i="333"/>
  <c r="K4" i="333"/>
  <c r="J4" i="333"/>
  <c r="G4" i="333"/>
  <c r="F4" i="333"/>
  <c r="E1" i="332"/>
  <c r="A1" i="332"/>
  <c r="G49" i="332"/>
  <c r="F49" i="332"/>
  <c r="C49" i="332"/>
  <c r="K49" i="332" s="1"/>
  <c r="B49" i="332"/>
  <c r="J49" i="332" s="1"/>
  <c r="G48" i="332"/>
  <c r="F48" i="332"/>
  <c r="C48" i="332"/>
  <c r="K48" i="332" s="1"/>
  <c r="B48" i="332"/>
  <c r="G47" i="332"/>
  <c r="F47" i="332"/>
  <c r="C47" i="332"/>
  <c r="B47" i="332"/>
  <c r="J47" i="332" s="1"/>
  <c r="G46" i="332"/>
  <c r="F46" i="332"/>
  <c r="I46" i="332" s="1"/>
  <c r="C46" i="332"/>
  <c r="K46" i="332" s="1"/>
  <c r="B46" i="332"/>
  <c r="E46" i="332" s="1"/>
  <c r="G45" i="332"/>
  <c r="F45" i="332"/>
  <c r="C45" i="332"/>
  <c r="K45" i="332" s="1"/>
  <c r="B45" i="332"/>
  <c r="J45" i="332" s="1"/>
  <c r="G44" i="332"/>
  <c r="F44" i="332"/>
  <c r="C44" i="332"/>
  <c r="K44" i="332" s="1"/>
  <c r="B44" i="332"/>
  <c r="G43" i="332"/>
  <c r="F43" i="332"/>
  <c r="C43" i="332"/>
  <c r="B43" i="332"/>
  <c r="J43" i="332" s="1"/>
  <c r="G42" i="332"/>
  <c r="F42" i="332"/>
  <c r="I42" i="332" s="1"/>
  <c r="C42" i="332"/>
  <c r="K42" i="332" s="1"/>
  <c r="B42" i="332"/>
  <c r="E42" i="332" s="1"/>
  <c r="G41" i="332"/>
  <c r="F41" i="332"/>
  <c r="C41" i="332"/>
  <c r="K41" i="332" s="1"/>
  <c r="B41" i="332"/>
  <c r="J41" i="332" s="1"/>
  <c r="G40" i="332"/>
  <c r="F40" i="332"/>
  <c r="C40" i="332"/>
  <c r="K40" i="332" s="1"/>
  <c r="B40" i="332"/>
  <c r="G39" i="332"/>
  <c r="F39" i="332"/>
  <c r="C39" i="332"/>
  <c r="B39" i="332"/>
  <c r="J39" i="332" s="1"/>
  <c r="G38" i="332"/>
  <c r="F38" i="332"/>
  <c r="I38" i="332" s="1"/>
  <c r="C38" i="332"/>
  <c r="K38" i="332" s="1"/>
  <c r="B38" i="332"/>
  <c r="E38" i="332" s="1"/>
  <c r="G37" i="332"/>
  <c r="F37" i="332"/>
  <c r="C37" i="332"/>
  <c r="K37" i="332" s="1"/>
  <c r="B37" i="332"/>
  <c r="J37" i="332" s="1"/>
  <c r="G36" i="332"/>
  <c r="F36" i="332"/>
  <c r="C36" i="332"/>
  <c r="K36" i="332" s="1"/>
  <c r="B36" i="332"/>
  <c r="G35" i="332"/>
  <c r="F35" i="332"/>
  <c r="C35" i="332"/>
  <c r="B35" i="332"/>
  <c r="J35" i="332" s="1"/>
  <c r="G34" i="332"/>
  <c r="F34" i="332"/>
  <c r="I34" i="332" s="1"/>
  <c r="C34" i="332"/>
  <c r="K34" i="332" s="1"/>
  <c r="B34" i="332"/>
  <c r="E34" i="332" s="1"/>
  <c r="G33" i="332"/>
  <c r="F33" i="332"/>
  <c r="C33" i="332"/>
  <c r="K33" i="332" s="1"/>
  <c r="B33" i="332"/>
  <c r="J33" i="332" s="1"/>
  <c r="G32" i="332"/>
  <c r="F32" i="332"/>
  <c r="C32" i="332"/>
  <c r="K32" i="332" s="1"/>
  <c r="B32" i="332"/>
  <c r="G31" i="332"/>
  <c r="G30" i="332"/>
  <c r="F30" i="332"/>
  <c r="C30" i="332"/>
  <c r="K30" i="332" s="1"/>
  <c r="B30" i="332"/>
  <c r="G29" i="332"/>
  <c r="F29" i="332"/>
  <c r="C29" i="332"/>
  <c r="B29" i="332"/>
  <c r="J29" i="332" s="1"/>
  <c r="F28" i="332"/>
  <c r="G27" i="332"/>
  <c r="F27" i="332"/>
  <c r="C27" i="332"/>
  <c r="B27" i="332"/>
  <c r="G26" i="332"/>
  <c r="F26" i="332"/>
  <c r="H26" i="332" s="1"/>
  <c r="C26" i="332"/>
  <c r="K26" i="332" s="1"/>
  <c r="B26" i="332"/>
  <c r="J26" i="332" s="1"/>
  <c r="G25" i="332"/>
  <c r="F25" i="332"/>
  <c r="I25" i="332" s="1"/>
  <c r="C25" i="332"/>
  <c r="K25" i="332" s="1"/>
  <c r="B25" i="332"/>
  <c r="E25" i="332" s="1"/>
  <c r="G24" i="332"/>
  <c r="F24" i="332"/>
  <c r="C24" i="332"/>
  <c r="B24" i="332"/>
  <c r="G23" i="332"/>
  <c r="F23" i="332"/>
  <c r="C23" i="332"/>
  <c r="K23" i="332" s="1"/>
  <c r="B23" i="332"/>
  <c r="G22" i="332"/>
  <c r="F22" i="332"/>
  <c r="H22" i="332" s="1"/>
  <c r="C22" i="332"/>
  <c r="K22" i="332" s="1"/>
  <c r="B22" i="332"/>
  <c r="J22" i="332" s="1"/>
  <c r="G21" i="332"/>
  <c r="F21" i="332"/>
  <c r="I21" i="332" s="1"/>
  <c r="C21" i="332"/>
  <c r="K21" i="332" s="1"/>
  <c r="B21" i="332"/>
  <c r="E21" i="332" s="1"/>
  <c r="G20" i="332"/>
  <c r="F20" i="332"/>
  <c r="C20" i="332"/>
  <c r="B20" i="332"/>
  <c r="G19" i="332"/>
  <c r="F19" i="332"/>
  <c r="C19" i="332"/>
  <c r="K19" i="332" s="1"/>
  <c r="B19" i="332"/>
  <c r="G18" i="332"/>
  <c r="F18" i="332"/>
  <c r="H18" i="332" s="1"/>
  <c r="C18" i="332"/>
  <c r="K18" i="332" s="1"/>
  <c r="B18" i="332"/>
  <c r="J18" i="332" s="1"/>
  <c r="G17" i="332"/>
  <c r="F17" i="332"/>
  <c r="I17" i="332" s="1"/>
  <c r="C17" i="332"/>
  <c r="K17" i="332" s="1"/>
  <c r="B17" i="332"/>
  <c r="E17" i="332" s="1"/>
  <c r="G16" i="332"/>
  <c r="F16" i="332"/>
  <c r="F15" i="332" s="1"/>
  <c r="C16" i="332"/>
  <c r="B16" i="332"/>
  <c r="G14" i="332"/>
  <c r="F14" i="332"/>
  <c r="C14" i="332"/>
  <c r="K14" i="332" s="1"/>
  <c r="B14" i="332"/>
  <c r="J14" i="332" s="1"/>
  <c r="G13" i="332"/>
  <c r="F13" i="332"/>
  <c r="C13" i="332"/>
  <c r="K13" i="332" s="1"/>
  <c r="B13" i="332"/>
  <c r="G12" i="332"/>
  <c r="F12" i="332"/>
  <c r="C12" i="332"/>
  <c r="B12" i="332"/>
  <c r="G11" i="332"/>
  <c r="F11" i="332"/>
  <c r="C11" i="332"/>
  <c r="K11" i="332" s="1"/>
  <c r="B11" i="332"/>
  <c r="G10" i="332"/>
  <c r="F10" i="332"/>
  <c r="C10" i="332"/>
  <c r="K10" i="332" s="1"/>
  <c r="B10" i="332"/>
  <c r="J10" i="332" s="1"/>
  <c r="G9" i="332"/>
  <c r="F9" i="332"/>
  <c r="C9" i="332"/>
  <c r="K9" i="332" s="1"/>
  <c r="B9" i="332"/>
  <c r="C8" i="332"/>
  <c r="K4" i="332"/>
  <c r="J4" i="332"/>
  <c r="G4" i="332"/>
  <c r="F4" i="332"/>
  <c r="E1" i="331"/>
  <c r="A1" i="331"/>
  <c r="G49" i="331"/>
  <c r="F49" i="331"/>
  <c r="C49" i="331"/>
  <c r="K49" i="331" s="1"/>
  <c r="B49" i="331"/>
  <c r="J49" i="331" s="1"/>
  <c r="G48" i="331"/>
  <c r="F48" i="331"/>
  <c r="C48" i="331"/>
  <c r="K48" i="331" s="1"/>
  <c r="B48" i="331"/>
  <c r="G47" i="331"/>
  <c r="I47" i="331" s="1"/>
  <c r="F47" i="331"/>
  <c r="C47" i="331"/>
  <c r="B47" i="331"/>
  <c r="J47" i="331" s="1"/>
  <c r="G46" i="331"/>
  <c r="F46" i="331"/>
  <c r="I46" i="331" s="1"/>
  <c r="C46" i="331"/>
  <c r="K46" i="331" s="1"/>
  <c r="B46" i="331"/>
  <c r="E46" i="331" s="1"/>
  <c r="G45" i="331"/>
  <c r="F45" i="331"/>
  <c r="C45" i="331"/>
  <c r="K45" i="331" s="1"/>
  <c r="B45" i="331"/>
  <c r="J45" i="331" s="1"/>
  <c r="G44" i="331"/>
  <c r="F44" i="331"/>
  <c r="C44" i="331"/>
  <c r="K44" i="331" s="1"/>
  <c r="B44" i="331"/>
  <c r="G43" i="331"/>
  <c r="I43" i="331" s="1"/>
  <c r="F43" i="331"/>
  <c r="C43" i="331"/>
  <c r="B43" i="331"/>
  <c r="J43" i="331" s="1"/>
  <c r="G42" i="331"/>
  <c r="F42" i="331"/>
  <c r="C42" i="331"/>
  <c r="K42" i="331" s="1"/>
  <c r="B42" i="331"/>
  <c r="E42" i="331" s="1"/>
  <c r="G41" i="331"/>
  <c r="F41" i="331"/>
  <c r="C41" i="331"/>
  <c r="K41" i="331" s="1"/>
  <c r="B41" i="331"/>
  <c r="J41" i="331" s="1"/>
  <c r="G40" i="331"/>
  <c r="F40" i="331"/>
  <c r="C40" i="331"/>
  <c r="K40" i="331" s="1"/>
  <c r="B40" i="331"/>
  <c r="G39" i="331"/>
  <c r="F39" i="331"/>
  <c r="C39" i="331"/>
  <c r="B39" i="331"/>
  <c r="J39" i="331" s="1"/>
  <c r="G38" i="331"/>
  <c r="F38" i="331"/>
  <c r="C38" i="331"/>
  <c r="K38" i="331" s="1"/>
  <c r="B38" i="331"/>
  <c r="E38" i="331" s="1"/>
  <c r="G37" i="331"/>
  <c r="F37" i="331"/>
  <c r="C37" i="331"/>
  <c r="K37" i="331" s="1"/>
  <c r="B37" i="331"/>
  <c r="J37" i="331" s="1"/>
  <c r="G36" i="331"/>
  <c r="F36" i="331"/>
  <c r="C36" i="331"/>
  <c r="K36" i="331" s="1"/>
  <c r="B36" i="331"/>
  <c r="G35" i="331"/>
  <c r="I35" i="331" s="1"/>
  <c r="F35" i="331"/>
  <c r="C35" i="331"/>
  <c r="B35" i="331"/>
  <c r="J35" i="331" s="1"/>
  <c r="G34" i="331"/>
  <c r="F34" i="331"/>
  <c r="I34" i="331" s="1"/>
  <c r="C34" i="331"/>
  <c r="K34" i="331" s="1"/>
  <c r="B34" i="331"/>
  <c r="E34" i="331" s="1"/>
  <c r="G33" i="331"/>
  <c r="F33" i="331"/>
  <c r="C33" i="331"/>
  <c r="K33" i="331" s="1"/>
  <c r="B33" i="331"/>
  <c r="J33" i="331" s="1"/>
  <c r="G32" i="331"/>
  <c r="F32" i="331"/>
  <c r="C32" i="331"/>
  <c r="K32" i="331" s="1"/>
  <c r="B32" i="331"/>
  <c r="G31" i="331"/>
  <c r="G30" i="331"/>
  <c r="F30" i="331"/>
  <c r="C30" i="331"/>
  <c r="K30" i="331" s="1"/>
  <c r="B30" i="331"/>
  <c r="G29" i="331"/>
  <c r="F29" i="331"/>
  <c r="H29" i="331" s="1"/>
  <c r="C29" i="331"/>
  <c r="B29" i="331"/>
  <c r="J29" i="331" s="1"/>
  <c r="G27" i="331"/>
  <c r="F27" i="331"/>
  <c r="C27" i="331"/>
  <c r="B27" i="331"/>
  <c r="G26" i="331"/>
  <c r="F26" i="331"/>
  <c r="C26" i="331"/>
  <c r="K26" i="331" s="1"/>
  <c r="B26" i="331"/>
  <c r="J26" i="331" s="1"/>
  <c r="G25" i="331"/>
  <c r="F25" i="331"/>
  <c r="I25" i="331" s="1"/>
  <c r="C25" i="331"/>
  <c r="K25" i="331" s="1"/>
  <c r="B25" i="331"/>
  <c r="E25" i="331" s="1"/>
  <c r="G24" i="331"/>
  <c r="F24" i="331"/>
  <c r="C24" i="331"/>
  <c r="B24" i="331"/>
  <c r="G23" i="331"/>
  <c r="F23" i="331"/>
  <c r="C23" i="331"/>
  <c r="K23" i="331" s="1"/>
  <c r="B23" i="331"/>
  <c r="G22" i="331"/>
  <c r="F22" i="331"/>
  <c r="H22" i="331" s="1"/>
  <c r="C22" i="331"/>
  <c r="K22" i="331" s="1"/>
  <c r="B22" i="331"/>
  <c r="J22" i="331" s="1"/>
  <c r="G21" i="331"/>
  <c r="F21" i="331"/>
  <c r="I21" i="331" s="1"/>
  <c r="C21" i="331"/>
  <c r="K21" i="331" s="1"/>
  <c r="B21" i="331"/>
  <c r="E21" i="331" s="1"/>
  <c r="G20" i="331"/>
  <c r="F20" i="331"/>
  <c r="C20" i="331"/>
  <c r="B20" i="331"/>
  <c r="G19" i="331"/>
  <c r="F19" i="331"/>
  <c r="C19" i="331"/>
  <c r="K19" i="331" s="1"/>
  <c r="B19" i="331"/>
  <c r="G18" i="331"/>
  <c r="F18" i="331"/>
  <c r="H18" i="331" s="1"/>
  <c r="C18" i="331"/>
  <c r="K18" i="331" s="1"/>
  <c r="B18" i="331"/>
  <c r="J18" i="331" s="1"/>
  <c r="G17" i="331"/>
  <c r="F17" i="331"/>
  <c r="I17" i="331" s="1"/>
  <c r="C17" i="331"/>
  <c r="K17" i="331" s="1"/>
  <c r="B17" i="331"/>
  <c r="E17" i="331" s="1"/>
  <c r="G16" i="331"/>
  <c r="F16" i="331"/>
  <c r="C16" i="331"/>
  <c r="B16" i="331"/>
  <c r="F15" i="331"/>
  <c r="G14" i="331"/>
  <c r="F14" i="331"/>
  <c r="H14" i="331" s="1"/>
  <c r="C14" i="331"/>
  <c r="K14" i="331" s="1"/>
  <c r="B14" i="331"/>
  <c r="J14" i="331" s="1"/>
  <c r="G13" i="331"/>
  <c r="F13" i="331"/>
  <c r="I13" i="331" s="1"/>
  <c r="C13" i="331"/>
  <c r="K13" i="331" s="1"/>
  <c r="B13" i="331"/>
  <c r="E13" i="331" s="1"/>
  <c r="G12" i="331"/>
  <c r="F12" i="331"/>
  <c r="C12" i="331"/>
  <c r="B12" i="331"/>
  <c r="G11" i="331"/>
  <c r="F11" i="331"/>
  <c r="C11" i="331"/>
  <c r="K11" i="331" s="1"/>
  <c r="B11" i="331"/>
  <c r="G10" i="331"/>
  <c r="F10" i="331"/>
  <c r="H10" i="331" s="1"/>
  <c r="C10" i="331"/>
  <c r="K10" i="331" s="1"/>
  <c r="B10" i="331"/>
  <c r="J10" i="331" s="1"/>
  <c r="G9" i="331"/>
  <c r="F9" i="331"/>
  <c r="C9" i="331"/>
  <c r="K9" i="331" s="1"/>
  <c r="B9" i="331"/>
  <c r="C8" i="331"/>
  <c r="K4" i="331"/>
  <c r="J4" i="331"/>
  <c r="G4" i="331"/>
  <c r="F4" i="331"/>
  <c r="C14" i="338" l="1"/>
  <c r="K14" i="338" s="1"/>
  <c r="E29" i="338"/>
  <c r="I29" i="338"/>
  <c r="C30" i="338"/>
  <c r="K30" i="338" s="1"/>
  <c r="H32" i="338"/>
  <c r="F33" i="338"/>
  <c r="H33" i="338" s="1"/>
  <c r="I32" i="338"/>
  <c r="I34" i="338"/>
  <c r="I38" i="338"/>
  <c r="I42" i="338"/>
  <c r="I46" i="338"/>
  <c r="J8" i="338"/>
  <c r="H9" i="338"/>
  <c r="H10" i="338"/>
  <c r="H11" i="338"/>
  <c r="H12" i="338"/>
  <c r="H13" i="338"/>
  <c r="B14" i="338"/>
  <c r="F14" i="338"/>
  <c r="H14" i="338" s="1"/>
  <c r="L15" i="338"/>
  <c r="H16" i="338"/>
  <c r="L17" i="338"/>
  <c r="H17" i="338"/>
  <c r="L18" i="338"/>
  <c r="H18" i="338"/>
  <c r="L19" i="338"/>
  <c r="H19" i="338"/>
  <c r="L20" i="338"/>
  <c r="H20" i="338"/>
  <c r="L21" i="338"/>
  <c r="H21" i="338"/>
  <c r="L22" i="338"/>
  <c r="H22" i="338"/>
  <c r="L23" i="338"/>
  <c r="H23" i="338"/>
  <c r="H24" i="338"/>
  <c r="H25" i="338"/>
  <c r="H26" i="338"/>
  <c r="H27" i="338"/>
  <c r="H28" i="338"/>
  <c r="I28" i="338"/>
  <c r="B33" i="338"/>
  <c r="E33" i="338" s="1"/>
  <c r="J34" i="338"/>
  <c r="E34" i="338"/>
  <c r="G33" i="338"/>
  <c r="K33" i="338" s="1"/>
  <c r="E35" i="338"/>
  <c r="I35" i="338"/>
  <c r="J36" i="338"/>
  <c r="E36" i="338"/>
  <c r="I36" i="338"/>
  <c r="E39" i="338"/>
  <c r="I39" i="338"/>
  <c r="J40" i="338"/>
  <c r="E40" i="338"/>
  <c r="I40" i="338"/>
  <c r="E43" i="338"/>
  <c r="I43" i="338"/>
  <c r="J44" i="338"/>
  <c r="E44" i="338"/>
  <c r="I44" i="338"/>
  <c r="E47" i="338"/>
  <c r="I47" i="338"/>
  <c r="J48" i="338"/>
  <c r="E48" i="338"/>
  <c r="I48" i="338"/>
  <c r="I50" i="338"/>
  <c r="L9" i="338"/>
  <c r="L10" i="338"/>
  <c r="L11" i="338"/>
  <c r="L12" i="338"/>
  <c r="L13" i="338"/>
  <c r="C8" i="338"/>
  <c r="E8" i="338" s="1"/>
  <c r="G8" i="338"/>
  <c r="G7" i="338" s="1"/>
  <c r="G6" i="338" s="1"/>
  <c r="D9" i="338"/>
  <c r="E10" i="338"/>
  <c r="I10" i="338"/>
  <c r="D11" i="338"/>
  <c r="E12" i="338"/>
  <c r="I12" i="338"/>
  <c r="D13" i="338"/>
  <c r="E14" i="338"/>
  <c r="I14" i="338"/>
  <c r="D15" i="338"/>
  <c r="I15" i="338"/>
  <c r="H15" i="338"/>
  <c r="K16" i="338"/>
  <c r="L16" i="338" s="1"/>
  <c r="E16" i="338"/>
  <c r="D8" i="338"/>
  <c r="E9" i="338"/>
  <c r="D10" i="338"/>
  <c r="E11" i="338"/>
  <c r="D12" i="338"/>
  <c r="E13" i="338"/>
  <c r="E15" i="338"/>
  <c r="L24" i="338"/>
  <c r="L25" i="338"/>
  <c r="L26" i="338"/>
  <c r="L27" i="338"/>
  <c r="D16" i="338"/>
  <c r="E17" i="338"/>
  <c r="I17" i="338"/>
  <c r="D18" i="338"/>
  <c r="E19" i="338"/>
  <c r="I19" i="338"/>
  <c r="D20" i="338"/>
  <c r="E21" i="338"/>
  <c r="I21" i="338"/>
  <c r="D22" i="338"/>
  <c r="E23" i="338"/>
  <c r="I23" i="338"/>
  <c r="D24" i="338"/>
  <c r="E25" i="338"/>
  <c r="I25" i="338"/>
  <c r="D26" i="338"/>
  <c r="E27" i="338"/>
  <c r="I27" i="338"/>
  <c r="J28" i="338"/>
  <c r="L28" i="338" s="1"/>
  <c r="D28" i="338"/>
  <c r="E28" i="338"/>
  <c r="H29" i="338"/>
  <c r="E31" i="338"/>
  <c r="B30" i="338"/>
  <c r="D31" i="338"/>
  <c r="J31" i="338"/>
  <c r="L31" i="338" s="1"/>
  <c r="L32" i="338"/>
  <c r="E32" i="338"/>
  <c r="D33" i="338"/>
  <c r="D35" i="338"/>
  <c r="J35" i="338"/>
  <c r="L35" i="338" s="1"/>
  <c r="L36" i="338"/>
  <c r="H37" i="338"/>
  <c r="D39" i="338"/>
  <c r="J39" i="338"/>
  <c r="L39" i="338" s="1"/>
  <c r="L40" i="338"/>
  <c r="H41" i="338"/>
  <c r="D43" i="338"/>
  <c r="J43" i="338"/>
  <c r="L43" i="338" s="1"/>
  <c r="L44" i="338"/>
  <c r="K44" i="338"/>
  <c r="H45" i="338"/>
  <c r="D47" i="338"/>
  <c r="J47" i="338"/>
  <c r="L47" i="338" s="1"/>
  <c r="K48" i="338"/>
  <c r="H49" i="338"/>
  <c r="H50" i="338"/>
  <c r="D17" i="338"/>
  <c r="E18" i="338"/>
  <c r="D19" i="338"/>
  <c r="E20" i="338"/>
  <c r="D21" i="338"/>
  <c r="E22" i="338"/>
  <c r="D23" i="338"/>
  <c r="E24" i="338"/>
  <c r="D25" i="338"/>
  <c r="E26" i="338"/>
  <c r="D27" i="338"/>
  <c r="D29" i="338"/>
  <c r="J29" i="338"/>
  <c r="L29" i="338" s="1"/>
  <c r="I31" i="338"/>
  <c r="F30" i="338"/>
  <c r="F7" i="338" s="1"/>
  <c r="H31" i="338"/>
  <c r="J33" i="338"/>
  <c r="K34" i="338"/>
  <c r="H35" i="338"/>
  <c r="H36" i="338"/>
  <c r="D37" i="338"/>
  <c r="J37" i="338"/>
  <c r="L37" i="338" s="1"/>
  <c r="L38" i="338"/>
  <c r="E38" i="338"/>
  <c r="H39" i="338"/>
  <c r="H40" i="338"/>
  <c r="D41" i="338"/>
  <c r="J41" i="338"/>
  <c r="L41" i="338" s="1"/>
  <c r="L42" i="338"/>
  <c r="E42" i="338"/>
  <c r="H43" i="338"/>
  <c r="H44" i="338"/>
  <c r="D45" i="338"/>
  <c r="J45" i="338"/>
  <c r="L45" i="338" s="1"/>
  <c r="L46" i="338"/>
  <c r="E46" i="338"/>
  <c r="H47" i="338"/>
  <c r="H48" i="338"/>
  <c r="D49" i="338"/>
  <c r="J49" i="338"/>
  <c r="L49" i="338" s="1"/>
  <c r="L50" i="338"/>
  <c r="E50" i="338"/>
  <c r="D32" i="338"/>
  <c r="D34" i="338"/>
  <c r="D36" i="338"/>
  <c r="D38" i="338"/>
  <c r="D40" i="338"/>
  <c r="D42" i="338"/>
  <c r="D44" i="338"/>
  <c r="D46" i="338"/>
  <c r="D48" i="338"/>
  <c r="D50" i="338"/>
  <c r="H9" i="337"/>
  <c r="E10" i="337"/>
  <c r="I10" i="337"/>
  <c r="L11" i="337"/>
  <c r="H11" i="337"/>
  <c r="E12" i="337"/>
  <c r="I12" i="337"/>
  <c r="L13" i="337"/>
  <c r="H13" i="337"/>
  <c r="B14" i="337"/>
  <c r="E14" i="337" s="1"/>
  <c r="F8" i="337"/>
  <c r="I8" i="337" s="1"/>
  <c r="I11" i="337"/>
  <c r="I13" i="337"/>
  <c r="F14" i="337"/>
  <c r="I14" i="337" s="1"/>
  <c r="I17" i="337"/>
  <c r="I19" i="337"/>
  <c r="I21" i="337"/>
  <c r="I23" i="337"/>
  <c r="I25" i="337"/>
  <c r="K8" i="337"/>
  <c r="C7" i="337"/>
  <c r="D8" i="337"/>
  <c r="H8" i="337"/>
  <c r="J8" i="337"/>
  <c r="L8" i="337" s="1"/>
  <c r="E9" i="337"/>
  <c r="I9" i="337"/>
  <c r="K9" i="337"/>
  <c r="L9" i="337" s="1"/>
  <c r="D10" i="337"/>
  <c r="H10" i="337"/>
  <c r="J10" i="337"/>
  <c r="L10" i="337" s="1"/>
  <c r="E11" i="337"/>
  <c r="D12" i="337"/>
  <c r="H12" i="337"/>
  <c r="J12" i="337"/>
  <c r="L12" i="337" s="1"/>
  <c r="E13" i="337"/>
  <c r="D14" i="337"/>
  <c r="E15" i="337"/>
  <c r="I15" i="337"/>
  <c r="K15" i="337"/>
  <c r="L15" i="337" s="1"/>
  <c r="D16" i="337"/>
  <c r="H16" i="337"/>
  <c r="J16" i="337"/>
  <c r="L16" i="337" s="1"/>
  <c r="E17" i="337"/>
  <c r="D18" i="337"/>
  <c r="H18" i="337"/>
  <c r="J18" i="337"/>
  <c r="L18" i="337" s="1"/>
  <c r="E19" i="337"/>
  <c r="D20" i="337"/>
  <c r="H20" i="337"/>
  <c r="J20" i="337"/>
  <c r="L20" i="337" s="1"/>
  <c r="E21" i="337"/>
  <c r="D22" i="337"/>
  <c r="H22" i="337"/>
  <c r="J22" i="337"/>
  <c r="L22" i="337" s="1"/>
  <c r="E23" i="337"/>
  <c r="D24" i="337"/>
  <c r="H24" i="337"/>
  <c r="J24" i="337"/>
  <c r="L24" i="337" s="1"/>
  <c r="E25" i="337"/>
  <c r="D9" i="337"/>
  <c r="D11" i="337"/>
  <c r="D13" i="337"/>
  <c r="D15" i="337"/>
  <c r="D17" i="337"/>
  <c r="D19" i="337"/>
  <c r="D21" i="337"/>
  <c r="D23" i="337"/>
  <c r="D25" i="337"/>
  <c r="D26" i="337"/>
  <c r="H26" i="337"/>
  <c r="J26" i="337"/>
  <c r="L26" i="337" s="1"/>
  <c r="E27" i="337"/>
  <c r="I27" i="337"/>
  <c r="D28" i="337"/>
  <c r="H28" i="337"/>
  <c r="J28" i="337"/>
  <c r="L28" i="337" s="1"/>
  <c r="E29" i="337"/>
  <c r="I29" i="337"/>
  <c r="D30" i="337"/>
  <c r="H30" i="337"/>
  <c r="J30" i="337"/>
  <c r="L30" i="337" s="1"/>
  <c r="E31" i="337"/>
  <c r="I31" i="337"/>
  <c r="D32" i="337"/>
  <c r="H32" i="337"/>
  <c r="J32" i="337"/>
  <c r="L32" i="337" s="1"/>
  <c r="E33" i="337"/>
  <c r="I33" i="337"/>
  <c r="D34" i="337"/>
  <c r="H34" i="337"/>
  <c r="J34" i="337"/>
  <c r="L34" i="337" s="1"/>
  <c r="E35" i="337"/>
  <c r="I35" i="337"/>
  <c r="D36" i="337"/>
  <c r="H36" i="337"/>
  <c r="E37" i="337"/>
  <c r="I37" i="337"/>
  <c r="D38" i="337"/>
  <c r="H38" i="337"/>
  <c r="J38" i="337"/>
  <c r="L38" i="337" s="1"/>
  <c r="E39" i="337"/>
  <c r="I39" i="337"/>
  <c r="D40" i="337"/>
  <c r="H40" i="337"/>
  <c r="J40" i="337"/>
  <c r="L40" i="337" s="1"/>
  <c r="E41" i="337"/>
  <c r="I41" i="337"/>
  <c r="D42" i="337"/>
  <c r="H42" i="337"/>
  <c r="J42" i="337"/>
  <c r="L42" i="337" s="1"/>
  <c r="E43" i="337"/>
  <c r="I43" i="337"/>
  <c r="D44" i="337"/>
  <c r="H44" i="337"/>
  <c r="J44" i="337"/>
  <c r="L44" i="337" s="1"/>
  <c r="E45" i="337"/>
  <c r="I45" i="337"/>
  <c r="D46" i="337"/>
  <c r="H46" i="337"/>
  <c r="J46" i="337"/>
  <c r="L46" i="337" s="1"/>
  <c r="E47" i="337"/>
  <c r="I47" i="337"/>
  <c r="D48" i="337"/>
  <c r="H48" i="337"/>
  <c r="J48" i="337"/>
  <c r="L48" i="337" s="1"/>
  <c r="E49" i="337"/>
  <c r="I49" i="337"/>
  <c r="D27" i="337"/>
  <c r="D29" i="337"/>
  <c r="D31" i="337"/>
  <c r="D33" i="337"/>
  <c r="D35" i="337"/>
  <c r="E36" i="337"/>
  <c r="D37" i="337"/>
  <c r="D39" i="337"/>
  <c r="D41" i="337"/>
  <c r="D43" i="337"/>
  <c r="D45" i="337"/>
  <c r="D47" i="337"/>
  <c r="D49" i="337"/>
  <c r="I12" i="336"/>
  <c r="H29" i="336"/>
  <c r="I35" i="336"/>
  <c r="I39" i="336"/>
  <c r="I43" i="336"/>
  <c r="I47" i="336"/>
  <c r="E12" i="336"/>
  <c r="I18" i="336"/>
  <c r="I22" i="336"/>
  <c r="I29" i="336"/>
  <c r="E35" i="336"/>
  <c r="E39" i="336"/>
  <c r="E43" i="336"/>
  <c r="E47" i="336"/>
  <c r="C8" i="336"/>
  <c r="H10" i="336"/>
  <c r="I10" i="336"/>
  <c r="E13" i="336"/>
  <c r="I13" i="336"/>
  <c r="J16" i="336"/>
  <c r="E16" i="336"/>
  <c r="I16" i="336"/>
  <c r="E19" i="336"/>
  <c r="I19" i="336"/>
  <c r="J20" i="336"/>
  <c r="E20" i="336"/>
  <c r="I20" i="336"/>
  <c r="E23" i="336"/>
  <c r="I23" i="336"/>
  <c r="J24" i="336"/>
  <c r="E24" i="336"/>
  <c r="I24" i="336"/>
  <c r="I26" i="336"/>
  <c r="I27" i="336"/>
  <c r="C28" i="336"/>
  <c r="G28" i="336"/>
  <c r="I28" i="336" s="1"/>
  <c r="E30" i="336"/>
  <c r="I30" i="336"/>
  <c r="C31" i="336"/>
  <c r="K31" i="336" s="1"/>
  <c r="H33" i="336"/>
  <c r="I33" i="336"/>
  <c r="E36" i="336"/>
  <c r="I36" i="336"/>
  <c r="H37" i="336"/>
  <c r="I37" i="336"/>
  <c r="E40" i="336"/>
  <c r="I40" i="336"/>
  <c r="H41" i="336"/>
  <c r="I41" i="336"/>
  <c r="E44" i="336"/>
  <c r="I44" i="336"/>
  <c r="H45" i="336"/>
  <c r="I45" i="336"/>
  <c r="E48" i="336"/>
  <c r="I48" i="336"/>
  <c r="H49" i="336"/>
  <c r="I49" i="336"/>
  <c r="K8" i="336"/>
  <c r="I9" i="336"/>
  <c r="F8" i="336"/>
  <c r="H9" i="336"/>
  <c r="D11" i="336"/>
  <c r="J11" i="336"/>
  <c r="L11" i="336" s="1"/>
  <c r="K12" i="336"/>
  <c r="L12" i="336" s="1"/>
  <c r="H13" i="336"/>
  <c r="E15" i="336"/>
  <c r="B14" i="336"/>
  <c r="D15" i="336"/>
  <c r="J15" i="336"/>
  <c r="L15" i="336" s="1"/>
  <c r="K16" i="336"/>
  <c r="L16" i="336" s="1"/>
  <c r="H17" i="336"/>
  <c r="D19" i="336"/>
  <c r="J19" i="336"/>
  <c r="L19" i="336" s="1"/>
  <c r="K20" i="336"/>
  <c r="L20" i="336" s="1"/>
  <c r="H21" i="336"/>
  <c r="D23" i="336"/>
  <c r="J23" i="336"/>
  <c r="L23" i="336" s="1"/>
  <c r="L24" i="336"/>
  <c r="K24" i="336"/>
  <c r="H25" i="336"/>
  <c r="E9" i="336"/>
  <c r="B8" i="336"/>
  <c r="D9" i="336"/>
  <c r="J9" i="336"/>
  <c r="L9" i="336" s="1"/>
  <c r="L10" i="336"/>
  <c r="E10" i="336"/>
  <c r="H11" i="336"/>
  <c r="H12" i="336"/>
  <c r="D13" i="336"/>
  <c r="J13" i="336"/>
  <c r="L13" i="336" s="1"/>
  <c r="C14" i="336"/>
  <c r="G14" i="336"/>
  <c r="G7" i="336" s="1"/>
  <c r="G6" i="336" s="1"/>
  <c r="I15" i="336"/>
  <c r="F14" i="336"/>
  <c r="H15" i="336"/>
  <c r="H16" i="336"/>
  <c r="D17" i="336"/>
  <c r="J17" i="336"/>
  <c r="L17" i="336" s="1"/>
  <c r="L18" i="336"/>
  <c r="E18" i="336"/>
  <c r="H19" i="336"/>
  <c r="H20" i="336"/>
  <c r="D21" i="336"/>
  <c r="J21" i="336"/>
  <c r="L21" i="336" s="1"/>
  <c r="L22" i="336"/>
  <c r="E22" i="336"/>
  <c r="H23" i="336"/>
  <c r="H24" i="336"/>
  <c r="D25" i="336"/>
  <c r="J25" i="336"/>
  <c r="L25" i="336" s="1"/>
  <c r="L26" i="336"/>
  <c r="E26" i="336"/>
  <c r="J27" i="336"/>
  <c r="D27" i="336"/>
  <c r="E27" i="336"/>
  <c r="K27" i="336"/>
  <c r="D30" i="336"/>
  <c r="J30" i="336"/>
  <c r="L30" i="336" s="1"/>
  <c r="I32" i="336"/>
  <c r="F31" i="336"/>
  <c r="H32" i="336"/>
  <c r="D34" i="336"/>
  <c r="J34" i="336"/>
  <c r="L34" i="336" s="1"/>
  <c r="L35" i="336"/>
  <c r="K35" i="336"/>
  <c r="H36" i="336"/>
  <c r="D38" i="336"/>
  <c r="J38" i="336"/>
  <c r="L38" i="336" s="1"/>
  <c r="K39" i="336"/>
  <c r="L39" i="336" s="1"/>
  <c r="H40" i="336"/>
  <c r="D42" i="336"/>
  <c r="J42" i="336"/>
  <c r="L42" i="336" s="1"/>
  <c r="K43" i="336"/>
  <c r="L43" i="336" s="1"/>
  <c r="H44" i="336"/>
  <c r="D46" i="336"/>
  <c r="J46" i="336"/>
  <c r="L46" i="336" s="1"/>
  <c r="K47" i="336"/>
  <c r="L47" i="336" s="1"/>
  <c r="H48" i="336"/>
  <c r="D10" i="336"/>
  <c r="D12" i="336"/>
  <c r="D16" i="336"/>
  <c r="D18" i="336"/>
  <c r="D20" i="336"/>
  <c r="D22" i="336"/>
  <c r="D24" i="336"/>
  <c r="D26" i="336"/>
  <c r="H27" i="336"/>
  <c r="B28" i="336"/>
  <c r="E29" i="336"/>
  <c r="K29" i="336"/>
  <c r="L29" i="336" s="1"/>
  <c r="H30" i="336"/>
  <c r="E32" i="336"/>
  <c r="B31" i="336"/>
  <c r="D32" i="336"/>
  <c r="J32" i="336"/>
  <c r="L32" i="336" s="1"/>
  <c r="L33" i="336"/>
  <c r="E33" i="336"/>
  <c r="H34" i="336"/>
  <c r="H35" i="336"/>
  <c r="D36" i="336"/>
  <c r="J36" i="336"/>
  <c r="L36" i="336" s="1"/>
  <c r="L37" i="336"/>
  <c r="E37" i="336"/>
  <c r="H38" i="336"/>
  <c r="H39" i="336"/>
  <c r="D40" i="336"/>
  <c r="J40" i="336"/>
  <c r="L40" i="336" s="1"/>
  <c r="L41" i="336"/>
  <c r="E41" i="336"/>
  <c r="H42" i="336"/>
  <c r="H43" i="336"/>
  <c r="D44" i="336"/>
  <c r="J44" i="336"/>
  <c r="L44" i="336" s="1"/>
  <c r="L45" i="336"/>
  <c r="E45" i="336"/>
  <c r="H46" i="336"/>
  <c r="H47" i="336"/>
  <c r="D48" i="336"/>
  <c r="J48" i="336"/>
  <c r="L48" i="336" s="1"/>
  <c r="L49" i="336"/>
  <c r="E49" i="336"/>
  <c r="D29" i="336"/>
  <c r="D33" i="336"/>
  <c r="D35" i="336"/>
  <c r="D37" i="336"/>
  <c r="D39" i="336"/>
  <c r="D41" i="336"/>
  <c r="D43" i="336"/>
  <c r="D45" i="336"/>
  <c r="D47" i="336"/>
  <c r="D49" i="336"/>
  <c r="H9" i="335"/>
  <c r="E12" i="335"/>
  <c r="I12" i="335"/>
  <c r="H13" i="335"/>
  <c r="I19" i="335"/>
  <c r="I23" i="335"/>
  <c r="I27" i="335"/>
  <c r="B31" i="335"/>
  <c r="I36" i="335"/>
  <c r="I40" i="335"/>
  <c r="I44" i="335"/>
  <c r="I48" i="335"/>
  <c r="I9" i="335"/>
  <c r="I13" i="335"/>
  <c r="E19" i="335"/>
  <c r="E23" i="335"/>
  <c r="E27" i="335"/>
  <c r="E32" i="335"/>
  <c r="E36" i="335"/>
  <c r="E40" i="335"/>
  <c r="E44" i="335"/>
  <c r="E48" i="335"/>
  <c r="C8" i="335"/>
  <c r="E10" i="335"/>
  <c r="I10" i="335"/>
  <c r="J11" i="335"/>
  <c r="E11" i="335"/>
  <c r="I11" i="335"/>
  <c r="E14" i="335"/>
  <c r="I14" i="335"/>
  <c r="C15" i="335"/>
  <c r="K15" i="335" s="1"/>
  <c r="H17" i="335"/>
  <c r="I17" i="335"/>
  <c r="E20" i="335"/>
  <c r="I20" i="335"/>
  <c r="H21" i="335"/>
  <c r="I21" i="335"/>
  <c r="E24" i="335"/>
  <c r="I24" i="335"/>
  <c r="H25" i="335"/>
  <c r="I25" i="335"/>
  <c r="C28" i="335"/>
  <c r="K28" i="335" s="1"/>
  <c r="H30" i="335"/>
  <c r="I30" i="335"/>
  <c r="F31" i="335"/>
  <c r="I31" i="335" s="1"/>
  <c r="E33" i="335"/>
  <c r="I33" i="335"/>
  <c r="H34" i="335"/>
  <c r="I34" i="335"/>
  <c r="E37" i="335"/>
  <c r="I37" i="335"/>
  <c r="H38" i="335"/>
  <c r="I38" i="335"/>
  <c r="E41" i="335"/>
  <c r="I41" i="335"/>
  <c r="H42" i="335"/>
  <c r="I42" i="335"/>
  <c r="E45" i="335"/>
  <c r="I45" i="335"/>
  <c r="H46" i="335"/>
  <c r="I46" i="335"/>
  <c r="E49" i="335"/>
  <c r="I49" i="335"/>
  <c r="H50" i="335"/>
  <c r="I50" i="335"/>
  <c r="D10" i="335"/>
  <c r="J10" i="335"/>
  <c r="L10" i="335" s="1"/>
  <c r="K11" i="335"/>
  <c r="H12" i="335"/>
  <c r="D14" i="335"/>
  <c r="J14" i="335"/>
  <c r="L14" i="335" s="1"/>
  <c r="I16" i="335"/>
  <c r="F15" i="335"/>
  <c r="H16" i="335"/>
  <c r="D18" i="335"/>
  <c r="J18" i="335"/>
  <c r="L18" i="335" s="1"/>
  <c r="K19" i="335"/>
  <c r="L19" i="335" s="1"/>
  <c r="H20" i="335"/>
  <c r="D22" i="335"/>
  <c r="J22" i="335"/>
  <c r="L22" i="335" s="1"/>
  <c r="K23" i="335"/>
  <c r="L23" i="335" s="1"/>
  <c r="H24" i="335"/>
  <c r="D26" i="335"/>
  <c r="J26" i="335"/>
  <c r="L26" i="335" s="1"/>
  <c r="K27" i="335"/>
  <c r="L27" i="335" s="1"/>
  <c r="I29" i="335"/>
  <c r="F28" i="335"/>
  <c r="H29" i="335"/>
  <c r="B8" i="335"/>
  <c r="F8" i="335"/>
  <c r="E9" i="335"/>
  <c r="G8" i="335"/>
  <c r="G7" i="335" s="1"/>
  <c r="G6" i="335" s="1"/>
  <c r="K9" i="335"/>
  <c r="L9" i="335" s="1"/>
  <c r="H10" i="335"/>
  <c r="H11" i="335"/>
  <c r="D12" i="335"/>
  <c r="J12" i="335"/>
  <c r="L12" i="335" s="1"/>
  <c r="L13" i="335"/>
  <c r="E13" i="335"/>
  <c r="H14" i="335"/>
  <c r="E16" i="335"/>
  <c r="B15" i="335"/>
  <c r="D16" i="335"/>
  <c r="J16" i="335"/>
  <c r="L16" i="335" s="1"/>
  <c r="L17" i="335"/>
  <c r="E17" i="335"/>
  <c r="H18" i="335"/>
  <c r="H19" i="335"/>
  <c r="D20" i="335"/>
  <c r="J20" i="335"/>
  <c r="L20" i="335" s="1"/>
  <c r="L21" i="335"/>
  <c r="E21" i="335"/>
  <c r="H22" i="335"/>
  <c r="H23" i="335"/>
  <c r="D24" i="335"/>
  <c r="J24" i="335"/>
  <c r="L24" i="335" s="1"/>
  <c r="L25" i="335"/>
  <c r="E25" i="335"/>
  <c r="H26" i="335"/>
  <c r="H27" i="335"/>
  <c r="J31" i="335"/>
  <c r="K32" i="335"/>
  <c r="L32" i="335" s="1"/>
  <c r="H33" i="335"/>
  <c r="D35" i="335"/>
  <c r="J35" i="335"/>
  <c r="L35" i="335" s="1"/>
  <c r="K36" i="335"/>
  <c r="L36" i="335" s="1"/>
  <c r="H37" i="335"/>
  <c r="D39" i="335"/>
  <c r="J39" i="335"/>
  <c r="L39" i="335" s="1"/>
  <c r="K40" i="335"/>
  <c r="L40" i="335" s="1"/>
  <c r="H41" i="335"/>
  <c r="D43" i="335"/>
  <c r="J43" i="335"/>
  <c r="L43" i="335" s="1"/>
  <c r="K44" i="335"/>
  <c r="L44" i="335" s="1"/>
  <c r="H45" i="335"/>
  <c r="D47" i="335"/>
  <c r="J47" i="335"/>
  <c r="L47" i="335" s="1"/>
  <c r="L48" i="335"/>
  <c r="K48" i="335"/>
  <c r="H49" i="335"/>
  <c r="D9" i="335"/>
  <c r="D11" i="335"/>
  <c r="D13" i="335"/>
  <c r="D17" i="335"/>
  <c r="D19" i="335"/>
  <c r="D21" i="335"/>
  <c r="D23" i="335"/>
  <c r="D25" i="335"/>
  <c r="D27" i="335"/>
  <c r="E29" i="335"/>
  <c r="B28" i="335"/>
  <c r="D29" i="335"/>
  <c r="J29" i="335"/>
  <c r="L29" i="335" s="1"/>
  <c r="L30" i="335"/>
  <c r="E30" i="335"/>
  <c r="H31" i="335"/>
  <c r="C31" i="335"/>
  <c r="K31" i="335" s="1"/>
  <c r="H32" i="335"/>
  <c r="I32" i="335"/>
  <c r="D33" i="335"/>
  <c r="J33" i="335"/>
  <c r="L33" i="335" s="1"/>
  <c r="L34" i="335"/>
  <c r="E34" i="335"/>
  <c r="H35" i="335"/>
  <c r="H36" i="335"/>
  <c r="D37" i="335"/>
  <c r="J37" i="335"/>
  <c r="L37" i="335" s="1"/>
  <c r="L38" i="335"/>
  <c r="E38" i="335"/>
  <c r="H39" i="335"/>
  <c r="H40" i="335"/>
  <c r="D41" i="335"/>
  <c r="J41" i="335"/>
  <c r="L41" i="335" s="1"/>
  <c r="L42" i="335"/>
  <c r="E42" i="335"/>
  <c r="H43" i="335"/>
  <c r="H44" i="335"/>
  <c r="D45" i="335"/>
  <c r="J45" i="335"/>
  <c r="L45" i="335" s="1"/>
  <c r="L46" i="335"/>
  <c r="E46" i="335"/>
  <c r="H47" i="335"/>
  <c r="H48" i="335"/>
  <c r="D49" i="335"/>
  <c r="J49" i="335"/>
  <c r="L49" i="335" s="1"/>
  <c r="L50" i="335"/>
  <c r="E50" i="335"/>
  <c r="D30" i="335"/>
  <c r="D32" i="335"/>
  <c r="D34" i="335"/>
  <c r="D36" i="335"/>
  <c r="D38" i="335"/>
  <c r="D40" i="335"/>
  <c r="D42" i="335"/>
  <c r="D44" i="335"/>
  <c r="D46" i="335"/>
  <c r="D48" i="335"/>
  <c r="D50" i="335"/>
  <c r="G8" i="334"/>
  <c r="H10" i="334"/>
  <c r="E13" i="334"/>
  <c r="I13" i="334"/>
  <c r="H14" i="334"/>
  <c r="H29" i="334"/>
  <c r="I35" i="334"/>
  <c r="I39" i="334"/>
  <c r="I43" i="334"/>
  <c r="I47" i="334"/>
  <c r="I10" i="334"/>
  <c r="I14" i="334"/>
  <c r="I18" i="334"/>
  <c r="I22" i="334"/>
  <c r="I29" i="334"/>
  <c r="E35" i="334"/>
  <c r="E39" i="334"/>
  <c r="E43" i="334"/>
  <c r="E47" i="334"/>
  <c r="E11" i="334"/>
  <c r="I11" i="334"/>
  <c r="J12" i="334"/>
  <c r="E12" i="334"/>
  <c r="I12" i="334"/>
  <c r="B15" i="334"/>
  <c r="J15" i="334" s="1"/>
  <c r="J16" i="334"/>
  <c r="E16" i="334"/>
  <c r="G15" i="334"/>
  <c r="E19" i="334"/>
  <c r="I19" i="334"/>
  <c r="J20" i="334"/>
  <c r="E20" i="334"/>
  <c r="I20" i="334"/>
  <c r="E23" i="334"/>
  <c r="I23" i="334"/>
  <c r="J24" i="334"/>
  <c r="E24" i="334"/>
  <c r="I24" i="334"/>
  <c r="I26" i="334"/>
  <c r="I27" i="334"/>
  <c r="C28" i="334"/>
  <c r="G28" i="334"/>
  <c r="I28" i="334" s="1"/>
  <c r="E30" i="334"/>
  <c r="I30" i="334"/>
  <c r="C31" i="334"/>
  <c r="K31" i="334" s="1"/>
  <c r="H33" i="334"/>
  <c r="I33" i="334"/>
  <c r="E36" i="334"/>
  <c r="I36" i="334"/>
  <c r="H37" i="334"/>
  <c r="I37" i="334"/>
  <c r="E40" i="334"/>
  <c r="I40" i="334"/>
  <c r="H41" i="334"/>
  <c r="I41" i="334"/>
  <c r="E44" i="334"/>
  <c r="I44" i="334"/>
  <c r="H45" i="334"/>
  <c r="I45" i="334"/>
  <c r="E48" i="334"/>
  <c r="I48" i="334"/>
  <c r="H49" i="334"/>
  <c r="I49" i="334"/>
  <c r="K8" i="334"/>
  <c r="I9" i="334"/>
  <c r="F8" i="334"/>
  <c r="H9" i="334"/>
  <c r="D11" i="334"/>
  <c r="J11" i="334"/>
  <c r="L11" i="334" s="1"/>
  <c r="K12" i="334"/>
  <c r="L12" i="334" s="1"/>
  <c r="H13" i="334"/>
  <c r="K16" i="334"/>
  <c r="L16" i="334" s="1"/>
  <c r="H17" i="334"/>
  <c r="D19" i="334"/>
  <c r="J19" i="334"/>
  <c r="L19" i="334" s="1"/>
  <c r="L20" i="334"/>
  <c r="K20" i="334"/>
  <c r="H21" i="334"/>
  <c r="D23" i="334"/>
  <c r="J23" i="334"/>
  <c r="L23" i="334" s="1"/>
  <c r="K24" i="334"/>
  <c r="L24" i="334" s="1"/>
  <c r="H25" i="334"/>
  <c r="E9" i="334"/>
  <c r="B8" i="334"/>
  <c r="D9" i="334"/>
  <c r="J9" i="334"/>
  <c r="L9" i="334" s="1"/>
  <c r="L10" i="334"/>
  <c r="E10" i="334"/>
  <c r="H11" i="334"/>
  <c r="H12" i="334"/>
  <c r="D13" i="334"/>
  <c r="J13" i="334"/>
  <c r="L13" i="334" s="1"/>
  <c r="L14" i="334"/>
  <c r="E14" i="334"/>
  <c r="H15" i="334"/>
  <c r="C15" i="334"/>
  <c r="K15" i="334" s="1"/>
  <c r="H16" i="334"/>
  <c r="I16" i="334"/>
  <c r="D17" i="334"/>
  <c r="J17" i="334"/>
  <c r="L17" i="334" s="1"/>
  <c r="L18" i="334"/>
  <c r="E18" i="334"/>
  <c r="H19" i="334"/>
  <c r="H20" i="334"/>
  <c r="D21" i="334"/>
  <c r="J21" i="334"/>
  <c r="L21" i="334" s="1"/>
  <c r="L22" i="334"/>
  <c r="E22" i="334"/>
  <c r="H23" i="334"/>
  <c r="H24" i="334"/>
  <c r="D25" i="334"/>
  <c r="J25" i="334"/>
  <c r="L25" i="334" s="1"/>
  <c r="L26" i="334"/>
  <c r="E26" i="334"/>
  <c r="J27" i="334"/>
  <c r="D27" i="334"/>
  <c r="E27" i="334"/>
  <c r="K27" i="334"/>
  <c r="D30" i="334"/>
  <c r="J30" i="334"/>
  <c r="L30" i="334" s="1"/>
  <c r="I32" i="334"/>
  <c r="F31" i="334"/>
  <c r="H32" i="334"/>
  <c r="D34" i="334"/>
  <c r="J34" i="334"/>
  <c r="L34" i="334" s="1"/>
  <c r="L35" i="334"/>
  <c r="K35" i="334"/>
  <c r="H36" i="334"/>
  <c r="D38" i="334"/>
  <c r="J38" i="334"/>
  <c r="L38" i="334" s="1"/>
  <c r="K39" i="334"/>
  <c r="L39" i="334" s="1"/>
  <c r="H40" i="334"/>
  <c r="D42" i="334"/>
  <c r="J42" i="334"/>
  <c r="L42" i="334" s="1"/>
  <c r="K43" i="334"/>
  <c r="L43" i="334" s="1"/>
  <c r="H44" i="334"/>
  <c r="D46" i="334"/>
  <c r="J46" i="334"/>
  <c r="L46" i="334" s="1"/>
  <c r="K47" i="334"/>
  <c r="L47" i="334" s="1"/>
  <c r="H48" i="334"/>
  <c r="D10" i="334"/>
  <c r="D12" i="334"/>
  <c r="D14" i="334"/>
  <c r="D16" i="334"/>
  <c r="D18" i="334"/>
  <c r="D20" i="334"/>
  <c r="D22" i="334"/>
  <c r="D24" i="334"/>
  <c r="D26" i="334"/>
  <c r="H27" i="334"/>
  <c r="B28" i="334"/>
  <c r="E29" i="334"/>
  <c r="K29" i="334"/>
  <c r="L29" i="334" s="1"/>
  <c r="H30" i="334"/>
  <c r="E32" i="334"/>
  <c r="B31" i="334"/>
  <c r="D32" i="334"/>
  <c r="J32" i="334"/>
  <c r="L32" i="334" s="1"/>
  <c r="L33" i="334"/>
  <c r="E33" i="334"/>
  <c r="H34" i="334"/>
  <c r="H35" i="334"/>
  <c r="D36" i="334"/>
  <c r="J36" i="334"/>
  <c r="L36" i="334" s="1"/>
  <c r="L37" i="334"/>
  <c r="E37" i="334"/>
  <c r="H38" i="334"/>
  <c r="H39" i="334"/>
  <c r="D40" i="334"/>
  <c r="J40" i="334"/>
  <c r="L40" i="334" s="1"/>
  <c r="L41" i="334"/>
  <c r="E41" i="334"/>
  <c r="H42" i="334"/>
  <c r="H43" i="334"/>
  <c r="D44" i="334"/>
  <c r="J44" i="334"/>
  <c r="L44" i="334" s="1"/>
  <c r="L45" i="334"/>
  <c r="E45" i="334"/>
  <c r="H46" i="334"/>
  <c r="H47" i="334"/>
  <c r="D48" i="334"/>
  <c r="J48" i="334"/>
  <c r="L48" i="334" s="1"/>
  <c r="L49" i="334"/>
  <c r="E49" i="334"/>
  <c r="D29" i="334"/>
  <c r="D33" i="334"/>
  <c r="D35" i="334"/>
  <c r="D37" i="334"/>
  <c r="D39" i="334"/>
  <c r="D41" i="334"/>
  <c r="D43" i="334"/>
  <c r="D45" i="334"/>
  <c r="D47" i="334"/>
  <c r="D49" i="334"/>
  <c r="G8" i="333"/>
  <c r="H10" i="333"/>
  <c r="E13" i="333"/>
  <c r="I13" i="333"/>
  <c r="H14" i="333"/>
  <c r="H29" i="333"/>
  <c r="I35" i="333"/>
  <c r="I39" i="333"/>
  <c r="I43" i="333"/>
  <c r="I47" i="333"/>
  <c r="I10" i="333"/>
  <c r="I14" i="333"/>
  <c r="I18" i="333"/>
  <c r="I22" i="333"/>
  <c r="I29" i="333"/>
  <c r="E35" i="333"/>
  <c r="E39" i="333"/>
  <c r="E43" i="333"/>
  <c r="E47" i="333"/>
  <c r="E11" i="333"/>
  <c r="I11" i="333"/>
  <c r="J12" i="333"/>
  <c r="E12" i="333"/>
  <c r="I12" i="333"/>
  <c r="B15" i="333"/>
  <c r="J15" i="333" s="1"/>
  <c r="J16" i="333"/>
  <c r="E16" i="333"/>
  <c r="G15" i="333"/>
  <c r="E19" i="333"/>
  <c r="I19" i="333"/>
  <c r="J20" i="333"/>
  <c r="E20" i="333"/>
  <c r="I20" i="333"/>
  <c r="E23" i="333"/>
  <c r="I23" i="333"/>
  <c r="J24" i="333"/>
  <c r="E24" i="333"/>
  <c r="I24" i="333"/>
  <c r="I26" i="333"/>
  <c r="I27" i="333"/>
  <c r="C28" i="333"/>
  <c r="G28" i="333"/>
  <c r="I28" i="333" s="1"/>
  <c r="E30" i="333"/>
  <c r="I30" i="333"/>
  <c r="C31" i="333"/>
  <c r="K31" i="333" s="1"/>
  <c r="H33" i="333"/>
  <c r="I33" i="333"/>
  <c r="E36" i="333"/>
  <c r="I36" i="333"/>
  <c r="H37" i="333"/>
  <c r="I37" i="333"/>
  <c r="E40" i="333"/>
  <c r="I40" i="333"/>
  <c r="H41" i="333"/>
  <c r="I41" i="333"/>
  <c r="E44" i="333"/>
  <c r="I44" i="333"/>
  <c r="H45" i="333"/>
  <c r="I45" i="333"/>
  <c r="E48" i="333"/>
  <c r="I48" i="333"/>
  <c r="H49" i="333"/>
  <c r="I49" i="333"/>
  <c r="K8" i="333"/>
  <c r="I9" i="333"/>
  <c r="F8" i="333"/>
  <c r="H9" i="333"/>
  <c r="D11" i="333"/>
  <c r="J11" i="333"/>
  <c r="L11" i="333" s="1"/>
  <c r="K12" i="333"/>
  <c r="L12" i="333" s="1"/>
  <c r="H13" i="333"/>
  <c r="K16" i="333"/>
  <c r="L16" i="333" s="1"/>
  <c r="H17" i="333"/>
  <c r="D19" i="333"/>
  <c r="J19" i="333"/>
  <c r="L19" i="333" s="1"/>
  <c r="L20" i="333"/>
  <c r="K20" i="333"/>
  <c r="H21" i="333"/>
  <c r="D23" i="333"/>
  <c r="J23" i="333"/>
  <c r="L23" i="333" s="1"/>
  <c r="K24" i="333"/>
  <c r="L24" i="333" s="1"/>
  <c r="H25" i="333"/>
  <c r="E9" i="333"/>
  <c r="B8" i="333"/>
  <c r="D9" i="333"/>
  <c r="J9" i="333"/>
  <c r="L9" i="333" s="1"/>
  <c r="L10" i="333"/>
  <c r="E10" i="333"/>
  <c r="H11" i="333"/>
  <c r="H12" i="333"/>
  <c r="D13" i="333"/>
  <c r="J13" i="333"/>
  <c r="L13" i="333" s="1"/>
  <c r="L14" i="333"/>
  <c r="E14" i="333"/>
  <c r="H15" i="333"/>
  <c r="C15" i="333"/>
  <c r="K15" i="333" s="1"/>
  <c r="H16" i="333"/>
  <c r="I16" i="333"/>
  <c r="D17" i="333"/>
  <c r="J17" i="333"/>
  <c r="L17" i="333" s="1"/>
  <c r="L18" i="333"/>
  <c r="E18" i="333"/>
  <c r="H19" i="333"/>
  <c r="H20" i="333"/>
  <c r="D21" i="333"/>
  <c r="J21" i="333"/>
  <c r="L21" i="333" s="1"/>
  <c r="L22" i="333"/>
  <c r="E22" i="333"/>
  <c r="H23" i="333"/>
  <c r="H24" i="333"/>
  <c r="D25" i="333"/>
  <c r="J25" i="333"/>
  <c r="L25" i="333" s="1"/>
  <c r="L26" i="333"/>
  <c r="E26" i="333"/>
  <c r="J27" i="333"/>
  <c r="D27" i="333"/>
  <c r="E27" i="333"/>
  <c r="K27" i="333"/>
  <c r="D30" i="333"/>
  <c r="J30" i="333"/>
  <c r="L30" i="333" s="1"/>
  <c r="I32" i="333"/>
  <c r="F31" i="333"/>
  <c r="H32" i="333"/>
  <c r="D34" i="333"/>
  <c r="J34" i="333"/>
  <c r="L34" i="333" s="1"/>
  <c r="L35" i="333"/>
  <c r="K35" i="333"/>
  <c r="H36" i="333"/>
  <c r="D38" i="333"/>
  <c r="J38" i="333"/>
  <c r="L38" i="333" s="1"/>
  <c r="K39" i="333"/>
  <c r="L39" i="333" s="1"/>
  <c r="H40" i="333"/>
  <c r="D42" i="333"/>
  <c r="J42" i="333"/>
  <c r="L42" i="333" s="1"/>
  <c r="K43" i="333"/>
  <c r="L43" i="333" s="1"/>
  <c r="H44" i="333"/>
  <c r="D46" i="333"/>
  <c r="J46" i="333"/>
  <c r="L46" i="333" s="1"/>
  <c r="K47" i="333"/>
  <c r="L47" i="333" s="1"/>
  <c r="H48" i="333"/>
  <c r="D10" i="333"/>
  <c r="D12" i="333"/>
  <c r="D14" i="333"/>
  <c r="D16" i="333"/>
  <c r="D18" i="333"/>
  <c r="D20" i="333"/>
  <c r="D22" i="333"/>
  <c r="D24" i="333"/>
  <c r="D26" i="333"/>
  <c r="H27" i="333"/>
  <c r="B28" i="333"/>
  <c r="E29" i="333"/>
  <c r="K29" i="333"/>
  <c r="L29" i="333" s="1"/>
  <c r="H30" i="333"/>
  <c r="E32" i="333"/>
  <c r="B31" i="333"/>
  <c r="D32" i="333"/>
  <c r="J32" i="333"/>
  <c r="L32" i="333" s="1"/>
  <c r="L33" i="333"/>
  <c r="E33" i="333"/>
  <c r="H34" i="333"/>
  <c r="H35" i="333"/>
  <c r="D36" i="333"/>
  <c r="J36" i="333"/>
  <c r="L36" i="333" s="1"/>
  <c r="L37" i="333"/>
  <c r="E37" i="333"/>
  <c r="H38" i="333"/>
  <c r="H39" i="333"/>
  <c r="D40" i="333"/>
  <c r="J40" i="333"/>
  <c r="L40" i="333" s="1"/>
  <c r="L41" i="333"/>
  <c r="E41" i="333"/>
  <c r="H42" i="333"/>
  <c r="H43" i="333"/>
  <c r="D44" i="333"/>
  <c r="J44" i="333"/>
  <c r="L44" i="333" s="1"/>
  <c r="L45" i="333"/>
  <c r="E45" i="333"/>
  <c r="H46" i="333"/>
  <c r="H47" i="333"/>
  <c r="D48" i="333"/>
  <c r="J48" i="333"/>
  <c r="L48" i="333" s="1"/>
  <c r="L49" i="333"/>
  <c r="E49" i="333"/>
  <c r="D29" i="333"/>
  <c r="D33" i="333"/>
  <c r="D35" i="333"/>
  <c r="D37" i="333"/>
  <c r="D39" i="333"/>
  <c r="D41" i="333"/>
  <c r="D43" i="333"/>
  <c r="D45" i="333"/>
  <c r="D47" i="333"/>
  <c r="D49" i="333"/>
  <c r="G8" i="332"/>
  <c r="H10" i="332"/>
  <c r="E13" i="332"/>
  <c r="I13" i="332"/>
  <c r="H14" i="332"/>
  <c r="H29" i="332"/>
  <c r="I35" i="332"/>
  <c r="I39" i="332"/>
  <c r="I43" i="332"/>
  <c r="I47" i="332"/>
  <c r="I10" i="332"/>
  <c r="I14" i="332"/>
  <c r="I18" i="332"/>
  <c r="I22" i="332"/>
  <c r="I29" i="332"/>
  <c r="E35" i="332"/>
  <c r="E39" i="332"/>
  <c r="E43" i="332"/>
  <c r="E47" i="332"/>
  <c r="E11" i="332"/>
  <c r="I11" i="332"/>
  <c r="J12" i="332"/>
  <c r="E12" i="332"/>
  <c r="I12" i="332"/>
  <c r="B15" i="332"/>
  <c r="J15" i="332" s="1"/>
  <c r="J16" i="332"/>
  <c r="E16" i="332"/>
  <c r="G15" i="332"/>
  <c r="E19" i="332"/>
  <c r="I19" i="332"/>
  <c r="J20" i="332"/>
  <c r="E20" i="332"/>
  <c r="I20" i="332"/>
  <c r="E23" i="332"/>
  <c r="I23" i="332"/>
  <c r="J24" i="332"/>
  <c r="E24" i="332"/>
  <c r="I24" i="332"/>
  <c r="I26" i="332"/>
  <c r="I27" i="332"/>
  <c r="C28" i="332"/>
  <c r="G28" i="332"/>
  <c r="I28" i="332" s="1"/>
  <c r="E30" i="332"/>
  <c r="I30" i="332"/>
  <c r="C31" i="332"/>
  <c r="K31" i="332" s="1"/>
  <c r="H33" i="332"/>
  <c r="I33" i="332"/>
  <c r="E36" i="332"/>
  <c r="I36" i="332"/>
  <c r="H37" i="332"/>
  <c r="I37" i="332"/>
  <c r="E40" i="332"/>
  <c r="I40" i="332"/>
  <c r="H41" i="332"/>
  <c r="I41" i="332"/>
  <c r="E44" i="332"/>
  <c r="I44" i="332"/>
  <c r="H45" i="332"/>
  <c r="I45" i="332"/>
  <c r="E48" i="332"/>
  <c r="I48" i="332"/>
  <c r="H49" i="332"/>
  <c r="I49" i="332"/>
  <c r="K8" i="332"/>
  <c r="I9" i="332"/>
  <c r="F8" i="332"/>
  <c r="H9" i="332"/>
  <c r="D11" i="332"/>
  <c r="J11" i="332"/>
  <c r="L11" i="332" s="1"/>
  <c r="K12" i="332"/>
  <c r="L12" i="332" s="1"/>
  <c r="H13" i="332"/>
  <c r="K16" i="332"/>
  <c r="L16" i="332" s="1"/>
  <c r="H17" i="332"/>
  <c r="D19" i="332"/>
  <c r="J19" i="332"/>
  <c r="L19" i="332" s="1"/>
  <c r="L20" i="332"/>
  <c r="K20" i="332"/>
  <c r="H21" i="332"/>
  <c r="D23" i="332"/>
  <c r="J23" i="332"/>
  <c r="L23" i="332" s="1"/>
  <c r="K24" i="332"/>
  <c r="L24" i="332" s="1"/>
  <c r="H25" i="332"/>
  <c r="E9" i="332"/>
  <c r="B8" i="332"/>
  <c r="D9" i="332"/>
  <c r="J9" i="332"/>
  <c r="L9" i="332" s="1"/>
  <c r="L10" i="332"/>
  <c r="E10" i="332"/>
  <c r="H11" i="332"/>
  <c r="H12" i="332"/>
  <c r="D13" i="332"/>
  <c r="J13" i="332"/>
  <c r="L13" i="332" s="1"/>
  <c r="L14" i="332"/>
  <c r="E14" i="332"/>
  <c r="H15" i="332"/>
  <c r="C15" i="332"/>
  <c r="K15" i="332" s="1"/>
  <c r="H16" i="332"/>
  <c r="I16" i="332"/>
  <c r="D17" i="332"/>
  <c r="J17" i="332"/>
  <c r="L17" i="332" s="1"/>
  <c r="L18" i="332"/>
  <c r="E18" i="332"/>
  <c r="H19" i="332"/>
  <c r="H20" i="332"/>
  <c r="D21" i="332"/>
  <c r="J21" i="332"/>
  <c r="L21" i="332" s="1"/>
  <c r="L22" i="332"/>
  <c r="E22" i="332"/>
  <c r="H23" i="332"/>
  <c r="H24" i="332"/>
  <c r="D25" i="332"/>
  <c r="J25" i="332"/>
  <c r="L25" i="332" s="1"/>
  <c r="L26" i="332"/>
  <c r="E26" i="332"/>
  <c r="J27" i="332"/>
  <c r="D27" i="332"/>
  <c r="E27" i="332"/>
  <c r="K27" i="332"/>
  <c r="D30" i="332"/>
  <c r="J30" i="332"/>
  <c r="L30" i="332" s="1"/>
  <c r="I32" i="332"/>
  <c r="F31" i="332"/>
  <c r="H32" i="332"/>
  <c r="D34" i="332"/>
  <c r="J34" i="332"/>
  <c r="L34" i="332" s="1"/>
  <c r="L35" i="332"/>
  <c r="K35" i="332"/>
  <c r="H36" i="332"/>
  <c r="D38" i="332"/>
  <c r="J38" i="332"/>
  <c r="L38" i="332" s="1"/>
  <c r="K39" i="332"/>
  <c r="L39" i="332" s="1"/>
  <c r="H40" i="332"/>
  <c r="D42" i="332"/>
  <c r="J42" i="332"/>
  <c r="L42" i="332" s="1"/>
  <c r="K43" i="332"/>
  <c r="L43" i="332" s="1"/>
  <c r="H44" i="332"/>
  <c r="D46" i="332"/>
  <c r="J46" i="332"/>
  <c r="L46" i="332" s="1"/>
  <c r="K47" i="332"/>
  <c r="L47" i="332" s="1"/>
  <c r="H48" i="332"/>
  <c r="D10" i="332"/>
  <c r="D12" i="332"/>
  <c r="D14" i="332"/>
  <c r="D16" i="332"/>
  <c r="D18" i="332"/>
  <c r="D20" i="332"/>
  <c r="D22" i="332"/>
  <c r="D24" i="332"/>
  <c r="D26" i="332"/>
  <c r="H27" i="332"/>
  <c r="B28" i="332"/>
  <c r="E29" i="332"/>
  <c r="K29" i="332"/>
  <c r="L29" i="332" s="1"/>
  <c r="H30" i="332"/>
  <c r="E32" i="332"/>
  <c r="B31" i="332"/>
  <c r="D32" i="332"/>
  <c r="J32" i="332"/>
  <c r="L32" i="332" s="1"/>
  <c r="L33" i="332"/>
  <c r="E33" i="332"/>
  <c r="H34" i="332"/>
  <c r="H35" i="332"/>
  <c r="D36" i="332"/>
  <c r="J36" i="332"/>
  <c r="L36" i="332" s="1"/>
  <c r="L37" i="332"/>
  <c r="E37" i="332"/>
  <c r="H38" i="332"/>
  <c r="H39" i="332"/>
  <c r="D40" i="332"/>
  <c r="J40" i="332"/>
  <c r="L40" i="332" s="1"/>
  <c r="L41" i="332"/>
  <c r="E41" i="332"/>
  <c r="H42" i="332"/>
  <c r="H43" i="332"/>
  <c r="D44" i="332"/>
  <c r="J44" i="332"/>
  <c r="L44" i="332" s="1"/>
  <c r="L45" i="332"/>
  <c r="E45" i="332"/>
  <c r="H46" i="332"/>
  <c r="H47" i="332"/>
  <c r="D48" i="332"/>
  <c r="J48" i="332"/>
  <c r="L48" i="332" s="1"/>
  <c r="L49" i="332"/>
  <c r="E49" i="332"/>
  <c r="D29" i="332"/>
  <c r="D33" i="332"/>
  <c r="D35" i="332"/>
  <c r="D37" i="332"/>
  <c r="D39" i="332"/>
  <c r="D41" i="332"/>
  <c r="D43" i="332"/>
  <c r="D45" i="332"/>
  <c r="D47" i="332"/>
  <c r="D49" i="332"/>
  <c r="G8" i="331"/>
  <c r="H26" i="331"/>
  <c r="F28" i="331"/>
  <c r="I38" i="331"/>
  <c r="I42" i="331"/>
  <c r="I39" i="331"/>
  <c r="I10" i="331"/>
  <c r="I14" i="331"/>
  <c r="I18" i="331"/>
  <c r="I22" i="331"/>
  <c r="I29" i="331"/>
  <c r="E35" i="331"/>
  <c r="E39" i="331"/>
  <c r="E43" i="331"/>
  <c r="E47" i="331"/>
  <c r="E11" i="331"/>
  <c r="I11" i="331"/>
  <c r="J12" i="331"/>
  <c r="E12" i="331"/>
  <c r="I12" i="331"/>
  <c r="B15" i="331"/>
  <c r="J16" i="331"/>
  <c r="E16" i="331"/>
  <c r="G15" i="331"/>
  <c r="E19" i="331"/>
  <c r="I19" i="331"/>
  <c r="J20" i="331"/>
  <c r="E20" i="331"/>
  <c r="I20" i="331"/>
  <c r="E23" i="331"/>
  <c r="I23" i="331"/>
  <c r="J24" i="331"/>
  <c r="E24" i="331"/>
  <c r="I24" i="331"/>
  <c r="I26" i="331"/>
  <c r="I27" i="331"/>
  <c r="C28" i="331"/>
  <c r="G28" i="331"/>
  <c r="I28" i="331" s="1"/>
  <c r="E30" i="331"/>
  <c r="I30" i="331"/>
  <c r="C31" i="331"/>
  <c r="K31" i="331" s="1"/>
  <c r="H33" i="331"/>
  <c r="I33" i="331"/>
  <c r="E36" i="331"/>
  <c r="I36" i="331"/>
  <c r="H37" i="331"/>
  <c r="I37" i="331"/>
  <c r="E40" i="331"/>
  <c r="I40" i="331"/>
  <c r="H41" i="331"/>
  <c r="I41" i="331"/>
  <c r="E44" i="331"/>
  <c r="I44" i="331"/>
  <c r="H45" i="331"/>
  <c r="I45" i="331"/>
  <c r="E48" i="331"/>
  <c r="I48" i="331"/>
  <c r="H49" i="331"/>
  <c r="I49" i="331"/>
  <c r="K8" i="331"/>
  <c r="I9" i="331"/>
  <c r="F8" i="331"/>
  <c r="H9" i="331"/>
  <c r="D11" i="331"/>
  <c r="J11" i="331"/>
  <c r="L11" i="331" s="1"/>
  <c r="K12" i="331"/>
  <c r="L12" i="331" s="1"/>
  <c r="H13" i="331"/>
  <c r="J15" i="331"/>
  <c r="K16" i="331"/>
  <c r="L16" i="331" s="1"/>
  <c r="H17" i="331"/>
  <c r="D19" i="331"/>
  <c r="J19" i="331"/>
  <c r="L19" i="331" s="1"/>
  <c r="L20" i="331"/>
  <c r="K20" i="331"/>
  <c r="H21" i="331"/>
  <c r="D23" i="331"/>
  <c r="J23" i="331"/>
  <c r="L23" i="331" s="1"/>
  <c r="K24" i="331"/>
  <c r="L24" i="331" s="1"/>
  <c r="H25" i="331"/>
  <c r="E9" i="331"/>
  <c r="B8" i="331"/>
  <c r="D9" i="331"/>
  <c r="J9" i="331"/>
  <c r="L9" i="331" s="1"/>
  <c r="L10" i="331"/>
  <c r="E10" i="331"/>
  <c r="H11" i="331"/>
  <c r="H12" i="331"/>
  <c r="D13" i="331"/>
  <c r="J13" i="331"/>
  <c r="L13" i="331" s="1"/>
  <c r="L14" i="331"/>
  <c r="E14" i="331"/>
  <c r="H15" i="331"/>
  <c r="C15" i="331"/>
  <c r="K15" i="331" s="1"/>
  <c r="H16" i="331"/>
  <c r="I16" i="331"/>
  <c r="D17" i="331"/>
  <c r="J17" i="331"/>
  <c r="L17" i="331" s="1"/>
  <c r="L18" i="331"/>
  <c r="E18" i="331"/>
  <c r="H19" i="331"/>
  <c r="H20" i="331"/>
  <c r="D21" i="331"/>
  <c r="J21" i="331"/>
  <c r="L21" i="331" s="1"/>
  <c r="L22" i="331"/>
  <c r="E22" i="331"/>
  <c r="H23" i="331"/>
  <c r="H24" i="331"/>
  <c r="D25" i="331"/>
  <c r="J25" i="331"/>
  <c r="L25" i="331" s="1"/>
  <c r="L26" i="331"/>
  <c r="E26" i="331"/>
  <c r="J27" i="331"/>
  <c r="D27" i="331"/>
  <c r="E27" i="331"/>
  <c r="K27" i="331"/>
  <c r="D30" i="331"/>
  <c r="J30" i="331"/>
  <c r="L30" i="331" s="1"/>
  <c r="I32" i="331"/>
  <c r="F31" i="331"/>
  <c r="H32" i="331"/>
  <c r="D34" i="331"/>
  <c r="J34" i="331"/>
  <c r="L34" i="331" s="1"/>
  <c r="L35" i="331"/>
  <c r="K35" i="331"/>
  <c r="H36" i="331"/>
  <c r="D38" i="331"/>
  <c r="J38" i="331"/>
  <c r="L38" i="331" s="1"/>
  <c r="K39" i="331"/>
  <c r="L39" i="331" s="1"/>
  <c r="H40" i="331"/>
  <c r="D42" i="331"/>
  <c r="J42" i="331"/>
  <c r="L42" i="331" s="1"/>
  <c r="K43" i="331"/>
  <c r="L43" i="331" s="1"/>
  <c r="H44" i="331"/>
  <c r="D46" i="331"/>
  <c r="J46" i="331"/>
  <c r="L46" i="331" s="1"/>
  <c r="K47" i="331"/>
  <c r="L47" i="331" s="1"/>
  <c r="H48" i="331"/>
  <c r="D10" i="331"/>
  <c r="D12" i="331"/>
  <c r="D14" i="331"/>
  <c r="D16" i="331"/>
  <c r="D18" i="331"/>
  <c r="D20" i="331"/>
  <c r="D22" i="331"/>
  <c r="D24" i="331"/>
  <c r="D26" i="331"/>
  <c r="H27" i="331"/>
  <c r="B28" i="331"/>
  <c r="E29" i="331"/>
  <c r="K29" i="331"/>
  <c r="L29" i="331" s="1"/>
  <c r="H30" i="331"/>
  <c r="E32" i="331"/>
  <c r="B31" i="331"/>
  <c r="D32" i="331"/>
  <c r="J32" i="331"/>
  <c r="L32" i="331" s="1"/>
  <c r="L33" i="331"/>
  <c r="E33" i="331"/>
  <c r="H34" i="331"/>
  <c r="H35" i="331"/>
  <c r="D36" i="331"/>
  <c r="J36" i="331"/>
  <c r="L36" i="331" s="1"/>
  <c r="L37" i="331"/>
  <c r="E37" i="331"/>
  <c r="H38" i="331"/>
  <c r="H39" i="331"/>
  <c r="D40" i="331"/>
  <c r="J40" i="331"/>
  <c r="L40" i="331" s="1"/>
  <c r="L41" i="331"/>
  <c r="E41" i="331"/>
  <c r="H42" i="331"/>
  <c r="H43" i="331"/>
  <c r="D44" i="331"/>
  <c r="J44" i="331"/>
  <c r="L44" i="331" s="1"/>
  <c r="L45" i="331"/>
  <c r="E45" i="331"/>
  <c r="H46" i="331"/>
  <c r="H47" i="331"/>
  <c r="D48" i="331"/>
  <c r="J48" i="331"/>
  <c r="L48" i="331" s="1"/>
  <c r="L49" i="331"/>
  <c r="E49" i="331"/>
  <c r="D29" i="331"/>
  <c r="D33" i="331"/>
  <c r="D35" i="331"/>
  <c r="D37" i="331"/>
  <c r="D39" i="331"/>
  <c r="D41" i="331"/>
  <c r="D43" i="331"/>
  <c r="D45" i="331"/>
  <c r="D47" i="331"/>
  <c r="D49" i="331"/>
  <c r="C13" i="1"/>
  <c r="C15" i="1"/>
  <c r="C14" i="1"/>
  <c r="C12" i="1"/>
  <c r="C11" i="1"/>
  <c r="C10" i="1"/>
  <c r="C9" i="1"/>
  <c r="C8" i="1"/>
  <c r="C7" i="1"/>
  <c r="C6" i="1"/>
  <c r="C5" i="1"/>
  <c r="B15" i="1"/>
  <c r="B14" i="1"/>
  <c r="B13" i="1"/>
  <c r="B12" i="1"/>
  <c r="B11" i="1"/>
  <c r="B10" i="1"/>
  <c r="B9" i="1"/>
  <c r="B8" i="1"/>
  <c r="B7" i="1"/>
  <c r="B6" i="1"/>
  <c r="B5" i="1"/>
  <c r="C4" i="1"/>
  <c r="B4" i="1"/>
  <c r="E1" i="284"/>
  <c r="A1" i="284"/>
  <c r="E1" i="286"/>
  <c r="A1" i="286"/>
  <c r="E1" i="287"/>
  <c r="A1" i="287"/>
  <c r="E1" i="288"/>
  <c r="A1" i="288"/>
  <c r="E1" i="290"/>
  <c r="A1" i="290"/>
  <c r="E1" i="291"/>
  <c r="A1" i="291"/>
  <c r="E1" i="292"/>
  <c r="A1" i="292"/>
  <c r="E1" i="294"/>
  <c r="A1" i="294"/>
  <c r="E1" i="295"/>
  <c r="A1" i="295"/>
  <c r="E1" i="296"/>
  <c r="A1" i="296"/>
  <c r="E1" i="298"/>
  <c r="A1" i="298"/>
  <c r="E1" i="299"/>
  <c r="A1" i="299"/>
  <c r="E1" i="300"/>
  <c r="A1" i="300"/>
  <c r="E1" i="302"/>
  <c r="A1" i="302"/>
  <c r="E1" i="303"/>
  <c r="A1" i="303"/>
  <c r="E1" i="304"/>
  <c r="A1" i="304"/>
  <c r="E1" i="306"/>
  <c r="A1" i="306"/>
  <c r="E1" i="307"/>
  <c r="A1" i="307"/>
  <c r="E1" i="308"/>
  <c r="A1" i="308"/>
  <c r="E1" i="310"/>
  <c r="A1" i="310"/>
  <c r="E1" i="311"/>
  <c r="A1" i="311"/>
  <c r="E1" i="312"/>
  <c r="A1" i="312"/>
  <c r="E1" i="314"/>
  <c r="A1" i="314"/>
  <c r="E1" i="315"/>
  <c r="A1" i="315"/>
  <c r="E1" i="316"/>
  <c r="A1" i="316"/>
  <c r="E1" i="317"/>
  <c r="A1" i="317"/>
  <c r="E1" i="318"/>
  <c r="A1" i="318"/>
  <c r="E1" i="319"/>
  <c r="A1" i="319"/>
  <c r="E1" i="320"/>
  <c r="A1" i="320"/>
  <c r="E1" i="321"/>
  <c r="A1" i="321"/>
  <c r="E1" i="322"/>
  <c r="A1" i="322"/>
  <c r="E1" i="323"/>
  <c r="A1" i="323"/>
  <c r="E1" i="324"/>
  <c r="A1" i="324"/>
  <c r="E1" i="325"/>
  <c r="A1" i="325"/>
  <c r="E1" i="326"/>
  <c r="A1" i="326"/>
  <c r="E1" i="327"/>
  <c r="A1" i="327"/>
  <c r="E1" i="328"/>
  <c r="A1" i="328"/>
  <c r="E1" i="329"/>
  <c r="A1" i="329"/>
  <c r="E1" i="330"/>
  <c r="A1" i="330"/>
  <c r="E1" i="283"/>
  <c r="A1" i="283"/>
  <c r="F4" i="330"/>
  <c r="G4" i="330"/>
  <c r="J4" i="330"/>
  <c r="K4" i="330"/>
  <c r="B9" i="330"/>
  <c r="C9" i="330"/>
  <c r="F9" i="330"/>
  <c r="G9" i="330"/>
  <c r="H9" i="330"/>
  <c r="B10" i="330"/>
  <c r="J10" i="330" s="1"/>
  <c r="C10" i="330"/>
  <c r="E10" i="330"/>
  <c r="F10" i="330"/>
  <c r="G10" i="330"/>
  <c r="H10" i="330" s="1"/>
  <c r="B11" i="330"/>
  <c r="E11" i="330" s="1"/>
  <c r="C11" i="330"/>
  <c r="D11" i="330"/>
  <c r="F11" i="330"/>
  <c r="G11" i="330"/>
  <c r="J11" i="330"/>
  <c r="B12" i="330"/>
  <c r="C12" i="330"/>
  <c r="F12" i="330"/>
  <c r="G12" i="330"/>
  <c r="J12" i="330"/>
  <c r="B13" i="330"/>
  <c r="E13" i="330" s="1"/>
  <c r="C13" i="330"/>
  <c r="D13" i="330"/>
  <c r="F13" i="330"/>
  <c r="G13" i="330"/>
  <c r="H13" i="330" s="1"/>
  <c r="K13" i="330"/>
  <c r="B14" i="330"/>
  <c r="C14" i="330"/>
  <c r="F14" i="330"/>
  <c r="G14" i="330"/>
  <c r="J14" i="330"/>
  <c r="B15" i="330"/>
  <c r="D15" i="330" s="1"/>
  <c r="F15" i="330"/>
  <c r="H15" i="330" s="1"/>
  <c r="I15" i="330"/>
  <c r="K15" i="330"/>
  <c r="B17" i="330"/>
  <c r="C17" i="330"/>
  <c r="D17" i="330"/>
  <c r="F17" i="330"/>
  <c r="G17" i="330"/>
  <c r="B18" i="330"/>
  <c r="C18" i="330"/>
  <c r="F18" i="330"/>
  <c r="G18" i="330"/>
  <c r="J18" i="330"/>
  <c r="B19" i="330"/>
  <c r="C19" i="330"/>
  <c r="D19" i="330" s="1"/>
  <c r="F19" i="330"/>
  <c r="G19" i="330"/>
  <c r="H19" i="330"/>
  <c r="K19" i="330"/>
  <c r="B20" i="330"/>
  <c r="C20" i="330"/>
  <c r="F20" i="330"/>
  <c r="G20" i="330"/>
  <c r="I20" i="330"/>
  <c r="K20" i="330"/>
  <c r="B21" i="330"/>
  <c r="C21" i="330"/>
  <c r="F21" i="330"/>
  <c r="I21" i="330" s="1"/>
  <c r="G21" i="330"/>
  <c r="H21" i="330"/>
  <c r="B22" i="330"/>
  <c r="J22" i="330" s="1"/>
  <c r="C22" i="330"/>
  <c r="E22" i="330"/>
  <c r="F22" i="330"/>
  <c r="G22" i="330"/>
  <c r="H22" i="330" s="1"/>
  <c r="B23" i="330"/>
  <c r="E23" i="330" s="1"/>
  <c r="C23" i="330"/>
  <c r="D23" i="330"/>
  <c r="F23" i="330"/>
  <c r="G23" i="330"/>
  <c r="J23" i="330"/>
  <c r="B24" i="330"/>
  <c r="C24" i="330"/>
  <c r="F24" i="330"/>
  <c r="G24" i="330"/>
  <c r="J24" i="330"/>
  <c r="B25" i="330"/>
  <c r="E25" i="330" s="1"/>
  <c r="C25" i="330"/>
  <c r="D25" i="330"/>
  <c r="F25" i="330"/>
  <c r="G25" i="330"/>
  <c r="H25" i="330" s="1"/>
  <c r="K25" i="330"/>
  <c r="B26" i="330"/>
  <c r="C26" i="330"/>
  <c r="F26" i="330"/>
  <c r="G26" i="330"/>
  <c r="J26" i="330"/>
  <c r="B27" i="330"/>
  <c r="C27" i="330"/>
  <c r="D27" i="330" s="1"/>
  <c r="F27" i="330"/>
  <c r="G27" i="330"/>
  <c r="H27" i="330"/>
  <c r="K27" i="330"/>
  <c r="B28" i="330"/>
  <c r="C28" i="330"/>
  <c r="F28" i="330"/>
  <c r="G28" i="330"/>
  <c r="I28" i="330"/>
  <c r="K28" i="330"/>
  <c r="B29" i="330"/>
  <c r="C29" i="330"/>
  <c r="F29" i="330"/>
  <c r="I29" i="330" s="1"/>
  <c r="G29" i="330"/>
  <c r="H29" i="330"/>
  <c r="B30" i="330"/>
  <c r="J30" i="330" s="1"/>
  <c r="C30" i="330"/>
  <c r="E30" i="330"/>
  <c r="F30" i="330"/>
  <c r="G30" i="330"/>
  <c r="H30" i="330" s="1"/>
  <c r="B32" i="330"/>
  <c r="C32" i="330"/>
  <c r="E32" i="330" s="1"/>
  <c r="F32" i="330"/>
  <c r="G32" i="330"/>
  <c r="J32" i="330"/>
  <c r="B33" i="330"/>
  <c r="C33" i="330"/>
  <c r="D33" i="330" s="1"/>
  <c r="F33" i="330"/>
  <c r="G33" i="330"/>
  <c r="H33" i="330"/>
  <c r="K33" i="330"/>
  <c r="B35" i="330"/>
  <c r="J35" i="330" s="1"/>
  <c r="C35" i="330"/>
  <c r="E35" i="330"/>
  <c r="F35" i="330"/>
  <c r="G35" i="330"/>
  <c r="B36" i="330"/>
  <c r="C36" i="330"/>
  <c r="D36" i="330"/>
  <c r="F36" i="330"/>
  <c r="G36" i="330"/>
  <c r="B37" i="330"/>
  <c r="C37" i="330"/>
  <c r="F37" i="330"/>
  <c r="J37" i="330" s="1"/>
  <c r="G37" i="330"/>
  <c r="I37" i="330"/>
  <c r="K37" i="330"/>
  <c r="L37" i="330" s="1"/>
  <c r="B38" i="330"/>
  <c r="C38" i="330"/>
  <c r="D38" i="330" s="1"/>
  <c r="F38" i="330"/>
  <c r="G38" i="330"/>
  <c r="H38" i="330"/>
  <c r="K38" i="330"/>
  <c r="B39" i="330"/>
  <c r="C39" i="330"/>
  <c r="E39" i="330"/>
  <c r="F39" i="330"/>
  <c r="G39" i="330"/>
  <c r="J39" i="330"/>
  <c r="B40" i="330"/>
  <c r="E40" i="330" s="1"/>
  <c r="C40" i="330"/>
  <c r="D40" i="330"/>
  <c r="F40" i="330"/>
  <c r="G40" i="330"/>
  <c r="J40" i="330"/>
  <c r="B41" i="330"/>
  <c r="C41" i="330"/>
  <c r="F41" i="330"/>
  <c r="J41" i="330" s="1"/>
  <c r="G41" i="330"/>
  <c r="I41" i="330"/>
  <c r="K41" i="330"/>
  <c r="B42" i="330"/>
  <c r="C42" i="330"/>
  <c r="D42" i="330" s="1"/>
  <c r="F42" i="330"/>
  <c r="G42" i="330"/>
  <c r="H42" i="330"/>
  <c r="K42" i="330"/>
  <c r="B43" i="330"/>
  <c r="J43" i="330" s="1"/>
  <c r="C43" i="330"/>
  <c r="E43" i="330"/>
  <c r="F43" i="330"/>
  <c r="G43" i="330"/>
  <c r="B44" i="330"/>
  <c r="E44" i="330" s="1"/>
  <c r="C44" i="330"/>
  <c r="D44" i="330"/>
  <c r="F44" i="330"/>
  <c r="G44" i="330"/>
  <c r="J44" i="330"/>
  <c r="B45" i="330"/>
  <c r="C45" i="330"/>
  <c r="F45" i="330"/>
  <c r="J45" i="330" s="1"/>
  <c r="G45" i="330"/>
  <c r="I45" i="330"/>
  <c r="K45" i="330"/>
  <c r="B46" i="330"/>
  <c r="C46" i="330"/>
  <c r="D46" i="330" s="1"/>
  <c r="F46" i="330"/>
  <c r="G46" i="330"/>
  <c r="H46" i="330"/>
  <c r="K46" i="330"/>
  <c r="B47" i="330"/>
  <c r="J47" i="330" s="1"/>
  <c r="C47" i="330"/>
  <c r="E47" i="330"/>
  <c r="F47" i="330"/>
  <c r="G47" i="330"/>
  <c r="B48" i="330"/>
  <c r="C48" i="330"/>
  <c r="D48" i="330"/>
  <c r="F48" i="330"/>
  <c r="G48" i="330"/>
  <c r="B49" i="330"/>
  <c r="C49" i="330"/>
  <c r="F49" i="330"/>
  <c r="J49" i="330" s="1"/>
  <c r="G49" i="330"/>
  <c r="I49" i="330"/>
  <c r="K49" i="330"/>
  <c r="L49" i="330" s="1"/>
  <c r="B50" i="330"/>
  <c r="C50" i="330"/>
  <c r="D50" i="330" s="1"/>
  <c r="F50" i="330"/>
  <c r="G50" i="330"/>
  <c r="H50" i="330"/>
  <c r="K50" i="330"/>
  <c r="B51" i="330"/>
  <c r="C51" i="330"/>
  <c r="E51" i="330"/>
  <c r="F51" i="330"/>
  <c r="G51" i="330"/>
  <c r="J51" i="330"/>
  <c r="B52" i="330"/>
  <c r="E52" i="330" s="1"/>
  <c r="C52" i="330"/>
  <c r="D52" i="330"/>
  <c r="F52" i="330"/>
  <c r="G52" i="330"/>
  <c r="J52" i="330"/>
  <c r="B53" i="330"/>
  <c r="C53" i="330"/>
  <c r="F53" i="330"/>
  <c r="J53" i="330" s="1"/>
  <c r="G53" i="330"/>
  <c r="I53" i="330"/>
  <c r="K53" i="330"/>
  <c r="F4" i="329"/>
  <c r="G4" i="329"/>
  <c r="J4" i="329"/>
  <c r="K4" i="329"/>
  <c r="B9" i="329"/>
  <c r="C9" i="329"/>
  <c r="F9" i="329"/>
  <c r="G9" i="329"/>
  <c r="H9" i="329"/>
  <c r="B10" i="329"/>
  <c r="J10" i="329" s="1"/>
  <c r="C10" i="329"/>
  <c r="E10" i="329"/>
  <c r="F10" i="329"/>
  <c r="G10" i="329"/>
  <c r="H10" i="329" s="1"/>
  <c r="B11" i="329"/>
  <c r="C11" i="329"/>
  <c r="D11" i="329"/>
  <c r="F11" i="329"/>
  <c r="G11" i="329"/>
  <c r="B12" i="329"/>
  <c r="C12" i="329"/>
  <c r="F12" i="329"/>
  <c r="G12" i="329"/>
  <c r="J12" i="329"/>
  <c r="B13" i="329"/>
  <c r="E13" i="329" s="1"/>
  <c r="C13" i="329"/>
  <c r="D13" i="329"/>
  <c r="F13" i="329"/>
  <c r="G13" i="329"/>
  <c r="B14" i="329"/>
  <c r="C14" i="329"/>
  <c r="F14" i="329"/>
  <c r="G14" i="329"/>
  <c r="J14" i="329"/>
  <c r="B16" i="329"/>
  <c r="C16" i="329"/>
  <c r="E16" i="329" s="1"/>
  <c r="F16" i="329"/>
  <c r="G16" i="329"/>
  <c r="J16" i="329"/>
  <c r="B17" i="329"/>
  <c r="C17" i="329"/>
  <c r="D17" i="329" s="1"/>
  <c r="F17" i="329"/>
  <c r="G17" i="329"/>
  <c r="H17" i="329"/>
  <c r="K17" i="329"/>
  <c r="B18" i="329"/>
  <c r="C18" i="329"/>
  <c r="F18" i="329"/>
  <c r="G18" i="329"/>
  <c r="I18" i="329"/>
  <c r="K18" i="329"/>
  <c r="B19" i="329"/>
  <c r="C19" i="329"/>
  <c r="F19" i="329"/>
  <c r="I19" i="329" s="1"/>
  <c r="G19" i="329"/>
  <c r="H19" i="329"/>
  <c r="B20" i="329"/>
  <c r="J20" i="329" s="1"/>
  <c r="C20" i="329"/>
  <c r="E20" i="329"/>
  <c r="F20" i="329"/>
  <c r="G20" i="329"/>
  <c r="H20" i="329" s="1"/>
  <c r="B21" i="329"/>
  <c r="C21" i="329"/>
  <c r="D21" i="329"/>
  <c r="F21" i="329"/>
  <c r="G21" i="329"/>
  <c r="B22" i="329"/>
  <c r="C22" i="329"/>
  <c r="F22" i="329"/>
  <c r="G22" i="329"/>
  <c r="J22" i="329"/>
  <c r="B23" i="329"/>
  <c r="E23" i="329" s="1"/>
  <c r="C23" i="329"/>
  <c r="D23" i="329"/>
  <c r="F23" i="329"/>
  <c r="G23" i="329"/>
  <c r="B24" i="329"/>
  <c r="C24" i="329"/>
  <c r="F24" i="329"/>
  <c r="G24" i="329"/>
  <c r="J24" i="329"/>
  <c r="B25" i="329"/>
  <c r="C25" i="329"/>
  <c r="D25" i="329" s="1"/>
  <c r="F25" i="329"/>
  <c r="G25" i="329"/>
  <c r="H25" i="329"/>
  <c r="K25" i="329"/>
  <c r="B26" i="329"/>
  <c r="C26" i="329"/>
  <c r="F26" i="329"/>
  <c r="G26" i="329"/>
  <c r="I26" i="329"/>
  <c r="K26" i="329"/>
  <c r="B27" i="329"/>
  <c r="C27" i="329"/>
  <c r="F27" i="329"/>
  <c r="I27" i="329" s="1"/>
  <c r="G27" i="329"/>
  <c r="H27" i="329"/>
  <c r="B28" i="329"/>
  <c r="J28" i="329" s="1"/>
  <c r="C28" i="329"/>
  <c r="E28" i="329"/>
  <c r="F28" i="329"/>
  <c r="G28" i="329"/>
  <c r="H28" i="329" s="1"/>
  <c r="B29" i="329"/>
  <c r="E29" i="329" s="1"/>
  <c r="C29" i="329"/>
  <c r="D29" i="329"/>
  <c r="F29" i="329"/>
  <c r="G29" i="329"/>
  <c r="J29" i="329"/>
  <c r="B31" i="329"/>
  <c r="C31" i="329"/>
  <c r="D31" i="329" s="1"/>
  <c r="F31" i="329"/>
  <c r="J31" i="329" s="1"/>
  <c r="L31" i="329" s="1"/>
  <c r="G31" i="329"/>
  <c r="H31" i="329"/>
  <c r="K31" i="329"/>
  <c r="B32" i="329"/>
  <c r="C32" i="329"/>
  <c r="F32" i="329"/>
  <c r="G32" i="329"/>
  <c r="I32" i="329"/>
  <c r="K32" i="329"/>
  <c r="B34" i="329"/>
  <c r="C34" i="329"/>
  <c r="D34" i="329" s="1"/>
  <c r="F34" i="329"/>
  <c r="G34" i="329"/>
  <c r="H34" i="329"/>
  <c r="K34" i="329"/>
  <c r="B35" i="329"/>
  <c r="J35" i="329" s="1"/>
  <c r="C35" i="329"/>
  <c r="E35" i="329"/>
  <c r="F35" i="329"/>
  <c r="G35" i="329"/>
  <c r="B36" i="329"/>
  <c r="C36" i="329"/>
  <c r="D36" i="329"/>
  <c r="F36" i="329"/>
  <c r="G36" i="329"/>
  <c r="B37" i="329"/>
  <c r="C37" i="329"/>
  <c r="F37" i="329"/>
  <c r="J37" i="329" s="1"/>
  <c r="G37" i="329"/>
  <c r="I37" i="329"/>
  <c r="K37" i="329"/>
  <c r="L37" i="329" s="1"/>
  <c r="B38" i="329"/>
  <c r="C38" i="329"/>
  <c r="D38" i="329" s="1"/>
  <c r="F38" i="329"/>
  <c r="G38" i="329"/>
  <c r="H38" i="329"/>
  <c r="K38" i="329"/>
  <c r="B39" i="329"/>
  <c r="C39" i="329"/>
  <c r="E39" i="329"/>
  <c r="F39" i="329"/>
  <c r="G39" i="329"/>
  <c r="J39" i="329"/>
  <c r="B40" i="329"/>
  <c r="E40" i="329" s="1"/>
  <c r="C40" i="329"/>
  <c r="D40" i="329"/>
  <c r="F40" i="329"/>
  <c r="G40" i="329"/>
  <c r="J40" i="329"/>
  <c r="B41" i="329"/>
  <c r="C41" i="329"/>
  <c r="F41" i="329"/>
  <c r="J41" i="329" s="1"/>
  <c r="G41" i="329"/>
  <c r="I41" i="329"/>
  <c r="K41" i="329"/>
  <c r="B42" i="329"/>
  <c r="C42" i="329"/>
  <c r="D42" i="329" s="1"/>
  <c r="F42" i="329"/>
  <c r="G42" i="329"/>
  <c r="H42" i="329"/>
  <c r="K42" i="329"/>
  <c r="B43" i="329"/>
  <c r="J43" i="329" s="1"/>
  <c r="C43" i="329"/>
  <c r="E43" i="329"/>
  <c r="F43" i="329"/>
  <c r="G43" i="329"/>
  <c r="B44" i="329"/>
  <c r="C44" i="329"/>
  <c r="D44" i="329"/>
  <c r="F44" i="329"/>
  <c r="G44" i="329"/>
  <c r="B45" i="329"/>
  <c r="C45" i="329"/>
  <c r="F45" i="329"/>
  <c r="J45" i="329" s="1"/>
  <c r="G45" i="329"/>
  <c r="I45" i="329"/>
  <c r="K45" i="329"/>
  <c r="L45" i="329" s="1"/>
  <c r="B46" i="329"/>
  <c r="C46" i="329"/>
  <c r="D46" i="329" s="1"/>
  <c r="F46" i="329"/>
  <c r="G46" i="329"/>
  <c r="H46" i="329"/>
  <c r="K46" i="329"/>
  <c r="B47" i="329"/>
  <c r="C47" i="329"/>
  <c r="E47" i="329"/>
  <c r="F47" i="329"/>
  <c r="G47" i="329"/>
  <c r="J47" i="329"/>
  <c r="B48" i="329"/>
  <c r="E48" i="329" s="1"/>
  <c r="C48" i="329"/>
  <c r="D48" i="329"/>
  <c r="F48" i="329"/>
  <c r="G48" i="329"/>
  <c r="J48" i="329"/>
  <c r="B49" i="329"/>
  <c r="C49" i="329"/>
  <c r="F49" i="329"/>
  <c r="J49" i="329" s="1"/>
  <c r="G49" i="329"/>
  <c r="I49" i="329"/>
  <c r="K49" i="329"/>
  <c r="B50" i="329"/>
  <c r="C50" i="329"/>
  <c r="F50" i="329"/>
  <c r="G50" i="329"/>
  <c r="H50" i="329" s="1"/>
  <c r="K50" i="329"/>
  <c r="B51" i="329"/>
  <c r="C51" i="329"/>
  <c r="F51" i="329"/>
  <c r="G51" i="329"/>
  <c r="J51" i="329"/>
  <c r="B52" i="329"/>
  <c r="C52" i="329"/>
  <c r="D52" i="329"/>
  <c r="F52" i="329"/>
  <c r="G52" i="329"/>
  <c r="F4" i="328"/>
  <c r="G4" i="328"/>
  <c r="J4" i="328"/>
  <c r="K4" i="328"/>
  <c r="B7" i="328"/>
  <c r="B8" i="328"/>
  <c r="C8" i="328"/>
  <c r="E8" i="328"/>
  <c r="F8" i="328"/>
  <c r="G8" i="328"/>
  <c r="J8" i="328"/>
  <c r="D9" i="328"/>
  <c r="E9" i="328"/>
  <c r="H9" i="328"/>
  <c r="I9" i="328"/>
  <c r="J9" i="328"/>
  <c r="K9" i="328"/>
  <c r="L9" i="328"/>
  <c r="D10" i="328"/>
  <c r="E10" i="328"/>
  <c r="H10" i="328"/>
  <c r="I10" i="328"/>
  <c r="J10" i="328"/>
  <c r="K10" i="328"/>
  <c r="L10" i="328" s="1"/>
  <c r="D11" i="328"/>
  <c r="E11" i="328"/>
  <c r="H11" i="328"/>
  <c r="I11" i="328"/>
  <c r="J11" i="328"/>
  <c r="K11" i="328"/>
  <c r="L11" i="328"/>
  <c r="D12" i="328"/>
  <c r="E12" i="328"/>
  <c r="H12" i="328"/>
  <c r="I12" i="328"/>
  <c r="J12" i="328"/>
  <c r="K12" i="328"/>
  <c r="L12" i="328" s="1"/>
  <c r="D13" i="328"/>
  <c r="E13" i="328"/>
  <c r="H13" i="328"/>
  <c r="I13" i="328"/>
  <c r="J13" i="328"/>
  <c r="K13" i="328"/>
  <c r="L13" i="328"/>
  <c r="D14" i="328"/>
  <c r="E14" i="328"/>
  <c r="H14" i="328"/>
  <c r="I14" i="328"/>
  <c r="J14" i="328"/>
  <c r="K14" i="328"/>
  <c r="L14" i="328" s="1"/>
  <c r="B15" i="328"/>
  <c r="E15" i="328" s="1"/>
  <c r="C15" i="328"/>
  <c r="D15" i="328"/>
  <c r="F15" i="328"/>
  <c r="I15" i="328" s="1"/>
  <c r="G15" i="328"/>
  <c r="H15" i="328"/>
  <c r="K15" i="328"/>
  <c r="D16" i="328"/>
  <c r="E16" i="328"/>
  <c r="H16" i="328"/>
  <c r="I16" i="328"/>
  <c r="J16" i="328"/>
  <c r="K16" i="328"/>
  <c r="L16" i="328" s="1"/>
  <c r="D17" i="328"/>
  <c r="E17" i="328"/>
  <c r="H17" i="328"/>
  <c r="I17" i="328"/>
  <c r="J17" i="328"/>
  <c r="K17" i="328"/>
  <c r="L17" i="328"/>
  <c r="D18" i="328"/>
  <c r="E18" i="328"/>
  <c r="H18" i="328"/>
  <c r="I18" i="328"/>
  <c r="J18" i="328"/>
  <c r="K18" i="328"/>
  <c r="L18" i="328" s="1"/>
  <c r="D19" i="328"/>
  <c r="E19" i="328"/>
  <c r="H19" i="328"/>
  <c r="I19" i="328"/>
  <c r="J19" i="328"/>
  <c r="K19" i="328"/>
  <c r="L19" i="328"/>
  <c r="D20" i="328"/>
  <c r="E20" i="328"/>
  <c r="H20" i="328"/>
  <c r="I20" i="328"/>
  <c r="J20" i="328"/>
  <c r="K20" i="328"/>
  <c r="L20" i="328" s="1"/>
  <c r="D21" i="328"/>
  <c r="E21" i="328"/>
  <c r="H21" i="328"/>
  <c r="I21" i="328"/>
  <c r="J21" i="328"/>
  <c r="K21" i="328"/>
  <c r="L21" i="328"/>
  <c r="D22" i="328"/>
  <c r="E22" i="328"/>
  <c r="H22" i="328"/>
  <c r="I22" i="328"/>
  <c r="J22" i="328"/>
  <c r="K22" i="328"/>
  <c r="L22" i="328" s="1"/>
  <c r="D23" i="328"/>
  <c r="E23" i="328"/>
  <c r="H23" i="328"/>
  <c r="I23" i="328"/>
  <c r="J23" i="328"/>
  <c r="K23" i="328"/>
  <c r="L23" i="328"/>
  <c r="D24" i="328"/>
  <c r="E24" i="328"/>
  <c r="H24" i="328"/>
  <c r="I24" i="328"/>
  <c r="J24" i="328"/>
  <c r="K24" i="328"/>
  <c r="L24" i="328" s="1"/>
  <c r="D25" i="328"/>
  <c r="E25" i="328"/>
  <c r="H25" i="328"/>
  <c r="I25" i="328"/>
  <c r="J25" i="328"/>
  <c r="K25" i="328"/>
  <c r="L25" i="328"/>
  <c r="D26" i="328"/>
  <c r="E26" i="328"/>
  <c r="H26" i="328"/>
  <c r="I26" i="328"/>
  <c r="J26" i="328"/>
  <c r="K26" i="328"/>
  <c r="L26" i="328" s="1"/>
  <c r="D27" i="328"/>
  <c r="E27" i="328"/>
  <c r="H27" i="328"/>
  <c r="I27" i="328"/>
  <c r="J27" i="328"/>
  <c r="K27" i="328"/>
  <c r="L27" i="328"/>
  <c r="D28" i="328"/>
  <c r="E28" i="328"/>
  <c r="H28" i="328"/>
  <c r="I28" i="328"/>
  <c r="J28" i="328"/>
  <c r="K28" i="328"/>
  <c r="L28" i="328" s="1"/>
  <c r="D29" i="328"/>
  <c r="E29" i="328"/>
  <c r="H29" i="328"/>
  <c r="I29" i="328"/>
  <c r="J29" i="328"/>
  <c r="K29" i="328"/>
  <c r="L29" i="328"/>
  <c r="B30" i="328"/>
  <c r="C30" i="328"/>
  <c r="D30" i="328" s="1"/>
  <c r="F30" i="328"/>
  <c r="G30" i="328"/>
  <c r="H30" i="328" s="1"/>
  <c r="I30" i="328"/>
  <c r="J30" i="328"/>
  <c r="K30" i="328"/>
  <c r="L30" i="328" s="1"/>
  <c r="D31" i="328"/>
  <c r="E31" i="328"/>
  <c r="H31" i="328"/>
  <c r="I31" i="328"/>
  <c r="J31" i="328"/>
  <c r="K31" i="328"/>
  <c r="L31" i="328"/>
  <c r="D32" i="328"/>
  <c r="E32" i="328"/>
  <c r="H32" i="328"/>
  <c r="I32" i="328"/>
  <c r="J32" i="328"/>
  <c r="K32" i="328"/>
  <c r="L32" i="328" s="1"/>
  <c r="B33" i="328"/>
  <c r="E33" i="328" s="1"/>
  <c r="C33" i="328"/>
  <c r="D33" i="328"/>
  <c r="F33" i="328"/>
  <c r="I33" i="328" s="1"/>
  <c r="G33" i="328"/>
  <c r="H33" i="328"/>
  <c r="J33" i="328"/>
  <c r="K33" i="328"/>
  <c r="L33" i="328"/>
  <c r="D34" i="328"/>
  <c r="E34" i="328"/>
  <c r="H34" i="328"/>
  <c r="I34" i="328"/>
  <c r="J34" i="328"/>
  <c r="K34" i="328"/>
  <c r="L34" i="328" s="1"/>
  <c r="D35" i="328"/>
  <c r="E35" i="328"/>
  <c r="H35" i="328"/>
  <c r="I35" i="328"/>
  <c r="J35" i="328"/>
  <c r="K35" i="328"/>
  <c r="L35" i="328"/>
  <c r="D36" i="328"/>
  <c r="E36" i="328"/>
  <c r="H36" i="328"/>
  <c r="I36" i="328"/>
  <c r="J36" i="328"/>
  <c r="K36" i="328"/>
  <c r="L36" i="328" s="1"/>
  <c r="D37" i="328"/>
  <c r="E37" i="328"/>
  <c r="H37" i="328"/>
  <c r="I37" i="328"/>
  <c r="J37" i="328"/>
  <c r="K37" i="328"/>
  <c r="L37" i="328"/>
  <c r="D38" i="328"/>
  <c r="E38" i="328"/>
  <c r="H38" i="328"/>
  <c r="I38" i="328"/>
  <c r="J38" i="328"/>
  <c r="K38" i="328"/>
  <c r="L38" i="328" s="1"/>
  <c r="D39" i="328"/>
  <c r="E39" i="328"/>
  <c r="H39" i="328"/>
  <c r="I39" i="328"/>
  <c r="J39" i="328"/>
  <c r="K39" i="328"/>
  <c r="L39" i="328"/>
  <c r="D40" i="328"/>
  <c r="E40" i="328"/>
  <c r="H40" i="328"/>
  <c r="I40" i="328"/>
  <c r="J40" i="328"/>
  <c r="K40" i="328"/>
  <c r="L40" i="328" s="1"/>
  <c r="D41" i="328"/>
  <c r="E41" i="328"/>
  <c r="H41" i="328"/>
  <c r="I41" i="328"/>
  <c r="J41" i="328"/>
  <c r="K41" i="328"/>
  <c r="L41" i="328"/>
  <c r="D42" i="328"/>
  <c r="E42" i="328"/>
  <c r="H42" i="328"/>
  <c r="I42" i="328"/>
  <c r="J42" i="328"/>
  <c r="K42" i="328"/>
  <c r="L42" i="328" s="1"/>
  <c r="D43" i="328"/>
  <c r="E43" i="328"/>
  <c r="H43" i="328"/>
  <c r="I43" i="328"/>
  <c r="J43" i="328"/>
  <c r="K43" i="328"/>
  <c r="L43" i="328"/>
  <c r="D44" i="328"/>
  <c r="E44" i="328"/>
  <c r="H44" i="328"/>
  <c r="I44" i="328"/>
  <c r="J44" i="328"/>
  <c r="K44" i="328"/>
  <c r="L44" i="328" s="1"/>
  <c r="D45" i="328"/>
  <c r="E45" i="328"/>
  <c r="H45" i="328"/>
  <c r="I45" i="328"/>
  <c r="J45" i="328"/>
  <c r="K45" i="328"/>
  <c r="L45" i="328"/>
  <c r="D46" i="328"/>
  <c r="E46" i="328"/>
  <c r="H46" i="328"/>
  <c r="I46" i="328"/>
  <c r="J46" i="328"/>
  <c r="K46" i="328"/>
  <c r="L46" i="328" s="1"/>
  <c r="D47" i="328"/>
  <c r="E47" i="328"/>
  <c r="H47" i="328"/>
  <c r="I47" i="328"/>
  <c r="J47" i="328"/>
  <c r="K47" i="328"/>
  <c r="L47" i="328"/>
  <c r="D48" i="328"/>
  <c r="E48" i="328"/>
  <c r="H48" i="328"/>
  <c r="I48" i="328"/>
  <c r="J48" i="328"/>
  <c r="K48" i="328"/>
  <c r="L48" i="328" s="1"/>
  <c r="D49" i="328"/>
  <c r="E49" i="328"/>
  <c r="H49" i="328"/>
  <c r="I49" i="328"/>
  <c r="J49" i="328"/>
  <c r="K49" i="328"/>
  <c r="L49" i="328"/>
  <c r="D50" i="328"/>
  <c r="E50" i="328"/>
  <c r="H50" i="328"/>
  <c r="I50" i="328"/>
  <c r="J50" i="328"/>
  <c r="K50" i="328"/>
  <c r="L50" i="328" s="1"/>
  <c r="D51" i="328"/>
  <c r="E51" i="328"/>
  <c r="H51" i="328"/>
  <c r="I51" i="328"/>
  <c r="J51" i="328"/>
  <c r="K51" i="328"/>
  <c r="L51" i="328"/>
  <c r="D52" i="328"/>
  <c r="E52" i="328"/>
  <c r="H52" i="328"/>
  <c r="I52" i="328"/>
  <c r="J52" i="328"/>
  <c r="K52" i="328"/>
  <c r="L52" i="328" s="1"/>
  <c r="F4" i="327"/>
  <c r="G4" i="327"/>
  <c r="J4" i="327"/>
  <c r="K4" i="327"/>
  <c r="B7" i="327"/>
  <c r="B8" i="327"/>
  <c r="C8" i="327"/>
  <c r="E8" i="327"/>
  <c r="F8" i="327"/>
  <c r="G8" i="327"/>
  <c r="J8" i="327"/>
  <c r="D9" i="327"/>
  <c r="E9" i="327"/>
  <c r="H9" i="327"/>
  <c r="I9" i="327"/>
  <c r="J9" i="327"/>
  <c r="K9" i="327"/>
  <c r="L9" i="327"/>
  <c r="D10" i="327"/>
  <c r="E10" i="327"/>
  <c r="H10" i="327"/>
  <c r="I10" i="327"/>
  <c r="J10" i="327"/>
  <c r="K10" i="327"/>
  <c r="L10" i="327" s="1"/>
  <c r="D11" i="327"/>
  <c r="E11" i="327"/>
  <c r="H11" i="327"/>
  <c r="I11" i="327"/>
  <c r="J11" i="327"/>
  <c r="K11" i="327"/>
  <c r="L11" i="327"/>
  <c r="D12" i="327"/>
  <c r="E12" i="327"/>
  <c r="H12" i="327"/>
  <c r="I12" i="327"/>
  <c r="J12" i="327"/>
  <c r="K12" i="327"/>
  <c r="L12" i="327" s="1"/>
  <c r="D13" i="327"/>
  <c r="E13" i="327"/>
  <c r="H13" i="327"/>
  <c r="I13" i="327"/>
  <c r="J13" i="327"/>
  <c r="K13" i="327"/>
  <c r="L13" i="327"/>
  <c r="D14" i="327"/>
  <c r="E14" i="327"/>
  <c r="H14" i="327"/>
  <c r="I14" i="327"/>
  <c r="J14" i="327"/>
  <c r="K14" i="327"/>
  <c r="L14" i="327" s="1"/>
  <c r="D15" i="327"/>
  <c r="E15" i="327"/>
  <c r="H15" i="327"/>
  <c r="I15" i="327"/>
  <c r="J15" i="327"/>
  <c r="K15" i="327"/>
  <c r="L15" i="327"/>
  <c r="B16" i="327"/>
  <c r="C16" i="327"/>
  <c r="D16" i="327" s="1"/>
  <c r="E16" i="327"/>
  <c r="F16" i="327"/>
  <c r="G16" i="327"/>
  <c r="H16" i="327" s="1"/>
  <c r="J16" i="327"/>
  <c r="D17" i="327"/>
  <c r="E17" i="327"/>
  <c r="H17" i="327"/>
  <c r="I17" i="327"/>
  <c r="J17" i="327"/>
  <c r="K17" i="327"/>
  <c r="L17" i="327"/>
  <c r="D18" i="327"/>
  <c r="E18" i="327"/>
  <c r="H18" i="327"/>
  <c r="I18" i="327"/>
  <c r="J18" i="327"/>
  <c r="K18" i="327"/>
  <c r="L18" i="327" s="1"/>
  <c r="D19" i="327"/>
  <c r="E19" i="327"/>
  <c r="H19" i="327"/>
  <c r="I19" i="327"/>
  <c r="J19" i="327"/>
  <c r="K19" i="327"/>
  <c r="L19" i="327"/>
  <c r="D20" i="327"/>
  <c r="E20" i="327"/>
  <c r="H20" i="327"/>
  <c r="I20" i="327"/>
  <c r="J20" i="327"/>
  <c r="K20" i="327"/>
  <c r="L20" i="327" s="1"/>
  <c r="D21" i="327"/>
  <c r="E21" i="327"/>
  <c r="H21" i="327"/>
  <c r="I21" i="327"/>
  <c r="J21" i="327"/>
  <c r="K21" i="327"/>
  <c r="L21" i="327"/>
  <c r="D22" i="327"/>
  <c r="E22" i="327"/>
  <c r="H22" i="327"/>
  <c r="I22" i="327"/>
  <c r="J22" i="327"/>
  <c r="K22" i="327"/>
  <c r="L22" i="327" s="1"/>
  <c r="D23" i="327"/>
  <c r="E23" i="327"/>
  <c r="H23" i="327"/>
  <c r="I23" i="327"/>
  <c r="J23" i="327"/>
  <c r="K23" i="327"/>
  <c r="L23" i="327"/>
  <c r="D24" i="327"/>
  <c r="E24" i="327"/>
  <c r="H24" i="327"/>
  <c r="I24" i="327"/>
  <c r="J24" i="327"/>
  <c r="K24" i="327"/>
  <c r="L24" i="327" s="1"/>
  <c r="D25" i="327"/>
  <c r="E25" i="327"/>
  <c r="H25" i="327"/>
  <c r="I25" i="327"/>
  <c r="J25" i="327"/>
  <c r="K25" i="327"/>
  <c r="L25" i="327"/>
  <c r="D26" i="327"/>
  <c r="E26" i="327"/>
  <c r="H26" i="327"/>
  <c r="I26" i="327"/>
  <c r="J26" i="327"/>
  <c r="K26" i="327"/>
  <c r="L26" i="327" s="1"/>
  <c r="D27" i="327"/>
  <c r="E27" i="327"/>
  <c r="H27" i="327"/>
  <c r="I27" i="327"/>
  <c r="J27" i="327"/>
  <c r="K27" i="327"/>
  <c r="L27" i="327"/>
  <c r="D28" i="327"/>
  <c r="E28" i="327"/>
  <c r="H28" i="327"/>
  <c r="I28" i="327"/>
  <c r="J28" i="327"/>
  <c r="K28" i="327"/>
  <c r="L28" i="327" s="1"/>
  <c r="D29" i="327"/>
  <c r="E29" i="327"/>
  <c r="H29" i="327"/>
  <c r="I29" i="327"/>
  <c r="J29" i="327"/>
  <c r="K29" i="327"/>
  <c r="L29" i="327"/>
  <c r="D30" i="327"/>
  <c r="E30" i="327"/>
  <c r="H30" i="327"/>
  <c r="I30" i="327"/>
  <c r="J30" i="327"/>
  <c r="K30" i="327"/>
  <c r="L30" i="327" s="1"/>
  <c r="B31" i="327"/>
  <c r="E31" i="327" s="1"/>
  <c r="C31" i="327"/>
  <c r="D31" i="327"/>
  <c r="F31" i="327"/>
  <c r="I31" i="327" s="1"/>
  <c r="G31" i="327"/>
  <c r="H31" i="327"/>
  <c r="K31" i="327"/>
  <c r="D32" i="327"/>
  <c r="E32" i="327"/>
  <c r="H32" i="327"/>
  <c r="I32" i="327"/>
  <c r="J32" i="327"/>
  <c r="K32" i="327"/>
  <c r="L32" i="327" s="1"/>
  <c r="D33" i="327"/>
  <c r="E33" i="327"/>
  <c r="H33" i="327"/>
  <c r="I33" i="327"/>
  <c r="J33" i="327"/>
  <c r="K33" i="327"/>
  <c r="L33" i="327"/>
  <c r="B34" i="327"/>
  <c r="C34" i="327"/>
  <c r="D34" i="327" s="1"/>
  <c r="F34" i="327"/>
  <c r="G34" i="327"/>
  <c r="H34" i="327" s="1"/>
  <c r="I34" i="327"/>
  <c r="J34" i="327"/>
  <c r="K34" i="327"/>
  <c r="L34" i="327" s="1"/>
  <c r="D35" i="327"/>
  <c r="E35" i="327"/>
  <c r="H35" i="327"/>
  <c r="I35" i="327"/>
  <c r="J35" i="327"/>
  <c r="K35" i="327"/>
  <c r="L35" i="327"/>
  <c r="D36" i="327"/>
  <c r="E36" i="327"/>
  <c r="H36" i="327"/>
  <c r="I36" i="327"/>
  <c r="J36" i="327"/>
  <c r="K36" i="327"/>
  <c r="L36" i="327" s="1"/>
  <c r="D37" i="327"/>
  <c r="E37" i="327"/>
  <c r="H37" i="327"/>
  <c r="I37" i="327"/>
  <c r="J37" i="327"/>
  <c r="K37" i="327"/>
  <c r="L37" i="327"/>
  <c r="D38" i="327"/>
  <c r="E38" i="327"/>
  <c r="H38" i="327"/>
  <c r="I38" i="327"/>
  <c r="J38" i="327"/>
  <c r="K38" i="327"/>
  <c r="L38" i="327" s="1"/>
  <c r="D39" i="327"/>
  <c r="E39" i="327"/>
  <c r="H39" i="327"/>
  <c r="I39" i="327"/>
  <c r="J39" i="327"/>
  <c r="K39" i="327"/>
  <c r="L39" i="327"/>
  <c r="D40" i="327"/>
  <c r="E40" i="327"/>
  <c r="H40" i="327"/>
  <c r="I40" i="327"/>
  <c r="J40" i="327"/>
  <c r="K40" i="327"/>
  <c r="L40" i="327" s="1"/>
  <c r="D41" i="327"/>
  <c r="E41" i="327"/>
  <c r="H41" i="327"/>
  <c r="I41" i="327"/>
  <c r="J41" i="327"/>
  <c r="K41" i="327"/>
  <c r="L41" i="327"/>
  <c r="D42" i="327"/>
  <c r="E42" i="327"/>
  <c r="H42" i="327"/>
  <c r="I42" i="327"/>
  <c r="J42" i="327"/>
  <c r="K42" i="327"/>
  <c r="L42" i="327" s="1"/>
  <c r="D43" i="327"/>
  <c r="E43" i="327"/>
  <c r="H43" i="327"/>
  <c r="I43" i="327"/>
  <c r="J43" i="327"/>
  <c r="K43" i="327"/>
  <c r="L43" i="327"/>
  <c r="D44" i="327"/>
  <c r="E44" i="327"/>
  <c r="H44" i="327"/>
  <c r="I44" i="327"/>
  <c r="J44" i="327"/>
  <c r="K44" i="327"/>
  <c r="L44" i="327" s="1"/>
  <c r="D45" i="327"/>
  <c r="E45" i="327"/>
  <c r="H45" i="327"/>
  <c r="I45" i="327"/>
  <c r="J45" i="327"/>
  <c r="K45" i="327"/>
  <c r="L45" i="327"/>
  <c r="D46" i="327"/>
  <c r="E46" i="327"/>
  <c r="H46" i="327"/>
  <c r="I46" i="327"/>
  <c r="J46" i="327"/>
  <c r="K46" i="327"/>
  <c r="L46" i="327" s="1"/>
  <c r="D47" i="327"/>
  <c r="E47" i="327"/>
  <c r="H47" i="327"/>
  <c r="I47" i="327"/>
  <c r="J47" i="327"/>
  <c r="K47" i="327"/>
  <c r="L47" i="327"/>
  <c r="D48" i="327"/>
  <c r="E48" i="327"/>
  <c r="H48" i="327"/>
  <c r="I48" i="327"/>
  <c r="J48" i="327"/>
  <c r="K48" i="327"/>
  <c r="L48" i="327" s="1"/>
  <c r="D49" i="327"/>
  <c r="E49" i="327"/>
  <c r="H49" i="327"/>
  <c r="I49" i="327"/>
  <c r="J49" i="327"/>
  <c r="K49" i="327"/>
  <c r="L49" i="327"/>
  <c r="D50" i="327"/>
  <c r="E50" i="327"/>
  <c r="H50" i="327"/>
  <c r="I50" i="327"/>
  <c r="J50" i="327"/>
  <c r="K50" i="327"/>
  <c r="L50" i="327" s="1"/>
  <c r="D51" i="327"/>
  <c r="E51" i="327"/>
  <c r="H51" i="327"/>
  <c r="I51" i="327"/>
  <c r="J51" i="327"/>
  <c r="K51" i="327"/>
  <c r="L51" i="327"/>
  <c r="D52" i="327"/>
  <c r="E52" i="327"/>
  <c r="H52" i="327"/>
  <c r="I52" i="327"/>
  <c r="J52" i="327"/>
  <c r="K52" i="327"/>
  <c r="L52" i="327" s="1"/>
  <c r="D53" i="327"/>
  <c r="E53" i="327"/>
  <c r="H53" i="327"/>
  <c r="I53" i="327"/>
  <c r="J53" i="327"/>
  <c r="K53" i="327"/>
  <c r="L53" i="327"/>
  <c r="F4" i="326"/>
  <c r="G4" i="326"/>
  <c r="J4" i="326"/>
  <c r="K4" i="326"/>
  <c r="B9" i="326"/>
  <c r="C9" i="326"/>
  <c r="D9" i="326"/>
  <c r="F9" i="326"/>
  <c r="G9" i="326"/>
  <c r="B10" i="326"/>
  <c r="C10" i="326"/>
  <c r="F10" i="326"/>
  <c r="G10" i="326"/>
  <c r="J10" i="326"/>
  <c r="B11" i="326"/>
  <c r="C11" i="326"/>
  <c r="D11" i="326" s="1"/>
  <c r="F11" i="326"/>
  <c r="G11" i="326"/>
  <c r="H11" i="326"/>
  <c r="K11" i="326"/>
  <c r="B12" i="326"/>
  <c r="C12" i="326"/>
  <c r="F12" i="326"/>
  <c r="G12" i="326"/>
  <c r="J12" i="326"/>
  <c r="B13" i="326"/>
  <c r="E13" i="326" s="1"/>
  <c r="C13" i="326"/>
  <c r="D13" i="326"/>
  <c r="F13" i="326"/>
  <c r="G13" i="326"/>
  <c r="H13" i="326" s="1"/>
  <c r="K13" i="326"/>
  <c r="B14" i="326"/>
  <c r="C14" i="326"/>
  <c r="F14" i="326"/>
  <c r="G14" i="326"/>
  <c r="J14" i="326"/>
  <c r="B16" i="326"/>
  <c r="C16" i="326"/>
  <c r="E16" i="326" s="1"/>
  <c r="F16" i="326"/>
  <c r="G16" i="326"/>
  <c r="J16" i="326"/>
  <c r="B17" i="326"/>
  <c r="C17" i="326"/>
  <c r="D17" i="326" s="1"/>
  <c r="F17" i="326"/>
  <c r="G17" i="326"/>
  <c r="H17" i="326"/>
  <c r="K17" i="326"/>
  <c r="B18" i="326"/>
  <c r="C18" i="326"/>
  <c r="F18" i="326"/>
  <c r="G18" i="326"/>
  <c r="I18" i="326"/>
  <c r="K18" i="326"/>
  <c r="B19" i="326"/>
  <c r="C19" i="326"/>
  <c r="F19" i="326"/>
  <c r="I19" i="326" s="1"/>
  <c r="G19" i="326"/>
  <c r="H19" i="326"/>
  <c r="B20" i="326"/>
  <c r="J20" i="326" s="1"/>
  <c r="C20" i="326"/>
  <c r="E20" i="326"/>
  <c r="F20" i="326"/>
  <c r="G20" i="326"/>
  <c r="H20" i="326" s="1"/>
  <c r="B21" i="326"/>
  <c r="E21" i="326" s="1"/>
  <c r="C21" i="326"/>
  <c r="D21" i="326"/>
  <c r="F21" i="326"/>
  <c r="G21" i="326"/>
  <c r="J21" i="326"/>
  <c r="B22" i="326"/>
  <c r="C22" i="326"/>
  <c r="F22" i="326"/>
  <c r="G22" i="326"/>
  <c r="J22" i="326"/>
  <c r="B23" i="326"/>
  <c r="E23" i="326" s="1"/>
  <c r="C23" i="326"/>
  <c r="D23" i="326"/>
  <c r="F23" i="326"/>
  <c r="G23" i="326"/>
  <c r="H23" i="326" s="1"/>
  <c r="K23" i="326"/>
  <c r="B24" i="326"/>
  <c r="C24" i="326"/>
  <c r="F24" i="326"/>
  <c r="G24" i="326"/>
  <c r="J24" i="326"/>
  <c r="B25" i="326"/>
  <c r="C25" i="326"/>
  <c r="D25" i="326" s="1"/>
  <c r="F25" i="326"/>
  <c r="G25" i="326"/>
  <c r="H25" i="326"/>
  <c r="K25" i="326"/>
  <c r="B26" i="326"/>
  <c r="C26" i="326"/>
  <c r="F26" i="326"/>
  <c r="G26" i="326"/>
  <c r="I26" i="326"/>
  <c r="K26" i="326"/>
  <c r="B27" i="326"/>
  <c r="C27" i="326"/>
  <c r="F27" i="326"/>
  <c r="I27" i="326" s="1"/>
  <c r="G27" i="326"/>
  <c r="H27" i="326"/>
  <c r="B28" i="326"/>
  <c r="J28" i="326" s="1"/>
  <c r="C28" i="326"/>
  <c r="E28" i="326"/>
  <c r="F28" i="326"/>
  <c r="G28" i="326"/>
  <c r="H28" i="326" s="1"/>
  <c r="B29" i="326"/>
  <c r="C29" i="326"/>
  <c r="D29" i="326"/>
  <c r="F29" i="326"/>
  <c r="G29" i="326"/>
  <c r="B31" i="326"/>
  <c r="C31" i="326"/>
  <c r="D31" i="326" s="1"/>
  <c r="F31" i="326"/>
  <c r="J31" i="326" s="1"/>
  <c r="G31" i="326"/>
  <c r="H31" i="326"/>
  <c r="K31" i="326"/>
  <c r="B32" i="326"/>
  <c r="C32" i="326"/>
  <c r="F32" i="326"/>
  <c r="G32" i="326"/>
  <c r="I32" i="326"/>
  <c r="K32" i="326"/>
  <c r="B34" i="326"/>
  <c r="C34" i="326"/>
  <c r="D34" i="326" s="1"/>
  <c r="F34" i="326"/>
  <c r="G34" i="326"/>
  <c r="H34" i="326"/>
  <c r="K34" i="326"/>
  <c r="B35" i="326"/>
  <c r="C35" i="326"/>
  <c r="E35" i="326"/>
  <c r="F35" i="326"/>
  <c r="G35" i="326"/>
  <c r="J35" i="326"/>
  <c r="B36" i="326"/>
  <c r="E36" i="326" s="1"/>
  <c r="C36" i="326"/>
  <c r="D36" i="326"/>
  <c r="F36" i="326"/>
  <c r="G36" i="326"/>
  <c r="J36" i="326"/>
  <c r="B37" i="326"/>
  <c r="C37" i="326"/>
  <c r="F37" i="326"/>
  <c r="J37" i="326" s="1"/>
  <c r="G37" i="326"/>
  <c r="I37" i="326"/>
  <c r="K37" i="326"/>
  <c r="B38" i="326"/>
  <c r="C38" i="326"/>
  <c r="D38" i="326" s="1"/>
  <c r="F38" i="326"/>
  <c r="G38" i="326"/>
  <c r="H38" i="326"/>
  <c r="K38" i="326"/>
  <c r="B39" i="326"/>
  <c r="J39" i="326" s="1"/>
  <c r="C39" i="326"/>
  <c r="E39" i="326"/>
  <c r="F39" i="326"/>
  <c r="G39" i="326"/>
  <c r="B40" i="326"/>
  <c r="C40" i="326"/>
  <c r="D40" i="326"/>
  <c r="F40" i="326"/>
  <c r="G40" i="326"/>
  <c r="B41" i="326"/>
  <c r="C41" i="326"/>
  <c r="F41" i="326"/>
  <c r="J41" i="326" s="1"/>
  <c r="G41" i="326"/>
  <c r="I41" i="326"/>
  <c r="K41" i="326"/>
  <c r="L41" i="326" s="1"/>
  <c r="B42" i="326"/>
  <c r="C42" i="326"/>
  <c r="D42" i="326" s="1"/>
  <c r="F42" i="326"/>
  <c r="G42" i="326"/>
  <c r="H42" i="326"/>
  <c r="K42" i="326"/>
  <c r="B43" i="326"/>
  <c r="C43" i="326"/>
  <c r="E43" i="326"/>
  <c r="F43" i="326"/>
  <c r="G43" i="326"/>
  <c r="J43" i="326"/>
  <c r="B44" i="326"/>
  <c r="E44" i="326" s="1"/>
  <c r="C44" i="326"/>
  <c r="D44" i="326"/>
  <c r="F44" i="326"/>
  <c r="G44" i="326"/>
  <c r="J44" i="326"/>
  <c r="B45" i="326"/>
  <c r="C45" i="326"/>
  <c r="F45" i="326"/>
  <c r="J45" i="326" s="1"/>
  <c r="G45" i="326"/>
  <c r="I45" i="326"/>
  <c r="K45" i="326"/>
  <c r="B46" i="326"/>
  <c r="C46" i="326"/>
  <c r="D46" i="326" s="1"/>
  <c r="F46" i="326"/>
  <c r="G46" i="326"/>
  <c r="H46" i="326"/>
  <c r="K46" i="326"/>
  <c r="B47" i="326"/>
  <c r="J47" i="326" s="1"/>
  <c r="C47" i="326"/>
  <c r="E47" i="326"/>
  <c r="F47" i="326"/>
  <c r="G47" i="326"/>
  <c r="B48" i="326"/>
  <c r="C48" i="326"/>
  <c r="D48" i="326"/>
  <c r="F48" i="326"/>
  <c r="G48" i="326"/>
  <c r="B49" i="326"/>
  <c r="C49" i="326"/>
  <c r="F49" i="326"/>
  <c r="J49" i="326" s="1"/>
  <c r="G49" i="326"/>
  <c r="I49" i="326"/>
  <c r="K49" i="326"/>
  <c r="L49" i="326" s="1"/>
  <c r="B50" i="326"/>
  <c r="C50" i="326"/>
  <c r="D50" i="326" s="1"/>
  <c r="F50" i="326"/>
  <c r="G50" i="326"/>
  <c r="H50" i="326"/>
  <c r="K50" i="326"/>
  <c r="B51" i="326"/>
  <c r="C51" i="326"/>
  <c r="E51" i="326"/>
  <c r="F51" i="326"/>
  <c r="G51" i="326"/>
  <c r="J51" i="326"/>
  <c r="B52" i="326"/>
  <c r="E52" i="326" s="1"/>
  <c r="C52" i="326"/>
  <c r="D52" i="326"/>
  <c r="F52" i="326"/>
  <c r="G52" i="326"/>
  <c r="J52" i="326"/>
  <c r="F4" i="325"/>
  <c r="G4" i="325"/>
  <c r="J4" i="325"/>
  <c r="K4" i="325"/>
  <c r="B9" i="325"/>
  <c r="C9" i="325"/>
  <c r="D9" i="325" s="1"/>
  <c r="F9" i="325"/>
  <c r="G9" i="325"/>
  <c r="K9" i="325"/>
  <c r="B10" i="325"/>
  <c r="C10" i="325"/>
  <c r="F10" i="325"/>
  <c r="G10" i="325"/>
  <c r="J10" i="325"/>
  <c r="B11" i="325"/>
  <c r="C11" i="325"/>
  <c r="D11" i="325" s="1"/>
  <c r="F11" i="325"/>
  <c r="G11" i="325"/>
  <c r="H11" i="325"/>
  <c r="K11" i="325"/>
  <c r="B12" i="325"/>
  <c r="C12" i="325"/>
  <c r="F12" i="325"/>
  <c r="G12" i="325"/>
  <c r="I12" i="325"/>
  <c r="K12" i="325"/>
  <c r="B13" i="325"/>
  <c r="C13" i="325"/>
  <c r="F13" i="325"/>
  <c r="I13" i="325" s="1"/>
  <c r="G13" i="325"/>
  <c r="H13" i="325"/>
  <c r="B14" i="325"/>
  <c r="J14" i="325" s="1"/>
  <c r="C14" i="325"/>
  <c r="E14" i="325"/>
  <c r="F14" i="325"/>
  <c r="G14" i="325"/>
  <c r="H14" i="325" s="1"/>
  <c r="B16" i="325"/>
  <c r="J16" i="325" s="1"/>
  <c r="C16" i="325"/>
  <c r="E16" i="325"/>
  <c r="F16" i="325"/>
  <c r="G16" i="325"/>
  <c r="B17" i="325"/>
  <c r="C17" i="325"/>
  <c r="F17" i="325"/>
  <c r="I17" i="325" s="1"/>
  <c r="G17" i="325"/>
  <c r="H17" i="325"/>
  <c r="K17" i="325"/>
  <c r="B18" i="325"/>
  <c r="C18" i="325"/>
  <c r="F18" i="325"/>
  <c r="G18" i="325"/>
  <c r="I18" i="325"/>
  <c r="K18" i="325"/>
  <c r="B19" i="325"/>
  <c r="C19" i="325"/>
  <c r="F19" i="325"/>
  <c r="I19" i="325" s="1"/>
  <c r="G19" i="325"/>
  <c r="H19" i="325"/>
  <c r="B20" i="325"/>
  <c r="J20" i="325" s="1"/>
  <c r="C20" i="325"/>
  <c r="E20" i="325"/>
  <c r="F20" i="325"/>
  <c r="G20" i="325"/>
  <c r="H20" i="325" s="1"/>
  <c r="B21" i="325"/>
  <c r="E21" i="325" s="1"/>
  <c r="C21" i="325"/>
  <c r="D21" i="325"/>
  <c r="F21" i="325"/>
  <c r="G21" i="325"/>
  <c r="J21" i="325"/>
  <c r="B22" i="325"/>
  <c r="C22" i="325"/>
  <c r="F22" i="325"/>
  <c r="G22" i="325"/>
  <c r="J22" i="325"/>
  <c r="B23" i="325"/>
  <c r="E23" i="325" s="1"/>
  <c r="C23" i="325"/>
  <c r="D23" i="325"/>
  <c r="F23" i="325"/>
  <c r="G23" i="325"/>
  <c r="H23" i="325" s="1"/>
  <c r="K23" i="325"/>
  <c r="B24" i="325"/>
  <c r="C24" i="325"/>
  <c r="F24" i="325"/>
  <c r="G24" i="325"/>
  <c r="J24" i="325"/>
  <c r="B25" i="325"/>
  <c r="C25" i="325"/>
  <c r="D25" i="325" s="1"/>
  <c r="F25" i="325"/>
  <c r="G25" i="325"/>
  <c r="H25" i="325"/>
  <c r="K25" i="325"/>
  <c r="B26" i="325"/>
  <c r="C26" i="325"/>
  <c r="F26" i="325"/>
  <c r="G26" i="325"/>
  <c r="I26" i="325"/>
  <c r="K26" i="325"/>
  <c r="B27" i="325"/>
  <c r="C27" i="325"/>
  <c r="D27" i="325" s="1"/>
  <c r="F27" i="325"/>
  <c r="I27" i="325" s="1"/>
  <c r="G27" i="325"/>
  <c r="K27" i="325"/>
  <c r="B28" i="325"/>
  <c r="C28" i="325"/>
  <c r="F28" i="325"/>
  <c r="G28" i="325"/>
  <c r="J28" i="325"/>
  <c r="B29" i="325"/>
  <c r="C29" i="325"/>
  <c r="D29" i="325" s="1"/>
  <c r="F29" i="325"/>
  <c r="G29" i="325"/>
  <c r="H29" i="325"/>
  <c r="K29" i="325"/>
  <c r="B31" i="325"/>
  <c r="C31" i="325"/>
  <c r="F31" i="325"/>
  <c r="G31" i="325"/>
  <c r="H31" i="325"/>
  <c r="K31" i="325"/>
  <c r="B32" i="325"/>
  <c r="C32" i="325"/>
  <c r="F32" i="325"/>
  <c r="G32" i="325"/>
  <c r="I32" i="325"/>
  <c r="K32" i="325"/>
  <c r="B34" i="325"/>
  <c r="C34" i="325"/>
  <c r="F34" i="325"/>
  <c r="G34" i="325"/>
  <c r="J34" i="325"/>
  <c r="K34" i="325"/>
  <c r="B35" i="325"/>
  <c r="C35" i="325"/>
  <c r="F35" i="325"/>
  <c r="G35" i="325"/>
  <c r="J35" i="325"/>
  <c r="B36" i="325"/>
  <c r="E36" i="325" s="1"/>
  <c r="C36" i="325"/>
  <c r="F36" i="325"/>
  <c r="I36" i="325" s="1"/>
  <c r="G36" i="325"/>
  <c r="J36" i="325"/>
  <c r="K36" i="325"/>
  <c r="L36" i="325"/>
  <c r="B37" i="325"/>
  <c r="C37" i="325"/>
  <c r="F37" i="325"/>
  <c r="G37" i="325"/>
  <c r="J37" i="325"/>
  <c r="B38" i="325"/>
  <c r="E38" i="325" s="1"/>
  <c r="C38" i="325"/>
  <c r="F38" i="325"/>
  <c r="I38" i="325" s="1"/>
  <c r="G38" i="325"/>
  <c r="J38" i="325"/>
  <c r="L38" i="325" s="1"/>
  <c r="K38" i="325"/>
  <c r="B39" i="325"/>
  <c r="C39" i="325"/>
  <c r="F39" i="325"/>
  <c r="G39" i="325"/>
  <c r="J39" i="325"/>
  <c r="K39" i="325"/>
  <c r="B40" i="325"/>
  <c r="E40" i="325" s="1"/>
  <c r="C40" i="325"/>
  <c r="D40" i="325"/>
  <c r="F40" i="325"/>
  <c r="G40" i="325"/>
  <c r="J40" i="325"/>
  <c r="B41" i="325"/>
  <c r="C41" i="325"/>
  <c r="F41" i="325"/>
  <c r="G41" i="325"/>
  <c r="J41" i="325"/>
  <c r="B42" i="325"/>
  <c r="E42" i="325" s="1"/>
  <c r="C42" i="325"/>
  <c r="F42" i="325"/>
  <c r="I42" i="325" s="1"/>
  <c r="G42" i="325"/>
  <c r="J42" i="325"/>
  <c r="L42" i="325" s="1"/>
  <c r="K42" i="325"/>
  <c r="B43" i="325"/>
  <c r="J43" i="325" s="1"/>
  <c r="C43" i="325"/>
  <c r="E43" i="325"/>
  <c r="F43" i="325"/>
  <c r="G43" i="325"/>
  <c r="H43" i="325" s="1"/>
  <c r="K43" i="325"/>
  <c r="L43" i="325" s="1"/>
  <c r="B44" i="325"/>
  <c r="C44" i="325"/>
  <c r="F44" i="325"/>
  <c r="G44" i="325"/>
  <c r="J44" i="325"/>
  <c r="K44" i="325"/>
  <c r="B45" i="325"/>
  <c r="C45" i="325"/>
  <c r="F45" i="325"/>
  <c r="G45" i="325"/>
  <c r="J45" i="325"/>
  <c r="B46" i="325"/>
  <c r="E46" i="325" s="1"/>
  <c r="C46" i="325"/>
  <c r="F46" i="325"/>
  <c r="I46" i="325" s="1"/>
  <c r="G46" i="325"/>
  <c r="J46" i="325"/>
  <c r="L46" i="325" s="1"/>
  <c r="K46" i="325"/>
  <c r="B47" i="325"/>
  <c r="C47" i="325"/>
  <c r="F47" i="325"/>
  <c r="G47" i="325"/>
  <c r="J47" i="325"/>
  <c r="K47" i="325"/>
  <c r="B48" i="325"/>
  <c r="E48" i="325" s="1"/>
  <c r="C48" i="325"/>
  <c r="F48" i="325"/>
  <c r="I48" i="325" s="1"/>
  <c r="G48" i="325"/>
  <c r="J48" i="325"/>
  <c r="L48" i="325" s="1"/>
  <c r="K48" i="325"/>
  <c r="B49" i="325"/>
  <c r="C49" i="325"/>
  <c r="F49" i="325"/>
  <c r="G49" i="325"/>
  <c r="I49" i="325"/>
  <c r="K49" i="325"/>
  <c r="B50" i="325"/>
  <c r="C50" i="325"/>
  <c r="F50" i="325"/>
  <c r="G50" i="325"/>
  <c r="J50" i="325"/>
  <c r="K50" i="325"/>
  <c r="B51" i="325"/>
  <c r="C51" i="325"/>
  <c r="F51" i="325"/>
  <c r="J51" i="325" s="1"/>
  <c r="G51" i="325"/>
  <c r="I51" i="325"/>
  <c r="K51" i="325"/>
  <c r="B52" i="325"/>
  <c r="C52" i="325"/>
  <c r="F52" i="325"/>
  <c r="G52" i="325"/>
  <c r="J52" i="325"/>
  <c r="K52" i="325"/>
  <c r="L52" i="325" s="1"/>
  <c r="F4" i="324"/>
  <c r="G4" i="324"/>
  <c r="J4" i="324"/>
  <c r="K4" i="324"/>
  <c r="B8" i="324"/>
  <c r="C8" i="324"/>
  <c r="E8" i="324"/>
  <c r="F8" i="324"/>
  <c r="G8" i="324"/>
  <c r="J8" i="324"/>
  <c r="D9" i="324"/>
  <c r="E9" i="324"/>
  <c r="H9" i="324"/>
  <c r="I9" i="324"/>
  <c r="J9" i="324"/>
  <c r="K9" i="324"/>
  <c r="L9" i="324"/>
  <c r="D10" i="324"/>
  <c r="E10" i="324"/>
  <c r="H10" i="324"/>
  <c r="I10" i="324"/>
  <c r="J10" i="324"/>
  <c r="K10" i="324"/>
  <c r="L10" i="324" s="1"/>
  <c r="D11" i="324"/>
  <c r="E11" i="324"/>
  <c r="H11" i="324"/>
  <c r="I11" i="324"/>
  <c r="J11" i="324"/>
  <c r="K11" i="324"/>
  <c r="L11" i="324"/>
  <c r="D12" i="324"/>
  <c r="E12" i="324"/>
  <c r="H12" i="324"/>
  <c r="I12" i="324"/>
  <c r="J12" i="324"/>
  <c r="K12" i="324"/>
  <c r="L12" i="324" s="1"/>
  <c r="D13" i="324"/>
  <c r="E13" i="324"/>
  <c r="H13" i="324"/>
  <c r="I13" i="324"/>
  <c r="J13" i="324"/>
  <c r="K13" i="324"/>
  <c r="L13" i="324"/>
  <c r="D14" i="324"/>
  <c r="E14" i="324"/>
  <c r="H14" i="324"/>
  <c r="I14" i="324"/>
  <c r="J14" i="324"/>
  <c r="K14" i="324"/>
  <c r="L14" i="324" s="1"/>
  <c r="B15" i="324"/>
  <c r="E15" i="324" s="1"/>
  <c r="C15" i="324"/>
  <c r="D15" i="324"/>
  <c r="F15" i="324"/>
  <c r="I15" i="324" s="1"/>
  <c r="G15" i="324"/>
  <c r="H15" i="324"/>
  <c r="K15" i="324"/>
  <c r="D16" i="324"/>
  <c r="E16" i="324"/>
  <c r="H16" i="324"/>
  <c r="I16" i="324"/>
  <c r="J16" i="324"/>
  <c r="K16" i="324"/>
  <c r="L16" i="324" s="1"/>
  <c r="D17" i="324"/>
  <c r="E17" i="324"/>
  <c r="H17" i="324"/>
  <c r="I17" i="324"/>
  <c r="J17" i="324"/>
  <c r="K17" i="324"/>
  <c r="L17" i="324"/>
  <c r="D18" i="324"/>
  <c r="E18" i="324"/>
  <c r="H18" i="324"/>
  <c r="I18" i="324"/>
  <c r="J18" i="324"/>
  <c r="K18" i="324"/>
  <c r="L18" i="324" s="1"/>
  <c r="D19" i="324"/>
  <c r="E19" i="324"/>
  <c r="H19" i="324"/>
  <c r="I19" i="324"/>
  <c r="J19" i="324"/>
  <c r="K19" i="324"/>
  <c r="L19" i="324"/>
  <c r="D20" i="324"/>
  <c r="E20" i="324"/>
  <c r="H20" i="324"/>
  <c r="I20" i="324"/>
  <c r="J20" i="324"/>
  <c r="K20" i="324"/>
  <c r="L20" i="324" s="1"/>
  <c r="D21" i="324"/>
  <c r="E21" i="324"/>
  <c r="H21" i="324"/>
  <c r="I21" i="324"/>
  <c r="J21" i="324"/>
  <c r="K21" i="324"/>
  <c r="L21" i="324"/>
  <c r="D22" i="324"/>
  <c r="E22" i="324"/>
  <c r="H22" i="324"/>
  <c r="I22" i="324"/>
  <c r="J22" i="324"/>
  <c r="K22" i="324"/>
  <c r="L22" i="324" s="1"/>
  <c r="D23" i="324"/>
  <c r="E23" i="324"/>
  <c r="H23" i="324"/>
  <c r="I23" i="324"/>
  <c r="J23" i="324"/>
  <c r="K23" i="324"/>
  <c r="L23" i="324"/>
  <c r="D24" i="324"/>
  <c r="E24" i="324"/>
  <c r="H24" i="324"/>
  <c r="I24" i="324"/>
  <c r="J24" i="324"/>
  <c r="K24" i="324"/>
  <c r="L24" i="324" s="1"/>
  <c r="D25" i="324"/>
  <c r="E25" i="324"/>
  <c r="H25" i="324"/>
  <c r="I25" i="324"/>
  <c r="J25" i="324"/>
  <c r="K25" i="324"/>
  <c r="L25" i="324"/>
  <c r="D26" i="324"/>
  <c r="E26" i="324"/>
  <c r="H26" i="324"/>
  <c r="I26" i="324"/>
  <c r="J26" i="324"/>
  <c r="K26" i="324"/>
  <c r="L26" i="324" s="1"/>
  <c r="D27" i="324"/>
  <c r="E27" i="324"/>
  <c r="H27" i="324"/>
  <c r="I27" i="324"/>
  <c r="J27" i="324"/>
  <c r="K27" i="324"/>
  <c r="L27" i="324"/>
  <c r="D28" i="324"/>
  <c r="E28" i="324"/>
  <c r="H28" i="324"/>
  <c r="I28" i="324"/>
  <c r="J28" i="324"/>
  <c r="K28" i="324"/>
  <c r="L28" i="324" s="1"/>
  <c r="D29" i="324"/>
  <c r="E29" i="324"/>
  <c r="H29" i="324"/>
  <c r="I29" i="324"/>
  <c r="J29" i="324"/>
  <c r="K29" i="324"/>
  <c r="L29" i="324"/>
  <c r="D30" i="324"/>
  <c r="E30" i="324"/>
  <c r="H30" i="324"/>
  <c r="I30" i="324"/>
  <c r="J30" i="324"/>
  <c r="K30" i="324"/>
  <c r="L30" i="324" s="1"/>
  <c r="D31" i="324"/>
  <c r="E31" i="324"/>
  <c r="H31" i="324"/>
  <c r="I31" i="324"/>
  <c r="J31" i="324"/>
  <c r="K31" i="324"/>
  <c r="L31" i="324"/>
  <c r="D32" i="324"/>
  <c r="E32" i="324"/>
  <c r="H32" i="324"/>
  <c r="I32" i="324"/>
  <c r="J32" i="324"/>
  <c r="K32" i="324"/>
  <c r="L32" i="324" s="1"/>
  <c r="B33" i="324"/>
  <c r="E33" i="324" s="1"/>
  <c r="C33" i="324"/>
  <c r="D33" i="324"/>
  <c r="F33" i="324"/>
  <c r="I33" i="324" s="1"/>
  <c r="G33" i="324"/>
  <c r="H33" i="324"/>
  <c r="J33" i="324"/>
  <c r="K33" i="324"/>
  <c r="L33" i="324"/>
  <c r="D34" i="324"/>
  <c r="E34" i="324"/>
  <c r="H34" i="324"/>
  <c r="I34" i="324"/>
  <c r="J34" i="324"/>
  <c r="K34" i="324"/>
  <c r="L34" i="324" s="1"/>
  <c r="D35" i="324"/>
  <c r="E35" i="324"/>
  <c r="H35" i="324"/>
  <c r="I35" i="324"/>
  <c r="J35" i="324"/>
  <c r="K35" i="324"/>
  <c r="L35" i="324"/>
  <c r="B36" i="324"/>
  <c r="C36" i="324"/>
  <c r="D36" i="324" s="1"/>
  <c r="E36" i="324"/>
  <c r="F36" i="324"/>
  <c r="G36" i="324"/>
  <c r="H36" i="324" s="1"/>
  <c r="J36" i="324"/>
  <c r="D37" i="324"/>
  <c r="E37" i="324"/>
  <c r="H37" i="324"/>
  <c r="I37" i="324"/>
  <c r="J37" i="324"/>
  <c r="K37" i="324"/>
  <c r="L37" i="324"/>
  <c r="D38" i="324"/>
  <c r="E38" i="324"/>
  <c r="H38" i="324"/>
  <c r="I38" i="324"/>
  <c r="J38" i="324"/>
  <c r="K38" i="324"/>
  <c r="L38" i="324" s="1"/>
  <c r="D39" i="324"/>
  <c r="E39" i="324"/>
  <c r="H39" i="324"/>
  <c r="I39" i="324"/>
  <c r="J39" i="324"/>
  <c r="K39" i="324"/>
  <c r="L39" i="324"/>
  <c r="D40" i="324"/>
  <c r="E40" i="324"/>
  <c r="H40" i="324"/>
  <c r="I40" i="324"/>
  <c r="J40" i="324"/>
  <c r="K40" i="324"/>
  <c r="L40" i="324" s="1"/>
  <c r="D41" i="324"/>
  <c r="E41" i="324"/>
  <c r="H41" i="324"/>
  <c r="I41" i="324"/>
  <c r="J41" i="324"/>
  <c r="K41" i="324"/>
  <c r="L41" i="324"/>
  <c r="D42" i="324"/>
  <c r="E42" i="324"/>
  <c r="H42" i="324"/>
  <c r="I42" i="324"/>
  <c r="J42" i="324"/>
  <c r="K42" i="324"/>
  <c r="L42" i="324" s="1"/>
  <c r="D43" i="324"/>
  <c r="E43" i="324"/>
  <c r="H43" i="324"/>
  <c r="I43" i="324"/>
  <c r="J43" i="324"/>
  <c r="K43" i="324"/>
  <c r="L43" i="324"/>
  <c r="D44" i="324"/>
  <c r="E44" i="324"/>
  <c r="H44" i="324"/>
  <c r="I44" i="324"/>
  <c r="J44" i="324"/>
  <c r="K44" i="324"/>
  <c r="L44" i="324" s="1"/>
  <c r="D45" i="324"/>
  <c r="E45" i="324"/>
  <c r="H45" i="324"/>
  <c r="I45" i="324"/>
  <c r="J45" i="324"/>
  <c r="K45" i="324"/>
  <c r="L45" i="324"/>
  <c r="D46" i="324"/>
  <c r="E46" i="324"/>
  <c r="H46" i="324"/>
  <c r="I46" i="324"/>
  <c r="J46" i="324"/>
  <c r="K46" i="324"/>
  <c r="L46" i="324" s="1"/>
  <c r="D47" i="324"/>
  <c r="E47" i="324"/>
  <c r="H47" i="324"/>
  <c r="I47" i="324"/>
  <c r="J47" i="324"/>
  <c r="K47" i="324"/>
  <c r="L47" i="324"/>
  <c r="D48" i="324"/>
  <c r="E48" i="324"/>
  <c r="H48" i="324"/>
  <c r="I48" i="324"/>
  <c r="J48" i="324"/>
  <c r="K48" i="324"/>
  <c r="L48" i="324" s="1"/>
  <c r="D49" i="324"/>
  <c r="E49" i="324"/>
  <c r="H49" i="324"/>
  <c r="I49" i="324"/>
  <c r="J49" i="324"/>
  <c r="K49" i="324"/>
  <c r="L49" i="324"/>
  <c r="D50" i="324"/>
  <c r="E50" i="324"/>
  <c r="H50" i="324"/>
  <c r="I50" i="324"/>
  <c r="J50" i="324"/>
  <c r="K50" i="324"/>
  <c r="L50" i="324" s="1"/>
  <c r="D51" i="324"/>
  <c r="E51" i="324"/>
  <c r="H51" i="324"/>
  <c r="I51" i="324"/>
  <c r="J51" i="324"/>
  <c r="K51" i="324"/>
  <c r="L51" i="324"/>
  <c r="D52" i="324"/>
  <c r="E52" i="324"/>
  <c r="H52" i="324"/>
  <c r="I52" i="324"/>
  <c r="J52" i="324"/>
  <c r="K52" i="324"/>
  <c r="L52" i="324" s="1"/>
  <c r="D53" i="324"/>
  <c r="E53" i="324"/>
  <c r="H53" i="324"/>
  <c r="I53" i="324"/>
  <c r="J53" i="324"/>
  <c r="K53" i="324"/>
  <c r="L53" i="324"/>
  <c r="D54" i="324"/>
  <c r="E54" i="324"/>
  <c r="H54" i="324"/>
  <c r="I54" i="324"/>
  <c r="J54" i="324"/>
  <c r="K54" i="324"/>
  <c r="L54" i="324" s="1"/>
  <c r="D55" i="324"/>
  <c r="E55" i="324"/>
  <c r="H55" i="324"/>
  <c r="I55" i="324"/>
  <c r="J55" i="324"/>
  <c r="K55" i="324"/>
  <c r="L55" i="324"/>
  <c r="F4" i="323"/>
  <c r="G4" i="323"/>
  <c r="J4" i="323"/>
  <c r="K4" i="323"/>
  <c r="B8" i="323"/>
  <c r="C8" i="323"/>
  <c r="E8" i="323"/>
  <c r="F8" i="323"/>
  <c r="G8" i="323"/>
  <c r="J8" i="323"/>
  <c r="D9" i="323"/>
  <c r="E9" i="323"/>
  <c r="H9" i="323"/>
  <c r="I9" i="323"/>
  <c r="J9" i="323"/>
  <c r="K9" i="323"/>
  <c r="L9" i="323"/>
  <c r="D10" i="323"/>
  <c r="E10" i="323"/>
  <c r="H10" i="323"/>
  <c r="I10" i="323"/>
  <c r="J10" i="323"/>
  <c r="K10" i="323"/>
  <c r="L10" i="323" s="1"/>
  <c r="D11" i="323"/>
  <c r="E11" i="323"/>
  <c r="H11" i="323"/>
  <c r="I11" i="323"/>
  <c r="J11" i="323"/>
  <c r="K11" i="323"/>
  <c r="L11" i="323"/>
  <c r="D12" i="323"/>
  <c r="E12" i="323"/>
  <c r="H12" i="323"/>
  <c r="I12" i="323"/>
  <c r="J12" i="323"/>
  <c r="K12" i="323"/>
  <c r="L12" i="323" s="1"/>
  <c r="D13" i="323"/>
  <c r="E13" i="323"/>
  <c r="H13" i="323"/>
  <c r="I13" i="323"/>
  <c r="J13" i="323"/>
  <c r="K13" i="323"/>
  <c r="L13" i="323"/>
  <c r="D14" i="323"/>
  <c r="E14" i="323"/>
  <c r="H14" i="323"/>
  <c r="I14" i="323"/>
  <c r="J14" i="323"/>
  <c r="K14" i="323"/>
  <c r="L14" i="323" s="1"/>
  <c r="B15" i="323"/>
  <c r="E15" i="323" s="1"/>
  <c r="C15" i="323"/>
  <c r="D15" i="323"/>
  <c r="F15" i="323"/>
  <c r="I15" i="323" s="1"/>
  <c r="G15" i="323"/>
  <c r="H15" i="323"/>
  <c r="K15" i="323"/>
  <c r="D16" i="323"/>
  <c r="E16" i="323"/>
  <c r="H16" i="323"/>
  <c r="I16" i="323"/>
  <c r="J16" i="323"/>
  <c r="K16" i="323"/>
  <c r="L16" i="323" s="1"/>
  <c r="D17" i="323"/>
  <c r="E17" i="323"/>
  <c r="H17" i="323"/>
  <c r="I17" i="323"/>
  <c r="J17" i="323"/>
  <c r="K17" i="323"/>
  <c r="L17" i="323"/>
  <c r="D18" i="323"/>
  <c r="E18" i="323"/>
  <c r="H18" i="323"/>
  <c r="I18" i="323"/>
  <c r="J18" i="323"/>
  <c r="K18" i="323"/>
  <c r="L18" i="323" s="1"/>
  <c r="D19" i="323"/>
  <c r="E19" i="323"/>
  <c r="H19" i="323"/>
  <c r="I19" i="323"/>
  <c r="J19" i="323"/>
  <c r="K19" i="323"/>
  <c r="L19" i="323"/>
  <c r="D20" i="323"/>
  <c r="E20" i="323"/>
  <c r="H20" i="323"/>
  <c r="I20" i="323"/>
  <c r="J20" i="323"/>
  <c r="K20" i="323"/>
  <c r="L20" i="323" s="1"/>
  <c r="D21" i="323"/>
  <c r="E21" i="323"/>
  <c r="H21" i="323"/>
  <c r="I21" i="323"/>
  <c r="J21" i="323"/>
  <c r="K21" i="323"/>
  <c r="L21" i="323"/>
  <c r="D22" i="323"/>
  <c r="E22" i="323"/>
  <c r="H22" i="323"/>
  <c r="I22" i="323"/>
  <c r="J22" i="323"/>
  <c r="K22" i="323"/>
  <c r="L22" i="323" s="1"/>
  <c r="D23" i="323"/>
  <c r="E23" i="323"/>
  <c r="H23" i="323"/>
  <c r="I23" i="323"/>
  <c r="J23" i="323"/>
  <c r="K23" i="323"/>
  <c r="L23" i="323"/>
  <c r="D24" i="323"/>
  <c r="E24" i="323"/>
  <c r="H24" i="323"/>
  <c r="I24" i="323"/>
  <c r="J24" i="323"/>
  <c r="K24" i="323"/>
  <c r="L24" i="323" s="1"/>
  <c r="D25" i="323"/>
  <c r="E25" i="323"/>
  <c r="H25" i="323"/>
  <c r="I25" i="323"/>
  <c r="J25" i="323"/>
  <c r="K25" i="323"/>
  <c r="L25" i="323"/>
  <c r="D26" i="323"/>
  <c r="E26" i="323"/>
  <c r="H26" i="323"/>
  <c r="I26" i="323"/>
  <c r="J26" i="323"/>
  <c r="K26" i="323"/>
  <c r="L26" i="323" s="1"/>
  <c r="D27" i="323"/>
  <c r="E27" i="323"/>
  <c r="H27" i="323"/>
  <c r="I27" i="323"/>
  <c r="J27" i="323"/>
  <c r="K27" i="323"/>
  <c r="L27" i="323"/>
  <c r="D28" i="323"/>
  <c r="E28" i="323"/>
  <c r="H28" i="323"/>
  <c r="I28" i="323"/>
  <c r="J28" i="323"/>
  <c r="K28" i="323"/>
  <c r="L28" i="323" s="1"/>
  <c r="D29" i="323"/>
  <c r="E29" i="323"/>
  <c r="H29" i="323"/>
  <c r="I29" i="323"/>
  <c r="J29" i="323"/>
  <c r="K29" i="323"/>
  <c r="L29" i="323"/>
  <c r="D30" i="323"/>
  <c r="E30" i="323"/>
  <c r="H30" i="323"/>
  <c r="I30" i="323"/>
  <c r="J30" i="323"/>
  <c r="K30" i="323"/>
  <c r="L30" i="323" s="1"/>
  <c r="D31" i="323"/>
  <c r="E31" i="323"/>
  <c r="H31" i="323"/>
  <c r="I31" i="323"/>
  <c r="J31" i="323"/>
  <c r="K31" i="323"/>
  <c r="L31" i="323"/>
  <c r="D32" i="323"/>
  <c r="E32" i="323"/>
  <c r="H32" i="323"/>
  <c r="I32" i="323"/>
  <c r="J32" i="323"/>
  <c r="K32" i="323"/>
  <c r="L32" i="323" s="1"/>
  <c r="B33" i="323"/>
  <c r="E33" i="323" s="1"/>
  <c r="C33" i="323"/>
  <c r="D33" i="323"/>
  <c r="F33" i="323"/>
  <c r="I33" i="323" s="1"/>
  <c r="G33" i="323"/>
  <c r="H33" i="323"/>
  <c r="J33" i="323"/>
  <c r="K33" i="323"/>
  <c r="L33" i="323"/>
  <c r="D34" i="323"/>
  <c r="E34" i="323"/>
  <c r="H34" i="323"/>
  <c r="I34" i="323"/>
  <c r="J34" i="323"/>
  <c r="K34" i="323"/>
  <c r="L34" i="323" s="1"/>
  <c r="D35" i="323"/>
  <c r="E35" i="323"/>
  <c r="H35" i="323"/>
  <c r="I35" i="323"/>
  <c r="J35" i="323"/>
  <c r="K35" i="323"/>
  <c r="L35" i="323"/>
  <c r="B36" i="323"/>
  <c r="C36" i="323"/>
  <c r="D36" i="323" s="1"/>
  <c r="E36" i="323"/>
  <c r="F36" i="323"/>
  <c r="G36" i="323"/>
  <c r="H36" i="323" s="1"/>
  <c r="J36" i="323"/>
  <c r="D37" i="323"/>
  <c r="E37" i="323"/>
  <c r="H37" i="323"/>
  <c r="I37" i="323"/>
  <c r="J37" i="323"/>
  <c r="K37" i="323"/>
  <c r="L37" i="323"/>
  <c r="D38" i="323"/>
  <c r="E38" i="323"/>
  <c r="H38" i="323"/>
  <c r="I38" i="323"/>
  <c r="J38" i="323"/>
  <c r="K38" i="323"/>
  <c r="L38" i="323" s="1"/>
  <c r="D39" i="323"/>
  <c r="E39" i="323"/>
  <c r="H39" i="323"/>
  <c r="I39" i="323"/>
  <c r="J39" i="323"/>
  <c r="K39" i="323"/>
  <c r="L39" i="323"/>
  <c r="D40" i="323"/>
  <c r="E40" i="323"/>
  <c r="H40" i="323"/>
  <c r="I40" i="323"/>
  <c r="J40" i="323"/>
  <c r="K40" i="323"/>
  <c r="L40" i="323" s="1"/>
  <c r="D41" i="323"/>
  <c r="E41" i="323"/>
  <c r="H41" i="323"/>
  <c r="I41" i="323"/>
  <c r="J41" i="323"/>
  <c r="K41" i="323"/>
  <c r="L41" i="323"/>
  <c r="D42" i="323"/>
  <c r="E42" i="323"/>
  <c r="H42" i="323"/>
  <c r="I42" i="323"/>
  <c r="J42" i="323"/>
  <c r="K42" i="323"/>
  <c r="L42" i="323" s="1"/>
  <c r="D43" i="323"/>
  <c r="E43" i="323"/>
  <c r="H43" i="323"/>
  <c r="I43" i="323"/>
  <c r="J43" i="323"/>
  <c r="K43" i="323"/>
  <c r="L43" i="323"/>
  <c r="D44" i="323"/>
  <c r="E44" i="323"/>
  <c r="H44" i="323"/>
  <c r="I44" i="323"/>
  <c r="J44" i="323"/>
  <c r="K44" i="323"/>
  <c r="L44" i="323" s="1"/>
  <c r="D45" i="323"/>
  <c r="E45" i="323"/>
  <c r="H45" i="323"/>
  <c r="I45" i="323"/>
  <c r="J45" i="323"/>
  <c r="K45" i="323"/>
  <c r="L45" i="323"/>
  <c r="D46" i="323"/>
  <c r="E46" i="323"/>
  <c r="H46" i="323"/>
  <c r="I46" i="323"/>
  <c r="J46" i="323"/>
  <c r="K46" i="323"/>
  <c r="L46" i="323" s="1"/>
  <c r="D47" i="323"/>
  <c r="E47" i="323"/>
  <c r="H47" i="323"/>
  <c r="I47" i="323"/>
  <c r="J47" i="323"/>
  <c r="K47" i="323"/>
  <c r="L47" i="323"/>
  <c r="D48" i="323"/>
  <c r="E48" i="323"/>
  <c r="H48" i="323"/>
  <c r="I48" i="323"/>
  <c r="J48" i="323"/>
  <c r="K48" i="323"/>
  <c r="L48" i="323" s="1"/>
  <c r="D49" i="323"/>
  <c r="E49" i="323"/>
  <c r="H49" i="323"/>
  <c r="I49" i="323"/>
  <c r="J49" i="323"/>
  <c r="K49" i="323"/>
  <c r="L49" i="323"/>
  <c r="D50" i="323"/>
  <c r="E50" i="323"/>
  <c r="H50" i="323"/>
  <c r="I50" i="323"/>
  <c r="J50" i="323"/>
  <c r="K50" i="323"/>
  <c r="L50" i="323" s="1"/>
  <c r="D51" i="323"/>
  <c r="E51" i="323"/>
  <c r="H51" i="323"/>
  <c r="I51" i="323"/>
  <c r="J51" i="323"/>
  <c r="K51" i="323"/>
  <c r="L51" i="323"/>
  <c r="D52" i="323"/>
  <c r="E52" i="323"/>
  <c r="H52" i="323"/>
  <c r="I52" i="323"/>
  <c r="J52" i="323"/>
  <c r="K52" i="323"/>
  <c r="L52" i="323" s="1"/>
  <c r="D53" i="323"/>
  <c r="E53" i="323"/>
  <c r="H53" i="323"/>
  <c r="I53" i="323"/>
  <c r="J53" i="323"/>
  <c r="K53" i="323"/>
  <c r="L53" i="323"/>
  <c r="D54" i="323"/>
  <c r="E54" i="323"/>
  <c r="H54" i="323"/>
  <c r="I54" i="323"/>
  <c r="J54" i="323"/>
  <c r="K54" i="323"/>
  <c r="L54" i="323" s="1"/>
  <c r="D55" i="323"/>
  <c r="E55" i="323"/>
  <c r="H55" i="323"/>
  <c r="I55" i="323"/>
  <c r="J55" i="323"/>
  <c r="K55" i="323"/>
  <c r="L55" i="323"/>
  <c r="F4" i="322"/>
  <c r="G4" i="322"/>
  <c r="J4" i="322"/>
  <c r="K4" i="322"/>
  <c r="B9" i="322"/>
  <c r="C9" i="322"/>
  <c r="D9" i="322"/>
  <c r="F9" i="322"/>
  <c r="G9" i="322"/>
  <c r="B10" i="322"/>
  <c r="C10" i="322"/>
  <c r="F10" i="322"/>
  <c r="G10" i="322"/>
  <c r="J10" i="322"/>
  <c r="B11" i="322"/>
  <c r="C11" i="322"/>
  <c r="D11" i="322" s="1"/>
  <c r="F11" i="322"/>
  <c r="G11" i="322"/>
  <c r="H11" i="322"/>
  <c r="K11" i="322"/>
  <c r="B12" i="322"/>
  <c r="C12" i="322"/>
  <c r="F12" i="322"/>
  <c r="G12" i="322"/>
  <c r="I12" i="322"/>
  <c r="K12" i="322"/>
  <c r="B13" i="322"/>
  <c r="C13" i="322"/>
  <c r="F13" i="322"/>
  <c r="I13" i="322" s="1"/>
  <c r="G13" i="322"/>
  <c r="H13" i="322"/>
  <c r="B14" i="322"/>
  <c r="J14" i="322" s="1"/>
  <c r="C14" i="322"/>
  <c r="E14" i="322"/>
  <c r="F14" i="322"/>
  <c r="G14" i="322"/>
  <c r="H14" i="322" s="1"/>
  <c r="B16" i="322"/>
  <c r="J16" i="322" s="1"/>
  <c r="C16" i="322"/>
  <c r="E16" i="322"/>
  <c r="F16" i="322"/>
  <c r="G16" i="322"/>
  <c r="B17" i="322"/>
  <c r="C17" i="322"/>
  <c r="D17" i="322"/>
  <c r="F17" i="322"/>
  <c r="G17" i="322"/>
  <c r="B18" i="322"/>
  <c r="C18" i="322"/>
  <c r="F18" i="322"/>
  <c r="G18" i="322"/>
  <c r="J18" i="322"/>
  <c r="B19" i="322"/>
  <c r="E19" i="322" s="1"/>
  <c r="C19" i="322"/>
  <c r="D19" i="322"/>
  <c r="F19" i="322"/>
  <c r="G19" i="322"/>
  <c r="B20" i="322"/>
  <c r="C20" i="322"/>
  <c r="F20" i="322"/>
  <c r="G20" i="322"/>
  <c r="J20" i="322"/>
  <c r="B21" i="322"/>
  <c r="C21" i="322"/>
  <c r="D21" i="322" s="1"/>
  <c r="F21" i="322"/>
  <c r="G21" i="322"/>
  <c r="H21" i="322"/>
  <c r="K21" i="322"/>
  <c r="B22" i="322"/>
  <c r="C22" i="322"/>
  <c r="F22" i="322"/>
  <c r="G22" i="322"/>
  <c r="I22" i="322"/>
  <c r="K22" i="322"/>
  <c r="B23" i="322"/>
  <c r="C23" i="322"/>
  <c r="F23" i="322"/>
  <c r="I23" i="322" s="1"/>
  <c r="G23" i="322"/>
  <c r="H23" i="322"/>
  <c r="B24" i="322"/>
  <c r="J24" i="322" s="1"/>
  <c r="C24" i="322"/>
  <c r="E24" i="322"/>
  <c r="F24" i="322"/>
  <c r="G24" i="322"/>
  <c r="H24" i="322" s="1"/>
  <c r="B25" i="322"/>
  <c r="E25" i="322" s="1"/>
  <c r="C25" i="322"/>
  <c r="D25" i="322"/>
  <c r="F25" i="322"/>
  <c r="G25" i="322"/>
  <c r="J25" i="322"/>
  <c r="B26" i="322"/>
  <c r="C26" i="322"/>
  <c r="F26" i="322"/>
  <c r="G26" i="322"/>
  <c r="J26" i="322"/>
  <c r="B27" i="322"/>
  <c r="E27" i="322" s="1"/>
  <c r="C27" i="322"/>
  <c r="D27" i="322"/>
  <c r="F27" i="322"/>
  <c r="G27" i="322"/>
  <c r="H27" i="322" s="1"/>
  <c r="K27" i="322"/>
  <c r="B28" i="322"/>
  <c r="C28" i="322"/>
  <c r="F28" i="322"/>
  <c r="G28" i="322"/>
  <c r="J28" i="322"/>
  <c r="B29" i="322"/>
  <c r="C29" i="322"/>
  <c r="D29" i="322" s="1"/>
  <c r="F29" i="322"/>
  <c r="G29" i="322"/>
  <c r="H29" i="322"/>
  <c r="K29" i="322"/>
  <c r="B31" i="322"/>
  <c r="J31" i="322" s="1"/>
  <c r="C31" i="322"/>
  <c r="D31" i="322"/>
  <c r="F31" i="322"/>
  <c r="G31" i="322"/>
  <c r="B32" i="322"/>
  <c r="C32" i="322"/>
  <c r="F32" i="322"/>
  <c r="G32" i="322"/>
  <c r="J32" i="322"/>
  <c r="B34" i="322"/>
  <c r="C34" i="322"/>
  <c r="D34" i="322"/>
  <c r="F34" i="322"/>
  <c r="G34" i="322"/>
  <c r="B35" i="322"/>
  <c r="C35" i="322"/>
  <c r="F35" i="322"/>
  <c r="J35" i="322" s="1"/>
  <c r="G35" i="322"/>
  <c r="I35" i="322"/>
  <c r="K35" i="322"/>
  <c r="L35" i="322" s="1"/>
  <c r="B36" i="322"/>
  <c r="C36" i="322"/>
  <c r="D36" i="322" s="1"/>
  <c r="F36" i="322"/>
  <c r="G36" i="322"/>
  <c r="H36" i="322"/>
  <c r="K36" i="322"/>
  <c r="B37" i="322"/>
  <c r="C37" i="322"/>
  <c r="E37" i="322"/>
  <c r="F37" i="322"/>
  <c r="G37" i="322"/>
  <c r="J37" i="322"/>
  <c r="B38" i="322"/>
  <c r="E38" i="322" s="1"/>
  <c r="C38" i="322"/>
  <c r="D38" i="322"/>
  <c r="F38" i="322"/>
  <c r="G38" i="322"/>
  <c r="J38" i="322"/>
  <c r="B39" i="322"/>
  <c r="C39" i="322"/>
  <c r="F39" i="322"/>
  <c r="J39" i="322" s="1"/>
  <c r="G39" i="322"/>
  <c r="I39" i="322"/>
  <c r="K39" i="322"/>
  <c r="B40" i="322"/>
  <c r="C40" i="322"/>
  <c r="D40" i="322" s="1"/>
  <c r="F40" i="322"/>
  <c r="G40" i="322"/>
  <c r="H40" i="322"/>
  <c r="K40" i="322"/>
  <c r="B41" i="322"/>
  <c r="J41" i="322" s="1"/>
  <c r="C41" i="322"/>
  <c r="E41" i="322"/>
  <c r="F41" i="322"/>
  <c r="G41" i="322"/>
  <c r="B42" i="322"/>
  <c r="C42" i="322"/>
  <c r="D42" i="322"/>
  <c r="F42" i="322"/>
  <c r="G42" i="322"/>
  <c r="B43" i="322"/>
  <c r="C43" i="322"/>
  <c r="F43" i="322"/>
  <c r="J43" i="322" s="1"/>
  <c r="G43" i="322"/>
  <c r="I43" i="322"/>
  <c r="K43" i="322"/>
  <c r="L43" i="322" s="1"/>
  <c r="B44" i="322"/>
  <c r="C44" i="322"/>
  <c r="D44" i="322" s="1"/>
  <c r="F44" i="322"/>
  <c r="G44" i="322"/>
  <c r="H44" i="322"/>
  <c r="K44" i="322"/>
  <c r="B45" i="322"/>
  <c r="C45" i="322"/>
  <c r="E45" i="322"/>
  <c r="F45" i="322"/>
  <c r="G45" i="322"/>
  <c r="J45" i="322"/>
  <c r="B46" i="322"/>
  <c r="E46" i="322" s="1"/>
  <c r="C46" i="322"/>
  <c r="D46" i="322"/>
  <c r="F46" i="322"/>
  <c r="G46" i="322"/>
  <c r="J46" i="322"/>
  <c r="B47" i="322"/>
  <c r="C47" i="322"/>
  <c r="F47" i="322"/>
  <c r="J47" i="322" s="1"/>
  <c r="G47" i="322"/>
  <c r="I47" i="322"/>
  <c r="K47" i="322"/>
  <c r="L47" i="322" s="1"/>
  <c r="B48" i="322"/>
  <c r="C48" i="322"/>
  <c r="D48" i="322" s="1"/>
  <c r="F48" i="322"/>
  <c r="G48" i="322"/>
  <c r="H48" i="322"/>
  <c r="K48" i="322"/>
  <c r="B49" i="322"/>
  <c r="C49" i="322"/>
  <c r="E49" i="322"/>
  <c r="F49" i="322"/>
  <c r="G49" i="322"/>
  <c r="J49" i="322"/>
  <c r="B50" i="322"/>
  <c r="E50" i="322" s="1"/>
  <c r="C50" i="322"/>
  <c r="D50" i="322"/>
  <c r="F50" i="322"/>
  <c r="G50" i="322"/>
  <c r="J50" i="322"/>
  <c r="B51" i="322"/>
  <c r="C51" i="322"/>
  <c r="F51" i="322"/>
  <c r="J51" i="322" s="1"/>
  <c r="G51" i="322"/>
  <c r="I51" i="322"/>
  <c r="K51" i="322"/>
  <c r="B52" i="322"/>
  <c r="C52" i="322"/>
  <c r="D52" i="322" s="1"/>
  <c r="F52" i="322"/>
  <c r="G52" i="322"/>
  <c r="H52" i="322"/>
  <c r="K52" i="322"/>
  <c r="F4" i="321"/>
  <c r="G4" i="321"/>
  <c r="J4" i="321"/>
  <c r="K4" i="321"/>
  <c r="B9" i="321"/>
  <c r="C9" i="321"/>
  <c r="D9" i="321"/>
  <c r="F9" i="321"/>
  <c r="G9" i="321"/>
  <c r="B10" i="321"/>
  <c r="C10" i="321"/>
  <c r="F10" i="321"/>
  <c r="G10" i="321"/>
  <c r="J10" i="321"/>
  <c r="B11" i="321"/>
  <c r="C11" i="321"/>
  <c r="D11" i="321" s="1"/>
  <c r="F11" i="321"/>
  <c r="G11" i="321"/>
  <c r="H11" i="321"/>
  <c r="K11" i="321"/>
  <c r="B12" i="321"/>
  <c r="C12" i="321"/>
  <c r="F12" i="321"/>
  <c r="G12" i="321"/>
  <c r="I12" i="321"/>
  <c r="K12" i="321"/>
  <c r="B13" i="321"/>
  <c r="C13" i="321"/>
  <c r="F13" i="321"/>
  <c r="I13" i="321" s="1"/>
  <c r="G13" i="321"/>
  <c r="H13" i="321"/>
  <c r="B14" i="321"/>
  <c r="J14" i="321" s="1"/>
  <c r="C14" i="321"/>
  <c r="E14" i="321"/>
  <c r="F14" i="321"/>
  <c r="G14" i="321"/>
  <c r="H14" i="321" s="1"/>
  <c r="B16" i="321"/>
  <c r="J16" i="321" s="1"/>
  <c r="C16" i="321"/>
  <c r="E16" i="321"/>
  <c r="F16" i="321"/>
  <c r="G16" i="321"/>
  <c r="B17" i="321"/>
  <c r="C17" i="321"/>
  <c r="D17" i="321"/>
  <c r="F17" i="321"/>
  <c r="G17" i="321"/>
  <c r="B18" i="321"/>
  <c r="C18" i="321"/>
  <c r="F18" i="321"/>
  <c r="G18" i="321"/>
  <c r="J18" i="321"/>
  <c r="B19" i="321"/>
  <c r="E19" i="321" s="1"/>
  <c r="C19" i="321"/>
  <c r="D19" i="321"/>
  <c r="F19" i="321"/>
  <c r="G19" i="321"/>
  <c r="B20" i="321"/>
  <c r="C20" i="321"/>
  <c r="F20" i="321"/>
  <c r="G20" i="321"/>
  <c r="J20" i="321"/>
  <c r="B21" i="321"/>
  <c r="C21" i="321"/>
  <c r="D21" i="321" s="1"/>
  <c r="F21" i="321"/>
  <c r="G21" i="321"/>
  <c r="H21" i="321"/>
  <c r="K21" i="321"/>
  <c r="B22" i="321"/>
  <c r="C22" i="321"/>
  <c r="F22" i="321"/>
  <c r="G22" i="321"/>
  <c r="I22" i="321"/>
  <c r="K22" i="321"/>
  <c r="B23" i="321"/>
  <c r="C23" i="321"/>
  <c r="F23" i="321"/>
  <c r="I23" i="321" s="1"/>
  <c r="G23" i="321"/>
  <c r="H23" i="321"/>
  <c r="B24" i="321"/>
  <c r="J24" i="321" s="1"/>
  <c r="C24" i="321"/>
  <c r="E24" i="321"/>
  <c r="F24" i="321"/>
  <c r="G24" i="321"/>
  <c r="H24" i="321" s="1"/>
  <c r="B25" i="321"/>
  <c r="E25" i="321" s="1"/>
  <c r="C25" i="321"/>
  <c r="D25" i="321"/>
  <c r="F25" i="321"/>
  <c r="G25" i="321"/>
  <c r="J25" i="321"/>
  <c r="B26" i="321"/>
  <c r="C26" i="321"/>
  <c r="F26" i="321"/>
  <c r="G26" i="321"/>
  <c r="J26" i="321"/>
  <c r="B27" i="321"/>
  <c r="E27" i="321" s="1"/>
  <c r="C27" i="321"/>
  <c r="D27" i="321"/>
  <c r="F27" i="321"/>
  <c r="G27" i="321"/>
  <c r="H27" i="321" s="1"/>
  <c r="K27" i="321"/>
  <c r="B28" i="321"/>
  <c r="C28" i="321"/>
  <c r="F28" i="321"/>
  <c r="G28" i="321"/>
  <c r="J28" i="321"/>
  <c r="B29" i="321"/>
  <c r="C29" i="321"/>
  <c r="D29" i="321" s="1"/>
  <c r="F29" i="321"/>
  <c r="G29" i="321"/>
  <c r="H29" i="321"/>
  <c r="K29" i="321"/>
  <c r="B31" i="321"/>
  <c r="J31" i="321" s="1"/>
  <c r="C31" i="321"/>
  <c r="D31" i="321"/>
  <c r="F31" i="321"/>
  <c r="G31" i="321"/>
  <c r="B32" i="321"/>
  <c r="C32" i="321"/>
  <c r="F32" i="321"/>
  <c r="G32" i="321"/>
  <c r="J32" i="321"/>
  <c r="B34" i="321"/>
  <c r="C34" i="321"/>
  <c r="D34" i="321"/>
  <c r="F34" i="321"/>
  <c r="G34" i="321"/>
  <c r="B35" i="321"/>
  <c r="C35" i="321"/>
  <c r="F35" i="321"/>
  <c r="J35" i="321" s="1"/>
  <c r="G35" i="321"/>
  <c r="I35" i="321"/>
  <c r="K35" i="321"/>
  <c r="L35" i="321" s="1"/>
  <c r="B36" i="321"/>
  <c r="C36" i="321"/>
  <c r="D36" i="321" s="1"/>
  <c r="F36" i="321"/>
  <c r="G36" i="321"/>
  <c r="H36" i="321"/>
  <c r="K36" i="321"/>
  <c r="B37" i="321"/>
  <c r="C37" i="321"/>
  <c r="E37" i="321"/>
  <c r="F37" i="321"/>
  <c r="G37" i="321"/>
  <c r="J37" i="321"/>
  <c r="B38" i="321"/>
  <c r="E38" i="321" s="1"/>
  <c r="C38" i="321"/>
  <c r="D38" i="321"/>
  <c r="F38" i="321"/>
  <c r="G38" i="321"/>
  <c r="J38" i="321"/>
  <c r="B39" i="321"/>
  <c r="C39" i="321"/>
  <c r="F39" i="321"/>
  <c r="J39" i="321" s="1"/>
  <c r="G39" i="321"/>
  <c r="I39" i="321"/>
  <c r="K39" i="321"/>
  <c r="B40" i="321"/>
  <c r="C40" i="321"/>
  <c r="D40" i="321" s="1"/>
  <c r="F40" i="321"/>
  <c r="G40" i="321"/>
  <c r="H40" i="321"/>
  <c r="K40" i="321"/>
  <c r="B41" i="321"/>
  <c r="J41" i="321" s="1"/>
  <c r="C41" i="321"/>
  <c r="E41" i="321"/>
  <c r="F41" i="321"/>
  <c r="G41" i="321"/>
  <c r="B42" i="321"/>
  <c r="C42" i="321"/>
  <c r="D42" i="321"/>
  <c r="F42" i="321"/>
  <c r="G42" i="321"/>
  <c r="B43" i="321"/>
  <c r="C43" i="321"/>
  <c r="F43" i="321"/>
  <c r="J43" i="321" s="1"/>
  <c r="G43" i="321"/>
  <c r="I43" i="321"/>
  <c r="K43" i="321"/>
  <c r="L43" i="321" s="1"/>
  <c r="B44" i="321"/>
  <c r="C44" i="321"/>
  <c r="D44" i="321" s="1"/>
  <c r="F44" i="321"/>
  <c r="G44" i="321"/>
  <c r="H44" i="321"/>
  <c r="K44" i="321"/>
  <c r="B45" i="321"/>
  <c r="C45" i="321"/>
  <c r="E45" i="321"/>
  <c r="F45" i="321"/>
  <c r="G45" i="321"/>
  <c r="J45" i="321"/>
  <c r="B46" i="321"/>
  <c r="E46" i="321" s="1"/>
  <c r="C46" i="321"/>
  <c r="D46" i="321"/>
  <c r="F46" i="321"/>
  <c r="G46" i="321"/>
  <c r="J46" i="321"/>
  <c r="B47" i="321"/>
  <c r="C47" i="321"/>
  <c r="F47" i="321"/>
  <c r="J47" i="321" s="1"/>
  <c r="G47" i="321"/>
  <c r="I47" i="321"/>
  <c r="K47" i="321"/>
  <c r="B48" i="321"/>
  <c r="C48" i="321"/>
  <c r="D48" i="321" s="1"/>
  <c r="F48" i="321"/>
  <c r="G48" i="321"/>
  <c r="H48" i="321"/>
  <c r="K48" i="321"/>
  <c r="B49" i="321"/>
  <c r="J49" i="321" s="1"/>
  <c r="C49" i="321"/>
  <c r="E49" i="321"/>
  <c r="F49" i="321"/>
  <c r="G49" i="321"/>
  <c r="B50" i="321"/>
  <c r="C50" i="321"/>
  <c r="D50" i="321"/>
  <c r="F50" i="321"/>
  <c r="G50" i="321"/>
  <c r="B51" i="321"/>
  <c r="C51" i="321"/>
  <c r="F51" i="321"/>
  <c r="J51" i="321" s="1"/>
  <c r="G51" i="321"/>
  <c r="I51" i="321"/>
  <c r="K51" i="321"/>
  <c r="L51" i="321" s="1"/>
  <c r="B52" i="321"/>
  <c r="C52" i="321"/>
  <c r="D52" i="321" s="1"/>
  <c r="F52" i="321"/>
  <c r="G52" i="321"/>
  <c r="H52" i="321"/>
  <c r="K52" i="321"/>
  <c r="F4" i="320"/>
  <c r="G4" i="320"/>
  <c r="J4" i="320"/>
  <c r="K4" i="320"/>
  <c r="B7" i="320"/>
  <c r="B8" i="320"/>
  <c r="C8" i="320"/>
  <c r="E8" i="320"/>
  <c r="F8" i="320"/>
  <c r="G8" i="320"/>
  <c r="J8" i="320"/>
  <c r="D9" i="320"/>
  <c r="E9" i="320"/>
  <c r="H9" i="320"/>
  <c r="I9" i="320"/>
  <c r="J9" i="320"/>
  <c r="K9" i="320"/>
  <c r="L9" i="320"/>
  <c r="D10" i="320"/>
  <c r="E10" i="320"/>
  <c r="H10" i="320"/>
  <c r="I10" i="320"/>
  <c r="J10" i="320"/>
  <c r="K10" i="320"/>
  <c r="L10" i="320" s="1"/>
  <c r="D11" i="320"/>
  <c r="E11" i="320"/>
  <c r="H11" i="320"/>
  <c r="I11" i="320"/>
  <c r="J11" i="320"/>
  <c r="K11" i="320"/>
  <c r="L11" i="320"/>
  <c r="D12" i="320"/>
  <c r="E12" i="320"/>
  <c r="H12" i="320"/>
  <c r="I12" i="320"/>
  <c r="J12" i="320"/>
  <c r="K12" i="320"/>
  <c r="L12" i="320" s="1"/>
  <c r="D13" i="320"/>
  <c r="E13" i="320"/>
  <c r="H13" i="320"/>
  <c r="I13" i="320"/>
  <c r="J13" i="320"/>
  <c r="K13" i="320"/>
  <c r="L13" i="320"/>
  <c r="D14" i="320"/>
  <c r="E14" i="320"/>
  <c r="H14" i="320"/>
  <c r="I14" i="320"/>
  <c r="J14" i="320"/>
  <c r="K14" i="320"/>
  <c r="L14" i="320" s="1"/>
  <c r="B15" i="320"/>
  <c r="E15" i="320" s="1"/>
  <c r="C15" i="320"/>
  <c r="D15" i="320"/>
  <c r="F15" i="320"/>
  <c r="I15" i="320" s="1"/>
  <c r="G15" i="320"/>
  <c r="H15" i="320"/>
  <c r="K15" i="320"/>
  <c r="D16" i="320"/>
  <c r="E16" i="320"/>
  <c r="H16" i="320"/>
  <c r="I16" i="320"/>
  <c r="J16" i="320"/>
  <c r="K16" i="320"/>
  <c r="L16" i="320" s="1"/>
  <c r="D17" i="320"/>
  <c r="E17" i="320"/>
  <c r="H17" i="320"/>
  <c r="I17" i="320"/>
  <c r="J17" i="320"/>
  <c r="K17" i="320"/>
  <c r="L17" i="320"/>
  <c r="D18" i="320"/>
  <c r="E18" i="320"/>
  <c r="H18" i="320"/>
  <c r="I18" i="320"/>
  <c r="J18" i="320"/>
  <c r="K18" i="320"/>
  <c r="L18" i="320" s="1"/>
  <c r="D19" i="320"/>
  <c r="E19" i="320"/>
  <c r="H19" i="320"/>
  <c r="I19" i="320"/>
  <c r="J19" i="320"/>
  <c r="K19" i="320"/>
  <c r="L19" i="320"/>
  <c r="D20" i="320"/>
  <c r="E20" i="320"/>
  <c r="H20" i="320"/>
  <c r="I20" i="320"/>
  <c r="J20" i="320"/>
  <c r="K20" i="320"/>
  <c r="L20" i="320" s="1"/>
  <c r="D21" i="320"/>
  <c r="E21" i="320"/>
  <c r="H21" i="320"/>
  <c r="I21" i="320"/>
  <c r="J21" i="320"/>
  <c r="K21" i="320"/>
  <c r="L21" i="320"/>
  <c r="D22" i="320"/>
  <c r="E22" i="320"/>
  <c r="H22" i="320"/>
  <c r="I22" i="320"/>
  <c r="J22" i="320"/>
  <c r="K22" i="320"/>
  <c r="L22" i="320" s="1"/>
  <c r="D23" i="320"/>
  <c r="E23" i="320"/>
  <c r="H23" i="320"/>
  <c r="I23" i="320"/>
  <c r="J23" i="320"/>
  <c r="K23" i="320"/>
  <c r="L23" i="320"/>
  <c r="D24" i="320"/>
  <c r="E24" i="320"/>
  <c r="H24" i="320"/>
  <c r="I24" i="320"/>
  <c r="J24" i="320"/>
  <c r="K24" i="320"/>
  <c r="L24" i="320" s="1"/>
  <c r="D25" i="320"/>
  <c r="E25" i="320"/>
  <c r="H25" i="320"/>
  <c r="I25" i="320"/>
  <c r="J25" i="320"/>
  <c r="K25" i="320"/>
  <c r="L25" i="320"/>
  <c r="D26" i="320"/>
  <c r="E26" i="320"/>
  <c r="H26" i="320"/>
  <c r="I26" i="320"/>
  <c r="J26" i="320"/>
  <c r="K26" i="320"/>
  <c r="L26" i="320" s="1"/>
  <c r="D27" i="320"/>
  <c r="E27" i="320"/>
  <c r="H27" i="320"/>
  <c r="I27" i="320"/>
  <c r="J27" i="320"/>
  <c r="K27" i="320"/>
  <c r="L27" i="320"/>
  <c r="D28" i="320"/>
  <c r="E28" i="320"/>
  <c r="H28" i="320"/>
  <c r="I28" i="320"/>
  <c r="J28" i="320"/>
  <c r="K28" i="320"/>
  <c r="L28" i="320" s="1"/>
  <c r="D29" i="320"/>
  <c r="E29" i="320"/>
  <c r="H29" i="320"/>
  <c r="I29" i="320"/>
  <c r="J29" i="320"/>
  <c r="K29" i="320"/>
  <c r="L29" i="320"/>
  <c r="B30" i="320"/>
  <c r="C30" i="320"/>
  <c r="D30" i="320" s="1"/>
  <c r="F30" i="320"/>
  <c r="G30" i="320"/>
  <c r="H30" i="320" s="1"/>
  <c r="I30" i="320"/>
  <c r="J30" i="320"/>
  <c r="K30" i="320"/>
  <c r="L30" i="320" s="1"/>
  <c r="D31" i="320"/>
  <c r="E31" i="320"/>
  <c r="H31" i="320"/>
  <c r="I31" i="320"/>
  <c r="J31" i="320"/>
  <c r="K31" i="320"/>
  <c r="L31" i="320"/>
  <c r="D32" i="320"/>
  <c r="E32" i="320"/>
  <c r="H32" i="320"/>
  <c r="I32" i="320"/>
  <c r="J32" i="320"/>
  <c r="K32" i="320"/>
  <c r="L32" i="320" s="1"/>
  <c r="B33" i="320"/>
  <c r="E33" i="320" s="1"/>
  <c r="C33" i="320"/>
  <c r="D33" i="320"/>
  <c r="F33" i="320"/>
  <c r="I33" i="320" s="1"/>
  <c r="G33" i="320"/>
  <c r="H33" i="320"/>
  <c r="J33" i="320"/>
  <c r="K33" i="320"/>
  <c r="L33" i="320"/>
  <c r="D34" i="320"/>
  <c r="E34" i="320"/>
  <c r="H34" i="320"/>
  <c r="I34" i="320"/>
  <c r="J34" i="320"/>
  <c r="K34" i="320"/>
  <c r="L34" i="320" s="1"/>
  <c r="D35" i="320"/>
  <c r="E35" i="320"/>
  <c r="H35" i="320"/>
  <c r="I35" i="320"/>
  <c r="J35" i="320"/>
  <c r="K35" i="320"/>
  <c r="L35" i="320"/>
  <c r="D36" i="320"/>
  <c r="E36" i="320"/>
  <c r="H36" i="320"/>
  <c r="I36" i="320"/>
  <c r="J36" i="320"/>
  <c r="K36" i="320"/>
  <c r="L36" i="320" s="1"/>
  <c r="D37" i="320"/>
  <c r="E37" i="320"/>
  <c r="H37" i="320"/>
  <c r="I37" i="320"/>
  <c r="J37" i="320"/>
  <c r="K37" i="320"/>
  <c r="L37" i="320"/>
  <c r="D38" i="320"/>
  <c r="E38" i="320"/>
  <c r="H38" i="320"/>
  <c r="I38" i="320"/>
  <c r="J38" i="320"/>
  <c r="K38" i="320"/>
  <c r="L38" i="320" s="1"/>
  <c r="D39" i="320"/>
  <c r="E39" i="320"/>
  <c r="H39" i="320"/>
  <c r="I39" i="320"/>
  <c r="J39" i="320"/>
  <c r="K39" i="320"/>
  <c r="L39" i="320"/>
  <c r="D40" i="320"/>
  <c r="E40" i="320"/>
  <c r="H40" i="320"/>
  <c r="I40" i="320"/>
  <c r="J40" i="320"/>
  <c r="K40" i="320"/>
  <c r="L40" i="320" s="1"/>
  <c r="D41" i="320"/>
  <c r="E41" i="320"/>
  <c r="H41" i="320"/>
  <c r="I41" i="320"/>
  <c r="J41" i="320"/>
  <c r="K41" i="320"/>
  <c r="L41" i="320"/>
  <c r="D42" i="320"/>
  <c r="E42" i="320"/>
  <c r="H42" i="320"/>
  <c r="I42" i="320"/>
  <c r="J42" i="320"/>
  <c r="K42" i="320"/>
  <c r="L42" i="320" s="1"/>
  <c r="D43" i="320"/>
  <c r="E43" i="320"/>
  <c r="H43" i="320"/>
  <c r="I43" i="320"/>
  <c r="J43" i="320"/>
  <c r="K43" i="320"/>
  <c r="L43" i="320"/>
  <c r="D44" i="320"/>
  <c r="E44" i="320"/>
  <c r="H44" i="320"/>
  <c r="I44" i="320"/>
  <c r="J44" i="320"/>
  <c r="K44" i="320"/>
  <c r="L44" i="320" s="1"/>
  <c r="D45" i="320"/>
  <c r="E45" i="320"/>
  <c r="H45" i="320"/>
  <c r="I45" i="320"/>
  <c r="J45" i="320"/>
  <c r="K45" i="320"/>
  <c r="L45" i="320"/>
  <c r="D46" i="320"/>
  <c r="E46" i="320"/>
  <c r="H46" i="320"/>
  <c r="I46" i="320"/>
  <c r="J46" i="320"/>
  <c r="K46" i="320"/>
  <c r="L46" i="320" s="1"/>
  <c r="D47" i="320"/>
  <c r="E47" i="320"/>
  <c r="H47" i="320"/>
  <c r="I47" i="320"/>
  <c r="J47" i="320"/>
  <c r="K47" i="320"/>
  <c r="L47" i="320"/>
  <c r="D48" i="320"/>
  <c r="E48" i="320"/>
  <c r="H48" i="320"/>
  <c r="I48" i="320"/>
  <c r="J48" i="320"/>
  <c r="K48" i="320"/>
  <c r="L48" i="320" s="1"/>
  <c r="D49" i="320"/>
  <c r="E49" i="320"/>
  <c r="H49" i="320"/>
  <c r="I49" i="320"/>
  <c r="J49" i="320"/>
  <c r="K49" i="320"/>
  <c r="L49" i="320"/>
  <c r="D50" i="320"/>
  <c r="E50" i="320"/>
  <c r="H50" i="320"/>
  <c r="I50" i="320"/>
  <c r="J50" i="320"/>
  <c r="K50" i="320"/>
  <c r="L50" i="320" s="1"/>
  <c r="D51" i="320"/>
  <c r="E51" i="320"/>
  <c r="H51" i="320"/>
  <c r="I51" i="320"/>
  <c r="J51" i="320"/>
  <c r="K51" i="320"/>
  <c r="L51" i="320"/>
  <c r="D52" i="320"/>
  <c r="E52" i="320"/>
  <c r="H52" i="320"/>
  <c r="I52" i="320"/>
  <c r="J52" i="320"/>
  <c r="K52" i="320"/>
  <c r="L52" i="320" s="1"/>
  <c r="F4" i="319"/>
  <c r="G4" i="319"/>
  <c r="J4" i="319"/>
  <c r="K4" i="319"/>
  <c r="B8" i="319"/>
  <c r="C8" i="319"/>
  <c r="F8" i="319"/>
  <c r="G8" i="319"/>
  <c r="I8" i="319"/>
  <c r="J8" i="319"/>
  <c r="D9" i="319"/>
  <c r="E9" i="319"/>
  <c r="H9" i="319"/>
  <c r="I9" i="319"/>
  <c r="J9" i="319"/>
  <c r="K9" i="319"/>
  <c r="L9" i="319"/>
  <c r="D10" i="319"/>
  <c r="E10" i="319"/>
  <c r="H10" i="319"/>
  <c r="I10" i="319"/>
  <c r="J10" i="319"/>
  <c r="K10" i="319"/>
  <c r="L10" i="319" s="1"/>
  <c r="D11" i="319"/>
  <c r="E11" i="319"/>
  <c r="H11" i="319"/>
  <c r="I11" i="319"/>
  <c r="J11" i="319"/>
  <c r="K11" i="319"/>
  <c r="L11" i="319"/>
  <c r="D12" i="319"/>
  <c r="E12" i="319"/>
  <c r="H12" i="319"/>
  <c r="I12" i="319"/>
  <c r="J12" i="319"/>
  <c r="K12" i="319"/>
  <c r="L12" i="319" s="1"/>
  <c r="D13" i="319"/>
  <c r="E13" i="319"/>
  <c r="H13" i="319"/>
  <c r="I13" i="319"/>
  <c r="J13" i="319"/>
  <c r="K13" i="319"/>
  <c r="L13" i="319"/>
  <c r="D14" i="319"/>
  <c r="E14" i="319"/>
  <c r="H14" i="319"/>
  <c r="I14" i="319"/>
  <c r="J14" i="319"/>
  <c r="K14" i="319"/>
  <c r="L14" i="319" s="1"/>
  <c r="B15" i="319"/>
  <c r="C15" i="319"/>
  <c r="D15" i="319"/>
  <c r="F15" i="319"/>
  <c r="I15" i="319" s="1"/>
  <c r="G15" i="319"/>
  <c r="H15" i="319"/>
  <c r="J15" i="319"/>
  <c r="K15" i="319"/>
  <c r="L15" i="319"/>
  <c r="D16" i="319"/>
  <c r="E16" i="319"/>
  <c r="H16" i="319"/>
  <c r="I16" i="319"/>
  <c r="J16" i="319"/>
  <c r="K16" i="319"/>
  <c r="L16" i="319" s="1"/>
  <c r="D17" i="319"/>
  <c r="E17" i="319"/>
  <c r="H17" i="319"/>
  <c r="I17" i="319"/>
  <c r="J17" i="319"/>
  <c r="K17" i="319"/>
  <c r="L17" i="319"/>
  <c r="D18" i="319"/>
  <c r="E18" i="319"/>
  <c r="H18" i="319"/>
  <c r="I18" i="319"/>
  <c r="J18" i="319"/>
  <c r="K18" i="319"/>
  <c r="L18" i="319" s="1"/>
  <c r="D19" i="319"/>
  <c r="E19" i="319"/>
  <c r="H19" i="319"/>
  <c r="I19" i="319"/>
  <c r="J19" i="319"/>
  <c r="K19" i="319"/>
  <c r="L19" i="319"/>
  <c r="D20" i="319"/>
  <c r="E20" i="319"/>
  <c r="H20" i="319"/>
  <c r="I20" i="319"/>
  <c r="J20" i="319"/>
  <c r="K20" i="319"/>
  <c r="L20" i="319" s="1"/>
  <c r="D21" i="319"/>
  <c r="E21" i="319"/>
  <c r="H21" i="319"/>
  <c r="I21" i="319"/>
  <c r="J21" i="319"/>
  <c r="K21" i="319"/>
  <c r="L21" i="319"/>
  <c r="D22" i="319"/>
  <c r="E22" i="319"/>
  <c r="H22" i="319"/>
  <c r="I22" i="319"/>
  <c r="J22" i="319"/>
  <c r="K22" i="319"/>
  <c r="L22" i="319" s="1"/>
  <c r="D23" i="319"/>
  <c r="E23" i="319"/>
  <c r="H23" i="319"/>
  <c r="I23" i="319"/>
  <c r="J23" i="319"/>
  <c r="K23" i="319"/>
  <c r="L23" i="319"/>
  <c r="D24" i="319"/>
  <c r="E24" i="319"/>
  <c r="H24" i="319"/>
  <c r="I24" i="319"/>
  <c r="J24" i="319"/>
  <c r="K24" i="319"/>
  <c r="L24" i="319" s="1"/>
  <c r="D25" i="319"/>
  <c r="E25" i="319"/>
  <c r="H25" i="319"/>
  <c r="I25" i="319"/>
  <c r="J25" i="319"/>
  <c r="K25" i="319"/>
  <c r="L25" i="319"/>
  <c r="D26" i="319"/>
  <c r="E26" i="319"/>
  <c r="H26" i="319"/>
  <c r="I26" i="319"/>
  <c r="J26" i="319"/>
  <c r="K26" i="319"/>
  <c r="L26" i="319" s="1"/>
  <c r="D27" i="319"/>
  <c r="E27" i="319"/>
  <c r="H27" i="319"/>
  <c r="I27" i="319"/>
  <c r="J27" i="319"/>
  <c r="K27" i="319"/>
  <c r="L27" i="319"/>
  <c r="D28" i="319"/>
  <c r="E28" i="319"/>
  <c r="H28" i="319"/>
  <c r="I28" i="319"/>
  <c r="J28" i="319"/>
  <c r="K28" i="319"/>
  <c r="L28" i="319" s="1"/>
  <c r="D29" i="319"/>
  <c r="E29" i="319"/>
  <c r="H29" i="319"/>
  <c r="I29" i="319"/>
  <c r="J29" i="319"/>
  <c r="K29" i="319"/>
  <c r="L29" i="319"/>
  <c r="D30" i="319"/>
  <c r="E30" i="319"/>
  <c r="H30" i="319"/>
  <c r="I30" i="319"/>
  <c r="J30" i="319"/>
  <c r="K30" i="319"/>
  <c r="L30" i="319" s="1"/>
  <c r="D31" i="319"/>
  <c r="E31" i="319"/>
  <c r="H31" i="319"/>
  <c r="I31" i="319"/>
  <c r="J31" i="319"/>
  <c r="K31" i="319"/>
  <c r="L31" i="319"/>
  <c r="D32" i="319"/>
  <c r="E32" i="319"/>
  <c r="H32" i="319"/>
  <c r="I32" i="319"/>
  <c r="J32" i="319"/>
  <c r="K32" i="319"/>
  <c r="L32" i="319" s="1"/>
  <c r="D33" i="319"/>
  <c r="E33" i="319"/>
  <c r="H33" i="319"/>
  <c r="I33" i="319"/>
  <c r="J33" i="319"/>
  <c r="K33" i="319"/>
  <c r="L33" i="319"/>
  <c r="B34" i="319"/>
  <c r="C34" i="319"/>
  <c r="D34" i="319" s="1"/>
  <c r="E34" i="319"/>
  <c r="F34" i="319"/>
  <c r="G34" i="319"/>
  <c r="J34" i="319"/>
  <c r="D35" i="319"/>
  <c r="E35" i="319"/>
  <c r="H35" i="319"/>
  <c r="I35" i="319"/>
  <c r="J35" i="319"/>
  <c r="K35" i="319"/>
  <c r="L35" i="319"/>
  <c r="D36" i="319"/>
  <c r="E36" i="319"/>
  <c r="H36" i="319"/>
  <c r="I36" i="319"/>
  <c r="J36" i="319"/>
  <c r="K36" i="319"/>
  <c r="L36" i="319" s="1"/>
  <c r="B37" i="319"/>
  <c r="E37" i="319" s="1"/>
  <c r="C37" i="319"/>
  <c r="D37" i="319"/>
  <c r="F37" i="319"/>
  <c r="G37" i="319"/>
  <c r="H37" i="319"/>
  <c r="K37" i="319"/>
  <c r="D38" i="319"/>
  <c r="E38" i="319"/>
  <c r="H38" i="319"/>
  <c r="I38" i="319"/>
  <c r="J38" i="319"/>
  <c r="K38" i="319"/>
  <c r="L38" i="319" s="1"/>
  <c r="D39" i="319"/>
  <c r="E39" i="319"/>
  <c r="H39" i="319"/>
  <c r="I39" i="319"/>
  <c r="J39" i="319"/>
  <c r="K39" i="319"/>
  <c r="L39" i="319"/>
  <c r="D40" i="319"/>
  <c r="E40" i="319"/>
  <c r="H40" i="319"/>
  <c r="I40" i="319"/>
  <c r="J40" i="319"/>
  <c r="K40" i="319"/>
  <c r="L40" i="319" s="1"/>
  <c r="D41" i="319"/>
  <c r="E41" i="319"/>
  <c r="H41" i="319"/>
  <c r="I41" i="319"/>
  <c r="J41" i="319"/>
  <c r="K41" i="319"/>
  <c r="L41" i="319"/>
  <c r="D42" i="319"/>
  <c r="E42" i="319"/>
  <c r="H42" i="319"/>
  <c r="I42" i="319"/>
  <c r="J42" i="319"/>
  <c r="K42" i="319"/>
  <c r="L42" i="319" s="1"/>
  <c r="D43" i="319"/>
  <c r="E43" i="319"/>
  <c r="H43" i="319"/>
  <c r="I43" i="319"/>
  <c r="J43" i="319"/>
  <c r="K43" i="319"/>
  <c r="L43" i="319"/>
  <c r="D44" i="319"/>
  <c r="E44" i="319"/>
  <c r="H44" i="319"/>
  <c r="I44" i="319"/>
  <c r="J44" i="319"/>
  <c r="K44" i="319"/>
  <c r="L44" i="319" s="1"/>
  <c r="D45" i="319"/>
  <c r="E45" i="319"/>
  <c r="H45" i="319"/>
  <c r="I45" i="319"/>
  <c r="J45" i="319"/>
  <c r="K45" i="319"/>
  <c r="L45" i="319"/>
  <c r="D46" i="319"/>
  <c r="E46" i="319"/>
  <c r="H46" i="319"/>
  <c r="I46" i="319"/>
  <c r="J46" i="319"/>
  <c r="K46" i="319"/>
  <c r="L46" i="319" s="1"/>
  <c r="D47" i="319"/>
  <c r="E47" i="319"/>
  <c r="H47" i="319"/>
  <c r="I47" i="319"/>
  <c r="J47" i="319"/>
  <c r="K47" i="319"/>
  <c r="L47" i="319"/>
  <c r="D48" i="319"/>
  <c r="E48" i="319"/>
  <c r="H48" i="319"/>
  <c r="I48" i="319"/>
  <c r="J48" i="319"/>
  <c r="K48" i="319"/>
  <c r="L48" i="319" s="1"/>
  <c r="D49" i="319"/>
  <c r="E49" i="319"/>
  <c r="H49" i="319"/>
  <c r="I49" i="319"/>
  <c r="J49" i="319"/>
  <c r="K49" i="319"/>
  <c r="L49" i="319"/>
  <c r="D50" i="319"/>
  <c r="E50" i="319"/>
  <c r="H50" i="319"/>
  <c r="I50" i="319"/>
  <c r="J50" i="319"/>
  <c r="K50" i="319"/>
  <c r="L50" i="319" s="1"/>
  <c r="D51" i="319"/>
  <c r="E51" i="319"/>
  <c r="H51" i="319"/>
  <c r="I51" i="319"/>
  <c r="J51" i="319"/>
  <c r="K51" i="319"/>
  <c r="L51" i="319"/>
  <c r="D52" i="319"/>
  <c r="E52" i="319"/>
  <c r="H52" i="319"/>
  <c r="I52" i="319"/>
  <c r="J52" i="319"/>
  <c r="K52" i="319"/>
  <c r="L52" i="319" s="1"/>
  <c r="D53" i="319"/>
  <c r="E53" i="319"/>
  <c r="H53" i="319"/>
  <c r="I53" i="319"/>
  <c r="J53" i="319"/>
  <c r="K53" i="319"/>
  <c r="L53" i="319"/>
  <c r="D54" i="319"/>
  <c r="E54" i="319"/>
  <c r="H54" i="319"/>
  <c r="I54" i="319"/>
  <c r="J54" i="319"/>
  <c r="K54" i="319"/>
  <c r="L54" i="319" s="1"/>
  <c r="D55" i="319"/>
  <c r="E55" i="319"/>
  <c r="H55" i="319"/>
  <c r="I55" i="319"/>
  <c r="J55" i="319"/>
  <c r="K55" i="319"/>
  <c r="L55" i="319"/>
  <c r="D56" i="319"/>
  <c r="E56" i="319"/>
  <c r="H56" i="319"/>
  <c r="I56" i="319"/>
  <c r="J56" i="319"/>
  <c r="K56" i="319"/>
  <c r="L56" i="319" s="1"/>
  <c r="F4" i="318"/>
  <c r="G4" i="318"/>
  <c r="J4" i="318"/>
  <c r="K4" i="318"/>
  <c r="B9" i="318"/>
  <c r="C9" i="318"/>
  <c r="D9" i="318"/>
  <c r="F9" i="318"/>
  <c r="G9" i="318"/>
  <c r="H9" i="318" s="1"/>
  <c r="K9" i="318"/>
  <c r="B10" i="318"/>
  <c r="C10" i="318"/>
  <c r="F10" i="318"/>
  <c r="G10" i="318"/>
  <c r="J10" i="318"/>
  <c r="B11" i="318"/>
  <c r="C11" i="318"/>
  <c r="D11" i="318" s="1"/>
  <c r="F11" i="318"/>
  <c r="G11" i="318"/>
  <c r="H11" i="318"/>
  <c r="K11" i="318"/>
  <c r="B12" i="318"/>
  <c r="C12" i="318"/>
  <c r="F12" i="318"/>
  <c r="G12" i="318"/>
  <c r="I12" i="318"/>
  <c r="K12" i="318"/>
  <c r="B13" i="318"/>
  <c r="C13" i="318"/>
  <c r="F13" i="318"/>
  <c r="I13" i="318" s="1"/>
  <c r="G13" i="318"/>
  <c r="H13" i="318"/>
  <c r="B14" i="318"/>
  <c r="J14" i="318" s="1"/>
  <c r="C14" i="318"/>
  <c r="E14" i="318"/>
  <c r="F14" i="318"/>
  <c r="G14" i="318"/>
  <c r="H14" i="318" s="1"/>
  <c r="B16" i="318"/>
  <c r="J16" i="318" s="1"/>
  <c r="C16" i="318"/>
  <c r="E16" i="318"/>
  <c r="F16" i="318"/>
  <c r="G16" i="318"/>
  <c r="B17" i="318"/>
  <c r="E17" i="318" s="1"/>
  <c r="C17" i="318"/>
  <c r="D17" i="318"/>
  <c r="F17" i="318"/>
  <c r="G17" i="318"/>
  <c r="J17" i="318"/>
  <c r="B18" i="318"/>
  <c r="C18" i="318"/>
  <c r="F18" i="318"/>
  <c r="G18" i="318"/>
  <c r="J18" i="318"/>
  <c r="B19" i="318"/>
  <c r="E19" i="318" s="1"/>
  <c r="C19" i="318"/>
  <c r="D19" i="318"/>
  <c r="F19" i="318"/>
  <c r="G19" i="318"/>
  <c r="K19" i="318" s="1"/>
  <c r="B20" i="318"/>
  <c r="J20" i="318" s="1"/>
  <c r="C20" i="318"/>
  <c r="E20" i="318"/>
  <c r="F20" i="318"/>
  <c r="G20" i="318"/>
  <c r="H20" i="318" s="1"/>
  <c r="B21" i="318"/>
  <c r="E21" i="318" s="1"/>
  <c r="C21" i="318"/>
  <c r="D21" i="318"/>
  <c r="F21" i="318"/>
  <c r="G21" i="318"/>
  <c r="J21" i="318"/>
  <c r="B22" i="318"/>
  <c r="C22" i="318"/>
  <c r="D22" i="318" s="1"/>
  <c r="F22" i="318"/>
  <c r="G22" i="318"/>
  <c r="J22" i="318"/>
  <c r="B23" i="318"/>
  <c r="C23" i="318"/>
  <c r="F23" i="318"/>
  <c r="I23" i="318" s="1"/>
  <c r="G23" i="318"/>
  <c r="H23" i="318"/>
  <c r="B24" i="318"/>
  <c r="J24" i="318" s="1"/>
  <c r="C24" i="318"/>
  <c r="E24" i="318"/>
  <c r="F24" i="318"/>
  <c r="G24" i="318"/>
  <c r="H24" i="318" s="1"/>
  <c r="B25" i="318"/>
  <c r="C25" i="318"/>
  <c r="F25" i="318"/>
  <c r="I25" i="318" s="1"/>
  <c r="G25" i="318"/>
  <c r="H25" i="318"/>
  <c r="K25" i="318"/>
  <c r="B26" i="318"/>
  <c r="C26" i="318"/>
  <c r="F26" i="318"/>
  <c r="G26" i="318"/>
  <c r="I26" i="318"/>
  <c r="K26" i="318"/>
  <c r="B27" i="318"/>
  <c r="C27" i="318"/>
  <c r="F27" i="318"/>
  <c r="I27" i="318" s="1"/>
  <c r="G27" i="318"/>
  <c r="H27" i="318"/>
  <c r="B28" i="318"/>
  <c r="J28" i="318" s="1"/>
  <c r="C28" i="318"/>
  <c r="E28" i="318"/>
  <c r="F28" i="318"/>
  <c r="G28" i="318"/>
  <c r="H28" i="318" s="1"/>
  <c r="B29" i="318"/>
  <c r="E29" i="318" s="1"/>
  <c r="C29" i="318"/>
  <c r="D29" i="318"/>
  <c r="F29" i="318"/>
  <c r="G29" i="318"/>
  <c r="J29" i="318"/>
  <c r="B31" i="318"/>
  <c r="C31" i="318"/>
  <c r="F31" i="318"/>
  <c r="G31" i="318"/>
  <c r="H31" i="318"/>
  <c r="K31" i="318"/>
  <c r="B32" i="318"/>
  <c r="C32" i="318"/>
  <c r="F32" i="318"/>
  <c r="G32" i="318"/>
  <c r="I32" i="318"/>
  <c r="K32" i="318"/>
  <c r="B34" i="318"/>
  <c r="C34" i="318"/>
  <c r="F34" i="318"/>
  <c r="G34" i="318"/>
  <c r="J34" i="318"/>
  <c r="K34" i="318"/>
  <c r="B35" i="318"/>
  <c r="C35" i="318"/>
  <c r="D35" i="318" s="1"/>
  <c r="F35" i="318"/>
  <c r="G35" i="318"/>
  <c r="H35" i="318" s="1"/>
  <c r="J35" i="318"/>
  <c r="K35" i="318"/>
  <c r="L35" i="318" s="1"/>
  <c r="B36" i="318"/>
  <c r="C36" i="318"/>
  <c r="F36" i="318"/>
  <c r="I36" i="318" s="1"/>
  <c r="G36" i="318"/>
  <c r="B37" i="318"/>
  <c r="C37" i="318"/>
  <c r="F37" i="318"/>
  <c r="J37" i="318" s="1"/>
  <c r="G37" i="318"/>
  <c r="I37" i="318"/>
  <c r="K37" i="318"/>
  <c r="B38" i="318"/>
  <c r="C38" i="318"/>
  <c r="D38" i="318" s="1"/>
  <c r="F38" i="318"/>
  <c r="I38" i="318" s="1"/>
  <c r="G38" i="318"/>
  <c r="K38" i="318"/>
  <c r="B39" i="318"/>
  <c r="C39" i="318"/>
  <c r="D39" i="318" s="1"/>
  <c r="F39" i="318"/>
  <c r="G39" i="318"/>
  <c r="H39" i="318" s="1"/>
  <c r="J39" i="318"/>
  <c r="K39" i="318"/>
  <c r="L39" i="318" s="1"/>
  <c r="B40" i="318"/>
  <c r="C40" i="318"/>
  <c r="F40" i="318"/>
  <c r="I40" i="318" s="1"/>
  <c r="G40" i="318"/>
  <c r="J40" i="318"/>
  <c r="B41" i="318"/>
  <c r="C41" i="318"/>
  <c r="F41" i="318"/>
  <c r="G41" i="318"/>
  <c r="J41" i="318"/>
  <c r="K41" i="318"/>
  <c r="B42" i="318"/>
  <c r="E42" i="318" s="1"/>
  <c r="C42" i="318"/>
  <c r="F42" i="318"/>
  <c r="I42" i="318" s="1"/>
  <c r="G42" i="318"/>
  <c r="J42" i="318"/>
  <c r="L42" i="318" s="1"/>
  <c r="K42" i="318"/>
  <c r="B43" i="318"/>
  <c r="C43" i="318"/>
  <c r="F43" i="318"/>
  <c r="G43" i="318"/>
  <c r="I43" i="318"/>
  <c r="K43" i="318"/>
  <c r="B44" i="318"/>
  <c r="C44" i="318"/>
  <c r="F44" i="318"/>
  <c r="G44" i="318"/>
  <c r="J44" i="318"/>
  <c r="K44" i="318"/>
  <c r="B45" i="318"/>
  <c r="C45" i="318"/>
  <c r="F45" i="318"/>
  <c r="G45" i="318"/>
  <c r="J45" i="318"/>
  <c r="B46" i="318"/>
  <c r="E46" i="318" s="1"/>
  <c r="C46" i="318"/>
  <c r="F46" i="318"/>
  <c r="I46" i="318" s="1"/>
  <c r="G46" i="318"/>
  <c r="J46" i="318"/>
  <c r="L46" i="318" s="1"/>
  <c r="K46" i="318"/>
  <c r="B47" i="318"/>
  <c r="C47" i="318"/>
  <c r="E47" i="318"/>
  <c r="F47" i="318"/>
  <c r="G47" i="318"/>
  <c r="J47" i="318"/>
  <c r="B48" i="318"/>
  <c r="E48" i="318" s="1"/>
  <c r="C48" i="318"/>
  <c r="F48" i="318"/>
  <c r="I48" i="318" s="1"/>
  <c r="G48" i="318"/>
  <c r="J48" i="318"/>
  <c r="L48" i="318" s="1"/>
  <c r="K48" i="318"/>
  <c r="B49" i="318"/>
  <c r="C49" i="318"/>
  <c r="E49" i="318"/>
  <c r="F49" i="318"/>
  <c r="G49" i="318"/>
  <c r="J49" i="318"/>
  <c r="B50" i="318"/>
  <c r="E50" i="318" s="1"/>
  <c r="C50" i="318"/>
  <c r="F50" i="318"/>
  <c r="I50" i="318" s="1"/>
  <c r="G50" i="318"/>
  <c r="J50" i="318"/>
  <c r="L50" i="318" s="1"/>
  <c r="K50" i="318"/>
  <c r="B51" i="318"/>
  <c r="C51" i="318"/>
  <c r="F51" i="318"/>
  <c r="G51" i="318"/>
  <c r="J51" i="318"/>
  <c r="K51" i="318"/>
  <c r="F4" i="317"/>
  <c r="G4" i="317"/>
  <c r="J4" i="317"/>
  <c r="K4" i="317"/>
  <c r="B9" i="317"/>
  <c r="C9" i="317"/>
  <c r="D9" i="317"/>
  <c r="F9" i="317"/>
  <c r="G9" i="317"/>
  <c r="H9" i="317" s="1"/>
  <c r="K9" i="317"/>
  <c r="B10" i="317"/>
  <c r="C10" i="317"/>
  <c r="F10" i="317"/>
  <c r="G10" i="317"/>
  <c r="J10" i="317"/>
  <c r="B11" i="317"/>
  <c r="C11" i="317"/>
  <c r="D11" i="317" s="1"/>
  <c r="F11" i="317"/>
  <c r="G11" i="317"/>
  <c r="H11" i="317"/>
  <c r="K11" i="317"/>
  <c r="B12" i="317"/>
  <c r="C12" i="317"/>
  <c r="F12" i="317"/>
  <c r="G12" i="317"/>
  <c r="I12" i="317"/>
  <c r="K12" i="317"/>
  <c r="B13" i="317"/>
  <c r="C13" i="317"/>
  <c r="F13" i="317"/>
  <c r="I13" i="317" s="1"/>
  <c r="G13" i="317"/>
  <c r="H13" i="317"/>
  <c r="B14" i="317"/>
  <c r="J14" i="317" s="1"/>
  <c r="C14" i="317"/>
  <c r="E14" i="317"/>
  <c r="F14" i="317"/>
  <c r="G14" i="317"/>
  <c r="H14" i="317" s="1"/>
  <c r="B16" i="317"/>
  <c r="J16" i="317" s="1"/>
  <c r="C16" i="317"/>
  <c r="E16" i="317"/>
  <c r="F16" i="317"/>
  <c r="G16" i="317"/>
  <c r="B17" i="317"/>
  <c r="E17" i="317" s="1"/>
  <c r="C17" i="317"/>
  <c r="D17" i="317"/>
  <c r="F17" i="317"/>
  <c r="G17" i="317"/>
  <c r="J17" i="317"/>
  <c r="B18" i="317"/>
  <c r="C18" i="317"/>
  <c r="F18" i="317"/>
  <c r="G18" i="317"/>
  <c r="J18" i="317"/>
  <c r="B19" i="317"/>
  <c r="E19" i="317" s="1"/>
  <c r="C19" i="317"/>
  <c r="D19" i="317"/>
  <c r="F19" i="317"/>
  <c r="G19" i="317"/>
  <c r="H19" i="317" s="1"/>
  <c r="K19" i="317"/>
  <c r="B20" i="317"/>
  <c r="C20" i="317"/>
  <c r="F20" i="317"/>
  <c r="G20" i="317"/>
  <c r="J20" i="317"/>
  <c r="B21" i="317"/>
  <c r="C21" i="317"/>
  <c r="D21" i="317" s="1"/>
  <c r="F21" i="317"/>
  <c r="G21" i="317"/>
  <c r="H21" i="317"/>
  <c r="K21" i="317"/>
  <c r="B22" i="317"/>
  <c r="C22" i="317"/>
  <c r="F22" i="317"/>
  <c r="G22" i="317"/>
  <c r="I22" i="317"/>
  <c r="K22" i="317"/>
  <c r="B23" i="317"/>
  <c r="C23" i="317"/>
  <c r="F23" i="317"/>
  <c r="I23" i="317" s="1"/>
  <c r="G23" i="317"/>
  <c r="H23" i="317"/>
  <c r="B24" i="317"/>
  <c r="J24" i="317" s="1"/>
  <c r="C24" i="317"/>
  <c r="E24" i="317"/>
  <c r="F24" i="317"/>
  <c r="G24" i="317"/>
  <c r="H24" i="317" s="1"/>
  <c r="B25" i="317"/>
  <c r="C25" i="317"/>
  <c r="D25" i="317"/>
  <c r="F25" i="317"/>
  <c r="G25" i="317"/>
  <c r="B26" i="317"/>
  <c r="C26" i="317"/>
  <c r="F26" i="317"/>
  <c r="G26" i="317"/>
  <c r="J26" i="317"/>
  <c r="B27" i="317"/>
  <c r="E27" i="317" s="1"/>
  <c r="C27" i="317"/>
  <c r="D27" i="317"/>
  <c r="F27" i="317"/>
  <c r="G27" i="317"/>
  <c r="B28" i="317"/>
  <c r="C28" i="317"/>
  <c r="F28" i="317"/>
  <c r="G28" i="317"/>
  <c r="J28" i="317"/>
  <c r="B29" i="317"/>
  <c r="C29" i="317"/>
  <c r="D29" i="317" s="1"/>
  <c r="F29" i="317"/>
  <c r="G29" i="317"/>
  <c r="H29" i="317"/>
  <c r="K29" i="317"/>
  <c r="B31" i="317"/>
  <c r="C31" i="317"/>
  <c r="D31" i="317"/>
  <c r="F31" i="317"/>
  <c r="G31" i="317"/>
  <c r="J31" i="317"/>
  <c r="B32" i="317"/>
  <c r="C32" i="317"/>
  <c r="F32" i="317"/>
  <c r="G32" i="317"/>
  <c r="J32" i="317"/>
  <c r="B34" i="317"/>
  <c r="C34" i="317"/>
  <c r="D34" i="317"/>
  <c r="F34" i="317"/>
  <c r="G34" i="317"/>
  <c r="J34" i="317"/>
  <c r="B35" i="317"/>
  <c r="C35" i="317"/>
  <c r="F35" i="317"/>
  <c r="J35" i="317" s="1"/>
  <c r="G35" i="317"/>
  <c r="I35" i="317"/>
  <c r="K35" i="317"/>
  <c r="B36" i="317"/>
  <c r="C36" i="317"/>
  <c r="D36" i="317" s="1"/>
  <c r="F36" i="317"/>
  <c r="G36" i="317"/>
  <c r="H36" i="317"/>
  <c r="K36" i="317"/>
  <c r="B37" i="317"/>
  <c r="J37" i="317" s="1"/>
  <c r="C37" i="317"/>
  <c r="E37" i="317"/>
  <c r="F37" i="317"/>
  <c r="G37" i="317"/>
  <c r="B38" i="317"/>
  <c r="C38" i="317"/>
  <c r="D38" i="317"/>
  <c r="F38" i="317"/>
  <c r="G38" i="317"/>
  <c r="B39" i="317"/>
  <c r="C39" i="317"/>
  <c r="F39" i="317"/>
  <c r="J39" i="317" s="1"/>
  <c r="G39" i="317"/>
  <c r="I39" i="317"/>
  <c r="K39" i="317"/>
  <c r="L39" i="317" s="1"/>
  <c r="B40" i="317"/>
  <c r="C40" i="317"/>
  <c r="D40" i="317" s="1"/>
  <c r="F40" i="317"/>
  <c r="G40" i="317"/>
  <c r="H40" i="317"/>
  <c r="K40" i="317"/>
  <c r="B41" i="317"/>
  <c r="C41" i="317"/>
  <c r="E41" i="317"/>
  <c r="F41" i="317"/>
  <c r="G41" i="317"/>
  <c r="J41" i="317"/>
  <c r="B42" i="317"/>
  <c r="E42" i="317" s="1"/>
  <c r="C42" i="317"/>
  <c r="D42" i="317"/>
  <c r="F42" i="317"/>
  <c r="G42" i="317"/>
  <c r="J42" i="317"/>
  <c r="B43" i="317"/>
  <c r="C43" i="317"/>
  <c r="F43" i="317"/>
  <c r="J43" i="317" s="1"/>
  <c r="G43" i="317"/>
  <c r="I43" i="317"/>
  <c r="K43" i="317"/>
  <c r="B44" i="317"/>
  <c r="C44" i="317"/>
  <c r="D44" i="317" s="1"/>
  <c r="F44" i="317"/>
  <c r="G44" i="317"/>
  <c r="H44" i="317"/>
  <c r="K44" i="317"/>
  <c r="B45" i="317"/>
  <c r="J45" i="317" s="1"/>
  <c r="C45" i="317"/>
  <c r="E45" i="317"/>
  <c r="F45" i="317"/>
  <c r="G45" i="317"/>
  <c r="B46" i="317"/>
  <c r="C46" i="317"/>
  <c r="D46" i="317"/>
  <c r="F46" i="317"/>
  <c r="G46" i="317"/>
  <c r="B47" i="317"/>
  <c r="C47" i="317"/>
  <c r="F47" i="317"/>
  <c r="J47" i="317" s="1"/>
  <c r="G47" i="317"/>
  <c r="I47" i="317"/>
  <c r="K47" i="317"/>
  <c r="L47" i="317" s="1"/>
  <c r="B48" i="317"/>
  <c r="C48" i="317"/>
  <c r="D48" i="317" s="1"/>
  <c r="F48" i="317"/>
  <c r="G48" i="317"/>
  <c r="H48" i="317"/>
  <c r="K48" i="317"/>
  <c r="B49" i="317"/>
  <c r="C49" i="317"/>
  <c r="E49" i="317"/>
  <c r="F49" i="317"/>
  <c r="G49" i="317"/>
  <c r="J49" i="317"/>
  <c r="B50" i="317"/>
  <c r="E50" i="317" s="1"/>
  <c r="C50" i="317"/>
  <c r="D50" i="317"/>
  <c r="F50" i="317"/>
  <c r="G50" i="317"/>
  <c r="J50" i="317"/>
  <c r="B51" i="317"/>
  <c r="C51" i="317"/>
  <c r="F51" i="317"/>
  <c r="J51" i="317" s="1"/>
  <c r="G51" i="317"/>
  <c r="I51" i="317"/>
  <c r="K51" i="317"/>
  <c r="B53" i="317"/>
  <c r="B52" i="317" s="1"/>
  <c r="F53" i="317"/>
  <c r="F52" i="317" s="1"/>
  <c r="F4" i="316"/>
  <c r="G4" i="316"/>
  <c r="J4" i="316"/>
  <c r="K4" i="316"/>
  <c r="B7" i="316"/>
  <c r="B8" i="316"/>
  <c r="C8" i="316"/>
  <c r="E8" i="316"/>
  <c r="F8" i="316"/>
  <c r="G8" i="316"/>
  <c r="J8" i="316"/>
  <c r="D9" i="316"/>
  <c r="E9" i="316"/>
  <c r="H9" i="316"/>
  <c r="I9" i="316"/>
  <c r="J9" i="316"/>
  <c r="K9" i="316"/>
  <c r="L9" i="316"/>
  <c r="D10" i="316"/>
  <c r="E10" i="316"/>
  <c r="H10" i="316"/>
  <c r="I10" i="316"/>
  <c r="J10" i="316"/>
  <c r="K10" i="316"/>
  <c r="L10" i="316" s="1"/>
  <c r="D11" i="316"/>
  <c r="E11" i="316"/>
  <c r="H11" i="316"/>
  <c r="I11" i="316"/>
  <c r="J11" i="316"/>
  <c r="K11" i="316"/>
  <c r="L11" i="316"/>
  <c r="D12" i="316"/>
  <c r="E12" i="316"/>
  <c r="H12" i="316"/>
  <c r="I12" i="316"/>
  <c r="J12" i="316"/>
  <c r="K12" i="316"/>
  <c r="L12" i="316" s="1"/>
  <c r="D13" i="316"/>
  <c r="E13" i="316"/>
  <c r="H13" i="316"/>
  <c r="I13" i="316"/>
  <c r="J13" i="316"/>
  <c r="K13" i="316"/>
  <c r="L13" i="316"/>
  <c r="D14" i="316"/>
  <c r="E14" i="316"/>
  <c r="H14" i="316"/>
  <c r="I14" i="316"/>
  <c r="J14" i="316"/>
  <c r="K14" i="316"/>
  <c r="L14" i="316" s="1"/>
  <c r="B15" i="316"/>
  <c r="E15" i="316" s="1"/>
  <c r="C15" i="316"/>
  <c r="D15" i="316"/>
  <c r="F15" i="316"/>
  <c r="I15" i="316" s="1"/>
  <c r="G15" i="316"/>
  <c r="H15" i="316"/>
  <c r="K15" i="316"/>
  <c r="D16" i="316"/>
  <c r="E16" i="316"/>
  <c r="H16" i="316"/>
  <c r="I16" i="316"/>
  <c r="J16" i="316"/>
  <c r="K16" i="316"/>
  <c r="L16" i="316" s="1"/>
  <c r="D17" i="316"/>
  <c r="E17" i="316"/>
  <c r="H17" i="316"/>
  <c r="I17" i="316"/>
  <c r="J17" i="316"/>
  <c r="K17" i="316"/>
  <c r="L17" i="316"/>
  <c r="D18" i="316"/>
  <c r="E18" i="316"/>
  <c r="H18" i="316"/>
  <c r="I18" i="316"/>
  <c r="J18" i="316"/>
  <c r="K18" i="316"/>
  <c r="L18" i="316" s="1"/>
  <c r="D19" i="316"/>
  <c r="E19" i="316"/>
  <c r="H19" i="316"/>
  <c r="I19" i="316"/>
  <c r="J19" i="316"/>
  <c r="K19" i="316"/>
  <c r="L19" i="316"/>
  <c r="D20" i="316"/>
  <c r="E20" i="316"/>
  <c r="H20" i="316"/>
  <c r="I20" i="316"/>
  <c r="J20" i="316"/>
  <c r="K20" i="316"/>
  <c r="L20" i="316" s="1"/>
  <c r="D21" i="316"/>
  <c r="E21" i="316"/>
  <c r="H21" i="316"/>
  <c r="I21" i="316"/>
  <c r="J21" i="316"/>
  <c r="K21" i="316"/>
  <c r="L21" i="316"/>
  <c r="D22" i="316"/>
  <c r="E22" i="316"/>
  <c r="H22" i="316"/>
  <c r="I22" i="316"/>
  <c r="J22" i="316"/>
  <c r="K22" i="316"/>
  <c r="L22" i="316" s="1"/>
  <c r="D23" i="316"/>
  <c r="E23" i="316"/>
  <c r="H23" i="316"/>
  <c r="I23" i="316"/>
  <c r="J23" i="316"/>
  <c r="K23" i="316"/>
  <c r="L23" i="316"/>
  <c r="D24" i="316"/>
  <c r="E24" i="316"/>
  <c r="H24" i="316"/>
  <c r="I24" i="316"/>
  <c r="J24" i="316"/>
  <c r="K24" i="316"/>
  <c r="L24" i="316" s="1"/>
  <c r="D25" i="316"/>
  <c r="E25" i="316"/>
  <c r="H25" i="316"/>
  <c r="I25" i="316"/>
  <c r="J25" i="316"/>
  <c r="K25" i="316"/>
  <c r="L25" i="316"/>
  <c r="D26" i="316"/>
  <c r="E26" i="316"/>
  <c r="H26" i="316"/>
  <c r="I26" i="316"/>
  <c r="J26" i="316"/>
  <c r="K26" i="316"/>
  <c r="L26" i="316" s="1"/>
  <c r="D27" i="316"/>
  <c r="E27" i="316"/>
  <c r="H27" i="316"/>
  <c r="I27" i="316"/>
  <c r="J27" i="316"/>
  <c r="K27" i="316"/>
  <c r="L27" i="316"/>
  <c r="D28" i="316"/>
  <c r="E28" i="316"/>
  <c r="H28" i="316"/>
  <c r="I28" i="316"/>
  <c r="J28" i="316"/>
  <c r="K28" i="316"/>
  <c r="L28" i="316" s="1"/>
  <c r="D29" i="316"/>
  <c r="E29" i="316"/>
  <c r="H29" i="316"/>
  <c r="I29" i="316"/>
  <c r="J29" i="316"/>
  <c r="K29" i="316"/>
  <c r="L29" i="316"/>
  <c r="B30" i="316"/>
  <c r="C30" i="316"/>
  <c r="D30" i="316" s="1"/>
  <c r="F30" i="316"/>
  <c r="G30" i="316"/>
  <c r="H30" i="316" s="1"/>
  <c r="I30" i="316"/>
  <c r="J30" i="316"/>
  <c r="K30" i="316"/>
  <c r="L30" i="316" s="1"/>
  <c r="D31" i="316"/>
  <c r="E31" i="316"/>
  <c r="H31" i="316"/>
  <c r="I31" i="316"/>
  <c r="J31" i="316"/>
  <c r="K31" i="316"/>
  <c r="L31" i="316"/>
  <c r="D32" i="316"/>
  <c r="E32" i="316"/>
  <c r="H32" i="316"/>
  <c r="I32" i="316"/>
  <c r="J32" i="316"/>
  <c r="K32" i="316"/>
  <c r="L32" i="316" s="1"/>
  <c r="B33" i="316"/>
  <c r="E33" i="316" s="1"/>
  <c r="C33" i="316"/>
  <c r="D33" i="316"/>
  <c r="F33" i="316"/>
  <c r="I33" i="316" s="1"/>
  <c r="G33" i="316"/>
  <c r="H33" i="316"/>
  <c r="J33" i="316"/>
  <c r="K33" i="316"/>
  <c r="L33" i="316"/>
  <c r="D34" i="316"/>
  <c r="E34" i="316"/>
  <c r="H34" i="316"/>
  <c r="I34" i="316"/>
  <c r="J34" i="316"/>
  <c r="K34" i="316"/>
  <c r="L34" i="316" s="1"/>
  <c r="D35" i="316"/>
  <c r="E35" i="316"/>
  <c r="H35" i="316"/>
  <c r="I35" i="316"/>
  <c r="J35" i="316"/>
  <c r="K35" i="316"/>
  <c r="L35" i="316"/>
  <c r="D36" i="316"/>
  <c r="E36" i="316"/>
  <c r="H36" i="316"/>
  <c r="I36" i="316"/>
  <c r="J36" i="316"/>
  <c r="K36" i="316"/>
  <c r="L36" i="316" s="1"/>
  <c r="D37" i="316"/>
  <c r="E37" i="316"/>
  <c r="H37" i="316"/>
  <c r="I37" i="316"/>
  <c r="J37" i="316"/>
  <c r="K37" i="316"/>
  <c r="L37" i="316"/>
  <c r="D38" i="316"/>
  <c r="E38" i="316"/>
  <c r="H38" i="316"/>
  <c r="I38" i="316"/>
  <c r="J38" i="316"/>
  <c r="K38" i="316"/>
  <c r="L38" i="316" s="1"/>
  <c r="D39" i="316"/>
  <c r="E39" i="316"/>
  <c r="H39" i="316"/>
  <c r="I39" i="316"/>
  <c r="J39" i="316"/>
  <c r="K39" i="316"/>
  <c r="L39" i="316"/>
  <c r="D40" i="316"/>
  <c r="E40" i="316"/>
  <c r="H40" i="316"/>
  <c r="I40" i="316"/>
  <c r="J40" i="316"/>
  <c r="K40" i="316"/>
  <c r="L40" i="316" s="1"/>
  <c r="D41" i="316"/>
  <c r="E41" i="316"/>
  <c r="H41" i="316"/>
  <c r="I41" i="316"/>
  <c r="J41" i="316"/>
  <c r="K41" i="316"/>
  <c r="L41" i="316"/>
  <c r="D42" i="316"/>
  <c r="E42" i="316"/>
  <c r="H42" i="316"/>
  <c r="I42" i="316"/>
  <c r="J42" i="316"/>
  <c r="K42" i="316"/>
  <c r="L42" i="316" s="1"/>
  <c r="D43" i="316"/>
  <c r="E43" i="316"/>
  <c r="H43" i="316"/>
  <c r="I43" i="316"/>
  <c r="J43" i="316"/>
  <c r="K43" i="316"/>
  <c r="L43" i="316"/>
  <c r="D44" i="316"/>
  <c r="E44" i="316"/>
  <c r="H44" i="316"/>
  <c r="I44" i="316"/>
  <c r="J44" i="316"/>
  <c r="K44" i="316"/>
  <c r="L44" i="316" s="1"/>
  <c r="D45" i="316"/>
  <c r="E45" i="316"/>
  <c r="H45" i="316"/>
  <c r="I45" i="316"/>
  <c r="J45" i="316"/>
  <c r="K45" i="316"/>
  <c r="L45" i="316"/>
  <c r="D46" i="316"/>
  <c r="E46" i="316"/>
  <c r="H46" i="316"/>
  <c r="I46" i="316"/>
  <c r="J46" i="316"/>
  <c r="K46" i="316"/>
  <c r="L46" i="316" s="1"/>
  <c r="D47" i="316"/>
  <c r="E47" i="316"/>
  <c r="H47" i="316"/>
  <c r="I47" i="316"/>
  <c r="J47" i="316"/>
  <c r="K47" i="316"/>
  <c r="L47" i="316"/>
  <c r="D48" i="316"/>
  <c r="E48" i="316"/>
  <c r="H48" i="316"/>
  <c r="I48" i="316"/>
  <c r="J48" i="316"/>
  <c r="K48" i="316"/>
  <c r="L48" i="316" s="1"/>
  <c r="D49" i="316"/>
  <c r="E49" i="316"/>
  <c r="H49" i="316"/>
  <c r="I49" i="316"/>
  <c r="J49" i="316"/>
  <c r="K49" i="316"/>
  <c r="L49" i="316"/>
  <c r="D50" i="316"/>
  <c r="E50" i="316"/>
  <c r="H50" i="316"/>
  <c r="I50" i="316"/>
  <c r="J50" i="316"/>
  <c r="K50" i="316"/>
  <c r="L50" i="316" s="1"/>
  <c r="D51" i="316"/>
  <c r="E51" i="316"/>
  <c r="H51" i="316"/>
  <c r="I51" i="316"/>
  <c r="J51" i="316"/>
  <c r="K51" i="316"/>
  <c r="L51" i="316"/>
  <c r="F4" i="315"/>
  <c r="G4" i="315"/>
  <c r="J4" i="315"/>
  <c r="K4" i="315"/>
  <c r="B8" i="315"/>
  <c r="C8" i="315"/>
  <c r="F8" i="315"/>
  <c r="G8" i="315"/>
  <c r="I8" i="315"/>
  <c r="J8" i="315"/>
  <c r="K8" i="315"/>
  <c r="L8" i="315" s="1"/>
  <c r="D9" i="315"/>
  <c r="E9" i="315"/>
  <c r="H9" i="315"/>
  <c r="I9" i="315"/>
  <c r="J9" i="315"/>
  <c r="K9" i="315"/>
  <c r="L9" i="315"/>
  <c r="D10" i="315"/>
  <c r="E10" i="315"/>
  <c r="H10" i="315"/>
  <c r="I10" i="315"/>
  <c r="J10" i="315"/>
  <c r="K10" i="315"/>
  <c r="L10" i="315" s="1"/>
  <c r="D11" i="315"/>
  <c r="E11" i="315"/>
  <c r="H11" i="315"/>
  <c r="I11" i="315"/>
  <c r="J11" i="315"/>
  <c r="K11" i="315"/>
  <c r="L11" i="315"/>
  <c r="D12" i="315"/>
  <c r="E12" i="315"/>
  <c r="H12" i="315"/>
  <c r="I12" i="315"/>
  <c r="J12" i="315"/>
  <c r="K12" i="315"/>
  <c r="L12" i="315" s="1"/>
  <c r="D13" i="315"/>
  <c r="E13" i="315"/>
  <c r="H13" i="315"/>
  <c r="I13" i="315"/>
  <c r="J13" i="315"/>
  <c r="K13" i="315"/>
  <c r="L13" i="315"/>
  <c r="D14" i="315"/>
  <c r="E14" i="315"/>
  <c r="H14" i="315"/>
  <c r="I14" i="315"/>
  <c r="J14" i="315"/>
  <c r="K14" i="315"/>
  <c r="L14" i="315" s="1"/>
  <c r="B15" i="315"/>
  <c r="E15" i="315" s="1"/>
  <c r="C15" i="315"/>
  <c r="D15" i="315"/>
  <c r="F15" i="315"/>
  <c r="I15" i="315" s="1"/>
  <c r="G15" i="315"/>
  <c r="H15" i="315"/>
  <c r="J15" i="315"/>
  <c r="K15" i="315"/>
  <c r="L15" i="315"/>
  <c r="D16" i="315"/>
  <c r="E16" i="315"/>
  <c r="H16" i="315"/>
  <c r="I16" i="315"/>
  <c r="J16" i="315"/>
  <c r="K16" i="315"/>
  <c r="L16" i="315" s="1"/>
  <c r="D17" i="315"/>
  <c r="E17" i="315"/>
  <c r="H17" i="315"/>
  <c r="I17" i="315"/>
  <c r="J17" i="315"/>
  <c r="K17" i="315"/>
  <c r="L17" i="315"/>
  <c r="D18" i="315"/>
  <c r="E18" i="315"/>
  <c r="H18" i="315"/>
  <c r="I18" i="315"/>
  <c r="J18" i="315"/>
  <c r="K18" i="315"/>
  <c r="L18" i="315" s="1"/>
  <c r="D19" i="315"/>
  <c r="E19" i="315"/>
  <c r="H19" i="315"/>
  <c r="I19" i="315"/>
  <c r="J19" i="315"/>
  <c r="K19" i="315"/>
  <c r="L19" i="315"/>
  <c r="D20" i="315"/>
  <c r="E20" i="315"/>
  <c r="H20" i="315"/>
  <c r="I20" i="315"/>
  <c r="J20" i="315"/>
  <c r="K20" i="315"/>
  <c r="L20" i="315" s="1"/>
  <c r="D21" i="315"/>
  <c r="E21" i="315"/>
  <c r="H21" i="315"/>
  <c r="I21" i="315"/>
  <c r="J21" i="315"/>
  <c r="K21" i="315"/>
  <c r="L21" i="315"/>
  <c r="D22" i="315"/>
  <c r="E22" i="315"/>
  <c r="H22" i="315"/>
  <c r="I22" i="315"/>
  <c r="J22" i="315"/>
  <c r="K22" i="315"/>
  <c r="L22" i="315" s="1"/>
  <c r="D23" i="315"/>
  <c r="E23" i="315"/>
  <c r="H23" i="315"/>
  <c r="I23" i="315"/>
  <c r="J23" i="315"/>
  <c r="K23" i="315"/>
  <c r="L23" i="315"/>
  <c r="D24" i="315"/>
  <c r="E24" i="315"/>
  <c r="H24" i="315"/>
  <c r="I24" i="315"/>
  <c r="J24" i="315"/>
  <c r="K24" i="315"/>
  <c r="L24" i="315" s="1"/>
  <c r="D25" i="315"/>
  <c r="E25" i="315"/>
  <c r="H25" i="315"/>
  <c r="I25" i="315"/>
  <c r="J25" i="315"/>
  <c r="K25" i="315"/>
  <c r="L25" i="315"/>
  <c r="D26" i="315"/>
  <c r="E26" i="315"/>
  <c r="H26" i="315"/>
  <c r="I26" i="315"/>
  <c r="J26" i="315"/>
  <c r="K26" i="315"/>
  <c r="L26" i="315" s="1"/>
  <c r="D27" i="315"/>
  <c r="E27" i="315"/>
  <c r="H27" i="315"/>
  <c r="I27" i="315"/>
  <c r="J27" i="315"/>
  <c r="K27" i="315"/>
  <c r="L27" i="315"/>
  <c r="D28" i="315"/>
  <c r="E28" i="315"/>
  <c r="H28" i="315"/>
  <c r="I28" i="315"/>
  <c r="J28" i="315"/>
  <c r="K28" i="315"/>
  <c r="L28" i="315" s="1"/>
  <c r="D29" i="315"/>
  <c r="E29" i="315"/>
  <c r="H29" i="315"/>
  <c r="I29" i="315"/>
  <c r="J29" i="315"/>
  <c r="K29" i="315"/>
  <c r="L29" i="315"/>
  <c r="B30" i="315"/>
  <c r="C30" i="315"/>
  <c r="D30" i="315" s="1"/>
  <c r="E30" i="315"/>
  <c r="F30" i="315"/>
  <c r="G30" i="315"/>
  <c r="H30" i="315" s="1"/>
  <c r="J30" i="315"/>
  <c r="D31" i="315"/>
  <c r="E31" i="315"/>
  <c r="H31" i="315"/>
  <c r="I31" i="315"/>
  <c r="J31" i="315"/>
  <c r="K31" i="315"/>
  <c r="L31" i="315"/>
  <c r="D32" i="315"/>
  <c r="E32" i="315"/>
  <c r="H32" i="315"/>
  <c r="I32" i="315"/>
  <c r="J32" i="315"/>
  <c r="K32" i="315"/>
  <c r="L32" i="315" s="1"/>
  <c r="B33" i="315"/>
  <c r="E33" i="315" s="1"/>
  <c r="C33" i="315"/>
  <c r="D33" i="315"/>
  <c r="F33" i="315"/>
  <c r="I33" i="315" s="1"/>
  <c r="G33" i="315"/>
  <c r="H33" i="315"/>
  <c r="K33" i="315"/>
  <c r="D34" i="315"/>
  <c r="E34" i="315"/>
  <c r="H34" i="315"/>
  <c r="I34" i="315"/>
  <c r="J34" i="315"/>
  <c r="K34" i="315"/>
  <c r="L34" i="315" s="1"/>
  <c r="D35" i="315"/>
  <c r="E35" i="315"/>
  <c r="H35" i="315"/>
  <c r="I35" i="315"/>
  <c r="J35" i="315"/>
  <c r="K35" i="315"/>
  <c r="L35" i="315"/>
  <c r="D36" i="315"/>
  <c r="E36" i="315"/>
  <c r="H36" i="315"/>
  <c r="I36" i="315"/>
  <c r="J36" i="315"/>
  <c r="K36" i="315"/>
  <c r="L36" i="315" s="1"/>
  <c r="D37" i="315"/>
  <c r="E37" i="315"/>
  <c r="H37" i="315"/>
  <c r="I37" i="315"/>
  <c r="J37" i="315"/>
  <c r="K37" i="315"/>
  <c r="L37" i="315"/>
  <c r="D38" i="315"/>
  <c r="E38" i="315"/>
  <c r="H38" i="315"/>
  <c r="I38" i="315"/>
  <c r="J38" i="315"/>
  <c r="K38" i="315"/>
  <c r="L38" i="315" s="1"/>
  <c r="D39" i="315"/>
  <c r="E39" i="315"/>
  <c r="H39" i="315"/>
  <c r="I39" i="315"/>
  <c r="J39" i="315"/>
  <c r="K39" i="315"/>
  <c r="L39" i="315"/>
  <c r="D40" i="315"/>
  <c r="E40" i="315"/>
  <c r="H40" i="315"/>
  <c r="I40" i="315"/>
  <c r="J40" i="315"/>
  <c r="K40" i="315"/>
  <c r="L40" i="315" s="1"/>
  <c r="D41" i="315"/>
  <c r="E41" i="315"/>
  <c r="H41" i="315"/>
  <c r="I41" i="315"/>
  <c r="J41" i="315"/>
  <c r="K41" i="315"/>
  <c r="L41" i="315"/>
  <c r="D42" i="315"/>
  <c r="E42" i="315"/>
  <c r="H42" i="315"/>
  <c r="I42" i="315"/>
  <c r="J42" i="315"/>
  <c r="K42" i="315"/>
  <c r="L42" i="315" s="1"/>
  <c r="D43" i="315"/>
  <c r="E43" i="315"/>
  <c r="H43" i="315"/>
  <c r="I43" i="315"/>
  <c r="J43" i="315"/>
  <c r="K43" i="315"/>
  <c r="L43" i="315"/>
  <c r="D44" i="315"/>
  <c r="E44" i="315"/>
  <c r="H44" i="315"/>
  <c r="I44" i="315"/>
  <c r="J44" i="315"/>
  <c r="K44" i="315"/>
  <c r="L44" i="315" s="1"/>
  <c r="D45" i="315"/>
  <c r="E45" i="315"/>
  <c r="H45" i="315"/>
  <c r="I45" i="315"/>
  <c r="J45" i="315"/>
  <c r="K45" i="315"/>
  <c r="L45" i="315"/>
  <c r="D46" i="315"/>
  <c r="E46" i="315"/>
  <c r="H46" i="315"/>
  <c r="I46" i="315"/>
  <c r="J46" i="315"/>
  <c r="K46" i="315"/>
  <c r="L46" i="315" s="1"/>
  <c r="D47" i="315"/>
  <c r="E47" i="315"/>
  <c r="H47" i="315"/>
  <c r="I47" i="315"/>
  <c r="J47" i="315"/>
  <c r="K47" i="315"/>
  <c r="L47" i="315"/>
  <c r="D48" i="315"/>
  <c r="E48" i="315"/>
  <c r="H48" i="315"/>
  <c r="I48" i="315"/>
  <c r="J48" i="315"/>
  <c r="K48" i="315"/>
  <c r="L48" i="315" s="1"/>
  <c r="D49" i="315"/>
  <c r="E49" i="315"/>
  <c r="H49" i="315"/>
  <c r="I49" i="315"/>
  <c r="J49" i="315"/>
  <c r="K49" i="315"/>
  <c r="L49" i="315"/>
  <c r="D50" i="315"/>
  <c r="E50" i="315"/>
  <c r="H50" i="315"/>
  <c r="I50" i="315"/>
  <c r="J50" i="315"/>
  <c r="K50" i="315"/>
  <c r="L50" i="315" s="1"/>
  <c r="D51" i="315"/>
  <c r="E51" i="315"/>
  <c r="H51" i="315"/>
  <c r="I51" i="315"/>
  <c r="J51" i="315"/>
  <c r="K51" i="315"/>
  <c r="L51" i="315"/>
  <c r="B52" i="315"/>
  <c r="F52" i="315"/>
  <c r="J52" i="315" s="1"/>
  <c r="J53" i="315"/>
  <c r="F4" i="314"/>
  <c r="G4" i="314"/>
  <c r="J4" i="314"/>
  <c r="K4" i="314"/>
  <c r="B9" i="314"/>
  <c r="C9" i="314"/>
  <c r="D9" i="314" s="1"/>
  <c r="F9" i="314"/>
  <c r="G9" i="314"/>
  <c r="B10" i="314"/>
  <c r="C10" i="314"/>
  <c r="F10" i="314"/>
  <c r="J10" i="314" s="1"/>
  <c r="G10" i="314"/>
  <c r="B11" i="314"/>
  <c r="C11" i="314"/>
  <c r="D11" i="314" s="1"/>
  <c r="F11" i="314"/>
  <c r="G11" i="314"/>
  <c r="H11" i="314" s="1"/>
  <c r="K11" i="314"/>
  <c r="B12" i="314"/>
  <c r="C12" i="314"/>
  <c r="F12" i="314"/>
  <c r="G12" i="314"/>
  <c r="I12" i="314" s="1"/>
  <c r="B13" i="314"/>
  <c r="C13" i="314"/>
  <c r="F13" i="314"/>
  <c r="G13" i="314"/>
  <c r="H13" i="314" s="1"/>
  <c r="B15" i="314"/>
  <c r="C15" i="314"/>
  <c r="D15" i="314"/>
  <c r="F15" i="314"/>
  <c r="G15" i="314"/>
  <c r="B16" i="314"/>
  <c r="C16" i="314"/>
  <c r="F16" i="314"/>
  <c r="G16" i="314"/>
  <c r="J16" i="314"/>
  <c r="B17" i="314"/>
  <c r="C17" i="314"/>
  <c r="F17" i="314"/>
  <c r="G17" i="314"/>
  <c r="H17" i="314"/>
  <c r="K17" i="314"/>
  <c r="B18" i="314"/>
  <c r="C18" i="314"/>
  <c r="F18" i="314"/>
  <c r="I18" i="314" s="1"/>
  <c r="G18" i="314"/>
  <c r="K18" i="314"/>
  <c r="B19" i="314"/>
  <c r="C19" i="314"/>
  <c r="F19" i="314"/>
  <c r="I19" i="314" s="1"/>
  <c r="G19" i="314"/>
  <c r="H19" i="314"/>
  <c r="B20" i="314"/>
  <c r="C20" i="314"/>
  <c r="E20" i="314" s="1"/>
  <c r="F20" i="314"/>
  <c r="G20" i="314"/>
  <c r="B21" i="314"/>
  <c r="E21" i="314" s="1"/>
  <c r="C21" i="314"/>
  <c r="F21" i="314"/>
  <c r="G21" i="314"/>
  <c r="B22" i="314"/>
  <c r="C22" i="314"/>
  <c r="F22" i="314"/>
  <c r="J22" i="314" s="1"/>
  <c r="G22" i="314"/>
  <c r="B23" i="314"/>
  <c r="C23" i="314"/>
  <c r="D23" i="314" s="1"/>
  <c r="F23" i="314"/>
  <c r="G23" i="314"/>
  <c r="K23" i="314"/>
  <c r="B24" i="314"/>
  <c r="C24" i="314"/>
  <c r="F24" i="314"/>
  <c r="G24" i="314"/>
  <c r="J24" i="314"/>
  <c r="B25" i="314"/>
  <c r="C25" i="314"/>
  <c r="F25" i="314"/>
  <c r="H25" i="314" s="1"/>
  <c r="G25" i="314"/>
  <c r="K25" i="314"/>
  <c r="B26" i="314"/>
  <c r="C26" i="314"/>
  <c r="F26" i="314"/>
  <c r="I26" i="314" s="1"/>
  <c r="G26" i="314"/>
  <c r="K26" i="314"/>
  <c r="B27" i="314"/>
  <c r="C27" i="314"/>
  <c r="F27" i="314"/>
  <c r="I27" i="314" s="1"/>
  <c r="G27" i="314"/>
  <c r="B28" i="314"/>
  <c r="C28" i="314"/>
  <c r="E28" i="314" s="1"/>
  <c r="F28" i="314"/>
  <c r="G28" i="314"/>
  <c r="B29" i="314"/>
  <c r="D29" i="314" s="1"/>
  <c r="C29" i="314"/>
  <c r="F29" i="314"/>
  <c r="G29" i="314"/>
  <c r="B31" i="314"/>
  <c r="C31" i="314"/>
  <c r="D31" i="314" s="1"/>
  <c r="F31" i="314"/>
  <c r="J31" i="314" s="1"/>
  <c r="G31" i="314"/>
  <c r="H31" i="314" s="1"/>
  <c r="K31" i="314"/>
  <c r="B32" i="314"/>
  <c r="C32" i="314"/>
  <c r="F32" i="314"/>
  <c r="G32" i="314"/>
  <c r="I32" i="314" s="1"/>
  <c r="K32" i="314"/>
  <c r="B34" i="314"/>
  <c r="C34" i="314"/>
  <c r="D34" i="314" s="1"/>
  <c r="F34" i="314"/>
  <c r="G34" i="314"/>
  <c r="H34" i="314" s="1"/>
  <c r="K34" i="314"/>
  <c r="B35" i="314"/>
  <c r="C35" i="314"/>
  <c r="E35" i="314" s="1"/>
  <c r="F35" i="314"/>
  <c r="G35" i="314"/>
  <c r="J35" i="314"/>
  <c r="B36" i="314"/>
  <c r="C36" i="314"/>
  <c r="D36" i="314" s="1"/>
  <c r="F36" i="314"/>
  <c r="J36" i="314" s="1"/>
  <c r="G36" i="314"/>
  <c r="B37" i="314"/>
  <c r="C37" i="314"/>
  <c r="F37" i="314"/>
  <c r="J37" i="314" s="1"/>
  <c r="G37" i="314"/>
  <c r="I37" i="314" s="1"/>
  <c r="K37" i="314"/>
  <c r="B38" i="314"/>
  <c r="C38" i="314"/>
  <c r="D38" i="314" s="1"/>
  <c r="F38" i="314"/>
  <c r="G38" i="314"/>
  <c r="H38" i="314" s="1"/>
  <c r="B39" i="314"/>
  <c r="C39" i="314"/>
  <c r="E39" i="314" s="1"/>
  <c r="F39" i="314"/>
  <c r="G39" i="314"/>
  <c r="B40" i="314"/>
  <c r="D40" i="314" s="1"/>
  <c r="C40" i="314"/>
  <c r="F40" i="314"/>
  <c r="G40" i="314"/>
  <c r="B41" i="314"/>
  <c r="C41" i="314"/>
  <c r="F41" i="314"/>
  <c r="J41" i="314" s="1"/>
  <c r="G41" i="314"/>
  <c r="I41" i="314" s="1"/>
  <c r="K41" i="314"/>
  <c r="L41" i="314" s="1"/>
  <c r="B42" i="314"/>
  <c r="C42" i="314"/>
  <c r="D42" i="314" s="1"/>
  <c r="F42" i="314"/>
  <c r="G42" i="314"/>
  <c r="H42" i="314" s="1"/>
  <c r="B43" i="314"/>
  <c r="C43" i="314"/>
  <c r="E43" i="314" s="1"/>
  <c r="F43" i="314"/>
  <c r="J43" i="314" s="1"/>
  <c r="G43" i="314"/>
  <c r="B44" i="314"/>
  <c r="C44" i="314"/>
  <c r="D44" i="314" s="1"/>
  <c r="F44" i="314"/>
  <c r="G44" i="314"/>
  <c r="J44" i="314"/>
  <c r="B45" i="314"/>
  <c r="C45" i="314"/>
  <c r="F45" i="314"/>
  <c r="J45" i="314" s="1"/>
  <c r="G45" i="314"/>
  <c r="I45" i="314" s="1"/>
  <c r="K45" i="314"/>
  <c r="B46" i="314"/>
  <c r="C46" i="314"/>
  <c r="D46" i="314" s="1"/>
  <c r="F46" i="314"/>
  <c r="G46" i="314"/>
  <c r="H46" i="314" s="1"/>
  <c r="K46" i="314"/>
  <c r="B47" i="314"/>
  <c r="C47" i="314"/>
  <c r="E47" i="314" s="1"/>
  <c r="F47" i="314"/>
  <c r="G47" i="314"/>
  <c r="B48" i="314"/>
  <c r="D48" i="314" s="1"/>
  <c r="C48" i="314"/>
  <c r="F48" i="314"/>
  <c r="G48" i="314"/>
  <c r="B49" i="314"/>
  <c r="C49" i="314"/>
  <c r="F49" i="314"/>
  <c r="J49" i="314" s="1"/>
  <c r="G49" i="314"/>
  <c r="I49" i="314" s="1"/>
  <c r="K49" i="314"/>
  <c r="L49" i="314" s="1"/>
  <c r="B50" i="314"/>
  <c r="C50" i="314"/>
  <c r="D50" i="314" s="1"/>
  <c r="F50" i="314"/>
  <c r="G50" i="314"/>
  <c r="H50" i="314" s="1"/>
  <c r="K50" i="314"/>
  <c r="F4" i="312"/>
  <c r="G4" i="312"/>
  <c r="J4" i="312"/>
  <c r="K4" i="312"/>
  <c r="F7" i="312"/>
  <c r="B8" i="312"/>
  <c r="C8" i="312"/>
  <c r="E8" i="312"/>
  <c r="F8" i="312"/>
  <c r="G8" i="312"/>
  <c r="J8" i="312"/>
  <c r="D9" i="312"/>
  <c r="E9" i="312"/>
  <c r="H9" i="312"/>
  <c r="I9" i="312"/>
  <c r="J9" i="312"/>
  <c r="K9" i="312"/>
  <c r="L9" i="312"/>
  <c r="D10" i="312"/>
  <c r="E10" i="312"/>
  <c r="H10" i="312"/>
  <c r="I10" i="312"/>
  <c r="J10" i="312"/>
  <c r="K10" i="312"/>
  <c r="L10" i="312" s="1"/>
  <c r="D11" i="312"/>
  <c r="E11" i="312"/>
  <c r="H11" i="312"/>
  <c r="I11" i="312"/>
  <c r="J11" i="312"/>
  <c r="K11" i="312"/>
  <c r="L11" i="312"/>
  <c r="D12" i="312"/>
  <c r="E12" i="312"/>
  <c r="H12" i="312"/>
  <c r="I12" i="312"/>
  <c r="J12" i="312"/>
  <c r="K12" i="312"/>
  <c r="L12" i="312" s="1"/>
  <c r="D13" i="312"/>
  <c r="E13" i="312"/>
  <c r="H13" i="312"/>
  <c r="I13" i="312"/>
  <c r="J13" i="312"/>
  <c r="K13" i="312"/>
  <c r="L13" i="312"/>
  <c r="B14" i="312"/>
  <c r="C14" i="312"/>
  <c r="D14" i="312" s="1"/>
  <c r="F14" i="312"/>
  <c r="G14" i="312"/>
  <c r="H14" i="312" s="1"/>
  <c r="I14" i="312"/>
  <c r="J14" i="312"/>
  <c r="K14" i="312"/>
  <c r="L14" i="312" s="1"/>
  <c r="D15" i="312"/>
  <c r="E15" i="312"/>
  <c r="H15" i="312"/>
  <c r="I15" i="312"/>
  <c r="J15" i="312"/>
  <c r="K15" i="312"/>
  <c r="L15" i="312"/>
  <c r="D16" i="312"/>
  <c r="E16" i="312"/>
  <c r="H16" i="312"/>
  <c r="I16" i="312"/>
  <c r="J16" i="312"/>
  <c r="K16" i="312"/>
  <c r="L16" i="312" s="1"/>
  <c r="D17" i="312"/>
  <c r="E17" i="312"/>
  <c r="H17" i="312"/>
  <c r="I17" i="312"/>
  <c r="J17" i="312"/>
  <c r="K17" i="312"/>
  <c r="L17" i="312"/>
  <c r="D18" i="312"/>
  <c r="E18" i="312"/>
  <c r="H18" i="312"/>
  <c r="I18" i="312"/>
  <c r="J18" i="312"/>
  <c r="K18" i="312"/>
  <c r="L18" i="312" s="1"/>
  <c r="D19" i="312"/>
  <c r="E19" i="312"/>
  <c r="H19" i="312"/>
  <c r="I19" i="312"/>
  <c r="J19" i="312"/>
  <c r="K19" i="312"/>
  <c r="L19" i="312"/>
  <c r="D20" i="312"/>
  <c r="E20" i="312"/>
  <c r="H20" i="312"/>
  <c r="I20" i="312"/>
  <c r="J20" i="312"/>
  <c r="K20" i="312"/>
  <c r="L20" i="312" s="1"/>
  <c r="D21" i="312"/>
  <c r="E21" i="312"/>
  <c r="H21" i="312"/>
  <c r="I21" i="312"/>
  <c r="J21" i="312"/>
  <c r="K21" i="312"/>
  <c r="L21" i="312"/>
  <c r="D22" i="312"/>
  <c r="E22" i="312"/>
  <c r="H22" i="312"/>
  <c r="I22" i="312"/>
  <c r="J22" i="312"/>
  <c r="K22" i="312"/>
  <c r="L22" i="312" s="1"/>
  <c r="D23" i="312"/>
  <c r="E23" i="312"/>
  <c r="H23" i="312"/>
  <c r="I23" i="312"/>
  <c r="J23" i="312"/>
  <c r="K23" i="312"/>
  <c r="L23" i="312"/>
  <c r="D24" i="312"/>
  <c r="E24" i="312"/>
  <c r="H24" i="312"/>
  <c r="I24" i="312"/>
  <c r="J24" i="312"/>
  <c r="K24" i="312"/>
  <c r="L24" i="312" s="1"/>
  <c r="D25" i="312"/>
  <c r="E25" i="312"/>
  <c r="H25" i="312"/>
  <c r="I25" i="312"/>
  <c r="J25" i="312"/>
  <c r="K25" i="312"/>
  <c r="L25" i="312"/>
  <c r="D26" i="312"/>
  <c r="E26" i="312"/>
  <c r="H26" i="312"/>
  <c r="I26" i="312"/>
  <c r="J26" i="312"/>
  <c r="K26" i="312"/>
  <c r="L26" i="312" s="1"/>
  <c r="D27" i="312"/>
  <c r="E27" i="312"/>
  <c r="H27" i="312"/>
  <c r="I27" i="312"/>
  <c r="J27" i="312"/>
  <c r="K27" i="312"/>
  <c r="L27" i="312"/>
  <c r="D28" i="312"/>
  <c r="E28" i="312"/>
  <c r="H28" i="312"/>
  <c r="I28" i="312"/>
  <c r="J28" i="312"/>
  <c r="K28" i="312"/>
  <c r="L28" i="312" s="1"/>
  <c r="B29" i="312"/>
  <c r="E29" i="312" s="1"/>
  <c r="C29" i="312"/>
  <c r="D29" i="312"/>
  <c r="F29" i="312"/>
  <c r="I29" i="312" s="1"/>
  <c r="G29" i="312"/>
  <c r="H29" i="312"/>
  <c r="J29" i="312"/>
  <c r="K29" i="312"/>
  <c r="L29" i="312"/>
  <c r="D30" i="312"/>
  <c r="E30" i="312"/>
  <c r="H30" i="312"/>
  <c r="I30" i="312"/>
  <c r="J30" i="312"/>
  <c r="K30" i="312"/>
  <c r="L30" i="312" s="1"/>
  <c r="D31" i="312"/>
  <c r="E31" i="312"/>
  <c r="H31" i="312"/>
  <c r="I31" i="312"/>
  <c r="J31" i="312"/>
  <c r="K31" i="312"/>
  <c r="L31" i="312"/>
  <c r="B32" i="312"/>
  <c r="C32" i="312"/>
  <c r="D32" i="312" s="1"/>
  <c r="E32" i="312"/>
  <c r="F32" i="312"/>
  <c r="G32" i="312"/>
  <c r="H32" i="312" s="1"/>
  <c r="J32" i="312"/>
  <c r="D33" i="312"/>
  <c r="E33" i="312"/>
  <c r="H33" i="312"/>
  <c r="I33" i="312"/>
  <c r="J33" i="312"/>
  <c r="K33" i="312"/>
  <c r="L33" i="312"/>
  <c r="D34" i="312"/>
  <c r="E34" i="312"/>
  <c r="H34" i="312"/>
  <c r="I34" i="312"/>
  <c r="J34" i="312"/>
  <c r="K34" i="312"/>
  <c r="L34" i="312" s="1"/>
  <c r="D35" i="312"/>
  <c r="E35" i="312"/>
  <c r="H35" i="312"/>
  <c r="I35" i="312"/>
  <c r="J35" i="312"/>
  <c r="K35" i="312"/>
  <c r="L35" i="312"/>
  <c r="D36" i="312"/>
  <c r="E36" i="312"/>
  <c r="H36" i="312"/>
  <c r="I36" i="312"/>
  <c r="J36" i="312"/>
  <c r="K36" i="312"/>
  <c r="L36" i="312" s="1"/>
  <c r="D37" i="312"/>
  <c r="E37" i="312"/>
  <c r="H37" i="312"/>
  <c r="I37" i="312"/>
  <c r="J37" i="312"/>
  <c r="K37" i="312"/>
  <c r="L37" i="312"/>
  <c r="D38" i="312"/>
  <c r="E38" i="312"/>
  <c r="H38" i="312"/>
  <c r="I38" i="312"/>
  <c r="J38" i="312"/>
  <c r="K38" i="312"/>
  <c r="L38" i="312" s="1"/>
  <c r="D39" i="312"/>
  <c r="E39" i="312"/>
  <c r="H39" i="312"/>
  <c r="I39" i="312"/>
  <c r="J39" i="312"/>
  <c r="K39" i="312"/>
  <c r="L39" i="312"/>
  <c r="D40" i="312"/>
  <c r="E40" i="312"/>
  <c r="H40" i="312"/>
  <c r="I40" i="312"/>
  <c r="J40" i="312"/>
  <c r="K40" i="312"/>
  <c r="L40" i="312" s="1"/>
  <c r="D41" i="312"/>
  <c r="E41" i="312"/>
  <c r="H41" i="312"/>
  <c r="I41" i="312"/>
  <c r="J41" i="312"/>
  <c r="K41" i="312"/>
  <c r="L41" i="312"/>
  <c r="D42" i="312"/>
  <c r="E42" i="312"/>
  <c r="H42" i="312"/>
  <c r="I42" i="312"/>
  <c r="J42" i="312"/>
  <c r="K42" i="312"/>
  <c r="L42" i="312" s="1"/>
  <c r="D43" i="312"/>
  <c r="E43" i="312"/>
  <c r="H43" i="312"/>
  <c r="I43" i="312"/>
  <c r="J43" i="312"/>
  <c r="K43" i="312"/>
  <c r="L43" i="312"/>
  <c r="D44" i="312"/>
  <c r="E44" i="312"/>
  <c r="H44" i="312"/>
  <c r="I44" i="312"/>
  <c r="J44" i="312"/>
  <c r="K44" i="312"/>
  <c r="L44" i="312" s="1"/>
  <c r="D45" i="312"/>
  <c r="E45" i="312"/>
  <c r="H45" i="312"/>
  <c r="I45" i="312"/>
  <c r="J45" i="312"/>
  <c r="K45" i="312"/>
  <c r="L45" i="312"/>
  <c r="D46" i="312"/>
  <c r="E46" i="312"/>
  <c r="H46" i="312"/>
  <c r="I46" i="312"/>
  <c r="J46" i="312"/>
  <c r="K46" i="312"/>
  <c r="L46" i="312" s="1"/>
  <c r="D47" i="312"/>
  <c r="E47" i="312"/>
  <c r="H47" i="312"/>
  <c r="I47" i="312"/>
  <c r="J47" i="312"/>
  <c r="K47" i="312"/>
  <c r="L47" i="312"/>
  <c r="D48" i="312"/>
  <c r="E48" i="312"/>
  <c r="H48" i="312"/>
  <c r="I48" i="312"/>
  <c r="J48" i="312"/>
  <c r="K48" i="312"/>
  <c r="L48" i="312" s="1"/>
  <c r="D49" i="312"/>
  <c r="E49" i="312"/>
  <c r="H49" i="312"/>
  <c r="I49" i="312"/>
  <c r="J49" i="312"/>
  <c r="K49" i="312"/>
  <c r="L49" i="312"/>
  <c r="D50" i="312"/>
  <c r="E50" i="312"/>
  <c r="H50" i="312"/>
  <c r="I50" i="312"/>
  <c r="J50" i="312"/>
  <c r="K50" i="312"/>
  <c r="L50" i="312" s="1"/>
  <c r="F4" i="311"/>
  <c r="G4" i="311"/>
  <c r="J4" i="311"/>
  <c r="K4" i="311"/>
  <c r="B7" i="311"/>
  <c r="F7" i="311"/>
  <c r="J7" i="311"/>
  <c r="B8" i="311"/>
  <c r="C8" i="311"/>
  <c r="E8" i="311"/>
  <c r="F8" i="311"/>
  <c r="G8" i="311"/>
  <c r="J8" i="311"/>
  <c r="D9" i="311"/>
  <c r="E9" i="311"/>
  <c r="H9" i="311"/>
  <c r="I9" i="311"/>
  <c r="J9" i="311"/>
  <c r="K9" i="311"/>
  <c r="L9" i="311"/>
  <c r="D10" i="311"/>
  <c r="E10" i="311"/>
  <c r="H10" i="311"/>
  <c r="I10" i="311"/>
  <c r="J10" i="311"/>
  <c r="K10" i="311"/>
  <c r="L10" i="311" s="1"/>
  <c r="D11" i="311"/>
  <c r="E11" i="311"/>
  <c r="H11" i="311"/>
  <c r="I11" i="311"/>
  <c r="J11" i="311"/>
  <c r="K11" i="311"/>
  <c r="L11" i="311"/>
  <c r="D12" i="311"/>
  <c r="E12" i="311"/>
  <c r="H12" i="311"/>
  <c r="I12" i="311"/>
  <c r="J12" i="311"/>
  <c r="K12" i="311"/>
  <c r="L12" i="311" s="1"/>
  <c r="D13" i="311"/>
  <c r="E13" i="311"/>
  <c r="H13" i="311"/>
  <c r="I13" i="311"/>
  <c r="J13" i="311"/>
  <c r="K13" i="311"/>
  <c r="L13" i="311"/>
  <c r="B14" i="311"/>
  <c r="C14" i="311"/>
  <c r="D14" i="311" s="1"/>
  <c r="F14" i="311"/>
  <c r="G14" i="311"/>
  <c r="H14" i="311" s="1"/>
  <c r="I14" i="311"/>
  <c r="J14" i="311"/>
  <c r="K14" i="311"/>
  <c r="L14" i="311" s="1"/>
  <c r="D15" i="311"/>
  <c r="E15" i="311"/>
  <c r="H15" i="311"/>
  <c r="I15" i="311"/>
  <c r="J15" i="311"/>
  <c r="K15" i="311"/>
  <c r="L15" i="311"/>
  <c r="D16" i="311"/>
  <c r="E16" i="311"/>
  <c r="H16" i="311"/>
  <c r="I16" i="311"/>
  <c r="J16" i="311"/>
  <c r="K16" i="311"/>
  <c r="L16" i="311" s="1"/>
  <c r="D17" i="311"/>
  <c r="E17" i="311"/>
  <c r="H17" i="311"/>
  <c r="I17" i="311"/>
  <c r="J17" i="311"/>
  <c r="K17" i="311"/>
  <c r="L17" i="311"/>
  <c r="D18" i="311"/>
  <c r="E18" i="311"/>
  <c r="H18" i="311"/>
  <c r="I18" i="311"/>
  <c r="J18" i="311"/>
  <c r="K18" i="311"/>
  <c r="L18" i="311" s="1"/>
  <c r="D19" i="311"/>
  <c r="E19" i="311"/>
  <c r="H19" i="311"/>
  <c r="I19" i="311"/>
  <c r="J19" i="311"/>
  <c r="K19" i="311"/>
  <c r="L19" i="311"/>
  <c r="D20" i="311"/>
  <c r="E20" i="311"/>
  <c r="H20" i="311"/>
  <c r="I20" i="311"/>
  <c r="J20" i="311"/>
  <c r="K20" i="311"/>
  <c r="L20" i="311" s="1"/>
  <c r="D21" i="311"/>
  <c r="E21" i="311"/>
  <c r="H21" i="311"/>
  <c r="I21" i="311"/>
  <c r="J21" i="311"/>
  <c r="K21" i="311"/>
  <c r="L21" i="311"/>
  <c r="D22" i="311"/>
  <c r="E22" i="311"/>
  <c r="H22" i="311"/>
  <c r="I22" i="311"/>
  <c r="J22" i="311"/>
  <c r="K22" i="311"/>
  <c r="L22" i="311" s="1"/>
  <c r="D23" i="311"/>
  <c r="E23" i="311"/>
  <c r="H23" i="311"/>
  <c r="I23" i="311"/>
  <c r="J23" i="311"/>
  <c r="K23" i="311"/>
  <c r="L23" i="311"/>
  <c r="D24" i="311"/>
  <c r="E24" i="311"/>
  <c r="H24" i="311"/>
  <c r="I24" i="311"/>
  <c r="J24" i="311"/>
  <c r="K24" i="311"/>
  <c r="L24" i="311" s="1"/>
  <c r="D25" i="311"/>
  <c r="E25" i="311"/>
  <c r="H25" i="311"/>
  <c r="I25" i="311"/>
  <c r="J25" i="311"/>
  <c r="K25" i="311"/>
  <c r="L25" i="311"/>
  <c r="D26" i="311"/>
  <c r="E26" i="311"/>
  <c r="H26" i="311"/>
  <c r="I26" i="311"/>
  <c r="J26" i="311"/>
  <c r="K26" i="311"/>
  <c r="L26" i="311" s="1"/>
  <c r="D27" i="311"/>
  <c r="E27" i="311"/>
  <c r="H27" i="311"/>
  <c r="I27" i="311"/>
  <c r="J27" i="311"/>
  <c r="K27" i="311"/>
  <c r="L27" i="311"/>
  <c r="D28" i="311"/>
  <c r="E28" i="311"/>
  <c r="H28" i="311"/>
  <c r="I28" i="311"/>
  <c r="J28" i="311"/>
  <c r="K28" i="311"/>
  <c r="L28" i="311" s="1"/>
  <c r="D29" i="311"/>
  <c r="E29" i="311"/>
  <c r="H29" i="311"/>
  <c r="I29" i="311"/>
  <c r="J29" i="311"/>
  <c r="K29" i="311"/>
  <c r="L29" i="311"/>
  <c r="B30" i="311"/>
  <c r="C30" i="311"/>
  <c r="D30" i="311" s="1"/>
  <c r="F30" i="311"/>
  <c r="G30" i="311"/>
  <c r="H30" i="311" s="1"/>
  <c r="I30" i="311"/>
  <c r="J30" i="311"/>
  <c r="K30" i="311"/>
  <c r="L30" i="311" s="1"/>
  <c r="D31" i="311"/>
  <c r="E31" i="311"/>
  <c r="H31" i="311"/>
  <c r="I31" i="311"/>
  <c r="J31" i="311"/>
  <c r="K31" i="311"/>
  <c r="L31" i="311"/>
  <c r="D32" i="311"/>
  <c r="E32" i="311"/>
  <c r="H32" i="311"/>
  <c r="I32" i="311"/>
  <c r="J32" i="311"/>
  <c r="K32" i="311"/>
  <c r="L32" i="311" s="1"/>
  <c r="B33" i="311"/>
  <c r="E33" i="311" s="1"/>
  <c r="C33" i="311"/>
  <c r="D33" i="311"/>
  <c r="F33" i="311"/>
  <c r="I33" i="311" s="1"/>
  <c r="G33" i="311"/>
  <c r="H33" i="311"/>
  <c r="J33" i="311"/>
  <c r="K33" i="311"/>
  <c r="L33" i="311"/>
  <c r="D34" i="311"/>
  <c r="E34" i="311"/>
  <c r="H34" i="311"/>
  <c r="I34" i="311"/>
  <c r="J34" i="311"/>
  <c r="K34" i="311"/>
  <c r="L34" i="311" s="1"/>
  <c r="D35" i="311"/>
  <c r="E35" i="311"/>
  <c r="H35" i="311"/>
  <c r="I35" i="311"/>
  <c r="J35" i="311"/>
  <c r="K35" i="311"/>
  <c r="L35" i="311"/>
  <c r="D36" i="311"/>
  <c r="E36" i="311"/>
  <c r="H36" i="311"/>
  <c r="I36" i="311"/>
  <c r="J36" i="311"/>
  <c r="K36" i="311"/>
  <c r="L36" i="311" s="1"/>
  <c r="D37" i="311"/>
  <c r="E37" i="311"/>
  <c r="H37" i="311"/>
  <c r="I37" i="311"/>
  <c r="J37" i="311"/>
  <c r="K37" i="311"/>
  <c r="L37" i="311"/>
  <c r="D38" i="311"/>
  <c r="E38" i="311"/>
  <c r="H38" i="311"/>
  <c r="I38" i="311"/>
  <c r="J38" i="311"/>
  <c r="K38" i="311"/>
  <c r="L38" i="311" s="1"/>
  <c r="D39" i="311"/>
  <c r="E39" i="311"/>
  <c r="H39" i="311"/>
  <c r="I39" i="311"/>
  <c r="J39" i="311"/>
  <c r="K39" i="311"/>
  <c r="L39" i="311"/>
  <c r="D40" i="311"/>
  <c r="E40" i="311"/>
  <c r="H40" i="311"/>
  <c r="I40" i="311"/>
  <c r="J40" i="311"/>
  <c r="K40" i="311"/>
  <c r="L40" i="311" s="1"/>
  <c r="D41" i="311"/>
  <c r="E41" i="311"/>
  <c r="H41" i="311"/>
  <c r="I41" i="311"/>
  <c r="J41" i="311"/>
  <c r="K41" i="311"/>
  <c r="L41" i="311"/>
  <c r="D42" i="311"/>
  <c r="E42" i="311"/>
  <c r="H42" i="311"/>
  <c r="I42" i="311"/>
  <c r="J42" i="311"/>
  <c r="K42" i="311"/>
  <c r="L42" i="311" s="1"/>
  <c r="D43" i="311"/>
  <c r="E43" i="311"/>
  <c r="H43" i="311"/>
  <c r="I43" i="311"/>
  <c r="J43" i="311"/>
  <c r="K43" i="311"/>
  <c r="L43" i="311"/>
  <c r="D44" i="311"/>
  <c r="E44" i="311"/>
  <c r="H44" i="311"/>
  <c r="I44" i="311"/>
  <c r="J44" i="311"/>
  <c r="K44" i="311"/>
  <c r="L44" i="311" s="1"/>
  <c r="D45" i="311"/>
  <c r="E45" i="311"/>
  <c r="H45" i="311"/>
  <c r="I45" i="311"/>
  <c r="J45" i="311"/>
  <c r="K45" i="311"/>
  <c r="L45" i="311"/>
  <c r="D46" i="311"/>
  <c r="E46" i="311"/>
  <c r="H46" i="311"/>
  <c r="I46" i="311"/>
  <c r="J46" i="311"/>
  <c r="K46" i="311"/>
  <c r="L46" i="311" s="1"/>
  <c r="D47" i="311"/>
  <c r="E47" i="311"/>
  <c r="H47" i="311"/>
  <c r="I47" i="311"/>
  <c r="J47" i="311"/>
  <c r="K47" i="311"/>
  <c r="L47" i="311"/>
  <c r="D48" i="311"/>
  <c r="E48" i="311"/>
  <c r="H48" i="311"/>
  <c r="I48" i="311"/>
  <c r="J48" i="311"/>
  <c r="K48" i="311"/>
  <c r="L48" i="311" s="1"/>
  <c r="D49" i="311"/>
  <c r="E49" i="311"/>
  <c r="H49" i="311"/>
  <c r="I49" i="311"/>
  <c r="J49" i="311"/>
  <c r="K49" i="311"/>
  <c r="L49" i="311"/>
  <c r="D50" i="311"/>
  <c r="E50" i="311"/>
  <c r="H50" i="311"/>
  <c r="I50" i="311"/>
  <c r="J50" i="311"/>
  <c r="K50" i="311"/>
  <c r="L50" i="311" s="1"/>
  <c r="B51" i="311"/>
  <c r="F51" i="311"/>
  <c r="J51" i="311"/>
  <c r="J52" i="311"/>
  <c r="F4" i="310"/>
  <c r="G4" i="310"/>
  <c r="J4" i="310"/>
  <c r="K4" i="310"/>
  <c r="B9" i="310"/>
  <c r="D9" i="310" s="1"/>
  <c r="C9" i="310"/>
  <c r="F9" i="310"/>
  <c r="G9" i="310"/>
  <c r="B10" i="310"/>
  <c r="C10" i="310"/>
  <c r="F10" i="310"/>
  <c r="G10" i="310"/>
  <c r="J10" i="310"/>
  <c r="B11" i="310"/>
  <c r="C11" i="310"/>
  <c r="F11" i="310"/>
  <c r="G11" i="310"/>
  <c r="H11" i="310"/>
  <c r="K11" i="310"/>
  <c r="B12" i="310"/>
  <c r="C12" i="310"/>
  <c r="F12" i="310"/>
  <c r="I12" i="310" s="1"/>
  <c r="G12" i="310"/>
  <c r="K12" i="310"/>
  <c r="B13" i="310"/>
  <c r="C13" i="310"/>
  <c r="F13" i="310"/>
  <c r="I13" i="310" s="1"/>
  <c r="G13" i="310"/>
  <c r="B15" i="310"/>
  <c r="C15" i="310"/>
  <c r="D15" i="310" s="1"/>
  <c r="F15" i="310"/>
  <c r="G15" i="310"/>
  <c r="B16" i="310"/>
  <c r="C16" i="310"/>
  <c r="F16" i="310"/>
  <c r="G16" i="310"/>
  <c r="J16" i="310"/>
  <c r="B17" i="310"/>
  <c r="C17" i="310"/>
  <c r="D17" i="310" s="1"/>
  <c r="F17" i="310"/>
  <c r="G17" i="310"/>
  <c r="H17" i="310" s="1"/>
  <c r="K17" i="310"/>
  <c r="B18" i="310"/>
  <c r="C18" i="310"/>
  <c r="F18" i="310"/>
  <c r="G18" i="310"/>
  <c r="I18" i="310" s="1"/>
  <c r="B19" i="310"/>
  <c r="C19" i="310"/>
  <c r="F19" i="310"/>
  <c r="G19" i="310"/>
  <c r="H19" i="310" s="1"/>
  <c r="B20" i="310"/>
  <c r="J20" i="310" s="1"/>
  <c r="C20" i="310"/>
  <c r="F20" i="310"/>
  <c r="G20" i="310"/>
  <c r="H20" i="310" s="1"/>
  <c r="B21" i="310"/>
  <c r="C21" i="310"/>
  <c r="D21" i="310" s="1"/>
  <c r="F21" i="310"/>
  <c r="J21" i="310" s="1"/>
  <c r="G21" i="310"/>
  <c r="B22" i="310"/>
  <c r="C22" i="310"/>
  <c r="F22" i="310"/>
  <c r="G22" i="310"/>
  <c r="J22" i="310"/>
  <c r="B23" i="310"/>
  <c r="E23" i="310" s="1"/>
  <c r="C23" i="310"/>
  <c r="F23" i="310"/>
  <c r="G23" i="310"/>
  <c r="H23" i="310" s="1"/>
  <c r="B24" i="310"/>
  <c r="C24" i="310"/>
  <c r="F24" i="310"/>
  <c r="J24" i="310" s="1"/>
  <c r="G24" i="310"/>
  <c r="B25" i="310"/>
  <c r="C25" i="310"/>
  <c r="D25" i="310" s="1"/>
  <c r="F25" i="310"/>
  <c r="G25" i="310"/>
  <c r="H25" i="310" s="1"/>
  <c r="K25" i="310"/>
  <c r="B26" i="310"/>
  <c r="C26" i="310"/>
  <c r="F26" i="310"/>
  <c r="G26" i="310"/>
  <c r="I26" i="310" s="1"/>
  <c r="K26" i="310"/>
  <c r="B27" i="310"/>
  <c r="C27" i="310"/>
  <c r="F27" i="310"/>
  <c r="G27" i="310"/>
  <c r="H27" i="310" s="1"/>
  <c r="B28" i="310"/>
  <c r="J28" i="310" s="1"/>
  <c r="C28" i="310"/>
  <c r="F28" i="310"/>
  <c r="G28" i="310"/>
  <c r="H28" i="310" s="1"/>
  <c r="B30" i="310"/>
  <c r="C30" i="310"/>
  <c r="E30" i="310" s="1"/>
  <c r="F30" i="310"/>
  <c r="G30" i="310"/>
  <c r="J30" i="310"/>
  <c r="B31" i="310"/>
  <c r="C31" i="310"/>
  <c r="F31" i="310"/>
  <c r="H31" i="310" s="1"/>
  <c r="G31" i="310"/>
  <c r="K31" i="310"/>
  <c r="B33" i="310"/>
  <c r="J33" i="310" s="1"/>
  <c r="C33" i="310"/>
  <c r="E33" i="310"/>
  <c r="F33" i="310"/>
  <c r="G33" i="310"/>
  <c r="B34" i="310"/>
  <c r="C34" i="310"/>
  <c r="D34" i="310" s="1"/>
  <c r="F34" i="310"/>
  <c r="J34" i="310" s="1"/>
  <c r="G34" i="310"/>
  <c r="B35" i="310"/>
  <c r="C35" i="310"/>
  <c r="F35" i="310"/>
  <c r="J35" i="310" s="1"/>
  <c r="G35" i="310"/>
  <c r="I35" i="310" s="1"/>
  <c r="K35" i="310"/>
  <c r="B36" i="310"/>
  <c r="C36" i="310"/>
  <c r="D36" i="310" s="1"/>
  <c r="F36" i="310"/>
  <c r="G36" i="310"/>
  <c r="H36" i="310" s="1"/>
  <c r="K36" i="310"/>
  <c r="B37" i="310"/>
  <c r="C37" i="310"/>
  <c r="E37" i="310" s="1"/>
  <c r="F37" i="310"/>
  <c r="G37" i="310"/>
  <c r="B38" i="310"/>
  <c r="E38" i="310" s="1"/>
  <c r="C38" i="310"/>
  <c r="F38" i="310"/>
  <c r="G38" i="310"/>
  <c r="B39" i="310"/>
  <c r="C39" i="310"/>
  <c r="F39" i="310"/>
  <c r="J39" i="310" s="1"/>
  <c r="G39" i="310"/>
  <c r="I39" i="310" s="1"/>
  <c r="B40" i="310"/>
  <c r="C40" i="310"/>
  <c r="D40" i="310" s="1"/>
  <c r="F40" i="310"/>
  <c r="G40" i="310"/>
  <c r="H40" i="310" s="1"/>
  <c r="K40" i="310"/>
  <c r="B41" i="310"/>
  <c r="C41" i="310"/>
  <c r="E41" i="310" s="1"/>
  <c r="F41" i="310"/>
  <c r="G41" i="310"/>
  <c r="J41" i="310"/>
  <c r="B42" i="310"/>
  <c r="C42" i="310"/>
  <c r="D42" i="310" s="1"/>
  <c r="F42" i="310"/>
  <c r="J42" i="310" s="1"/>
  <c r="G42" i="310"/>
  <c r="B43" i="310"/>
  <c r="C43" i="310"/>
  <c r="F43" i="310"/>
  <c r="J43" i="310" s="1"/>
  <c r="G43" i="310"/>
  <c r="I43" i="310" s="1"/>
  <c r="B44" i="310"/>
  <c r="C44" i="310"/>
  <c r="D44" i="310" s="1"/>
  <c r="F44" i="310"/>
  <c r="G44" i="310"/>
  <c r="H44" i="310" s="1"/>
  <c r="K44" i="310"/>
  <c r="B45" i="310"/>
  <c r="C45" i="310"/>
  <c r="E45" i="310" s="1"/>
  <c r="F45" i="310"/>
  <c r="G45" i="310"/>
  <c r="B46" i="310"/>
  <c r="E46" i="310" s="1"/>
  <c r="C46" i="310"/>
  <c r="F46" i="310"/>
  <c r="G46" i="310"/>
  <c r="B47" i="310"/>
  <c r="C47" i="310"/>
  <c r="F47" i="310"/>
  <c r="J47" i="310" s="1"/>
  <c r="G47" i="310"/>
  <c r="I47" i="310" s="1"/>
  <c r="K47" i="310"/>
  <c r="L47" i="310" s="1"/>
  <c r="B48" i="310"/>
  <c r="C48" i="310"/>
  <c r="D48" i="310" s="1"/>
  <c r="F48" i="310"/>
  <c r="G48" i="310"/>
  <c r="H48" i="310" s="1"/>
  <c r="B49" i="310"/>
  <c r="C49" i="310"/>
  <c r="E49" i="310" s="1"/>
  <c r="F49" i="310"/>
  <c r="G49" i="310"/>
  <c r="J49" i="310"/>
  <c r="F4" i="308"/>
  <c r="G4" i="308"/>
  <c r="J4" i="308"/>
  <c r="K4" i="308"/>
  <c r="B7" i="308"/>
  <c r="F7" i="308"/>
  <c r="J7" i="308"/>
  <c r="B8" i="308"/>
  <c r="C8" i="308"/>
  <c r="E8" i="308"/>
  <c r="F8" i="308"/>
  <c r="G8" i="308"/>
  <c r="J8" i="308"/>
  <c r="D9" i="308"/>
  <c r="E9" i="308"/>
  <c r="H9" i="308"/>
  <c r="I9" i="308"/>
  <c r="J9" i="308"/>
  <c r="K9" i="308"/>
  <c r="L9" i="308"/>
  <c r="D10" i="308"/>
  <c r="E10" i="308"/>
  <c r="H10" i="308"/>
  <c r="I10" i="308"/>
  <c r="J10" i="308"/>
  <c r="K10" i="308"/>
  <c r="L10" i="308" s="1"/>
  <c r="D11" i="308"/>
  <c r="E11" i="308"/>
  <c r="H11" i="308"/>
  <c r="I11" i="308"/>
  <c r="J11" i="308"/>
  <c r="K11" i="308"/>
  <c r="L11" i="308"/>
  <c r="D12" i="308"/>
  <c r="E12" i="308"/>
  <c r="H12" i="308"/>
  <c r="I12" i="308"/>
  <c r="J12" i="308"/>
  <c r="K12" i="308"/>
  <c r="L12" i="308" s="1"/>
  <c r="D13" i="308"/>
  <c r="E13" i="308"/>
  <c r="H13" i="308"/>
  <c r="I13" i="308"/>
  <c r="J13" i="308"/>
  <c r="K13" i="308"/>
  <c r="L13" i="308"/>
  <c r="B14" i="308"/>
  <c r="C14" i="308"/>
  <c r="D14" i="308" s="1"/>
  <c r="F14" i="308"/>
  <c r="G14" i="308"/>
  <c r="H14" i="308" s="1"/>
  <c r="I14" i="308"/>
  <c r="J14" i="308"/>
  <c r="K14" i="308"/>
  <c r="L14" i="308" s="1"/>
  <c r="D15" i="308"/>
  <c r="E15" i="308"/>
  <c r="H15" i="308"/>
  <c r="I15" i="308"/>
  <c r="J15" i="308"/>
  <c r="K15" i="308"/>
  <c r="L15" i="308"/>
  <c r="D16" i="308"/>
  <c r="E16" i="308"/>
  <c r="H16" i="308"/>
  <c r="I16" i="308"/>
  <c r="J16" i="308"/>
  <c r="K16" i="308"/>
  <c r="L16" i="308" s="1"/>
  <c r="D17" i="308"/>
  <c r="E17" i="308"/>
  <c r="H17" i="308"/>
  <c r="I17" i="308"/>
  <c r="J17" i="308"/>
  <c r="K17" i="308"/>
  <c r="L17" i="308"/>
  <c r="D18" i="308"/>
  <c r="E18" i="308"/>
  <c r="H18" i="308"/>
  <c r="I18" i="308"/>
  <c r="J18" i="308"/>
  <c r="K18" i="308"/>
  <c r="L18" i="308" s="1"/>
  <c r="D19" i="308"/>
  <c r="E19" i="308"/>
  <c r="H19" i="308"/>
  <c r="I19" i="308"/>
  <c r="J19" i="308"/>
  <c r="K19" i="308"/>
  <c r="L19" i="308"/>
  <c r="D20" i="308"/>
  <c r="E20" i="308"/>
  <c r="H20" i="308"/>
  <c r="I20" i="308"/>
  <c r="J20" i="308"/>
  <c r="K20" i="308"/>
  <c r="L20" i="308" s="1"/>
  <c r="D21" i="308"/>
  <c r="E21" i="308"/>
  <c r="H21" i="308"/>
  <c r="I21" i="308"/>
  <c r="J21" i="308"/>
  <c r="K21" i="308"/>
  <c r="L21" i="308"/>
  <c r="D22" i="308"/>
  <c r="E22" i="308"/>
  <c r="H22" i="308"/>
  <c r="I22" i="308"/>
  <c r="J22" i="308"/>
  <c r="K22" i="308"/>
  <c r="L22" i="308" s="1"/>
  <c r="D23" i="308"/>
  <c r="E23" i="308"/>
  <c r="H23" i="308"/>
  <c r="I23" i="308"/>
  <c r="J23" i="308"/>
  <c r="K23" i="308"/>
  <c r="L23" i="308"/>
  <c r="D24" i="308"/>
  <c r="E24" i="308"/>
  <c r="H24" i="308"/>
  <c r="I24" i="308"/>
  <c r="J24" i="308"/>
  <c r="K24" i="308"/>
  <c r="L24" i="308" s="1"/>
  <c r="D25" i="308"/>
  <c r="E25" i="308"/>
  <c r="H25" i="308"/>
  <c r="I25" i="308"/>
  <c r="J25" i="308"/>
  <c r="K25" i="308"/>
  <c r="L25" i="308"/>
  <c r="D26" i="308"/>
  <c r="E26" i="308"/>
  <c r="H26" i="308"/>
  <c r="I26" i="308"/>
  <c r="J26" i="308"/>
  <c r="K26" i="308"/>
  <c r="L26" i="308" s="1"/>
  <c r="D27" i="308"/>
  <c r="E27" i="308"/>
  <c r="H27" i="308"/>
  <c r="I27" i="308"/>
  <c r="J27" i="308"/>
  <c r="K27" i="308"/>
  <c r="L27" i="308"/>
  <c r="B28" i="308"/>
  <c r="C28" i="308"/>
  <c r="D28" i="308" s="1"/>
  <c r="E28" i="308"/>
  <c r="F28" i="308"/>
  <c r="G28" i="308"/>
  <c r="H28" i="308" s="1"/>
  <c r="J28" i="308"/>
  <c r="D29" i="308"/>
  <c r="E29" i="308"/>
  <c r="H29" i="308"/>
  <c r="I29" i="308"/>
  <c r="J29" i="308"/>
  <c r="K29" i="308"/>
  <c r="L29" i="308"/>
  <c r="D30" i="308"/>
  <c r="E30" i="308"/>
  <c r="H30" i="308"/>
  <c r="I30" i="308"/>
  <c r="J30" i="308"/>
  <c r="K30" i="308"/>
  <c r="L30" i="308" s="1"/>
  <c r="B31" i="308"/>
  <c r="E31" i="308" s="1"/>
  <c r="C31" i="308"/>
  <c r="D31" i="308"/>
  <c r="F31" i="308"/>
  <c r="I31" i="308" s="1"/>
  <c r="G31" i="308"/>
  <c r="H31" i="308"/>
  <c r="K31" i="308"/>
  <c r="D32" i="308"/>
  <c r="E32" i="308"/>
  <c r="H32" i="308"/>
  <c r="I32" i="308"/>
  <c r="J32" i="308"/>
  <c r="K32" i="308"/>
  <c r="L32" i="308" s="1"/>
  <c r="D33" i="308"/>
  <c r="E33" i="308"/>
  <c r="H33" i="308"/>
  <c r="I33" i="308"/>
  <c r="J33" i="308"/>
  <c r="K33" i="308"/>
  <c r="L33" i="308"/>
  <c r="D34" i="308"/>
  <c r="E34" i="308"/>
  <c r="H34" i="308"/>
  <c r="I34" i="308"/>
  <c r="J34" i="308"/>
  <c r="K34" i="308"/>
  <c r="L34" i="308" s="1"/>
  <c r="D35" i="308"/>
  <c r="E35" i="308"/>
  <c r="H35" i="308"/>
  <c r="I35" i="308"/>
  <c r="J35" i="308"/>
  <c r="K35" i="308"/>
  <c r="L35" i="308"/>
  <c r="D36" i="308"/>
  <c r="E36" i="308"/>
  <c r="H36" i="308"/>
  <c r="I36" i="308"/>
  <c r="J36" i="308"/>
  <c r="K36" i="308"/>
  <c r="L36" i="308" s="1"/>
  <c r="D37" i="308"/>
  <c r="E37" i="308"/>
  <c r="H37" i="308"/>
  <c r="I37" i="308"/>
  <c r="J37" i="308"/>
  <c r="K37" i="308"/>
  <c r="L37" i="308"/>
  <c r="D38" i="308"/>
  <c r="E38" i="308"/>
  <c r="H38" i="308"/>
  <c r="I38" i="308"/>
  <c r="J38" i="308"/>
  <c r="K38" i="308"/>
  <c r="L38" i="308" s="1"/>
  <c r="D39" i="308"/>
  <c r="E39" i="308"/>
  <c r="H39" i="308"/>
  <c r="I39" i="308"/>
  <c r="J39" i="308"/>
  <c r="K39" i="308"/>
  <c r="L39" i="308"/>
  <c r="D40" i="308"/>
  <c r="E40" i="308"/>
  <c r="H40" i="308"/>
  <c r="I40" i="308"/>
  <c r="J40" i="308"/>
  <c r="K40" i="308"/>
  <c r="L40" i="308" s="1"/>
  <c r="D41" i="308"/>
  <c r="E41" i="308"/>
  <c r="H41" i="308"/>
  <c r="I41" i="308"/>
  <c r="J41" i="308"/>
  <c r="K41" i="308"/>
  <c r="L41" i="308"/>
  <c r="D42" i="308"/>
  <c r="E42" i="308"/>
  <c r="H42" i="308"/>
  <c r="I42" i="308"/>
  <c r="J42" i="308"/>
  <c r="K42" i="308"/>
  <c r="L42" i="308" s="1"/>
  <c r="D43" i="308"/>
  <c r="E43" i="308"/>
  <c r="H43" i="308"/>
  <c r="I43" i="308"/>
  <c r="J43" i="308"/>
  <c r="K43" i="308"/>
  <c r="L43" i="308"/>
  <c r="D44" i="308"/>
  <c r="E44" i="308"/>
  <c r="H44" i="308"/>
  <c r="I44" i="308"/>
  <c r="J44" i="308"/>
  <c r="K44" i="308"/>
  <c r="L44" i="308" s="1"/>
  <c r="D45" i="308"/>
  <c r="E45" i="308"/>
  <c r="H45" i="308"/>
  <c r="I45" i="308"/>
  <c r="J45" i="308"/>
  <c r="K45" i="308"/>
  <c r="L45" i="308"/>
  <c r="D46" i="308"/>
  <c r="E46" i="308"/>
  <c r="H46" i="308"/>
  <c r="I46" i="308"/>
  <c r="J46" i="308"/>
  <c r="K46" i="308"/>
  <c r="L46" i="308" s="1"/>
  <c r="D47" i="308"/>
  <c r="E47" i="308"/>
  <c r="H47" i="308"/>
  <c r="I47" i="308"/>
  <c r="J47" i="308"/>
  <c r="K47" i="308"/>
  <c r="L47" i="308"/>
  <c r="D48" i="308"/>
  <c r="E48" i="308"/>
  <c r="H48" i="308"/>
  <c r="I48" i="308"/>
  <c r="J48" i="308"/>
  <c r="K48" i="308"/>
  <c r="L48" i="308" s="1"/>
  <c r="F4" i="307"/>
  <c r="G4" i="307"/>
  <c r="J4" i="307"/>
  <c r="K4" i="307"/>
  <c r="F7" i="307"/>
  <c r="B8" i="307"/>
  <c r="C8" i="307"/>
  <c r="E8" i="307"/>
  <c r="F8" i="307"/>
  <c r="G8" i="307"/>
  <c r="J8" i="307"/>
  <c r="D9" i="307"/>
  <c r="E9" i="307"/>
  <c r="H9" i="307"/>
  <c r="I9" i="307"/>
  <c r="J9" i="307"/>
  <c r="K9" i="307"/>
  <c r="L9" i="307"/>
  <c r="D10" i="307"/>
  <c r="E10" i="307"/>
  <c r="H10" i="307"/>
  <c r="I10" i="307"/>
  <c r="J10" i="307"/>
  <c r="K10" i="307"/>
  <c r="L10" i="307" s="1"/>
  <c r="D11" i="307"/>
  <c r="E11" i="307"/>
  <c r="H11" i="307"/>
  <c r="I11" i="307"/>
  <c r="J11" i="307"/>
  <c r="K11" i="307"/>
  <c r="L11" i="307"/>
  <c r="D12" i="307"/>
  <c r="E12" i="307"/>
  <c r="H12" i="307"/>
  <c r="I12" i="307"/>
  <c r="J12" i="307"/>
  <c r="K12" i="307"/>
  <c r="L12" i="307" s="1"/>
  <c r="D13" i="307"/>
  <c r="E13" i="307"/>
  <c r="H13" i="307"/>
  <c r="I13" i="307"/>
  <c r="J13" i="307"/>
  <c r="K13" i="307"/>
  <c r="L13" i="307"/>
  <c r="B14" i="307"/>
  <c r="C14" i="307"/>
  <c r="D14" i="307" s="1"/>
  <c r="F14" i="307"/>
  <c r="G14" i="307"/>
  <c r="H14" i="307" s="1"/>
  <c r="I14" i="307"/>
  <c r="J14" i="307"/>
  <c r="K14" i="307"/>
  <c r="L14" i="307" s="1"/>
  <c r="D15" i="307"/>
  <c r="E15" i="307"/>
  <c r="H15" i="307"/>
  <c r="I15" i="307"/>
  <c r="J15" i="307"/>
  <c r="K15" i="307"/>
  <c r="L15" i="307"/>
  <c r="D16" i="307"/>
  <c r="E16" i="307"/>
  <c r="H16" i="307"/>
  <c r="I16" i="307"/>
  <c r="J16" i="307"/>
  <c r="K16" i="307"/>
  <c r="L16" i="307" s="1"/>
  <c r="D17" i="307"/>
  <c r="E17" i="307"/>
  <c r="H17" i="307"/>
  <c r="I17" i="307"/>
  <c r="J17" i="307"/>
  <c r="K17" i="307"/>
  <c r="L17" i="307"/>
  <c r="D18" i="307"/>
  <c r="E18" i="307"/>
  <c r="H18" i="307"/>
  <c r="I18" i="307"/>
  <c r="J18" i="307"/>
  <c r="K18" i="307"/>
  <c r="L18" i="307" s="1"/>
  <c r="D19" i="307"/>
  <c r="E19" i="307"/>
  <c r="H19" i="307"/>
  <c r="I19" i="307"/>
  <c r="J19" i="307"/>
  <c r="K19" i="307"/>
  <c r="L19" i="307"/>
  <c r="D20" i="307"/>
  <c r="E20" i="307"/>
  <c r="H20" i="307"/>
  <c r="I20" i="307"/>
  <c r="J20" i="307"/>
  <c r="K20" i="307"/>
  <c r="L20" i="307" s="1"/>
  <c r="D21" i="307"/>
  <c r="E21" i="307"/>
  <c r="H21" i="307"/>
  <c r="I21" i="307"/>
  <c r="J21" i="307"/>
  <c r="K21" i="307"/>
  <c r="L21" i="307"/>
  <c r="D22" i="307"/>
  <c r="E22" i="307"/>
  <c r="H22" i="307"/>
  <c r="I22" i="307"/>
  <c r="J22" i="307"/>
  <c r="K22" i="307"/>
  <c r="L22" i="307" s="1"/>
  <c r="D23" i="307"/>
  <c r="E23" i="307"/>
  <c r="H23" i="307"/>
  <c r="I23" i="307"/>
  <c r="J23" i="307"/>
  <c r="K23" i="307"/>
  <c r="L23" i="307"/>
  <c r="D24" i="307"/>
  <c r="E24" i="307"/>
  <c r="H24" i="307"/>
  <c r="I24" i="307"/>
  <c r="J24" i="307"/>
  <c r="K24" i="307"/>
  <c r="L24" i="307" s="1"/>
  <c r="D25" i="307"/>
  <c r="E25" i="307"/>
  <c r="H25" i="307"/>
  <c r="I25" i="307"/>
  <c r="J25" i="307"/>
  <c r="K25" i="307"/>
  <c r="L25" i="307"/>
  <c r="D26" i="307"/>
  <c r="E26" i="307"/>
  <c r="H26" i="307"/>
  <c r="I26" i="307"/>
  <c r="J26" i="307"/>
  <c r="K26" i="307"/>
  <c r="L26" i="307" s="1"/>
  <c r="D27" i="307"/>
  <c r="E27" i="307"/>
  <c r="H27" i="307"/>
  <c r="I27" i="307"/>
  <c r="J27" i="307"/>
  <c r="K27" i="307"/>
  <c r="L27" i="307"/>
  <c r="D28" i="307"/>
  <c r="E28" i="307"/>
  <c r="H28" i="307"/>
  <c r="I28" i="307"/>
  <c r="J28" i="307"/>
  <c r="K28" i="307"/>
  <c r="L28" i="307" s="1"/>
  <c r="B29" i="307"/>
  <c r="E29" i="307" s="1"/>
  <c r="C29" i="307"/>
  <c r="D29" i="307"/>
  <c r="F29" i="307"/>
  <c r="I29" i="307" s="1"/>
  <c r="G29" i="307"/>
  <c r="H29" i="307"/>
  <c r="J29" i="307"/>
  <c r="K29" i="307"/>
  <c r="L29" i="307"/>
  <c r="D30" i="307"/>
  <c r="E30" i="307"/>
  <c r="H30" i="307"/>
  <c r="I30" i="307"/>
  <c r="J30" i="307"/>
  <c r="K30" i="307"/>
  <c r="L30" i="307" s="1"/>
  <c r="D31" i="307"/>
  <c r="E31" i="307"/>
  <c r="H31" i="307"/>
  <c r="I31" i="307"/>
  <c r="J31" i="307"/>
  <c r="K31" i="307"/>
  <c r="L31" i="307"/>
  <c r="B32" i="307"/>
  <c r="C32" i="307"/>
  <c r="D32" i="307" s="1"/>
  <c r="E32" i="307"/>
  <c r="F32" i="307"/>
  <c r="G32" i="307"/>
  <c r="H32" i="307" s="1"/>
  <c r="J32" i="307"/>
  <c r="D33" i="307"/>
  <c r="E33" i="307"/>
  <c r="H33" i="307"/>
  <c r="I33" i="307"/>
  <c r="J33" i="307"/>
  <c r="K33" i="307"/>
  <c r="L33" i="307"/>
  <c r="D34" i="307"/>
  <c r="E34" i="307"/>
  <c r="H34" i="307"/>
  <c r="I34" i="307"/>
  <c r="J34" i="307"/>
  <c r="K34" i="307"/>
  <c r="L34" i="307" s="1"/>
  <c r="D35" i="307"/>
  <c r="E35" i="307"/>
  <c r="H35" i="307"/>
  <c r="I35" i="307"/>
  <c r="J35" i="307"/>
  <c r="K35" i="307"/>
  <c r="L35" i="307"/>
  <c r="D36" i="307"/>
  <c r="E36" i="307"/>
  <c r="H36" i="307"/>
  <c r="I36" i="307"/>
  <c r="J36" i="307"/>
  <c r="K36" i="307"/>
  <c r="L36" i="307" s="1"/>
  <c r="D37" i="307"/>
  <c r="E37" i="307"/>
  <c r="H37" i="307"/>
  <c r="I37" i="307"/>
  <c r="J37" i="307"/>
  <c r="K37" i="307"/>
  <c r="L37" i="307"/>
  <c r="D38" i="307"/>
  <c r="E38" i="307"/>
  <c r="H38" i="307"/>
  <c r="I38" i="307"/>
  <c r="J38" i="307"/>
  <c r="K38" i="307"/>
  <c r="L38" i="307" s="1"/>
  <c r="D39" i="307"/>
  <c r="E39" i="307"/>
  <c r="H39" i="307"/>
  <c r="I39" i="307"/>
  <c r="J39" i="307"/>
  <c r="K39" i="307"/>
  <c r="L39" i="307"/>
  <c r="D40" i="307"/>
  <c r="E40" i="307"/>
  <c r="H40" i="307"/>
  <c r="I40" i="307"/>
  <c r="J40" i="307"/>
  <c r="K40" i="307"/>
  <c r="L40" i="307" s="1"/>
  <c r="D41" i="307"/>
  <c r="E41" i="307"/>
  <c r="H41" i="307"/>
  <c r="I41" i="307"/>
  <c r="J41" i="307"/>
  <c r="K41" i="307"/>
  <c r="L41" i="307"/>
  <c r="D42" i="307"/>
  <c r="E42" i="307"/>
  <c r="H42" i="307"/>
  <c r="I42" i="307"/>
  <c r="J42" i="307"/>
  <c r="K42" i="307"/>
  <c r="L42" i="307" s="1"/>
  <c r="D43" i="307"/>
  <c r="E43" i="307"/>
  <c r="H43" i="307"/>
  <c r="I43" i="307"/>
  <c r="J43" i="307"/>
  <c r="K43" i="307"/>
  <c r="L43" i="307"/>
  <c r="D44" i="307"/>
  <c r="E44" i="307"/>
  <c r="H44" i="307"/>
  <c r="I44" i="307"/>
  <c r="J44" i="307"/>
  <c r="K44" i="307"/>
  <c r="L44" i="307" s="1"/>
  <c r="D45" i="307"/>
  <c r="E45" i="307"/>
  <c r="H45" i="307"/>
  <c r="I45" i="307"/>
  <c r="J45" i="307"/>
  <c r="K45" i="307"/>
  <c r="L45" i="307"/>
  <c r="D46" i="307"/>
  <c r="E46" i="307"/>
  <c r="H46" i="307"/>
  <c r="I46" i="307"/>
  <c r="J46" i="307"/>
  <c r="K46" i="307"/>
  <c r="L46" i="307" s="1"/>
  <c r="D47" i="307"/>
  <c r="E47" i="307"/>
  <c r="H47" i="307"/>
  <c r="I47" i="307"/>
  <c r="J47" i="307"/>
  <c r="K47" i="307"/>
  <c r="L47" i="307"/>
  <c r="D48" i="307"/>
  <c r="E48" i="307"/>
  <c r="H48" i="307"/>
  <c r="I48" i="307"/>
  <c r="J48" i="307"/>
  <c r="K48" i="307"/>
  <c r="L48" i="307" s="1"/>
  <c r="D49" i="307"/>
  <c r="E49" i="307"/>
  <c r="H49" i="307"/>
  <c r="I49" i="307"/>
  <c r="J49" i="307"/>
  <c r="K49" i="307"/>
  <c r="L49" i="307"/>
  <c r="B50" i="307"/>
  <c r="F50" i="307"/>
  <c r="J50" i="307" s="1"/>
  <c r="J51" i="307"/>
  <c r="F4" i="306"/>
  <c r="G4" i="306"/>
  <c r="J4" i="306"/>
  <c r="K4" i="306"/>
  <c r="B9" i="306"/>
  <c r="C9" i="306"/>
  <c r="D9" i="306" s="1"/>
  <c r="F9" i="306"/>
  <c r="G9" i="306"/>
  <c r="B10" i="306"/>
  <c r="C10" i="306"/>
  <c r="F10" i="306"/>
  <c r="G10" i="306"/>
  <c r="J10" i="306"/>
  <c r="B11" i="306"/>
  <c r="C11" i="306"/>
  <c r="F11" i="306"/>
  <c r="G11" i="306"/>
  <c r="H11" i="306" s="1"/>
  <c r="K11" i="306"/>
  <c r="B12" i="306"/>
  <c r="C12" i="306"/>
  <c r="F12" i="306"/>
  <c r="G12" i="306"/>
  <c r="I12" i="306" s="1"/>
  <c r="B13" i="306"/>
  <c r="C13" i="306"/>
  <c r="F13" i="306"/>
  <c r="G13" i="306"/>
  <c r="H13" i="306" s="1"/>
  <c r="B15" i="306"/>
  <c r="C15" i="306"/>
  <c r="F15" i="306"/>
  <c r="G15" i="306"/>
  <c r="K15" i="306"/>
  <c r="B16" i="306"/>
  <c r="C16" i="306"/>
  <c r="F16" i="306"/>
  <c r="G16" i="306"/>
  <c r="J16" i="306"/>
  <c r="B17" i="306"/>
  <c r="C17" i="306"/>
  <c r="F17" i="306"/>
  <c r="G17" i="306"/>
  <c r="H17" i="306"/>
  <c r="K17" i="306"/>
  <c r="B18" i="306"/>
  <c r="C18" i="306"/>
  <c r="F18" i="306"/>
  <c r="I18" i="306" s="1"/>
  <c r="G18" i="306"/>
  <c r="K18" i="306"/>
  <c r="B19" i="306"/>
  <c r="C19" i="306"/>
  <c r="F19" i="306"/>
  <c r="I19" i="306" s="1"/>
  <c r="G19" i="306"/>
  <c r="H19" i="306"/>
  <c r="B20" i="306"/>
  <c r="C20" i="306"/>
  <c r="E20" i="306" s="1"/>
  <c r="F20" i="306"/>
  <c r="G20" i="306"/>
  <c r="B21" i="306"/>
  <c r="C21" i="306"/>
  <c r="D21" i="306" s="1"/>
  <c r="F21" i="306"/>
  <c r="G21" i="306"/>
  <c r="B22" i="306"/>
  <c r="C22" i="306"/>
  <c r="F22" i="306"/>
  <c r="G22" i="306"/>
  <c r="J22" i="306"/>
  <c r="B23" i="306"/>
  <c r="C23" i="306"/>
  <c r="D23" i="306" s="1"/>
  <c r="F23" i="306"/>
  <c r="G23" i="306"/>
  <c r="B24" i="306"/>
  <c r="C24" i="306"/>
  <c r="F24" i="306"/>
  <c r="J24" i="306" s="1"/>
  <c r="G24" i="306"/>
  <c r="B25" i="306"/>
  <c r="C25" i="306"/>
  <c r="F25" i="306"/>
  <c r="G25" i="306"/>
  <c r="H25" i="306" s="1"/>
  <c r="B26" i="306"/>
  <c r="C26" i="306"/>
  <c r="F26" i="306"/>
  <c r="G26" i="306"/>
  <c r="I26" i="306" s="1"/>
  <c r="B27" i="306"/>
  <c r="C27" i="306"/>
  <c r="F27" i="306"/>
  <c r="G27" i="306"/>
  <c r="H27" i="306" s="1"/>
  <c r="B29" i="306"/>
  <c r="C29" i="306"/>
  <c r="F29" i="306"/>
  <c r="G29" i="306"/>
  <c r="B30" i="306"/>
  <c r="J30" i="306" s="1"/>
  <c r="C30" i="306"/>
  <c r="E30" i="306"/>
  <c r="F30" i="306"/>
  <c r="G30" i="306"/>
  <c r="H30" i="306" s="1"/>
  <c r="B32" i="306"/>
  <c r="C32" i="306"/>
  <c r="E32" i="306" s="1"/>
  <c r="F32" i="306"/>
  <c r="G32" i="306"/>
  <c r="B33" i="306"/>
  <c r="C33" i="306"/>
  <c r="E33" i="306" s="1"/>
  <c r="F33" i="306"/>
  <c r="G33" i="306"/>
  <c r="B34" i="306"/>
  <c r="C34" i="306"/>
  <c r="F34" i="306"/>
  <c r="G34" i="306"/>
  <c r="B35" i="306"/>
  <c r="C35" i="306"/>
  <c r="F35" i="306"/>
  <c r="J35" i="306" s="1"/>
  <c r="G35" i="306"/>
  <c r="I35" i="306"/>
  <c r="K35" i="306"/>
  <c r="B36" i="306"/>
  <c r="C36" i="306"/>
  <c r="F36" i="306"/>
  <c r="H36" i="306" s="1"/>
  <c r="G36" i="306"/>
  <c r="K36" i="306"/>
  <c r="B37" i="306"/>
  <c r="J37" i="306" s="1"/>
  <c r="C37" i="306"/>
  <c r="F37" i="306"/>
  <c r="G37" i="306"/>
  <c r="B38" i="306"/>
  <c r="C38" i="306"/>
  <c r="D38" i="306" s="1"/>
  <c r="F38" i="306"/>
  <c r="G38" i="306"/>
  <c r="B39" i="306"/>
  <c r="C39" i="306"/>
  <c r="F39" i="306"/>
  <c r="J39" i="306" s="1"/>
  <c r="G39" i="306"/>
  <c r="I39" i="306"/>
  <c r="K39" i="306"/>
  <c r="B40" i="306"/>
  <c r="C40" i="306"/>
  <c r="F40" i="306"/>
  <c r="H40" i="306" s="1"/>
  <c r="G40" i="306"/>
  <c r="K40" i="306"/>
  <c r="B41" i="306"/>
  <c r="J41" i="306" s="1"/>
  <c r="C41" i="306"/>
  <c r="F41" i="306"/>
  <c r="G41" i="306"/>
  <c r="B42" i="306"/>
  <c r="C42" i="306"/>
  <c r="D42" i="306" s="1"/>
  <c r="F42" i="306"/>
  <c r="G42" i="306"/>
  <c r="B43" i="306"/>
  <c r="C43" i="306"/>
  <c r="F43" i="306"/>
  <c r="J43" i="306" s="1"/>
  <c r="G43" i="306"/>
  <c r="I43" i="306" s="1"/>
  <c r="B44" i="306"/>
  <c r="C44" i="306"/>
  <c r="F44" i="306"/>
  <c r="G44" i="306"/>
  <c r="H44" i="306" s="1"/>
  <c r="B45" i="306"/>
  <c r="C45" i="306"/>
  <c r="E45" i="306" s="1"/>
  <c r="F45" i="306"/>
  <c r="G45" i="306"/>
  <c r="B46" i="306"/>
  <c r="E46" i="306" s="1"/>
  <c r="C46" i="306"/>
  <c r="F46" i="306"/>
  <c r="G46" i="306"/>
  <c r="B47" i="306"/>
  <c r="C47" i="306"/>
  <c r="F47" i="306"/>
  <c r="J47" i="306" s="1"/>
  <c r="G47" i="306"/>
  <c r="I47" i="306" s="1"/>
  <c r="B48" i="306"/>
  <c r="C48" i="306"/>
  <c r="F48" i="306"/>
  <c r="G48" i="306"/>
  <c r="H48" i="306" s="1"/>
  <c r="B49" i="306"/>
  <c r="C49" i="306"/>
  <c r="E49" i="306" s="1"/>
  <c r="F49" i="306"/>
  <c r="G49" i="306"/>
  <c r="F4" i="304"/>
  <c r="G4" i="304"/>
  <c r="J4" i="304"/>
  <c r="K4" i="304"/>
  <c r="B7" i="304"/>
  <c r="F7" i="304"/>
  <c r="J7" i="304"/>
  <c r="B8" i="304"/>
  <c r="C8" i="304"/>
  <c r="E8" i="304"/>
  <c r="F8" i="304"/>
  <c r="G8" i="304"/>
  <c r="J8" i="304"/>
  <c r="D9" i="304"/>
  <c r="E9" i="304"/>
  <c r="H9" i="304"/>
  <c r="I9" i="304"/>
  <c r="J9" i="304"/>
  <c r="K9" i="304"/>
  <c r="L9" i="304"/>
  <c r="D10" i="304"/>
  <c r="E10" i="304"/>
  <c r="H10" i="304"/>
  <c r="I10" i="304"/>
  <c r="J10" i="304"/>
  <c r="K10" i="304"/>
  <c r="L10" i="304" s="1"/>
  <c r="D11" i="304"/>
  <c r="E11" i="304"/>
  <c r="H11" i="304"/>
  <c r="I11" i="304"/>
  <c r="J11" i="304"/>
  <c r="K11" i="304"/>
  <c r="L11" i="304"/>
  <c r="D12" i="304"/>
  <c r="E12" i="304"/>
  <c r="H12" i="304"/>
  <c r="I12" i="304"/>
  <c r="J12" i="304"/>
  <c r="K12" i="304"/>
  <c r="L12" i="304" s="1"/>
  <c r="D13" i="304"/>
  <c r="E13" i="304"/>
  <c r="H13" i="304"/>
  <c r="I13" i="304"/>
  <c r="J13" i="304"/>
  <c r="K13" i="304"/>
  <c r="L13" i="304"/>
  <c r="B14" i="304"/>
  <c r="C14" i="304"/>
  <c r="D14" i="304" s="1"/>
  <c r="F14" i="304"/>
  <c r="G14" i="304"/>
  <c r="H14" i="304" s="1"/>
  <c r="I14" i="304"/>
  <c r="J14" i="304"/>
  <c r="K14" i="304"/>
  <c r="L14" i="304" s="1"/>
  <c r="D15" i="304"/>
  <c r="E15" i="304"/>
  <c r="H15" i="304"/>
  <c r="I15" i="304"/>
  <c r="J15" i="304"/>
  <c r="K15" i="304"/>
  <c r="L15" i="304"/>
  <c r="D16" i="304"/>
  <c r="E16" i="304"/>
  <c r="H16" i="304"/>
  <c r="I16" i="304"/>
  <c r="J16" i="304"/>
  <c r="K16" i="304"/>
  <c r="L16" i="304" s="1"/>
  <c r="D17" i="304"/>
  <c r="E17" i="304"/>
  <c r="H17" i="304"/>
  <c r="I17" i="304"/>
  <c r="J17" i="304"/>
  <c r="K17" i="304"/>
  <c r="L17" i="304"/>
  <c r="D18" i="304"/>
  <c r="E18" i="304"/>
  <c r="H18" i="304"/>
  <c r="I18" i="304"/>
  <c r="J18" i="304"/>
  <c r="K18" i="304"/>
  <c r="L18" i="304" s="1"/>
  <c r="D19" i="304"/>
  <c r="E19" i="304"/>
  <c r="H19" i="304"/>
  <c r="I19" i="304"/>
  <c r="J19" i="304"/>
  <c r="K19" i="304"/>
  <c r="L19" i="304"/>
  <c r="D20" i="304"/>
  <c r="E20" i="304"/>
  <c r="H20" i="304"/>
  <c r="I20" i="304"/>
  <c r="J20" i="304"/>
  <c r="K20" i="304"/>
  <c r="L20" i="304" s="1"/>
  <c r="D21" i="304"/>
  <c r="E21" i="304"/>
  <c r="H21" i="304"/>
  <c r="I21" i="304"/>
  <c r="J21" i="304"/>
  <c r="K21" i="304"/>
  <c r="L21" i="304"/>
  <c r="D22" i="304"/>
  <c r="E22" i="304"/>
  <c r="H22" i="304"/>
  <c r="I22" i="304"/>
  <c r="J22" i="304"/>
  <c r="K22" i="304"/>
  <c r="L22" i="304" s="1"/>
  <c r="D23" i="304"/>
  <c r="E23" i="304"/>
  <c r="H23" i="304"/>
  <c r="I23" i="304"/>
  <c r="J23" i="304"/>
  <c r="K23" i="304"/>
  <c r="L23" i="304"/>
  <c r="D24" i="304"/>
  <c r="E24" i="304"/>
  <c r="H24" i="304"/>
  <c r="I24" i="304"/>
  <c r="J24" i="304"/>
  <c r="K24" i="304"/>
  <c r="L24" i="304" s="1"/>
  <c r="D25" i="304"/>
  <c r="E25" i="304"/>
  <c r="H25" i="304"/>
  <c r="I25" i="304"/>
  <c r="J25" i="304"/>
  <c r="K25" i="304"/>
  <c r="L25" i="304"/>
  <c r="D26" i="304"/>
  <c r="E26" i="304"/>
  <c r="H26" i="304"/>
  <c r="I26" i="304"/>
  <c r="J26" i="304"/>
  <c r="K26" i="304"/>
  <c r="L26" i="304" s="1"/>
  <c r="D27" i="304"/>
  <c r="E27" i="304"/>
  <c r="H27" i="304"/>
  <c r="I27" i="304"/>
  <c r="J27" i="304"/>
  <c r="K27" i="304"/>
  <c r="L27" i="304"/>
  <c r="B28" i="304"/>
  <c r="C28" i="304"/>
  <c r="D28" i="304" s="1"/>
  <c r="E28" i="304"/>
  <c r="F28" i="304"/>
  <c r="G28" i="304"/>
  <c r="H28" i="304" s="1"/>
  <c r="J28" i="304"/>
  <c r="D29" i="304"/>
  <c r="E29" i="304"/>
  <c r="H29" i="304"/>
  <c r="I29" i="304"/>
  <c r="J29" i="304"/>
  <c r="K29" i="304"/>
  <c r="L29" i="304"/>
  <c r="D30" i="304"/>
  <c r="E30" i="304"/>
  <c r="H30" i="304"/>
  <c r="I30" i="304"/>
  <c r="J30" i="304"/>
  <c r="K30" i="304"/>
  <c r="L30" i="304" s="1"/>
  <c r="B31" i="304"/>
  <c r="E31" i="304" s="1"/>
  <c r="C31" i="304"/>
  <c r="D31" i="304"/>
  <c r="F31" i="304"/>
  <c r="I31" i="304" s="1"/>
  <c r="G31" i="304"/>
  <c r="H31" i="304"/>
  <c r="K31" i="304"/>
  <c r="D32" i="304"/>
  <c r="E32" i="304"/>
  <c r="H32" i="304"/>
  <c r="I32" i="304"/>
  <c r="J32" i="304"/>
  <c r="K32" i="304"/>
  <c r="L32" i="304" s="1"/>
  <c r="D33" i="304"/>
  <c r="E33" i="304"/>
  <c r="H33" i="304"/>
  <c r="I33" i="304"/>
  <c r="J33" i="304"/>
  <c r="K33" i="304"/>
  <c r="L33" i="304"/>
  <c r="D34" i="304"/>
  <c r="E34" i="304"/>
  <c r="H34" i="304"/>
  <c r="I34" i="304"/>
  <c r="J34" i="304"/>
  <c r="K34" i="304"/>
  <c r="L34" i="304" s="1"/>
  <c r="D35" i="304"/>
  <c r="E35" i="304"/>
  <c r="H35" i="304"/>
  <c r="I35" i="304"/>
  <c r="J35" i="304"/>
  <c r="K35" i="304"/>
  <c r="L35" i="304"/>
  <c r="D36" i="304"/>
  <c r="E36" i="304"/>
  <c r="H36" i="304"/>
  <c r="I36" i="304"/>
  <c r="J36" i="304"/>
  <c r="K36" i="304"/>
  <c r="L36" i="304" s="1"/>
  <c r="D37" i="304"/>
  <c r="E37" i="304"/>
  <c r="H37" i="304"/>
  <c r="I37" i="304"/>
  <c r="J37" i="304"/>
  <c r="K37" i="304"/>
  <c r="L37" i="304"/>
  <c r="D38" i="304"/>
  <c r="E38" i="304"/>
  <c r="H38" i="304"/>
  <c r="I38" i="304"/>
  <c r="J38" i="304"/>
  <c r="K38" i="304"/>
  <c r="L38" i="304" s="1"/>
  <c r="D39" i="304"/>
  <c r="E39" i="304"/>
  <c r="H39" i="304"/>
  <c r="I39" i="304"/>
  <c r="J39" i="304"/>
  <c r="K39" i="304"/>
  <c r="L39" i="304"/>
  <c r="D40" i="304"/>
  <c r="E40" i="304"/>
  <c r="H40" i="304"/>
  <c r="I40" i="304"/>
  <c r="J40" i="304"/>
  <c r="K40" i="304"/>
  <c r="L40" i="304" s="1"/>
  <c r="D41" i="304"/>
  <c r="E41" i="304"/>
  <c r="H41" i="304"/>
  <c r="I41" i="304"/>
  <c r="J41" i="304"/>
  <c r="K41" i="304"/>
  <c r="L41" i="304"/>
  <c r="D42" i="304"/>
  <c r="E42" i="304"/>
  <c r="H42" i="304"/>
  <c r="I42" i="304"/>
  <c r="J42" i="304"/>
  <c r="K42" i="304"/>
  <c r="L42" i="304" s="1"/>
  <c r="D43" i="304"/>
  <c r="E43" i="304"/>
  <c r="H43" i="304"/>
  <c r="I43" i="304"/>
  <c r="J43" i="304"/>
  <c r="K43" i="304"/>
  <c r="L43" i="304"/>
  <c r="D44" i="304"/>
  <c r="E44" i="304"/>
  <c r="H44" i="304"/>
  <c r="I44" i="304"/>
  <c r="J44" i="304"/>
  <c r="K44" i="304"/>
  <c r="L44" i="304" s="1"/>
  <c r="D45" i="304"/>
  <c r="E45" i="304"/>
  <c r="H45" i="304"/>
  <c r="I45" i="304"/>
  <c r="J45" i="304"/>
  <c r="K45" i="304"/>
  <c r="L45" i="304"/>
  <c r="D46" i="304"/>
  <c r="E46" i="304"/>
  <c r="H46" i="304"/>
  <c r="I46" i="304"/>
  <c r="J46" i="304"/>
  <c r="K46" i="304"/>
  <c r="L46" i="304" s="1"/>
  <c r="D47" i="304"/>
  <c r="E47" i="304"/>
  <c r="H47" i="304"/>
  <c r="I47" i="304"/>
  <c r="J47" i="304"/>
  <c r="K47" i="304"/>
  <c r="L47" i="304"/>
  <c r="D48" i="304"/>
  <c r="E48" i="304"/>
  <c r="H48" i="304"/>
  <c r="I48" i="304"/>
  <c r="J48" i="304"/>
  <c r="K48" i="304"/>
  <c r="L48" i="304" s="1"/>
  <c r="D49" i="304"/>
  <c r="E49" i="304"/>
  <c r="H49" i="304"/>
  <c r="I49" i="304"/>
  <c r="J49" i="304"/>
  <c r="K49" i="304"/>
  <c r="L49" i="304"/>
  <c r="F4" i="303"/>
  <c r="G4" i="303"/>
  <c r="J4" i="303"/>
  <c r="K4" i="303"/>
  <c r="B8" i="303"/>
  <c r="B7" i="303" s="1"/>
  <c r="C8" i="303"/>
  <c r="F8" i="303"/>
  <c r="F7" i="303" s="1"/>
  <c r="G8" i="303"/>
  <c r="I8" i="303"/>
  <c r="J8" i="303"/>
  <c r="K8" i="303"/>
  <c r="L8" i="303" s="1"/>
  <c r="D9" i="303"/>
  <c r="E9" i="303"/>
  <c r="H9" i="303"/>
  <c r="I9" i="303"/>
  <c r="J9" i="303"/>
  <c r="K9" i="303"/>
  <c r="L9" i="303"/>
  <c r="D10" i="303"/>
  <c r="E10" i="303"/>
  <c r="H10" i="303"/>
  <c r="I10" i="303"/>
  <c r="J10" i="303"/>
  <c r="K10" i="303"/>
  <c r="L10" i="303" s="1"/>
  <c r="D11" i="303"/>
  <c r="E11" i="303"/>
  <c r="H11" i="303"/>
  <c r="I11" i="303"/>
  <c r="J11" i="303"/>
  <c r="K11" i="303"/>
  <c r="L11" i="303"/>
  <c r="D12" i="303"/>
  <c r="E12" i="303"/>
  <c r="H12" i="303"/>
  <c r="I12" i="303"/>
  <c r="J12" i="303"/>
  <c r="K12" i="303"/>
  <c r="L12" i="303" s="1"/>
  <c r="D13" i="303"/>
  <c r="E13" i="303"/>
  <c r="H13" i="303"/>
  <c r="I13" i="303"/>
  <c r="J13" i="303"/>
  <c r="K13" i="303"/>
  <c r="L13" i="303"/>
  <c r="B14" i="303"/>
  <c r="C14" i="303"/>
  <c r="D14" i="303" s="1"/>
  <c r="E14" i="303"/>
  <c r="F14" i="303"/>
  <c r="G14" i="303"/>
  <c r="H14" i="303" s="1"/>
  <c r="J14" i="303"/>
  <c r="D15" i="303"/>
  <c r="E15" i="303"/>
  <c r="H15" i="303"/>
  <c r="I15" i="303"/>
  <c r="J15" i="303"/>
  <c r="K15" i="303"/>
  <c r="L15" i="303"/>
  <c r="D16" i="303"/>
  <c r="E16" i="303"/>
  <c r="H16" i="303"/>
  <c r="I16" i="303"/>
  <c r="J16" i="303"/>
  <c r="K16" i="303"/>
  <c r="L16" i="303" s="1"/>
  <c r="D17" i="303"/>
  <c r="E17" i="303"/>
  <c r="H17" i="303"/>
  <c r="I17" i="303"/>
  <c r="J17" i="303"/>
  <c r="K17" i="303"/>
  <c r="L17" i="303"/>
  <c r="D18" i="303"/>
  <c r="E18" i="303"/>
  <c r="H18" i="303"/>
  <c r="I18" i="303"/>
  <c r="J18" i="303"/>
  <c r="K18" i="303"/>
  <c r="L18" i="303" s="1"/>
  <c r="D19" i="303"/>
  <c r="E19" i="303"/>
  <c r="H19" i="303"/>
  <c r="I19" i="303"/>
  <c r="J19" i="303"/>
  <c r="K19" i="303"/>
  <c r="L19" i="303"/>
  <c r="D20" i="303"/>
  <c r="E20" i="303"/>
  <c r="H20" i="303"/>
  <c r="I20" i="303"/>
  <c r="J20" i="303"/>
  <c r="K20" i="303"/>
  <c r="L20" i="303" s="1"/>
  <c r="D21" i="303"/>
  <c r="E21" i="303"/>
  <c r="H21" i="303"/>
  <c r="I21" i="303"/>
  <c r="J21" i="303"/>
  <c r="K21" i="303"/>
  <c r="L21" i="303"/>
  <c r="D22" i="303"/>
  <c r="E22" i="303"/>
  <c r="H22" i="303"/>
  <c r="I22" i="303"/>
  <c r="J22" i="303"/>
  <c r="K22" i="303"/>
  <c r="L22" i="303" s="1"/>
  <c r="D23" i="303"/>
  <c r="E23" i="303"/>
  <c r="H23" i="303"/>
  <c r="I23" i="303"/>
  <c r="J23" i="303"/>
  <c r="K23" i="303"/>
  <c r="L23" i="303"/>
  <c r="D24" i="303"/>
  <c r="E24" i="303"/>
  <c r="H24" i="303"/>
  <c r="I24" i="303"/>
  <c r="J24" i="303"/>
  <c r="K24" i="303"/>
  <c r="L24" i="303" s="1"/>
  <c r="D25" i="303"/>
  <c r="E25" i="303"/>
  <c r="H25" i="303"/>
  <c r="I25" i="303"/>
  <c r="J25" i="303"/>
  <c r="K25" i="303"/>
  <c r="L25" i="303"/>
  <c r="D26" i="303"/>
  <c r="E26" i="303"/>
  <c r="H26" i="303"/>
  <c r="I26" i="303"/>
  <c r="J26" i="303"/>
  <c r="K26" i="303"/>
  <c r="L26" i="303" s="1"/>
  <c r="D27" i="303"/>
  <c r="E27" i="303"/>
  <c r="H27" i="303"/>
  <c r="I27" i="303"/>
  <c r="J27" i="303"/>
  <c r="K27" i="303"/>
  <c r="L27" i="303"/>
  <c r="B28" i="303"/>
  <c r="C28" i="303"/>
  <c r="D28" i="303" s="1"/>
  <c r="F28" i="303"/>
  <c r="G28" i="303"/>
  <c r="H28" i="303" s="1"/>
  <c r="I28" i="303"/>
  <c r="J28" i="303"/>
  <c r="K28" i="303"/>
  <c r="L28" i="303" s="1"/>
  <c r="D29" i="303"/>
  <c r="E29" i="303"/>
  <c r="H29" i="303"/>
  <c r="I29" i="303"/>
  <c r="J29" i="303"/>
  <c r="K29" i="303"/>
  <c r="L29" i="303"/>
  <c r="D30" i="303"/>
  <c r="E30" i="303"/>
  <c r="H30" i="303"/>
  <c r="I30" i="303"/>
  <c r="J30" i="303"/>
  <c r="K30" i="303"/>
  <c r="L30" i="303" s="1"/>
  <c r="B31" i="303"/>
  <c r="E31" i="303" s="1"/>
  <c r="C31" i="303"/>
  <c r="D31" i="303"/>
  <c r="F31" i="303"/>
  <c r="I31" i="303" s="1"/>
  <c r="G31" i="303"/>
  <c r="H31" i="303"/>
  <c r="J31" i="303"/>
  <c r="K31" i="303"/>
  <c r="L31" i="303"/>
  <c r="D32" i="303"/>
  <c r="E32" i="303"/>
  <c r="H32" i="303"/>
  <c r="I32" i="303"/>
  <c r="J32" i="303"/>
  <c r="K32" i="303"/>
  <c r="L32" i="303" s="1"/>
  <c r="D33" i="303"/>
  <c r="E33" i="303"/>
  <c r="H33" i="303"/>
  <c r="I33" i="303"/>
  <c r="J33" i="303"/>
  <c r="K33" i="303"/>
  <c r="L33" i="303"/>
  <c r="D34" i="303"/>
  <c r="E34" i="303"/>
  <c r="H34" i="303"/>
  <c r="I34" i="303"/>
  <c r="J34" i="303"/>
  <c r="K34" i="303"/>
  <c r="L34" i="303" s="1"/>
  <c r="D35" i="303"/>
  <c r="E35" i="303"/>
  <c r="H35" i="303"/>
  <c r="I35" i="303"/>
  <c r="J35" i="303"/>
  <c r="K35" i="303"/>
  <c r="L35" i="303"/>
  <c r="D36" i="303"/>
  <c r="E36" i="303"/>
  <c r="H36" i="303"/>
  <c r="I36" i="303"/>
  <c r="J36" i="303"/>
  <c r="K36" i="303"/>
  <c r="L36" i="303" s="1"/>
  <c r="D37" i="303"/>
  <c r="E37" i="303"/>
  <c r="H37" i="303"/>
  <c r="I37" i="303"/>
  <c r="J37" i="303"/>
  <c r="K37" i="303"/>
  <c r="L37" i="303"/>
  <c r="D38" i="303"/>
  <c r="E38" i="303"/>
  <c r="H38" i="303"/>
  <c r="I38" i="303"/>
  <c r="J38" i="303"/>
  <c r="K38" i="303"/>
  <c r="L38" i="303" s="1"/>
  <c r="D39" i="303"/>
  <c r="E39" i="303"/>
  <c r="H39" i="303"/>
  <c r="I39" i="303"/>
  <c r="J39" i="303"/>
  <c r="K39" i="303"/>
  <c r="L39" i="303"/>
  <c r="D40" i="303"/>
  <c r="E40" i="303"/>
  <c r="H40" i="303"/>
  <c r="I40" i="303"/>
  <c r="J40" i="303"/>
  <c r="K40" i="303"/>
  <c r="L40" i="303" s="1"/>
  <c r="D41" i="303"/>
  <c r="E41" i="303"/>
  <c r="H41" i="303"/>
  <c r="I41" i="303"/>
  <c r="J41" i="303"/>
  <c r="K41" i="303"/>
  <c r="L41" i="303"/>
  <c r="D42" i="303"/>
  <c r="E42" i="303"/>
  <c r="H42" i="303"/>
  <c r="I42" i="303"/>
  <c r="J42" i="303"/>
  <c r="K42" i="303"/>
  <c r="L42" i="303" s="1"/>
  <c r="D43" i="303"/>
  <c r="E43" i="303"/>
  <c r="H43" i="303"/>
  <c r="I43" i="303"/>
  <c r="J43" i="303"/>
  <c r="K43" i="303"/>
  <c r="L43" i="303"/>
  <c r="D44" i="303"/>
  <c r="E44" i="303"/>
  <c r="H44" i="303"/>
  <c r="I44" i="303"/>
  <c r="J44" i="303"/>
  <c r="K44" i="303"/>
  <c r="L44" i="303" s="1"/>
  <c r="D45" i="303"/>
  <c r="E45" i="303"/>
  <c r="H45" i="303"/>
  <c r="I45" i="303"/>
  <c r="J45" i="303"/>
  <c r="K45" i="303"/>
  <c r="L45" i="303"/>
  <c r="D46" i="303"/>
  <c r="E46" i="303"/>
  <c r="H46" i="303"/>
  <c r="I46" i="303"/>
  <c r="J46" i="303"/>
  <c r="K46" i="303"/>
  <c r="L46" i="303" s="1"/>
  <c r="D47" i="303"/>
  <c r="E47" i="303"/>
  <c r="H47" i="303"/>
  <c r="I47" i="303"/>
  <c r="J47" i="303"/>
  <c r="K47" i="303"/>
  <c r="L47" i="303"/>
  <c r="D48" i="303"/>
  <c r="E48" i="303"/>
  <c r="H48" i="303"/>
  <c r="I48" i="303"/>
  <c r="J48" i="303"/>
  <c r="K48" i="303"/>
  <c r="L48" i="303" s="1"/>
  <c r="D49" i="303"/>
  <c r="E49" i="303"/>
  <c r="H49" i="303"/>
  <c r="I49" i="303"/>
  <c r="J49" i="303"/>
  <c r="K49" i="303"/>
  <c r="L49" i="303"/>
  <c r="F4" i="302"/>
  <c r="G4" i="302"/>
  <c r="J4" i="302"/>
  <c r="K4" i="302"/>
  <c r="B9" i="302"/>
  <c r="C9" i="302"/>
  <c r="F9" i="302"/>
  <c r="G9" i="302"/>
  <c r="H9" i="302"/>
  <c r="B10" i="302"/>
  <c r="C10" i="302"/>
  <c r="E10" i="302" s="1"/>
  <c r="F10" i="302"/>
  <c r="G10" i="302"/>
  <c r="B11" i="302"/>
  <c r="E11" i="302" s="1"/>
  <c r="C11" i="302"/>
  <c r="D11" i="302"/>
  <c r="F11" i="302"/>
  <c r="G11" i="302"/>
  <c r="B12" i="302"/>
  <c r="C12" i="302"/>
  <c r="F12" i="302"/>
  <c r="G12" i="302"/>
  <c r="J12" i="302"/>
  <c r="B13" i="302"/>
  <c r="C13" i="302"/>
  <c r="D13" i="302" s="1"/>
  <c r="F13" i="302"/>
  <c r="G13" i="302"/>
  <c r="K13" i="302"/>
  <c r="B14" i="302"/>
  <c r="C14" i="302"/>
  <c r="F14" i="302"/>
  <c r="G14" i="302"/>
  <c r="J14" i="302"/>
  <c r="B16" i="302"/>
  <c r="C16" i="302"/>
  <c r="F16" i="302"/>
  <c r="J16" i="302" s="1"/>
  <c r="G16" i="302"/>
  <c r="B17" i="302"/>
  <c r="C17" i="302"/>
  <c r="D17" i="302" s="1"/>
  <c r="F17" i="302"/>
  <c r="G17" i="302"/>
  <c r="H17" i="302" s="1"/>
  <c r="K17" i="302"/>
  <c r="B18" i="302"/>
  <c r="C18" i="302"/>
  <c r="F18" i="302"/>
  <c r="G18" i="302"/>
  <c r="I18" i="302" s="1"/>
  <c r="K18" i="302"/>
  <c r="B19" i="302"/>
  <c r="C19" i="302"/>
  <c r="F19" i="302"/>
  <c r="G19" i="302"/>
  <c r="H19" i="302" s="1"/>
  <c r="B20" i="302"/>
  <c r="J20" i="302" s="1"/>
  <c r="C20" i="302"/>
  <c r="F20" i="302"/>
  <c r="G20" i="302"/>
  <c r="H20" i="302" s="1"/>
  <c r="B21" i="302"/>
  <c r="C21" i="302"/>
  <c r="D21" i="302" s="1"/>
  <c r="F21" i="302"/>
  <c r="J21" i="302" s="1"/>
  <c r="G21" i="302"/>
  <c r="B22" i="302"/>
  <c r="C22" i="302"/>
  <c r="F22" i="302"/>
  <c r="G22" i="302"/>
  <c r="J22" i="302"/>
  <c r="B23" i="302"/>
  <c r="E23" i="302" s="1"/>
  <c r="C23" i="302"/>
  <c r="F23" i="302"/>
  <c r="G23" i="302"/>
  <c r="H23" i="302" s="1"/>
  <c r="B24" i="302"/>
  <c r="C24" i="302"/>
  <c r="F24" i="302"/>
  <c r="J24" i="302" s="1"/>
  <c r="G24" i="302"/>
  <c r="B25" i="302"/>
  <c r="C25" i="302"/>
  <c r="D25" i="302" s="1"/>
  <c r="F25" i="302"/>
  <c r="G25" i="302"/>
  <c r="H25" i="302" s="1"/>
  <c r="K25" i="302"/>
  <c r="B26" i="302"/>
  <c r="C26" i="302"/>
  <c r="F26" i="302"/>
  <c r="G26" i="302"/>
  <c r="I26" i="302" s="1"/>
  <c r="B27" i="302"/>
  <c r="C27" i="302"/>
  <c r="F27" i="302"/>
  <c r="G27" i="302"/>
  <c r="H27" i="302" s="1"/>
  <c r="B29" i="302"/>
  <c r="C29" i="302"/>
  <c r="F29" i="302"/>
  <c r="G29" i="302"/>
  <c r="H29" i="302"/>
  <c r="B30" i="302"/>
  <c r="C30" i="302"/>
  <c r="E30" i="302" s="1"/>
  <c r="F30" i="302"/>
  <c r="G30" i="302"/>
  <c r="B32" i="302"/>
  <c r="J32" i="302" s="1"/>
  <c r="C32" i="302"/>
  <c r="E32" i="302"/>
  <c r="F32" i="302"/>
  <c r="G32" i="302"/>
  <c r="B33" i="302"/>
  <c r="C33" i="302"/>
  <c r="E33" i="302" s="1"/>
  <c r="F33" i="302"/>
  <c r="J33" i="302" s="1"/>
  <c r="G33" i="302"/>
  <c r="B34" i="302"/>
  <c r="C34" i="302"/>
  <c r="D34" i="302" s="1"/>
  <c r="F34" i="302"/>
  <c r="J34" i="302" s="1"/>
  <c r="G34" i="302"/>
  <c r="B35" i="302"/>
  <c r="C35" i="302"/>
  <c r="F35" i="302"/>
  <c r="J35" i="302" s="1"/>
  <c r="G35" i="302"/>
  <c r="I35" i="302" s="1"/>
  <c r="B36" i="302"/>
  <c r="C36" i="302"/>
  <c r="D36" i="302" s="1"/>
  <c r="F36" i="302"/>
  <c r="G36" i="302"/>
  <c r="H36" i="302" s="1"/>
  <c r="K36" i="302"/>
  <c r="B37" i="302"/>
  <c r="C37" i="302"/>
  <c r="E37" i="302" s="1"/>
  <c r="F37" i="302"/>
  <c r="G37" i="302"/>
  <c r="B38" i="302"/>
  <c r="E38" i="302" s="1"/>
  <c r="C38" i="302"/>
  <c r="F38" i="302"/>
  <c r="G38" i="302"/>
  <c r="B39" i="302"/>
  <c r="C39" i="302"/>
  <c r="F39" i="302"/>
  <c r="J39" i="302" s="1"/>
  <c r="G39" i="302"/>
  <c r="I39" i="302" s="1"/>
  <c r="K39" i="302"/>
  <c r="L39" i="302" s="1"/>
  <c r="B40" i="302"/>
  <c r="C40" i="302"/>
  <c r="D40" i="302" s="1"/>
  <c r="F40" i="302"/>
  <c r="G40" i="302"/>
  <c r="K40" i="302" s="1"/>
  <c r="B41" i="302"/>
  <c r="C41" i="302"/>
  <c r="E41" i="302" s="1"/>
  <c r="F41" i="302"/>
  <c r="J41" i="302" s="1"/>
  <c r="G41" i="302"/>
  <c r="B42" i="302"/>
  <c r="C42" i="302"/>
  <c r="D42" i="302" s="1"/>
  <c r="F42" i="302"/>
  <c r="G42" i="302"/>
  <c r="J42" i="302"/>
  <c r="B43" i="302"/>
  <c r="C43" i="302"/>
  <c r="F43" i="302"/>
  <c r="J43" i="302" s="1"/>
  <c r="G43" i="302"/>
  <c r="I43" i="302" s="1"/>
  <c r="K43" i="302"/>
  <c r="B44" i="302"/>
  <c r="C44" i="302"/>
  <c r="D44" i="302" s="1"/>
  <c r="F44" i="302"/>
  <c r="G44" i="302"/>
  <c r="H44" i="302" s="1"/>
  <c r="B45" i="302"/>
  <c r="C45" i="302"/>
  <c r="E45" i="302" s="1"/>
  <c r="F45" i="302"/>
  <c r="G45" i="302"/>
  <c r="B46" i="302"/>
  <c r="E46" i="302" s="1"/>
  <c r="C46" i="302"/>
  <c r="F46" i="302"/>
  <c r="G46" i="302"/>
  <c r="B47" i="302"/>
  <c r="C47" i="302"/>
  <c r="F47" i="302"/>
  <c r="J47" i="302" s="1"/>
  <c r="G47" i="302"/>
  <c r="I47" i="302" s="1"/>
  <c r="K47" i="302"/>
  <c r="L47" i="302" s="1"/>
  <c r="B48" i="302"/>
  <c r="C48" i="302"/>
  <c r="D48" i="302" s="1"/>
  <c r="F48" i="302"/>
  <c r="G48" i="302"/>
  <c r="H48" i="302" s="1"/>
  <c r="B49" i="302"/>
  <c r="C49" i="302"/>
  <c r="E49" i="302" s="1"/>
  <c r="F49" i="302"/>
  <c r="G49" i="302"/>
  <c r="J49" i="302"/>
  <c r="B50" i="302"/>
  <c r="C50" i="302"/>
  <c r="D50" i="302" s="1"/>
  <c r="F50" i="302"/>
  <c r="G50" i="302"/>
  <c r="J50" i="302"/>
  <c r="F4" i="300"/>
  <c r="G4" i="300"/>
  <c r="J4" i="300"/>
  <c r="K4" i="300"/>
  <c r="B7" i="300"/>
  <c r="B8" i="300"/>
  <c r="C8" i="300"/>
  <c r="E8" i="300"/>
  <c r="F8" i="300"/>
  <c r="G8" i="300"/>
  <c r="J8" i="300"/>
  <c r="D9" i="300"/>
  <c r="E9" i="300"/>
  <c r="H9" i="300"/>
  <c r="I9" i="300"/>
  <c r="J9" i="300"/>
  <c r="K9" i="300"/>
  <c r="L9" i="300"/>
  <c r="D10" i="300"/>
  <c r="E10" i="300"/>
  <c r="H10" i="300"/>
  <c r="I10" i="300"/>
  <c r="J10" i="300"/>
  <c r="K10" i="300"/>
  <c r="L10" i="300" s="1"/>
  <c r="D11" i="300"/>
  <c r="E11" i="300"/>
  <c r="H11" i="300"/>
  <c r="I11" i="300"/>
  <c r="J11" i="300"/>
  <c r="K11" i="300"/>
  <c r="L11" i="300"/>
  <c r="D12" i="300"/>
  <c r="E12" i="300"/>
  <c r="H12" i="300"/>
  <c r="I12" i="300"/>
  <c r="J12" i="300"/>
  <c r="K12" i="300"/>
  <c r="L12" i="300" s="1"/>
  <c r="D13" i="300"/>
  <c r="E13" i="300"/>
  <c r="H13" i="300"/>
  <c r="I13" i="300"/>
  <c r="J13" i="300"/>
  <c r="K13" i="300"/>
  <c r="L13" i="300"/>
  <c r="D14" i="300"/>
  <c r="E14" i="300"/>
  <c r="H14" i="300"/>
  <c r="I14" i="300"/>
  <c r="J14" i="300"/>
  <c r="K14" i="300"/>
  <c r="L14" i="300" s="1"/>
  <c r="B15" i="300"/>
  <c r="E15" i="300" s="1"/>
  <c r="C15" i="300"/>
  <c r="D15" i="300"/>
  <c r="F15" i="300"/>
  <c r="I15" i="300" s="1"/>
  <c r="G15" i="300"/>
  <c r="H15" i="300"/>
  <c r="K15" i="300"/>
  <c r="D16" i="300"/>
  <c r="E16" i="300"/>
  <c r="H16" i="300"/>
  <c r="I16" i="300"/>
  <c r="J16" i="300"/>
  <c r="K16" i="300"/>
  <c r="L16" i="300" s="1"/>
  <c r="D17" i="300"/>
  <c r="E17" i="300"/>
  <c r="H17" i="300"/>
  <c r="I17" i="300"/>
  <c r="J17" i="300"/>
  <c r="K17" i="300"/>
  <c r="L17" i="300"/>
  <c r="D18" i="300"/>
  <c r="E18" i="300"/>
  <c r="H18" i="300"/>
  <c r="I18" i="300"/>
  <c r="J18" i="300"/>
  <c r="K18" i="300"/>
  <c r="L18" i="300" s="1"/>
  <c r="D19" i="300"/>
  <c r="E19" i="300"/>
  <c r="H19" i="300"/>
  <c r="I19" i="300"/>
  <c r="J19" i="300"/>
  <c r="K19" i="300"/>
  <c r="L19" i="300"/>
  <c r="D20" i="300"/>
  <c r="E20" i="300"/>
  <c r="H20" i="300"/>
  <c r="I20" i="300"/>
  <c r="J20" i="300"/>
  <c r="K20" i="300"/>
  <c r="L20" i="300" s="1"/>
  <c r="D21" i="300"/>
  <c r="E21" i="300"/>
  <c r="H21" i="300"/>
  <c r="I21" i="300"/>
  <c r="J21" i="300"/>
  <c r="K21" i="300"/>
  <c r="L21" i="300"/>
  <c r="D22" i="300"/>
  <c r="E22" i="300"/>
  <c r="H22" i="300"/>
  <c r="I22" i="300"/>
  <c r="J22" i="300"/>
  <c r="K22" i="300"/>
  <c r="L22" i="300" s="1"/>
  <c r="D23" i="300"/>
  <c r="E23" i="300"/>
  <c r="H23" i="300"/>
  <c r="I23" i="300"/>
  <c r="J23" i="300"/>
  <c r="K23" i="300"/>
  <c r="L23" i="300"/>
  <c r="D24" i="300"/>
  <c r="E24" i="300"/>
  <c r="H24" i="300"/>
  <c r="I24" i="300"/>
  <c r="J24" i="300"/>
  <c r="K24" i="300"/>
  <c r="L24" i="300" s="1"/>
  <c r="D25" i="300"/>
  <c r="E25" i="300"/>
  <c r="H25" i="300"/>
  <c r="I25" i="300"/>
  <c r="J25" i="300"/>
  <c r="K25" i="300"/>
  <c r="L25" i="300"/>
  <c r="D26" i="300"/>
  <c r="E26" i="300"/>
  <c r="H26" i="300"/>
  <c r="I26" i="300"/>
  <c r="J26" i="300"/>
  <c r="K26" i="300"/>
  <c r="L26" i="300" s="1"/>
  <c r="D27" i="300"/>
  <c r="E27" i="300"/>
  <c r="H27" i="300"/>
  <c r="I27" i="300"/>
  <c r="J27" i="300"/>
  <c r="K27" i="300"/>
  <c r="L27" i="300"/>
  <c r="B28" i="300"/>
  <c r="C28" i="300"/>
  <c r="D28" i="300" s="1"/>
  <c r="E28" i="300"/>
  <c r="F28" i="300"/>
  <c r="G28" i="300"/>
  <c r="H28" i="300" s="1"/>
  <c r="J28" i="300"/>
  <c r="D29" i="300"/>
  <c r="E29" i="300"/>
  <c r="H29" i="300"/>
  <c r="I29" i="300"/>
  <c r="J29" i="300"/>
  <c r="K29" i="300"/>
  <c r="L29" i="300"/>
  <c r="D30" i="300"/>
  <c r="E30" i="300"/>
  <c r="H30" i="300"/>
  <c r="I30" i="300"/>
  <c r="J30" i="300"/>
  <c r="K30" i="300"/>
  <c r="L30" i="300" s="1"/>
  <c r="B31" i="300"/>
  <c r="E31" i="300" s="1"/>
  <c r="C31" i="300"/>
  <c r="D31" i="300"/>
  <c r="F31" i="300"/>
  <c r="I31" i="300" s="1"/>
  <c r="G31" i="300"/>
  <c r="H31" i="300"/>
  <c r="K31" i="300"/>
  <c r="D32" i="300"/>
  <c r="E32" i="300"/>
  <c r="H32" i="300"/>
  <c r="I32" i="300"/>
  <c r="J32" i="300"/>
  <c r="K32" i="300"/>
  <c r="L32" i="300" s="1"/>
  <c r="D33" i="300"/>
  <c r="E33" i="300"/>
  <c r="H33" i="300"/>
  <c r="I33" i="300"/>
  <c r="J33" i="300"/>
  <c r="K33" i="300"/>
  <c r="L33" i="300"/>
  <c r="D34" i="300"/>
  <c r="E34" i="300"/>
  <c r="H34" i="300"/>
  <c r="I34" i="300"/>
  <c r="J34" i="300"/>
  <c r="K34" i="300"/>
  <c r="L34" i="300" s="1"/>
  <c r="D35" i="300"/>
  <c r="E35" i="300"/>
  <c r="H35" i="300"/>
  <c r="I35" i="300"/>
  <c r="J35" i="300"/>
  <c r="K35" i="300"/>
  <c r="L35" i="300"/>
  <c r="D36" i="300"/>
  <c r="E36" i="300"/>
  <c r="H36" i="300"/>
  <c r="I36" i="300"/>
  <c r="J36" i="300"/>
  <c r="K36" i="300"/>
  <c r="L36" i="300" s="1"/>
  <c r="D37" i="300"/>
  <c r="E37" i="300"/>
  <c r="H37" i="300"/>
  <c r="I37" i="300"/>
  <c r="J37" i="300"/>
  <c r="K37" i="300"/>
  <c r="L37" i="300"/>
  <c r="D38" i="300"/>
  <c r="E38" i="300"/>
  <c r="H38" i="300"/>
  <c r="I38" i="300"/>
  <c r="J38" i="300"/>
  <c r="K38" i="300"/>
  <c r="L38" i="300" s="1"/>
  <c r="D39" i="300"/>
  <c r="E39" i="300"/>
  <c r="H39" i="300"/>
  <c r="I39" i="300"/>
  <c r="J39" i="300"/>
  <c r="K39" i="300"/>
  <c r="L39" i="300"/>
  <c r="D40" i="300"/>
  <c r="E40" i="300"/>
  <c r="H40" i="300"/>
  <c r="I40" i="300"/>
  <c r="J40" i="300"/>
  <c r="K40" i="300"/>
  <c r="L40" i="300" s="1"/>
  <c r="D41" i="300"/>
  <c r="E41" i="300"/>
  <c r="H41" i="300"/>
  <c r="I41" i="300"/>
  <c r="J41" i="300"/>
  <c r="K41" i="300"/>
  <c r="L41" i="300"/>
  <c r="D42" i="300"/>
  <c r="E42" i="300"/>
  <c r="H42" i="300"/>
  <c r="I42" i="300"/>
  <c r="J42" i="300"/>
  <c r="K42" i="300"/>
  <c r="L42" i="300" s="1"/>
  <c r="D43" i="300"/>
  <c r="E43" i="300"/>
  <c r="H43" i="300"/>
  <c r="I43" i="300"/>
  <c r="J43" i="300"/>
  <c r="K43" i="300"/>
  <c r="L43" i="300"/>
  <c r="D44" i="300"/>
  <c r="E44" i="300"/>
  <c r="H44" i="300"/>
  <c r="I44" i="300"/>
  <c r="J44" i="300"/>
  <c r="K44" i="300"/>
  <c r="L44" i="300" s="1"/>
  <c r="D45" i="300"/>
  <c r="E45" i="300"/>
  <c r="H45" i="300"/>
  <c r="I45" i="300"/>
  <c r="J45" i="300"/>
  <c r="K45" i="300"/>
  <c r="L45" i="300"/>
  <c r="D46" i="300"/>
  <c r="E46" i="300"/>
  <c r="H46" i="300"/>
  <c r="I46" i="300"/>
  <c r="J46" i="300"/>
  <c r="K46" i="300"/>
  <c r="L46" i="300" s="1"/>
  <c r="D47" i="300"/>
  <c r="E47" i="300"/>
  <c r="H47" i="300"/>
  <c r="I47" i="300"/>
  <c r="J47" i="300"/>
  <c r="K47" i="300"/>
  <c r="L47" i="300"/>
  <c r="D48" i="300"/>
  <c r="E48" i="300"/>
  <c r="H48" i="300"/>
  <c r="I48" i="300"/>
  <c r="J48" i="300"/>
  <c r="K48" i="300"/>
  <c r="L48" i="300" s="1"/>
  <c r="D49" i="300"/>
  <c r="E49" i="300"/>
  <c r="H49" i="300"/>
  <c r="I49" i="300"/>
  <c r="J49" i="300"/>
  <c r="K49" i="300"/>
  <c r="L49" i="300"/>
  <c r="D50" i="300"/>
  <c r="E50" i="300"/>
  <c r="H50" i="300"/>
  <c r="I50" i="300"/>
  <c r="J50" i="300"/>
  <c r="K50" i="300"/>
  <c r="L50" i="300" s="1"/>
  <c r="F4" i="299"/>
  <c r="G4" i="299"/>
  <c r="J4" i="299"/>
  <c r="K4" i="299"/>
  <c r="B7" i="299"/>
  <c r="B8" i="299"/>
  <c r="C8" i="299"/>
  <c r="E8" i="299"/>
  <c r="F8" i="299"/>
  <c r="G8" i="299"/>
  <c r="J8" i="299"/>
  <c r="D9" i="299"/>
  <c r="E9" i="299"/>
  <c r="H9" i="299"/>
  <c r="I9" i="299"/>
  <c r="J9" i="299"/>
  <c r="K9" i="299"/>
  <c r="L9" i="299"/>
  <c r="D10" i="299"/>
  <c r="E10" i="299"/>
  <c r="H10" i="299"/>
  <c r="I10" i="299"/>
  <c r="J10" i="299"/>
  <c r="K10" i="299"/>
  <c r="L10" i="299" s="1"/>
  <c r="D11" i="299"/>
  <c r="E11" i="299"/>
  <c r="H11" i="299"/>
  <c r="I11" i="299"/>
  <c r="J11" i="299"/>
  <c r="K11" i="299"/>
  <c r="L11" i="299"/>
  <c r="D12" i="299"/>
  <c r="E12" i="299"/>
  <c r="H12" i="299"/>
  <c r="I12" i="299"/>
  <c r="J12" i="299"/>
  <c r="K12" i="299"/>
  <c r="L12" i="299" s="1"/>
  <c r="D13" i="299"/>
  <c r="E13" i="299"/>
  <c r="H13" i="299"/>
  <c r="I13" i="299"/>
  <c r="J13" i="299"/>
  <c r="K13" i="299"/>
  <c r="L13" i="299"/>
  <c r="D14" i="299"/>
  <c r="E14" i="299"/>
  <c r="H14" i="299"/>
  <c r="I14" i="299"/>
  <c r="J14" i="299"/>
  <c r="K14" i="299"/>
  <c r="L14" i="299" s="1"/>
  <c r="B15" i="299"/>
  <c r="E15" i="299" s="1"/>
  <c r="C15" i="299"/>
  <c r="D15" i="299"/>
  <c r="F15" i="299"/>
  <c r="I15" i="299" s="1"/>
  <c r="G15" i="299"/>
  <c r="H15" i="299"/>
  <c r="K15" i="299"/>
  <c r="D16" i="299"/>
  <c r="E16" i="299"/>
  <c r="H16" i="299"/>
  <c r="I16" i="299"/>
  <c r="J16" i="299"/>
  <c r="K16" i="299"/>
  <c r="L16" i="299" s="1"/>
  <c r="D17" i="299"/>
  <c r="E17" i="299"/>
  <c r="H17" i="299"/>
  <c r="I17" i="299"/>
  <c r="J17" i="299"/>
  <c r="K17" i="299"/>
  <c r="L17" i="299"/>
  <c r="D18" i="299"/>
  <c r="E18" i="299"/>
  <c r="H18" i="299"/>
  <c r="I18" i="299"/>
  <c r="J18" i="299"/>
  <c r="K18" i="299"/>
  <c r="L18" i="299" s="1"/>
  <c r="D19" i="299"/>
  <c r="E19" i="299"/>
  <c r="H19" i="299"/>
  <c r="I19" i="299"/>
  <c r="J19" i="299"/>
  <c r="K19" i="299"/>
  <c r="L19" i="299"/>
  <c r="D20" i="299"/>
  <c r="E20" i="299"/>
  <c r="H20" i="299"/>
  <c r="I20" i="299"/>
  <c r="J20" i="299"/>
  <c r="K20" i="299"/>
  <c r="L20" i="299" s="1"/>
  <c r="D21" i="299"/>
  <c r="E21" i="299"/>
  <c r="H21" i="299"/>
  <c r="I21" i="299"/>
  <c r="J21" i="299"/>
  <c r="K21" i="299"/>
  <c r="L21" i="299"/>
  <c r="D22" i="299"/>
  <c r="E22" i="299"/>
  <c r="H22" i="299"/>
  <c r="I22" i="299"/>
  <c r="J22" i="299"/>
  <c r="K22" i="299"/>
  <c r="L22" i="299" s="1"/>
  <c r="D23" i="299"/>
  <c r="E23" i="299"/>
  <c r="H23" i="299"/>
  <c r="I23" i="299"/>
  <c r="J23" i="299"/>
  <c r="K23" i="299"/>
  <c r="L23" i="299"/>
  <c r="D24" i="299"/>
  <c r="E24" i="299"/>
  <c r="H24" i="299"/>
  <c r="I24" i="299"/>
  <c r="J24" i="299"/>
  <c r="K24" i="299"/>
  <c r="L24" i="299" s="1"/>
  <c r="D25" i="299"/>
  <c r="E25" i="299"/>
  <c r="H25" i="299"/>
  <c r="I25" i="299"/>
  <c r="J25" i="299"/>
  <c r="K25" i="299"/>
  <c r="L25" i="299"/>
  <c r="D26" i="299"/>
  <c r="E26" i="299"/>
  <c r="H26" i="299"/>
  <c r="I26" i="299"/>
  <c r="J26" i="299"/>
  <c r="K26" i="299"/>
  <c r="L26" i="299" s="1"/>
  <c r="D27" i="299"/>
  <c r="E27" i="299"/>
  <c r="H27" i="299"/>
  <c r="I27" i="299"/>
  <c r="J27" i="299"/>
  <c r="K27" i="299"/>
  <c r="L27" i="299"/>
  <c r="B28" i="299"/>
  <c r="C28" i="299"/>
  <c r="D28" i="299" s="1"/>
  <c r="E28" i="299"/>
  <c r="F28" i="299"/>
  <c r="G28" i="299"/>
  <c r="H28" i="299" s="1"/>
  <c r="J28" i="299"/>
  <c r="D29" i="299"/>
  <c r="E29" i="299"/>
  <c r="H29" i="299"/>
  <c r="I29" i="299"/>
  <c r="J29" i="299"/>
  <c r="K29" i="299"/>
  <c r="L29" i="299"/>
  <c r="D30" i="299"/>
  <c r="E30" i="299"/>
  <c r="H30" i="299"/>
  <c r="I30" i="299"/>
  <c r="J30" i="299"/>
  <c r="K30" i="299"/>
  <c r="L30" i="299" s="1"/>
  <c r="B31" i="299"/>
  <c r="E31" i="299" s="1"/>
  <c r="C31" i="299"/>
  <c r="D31" i="299"/>
  <c r="F31" i="299"/>
  <c r="I31" i="299" s="1"/>
  <c r="G31" i="299"/>
  <c r="H31" i="299"/>
  <c r="K31" i="299"/>
  <c r="D32" i="299"/>
  <c r="E32" i="299"/>
  <c r="H32" i="299"/>
  <c r="I32" i="299"/>
  <c r="J32" i="299"/>
  <c r="K32" i="299"/>
  <c r="L32" i="299" s="1"/>
  <c r="D33" i="299"/>
  <c r="E33" i="299"/>
  <c r="H33" i="299"/>
  <c r="I33" i="299"/>
  <c r="J33" i="299"/>
  <c r="K33" i="299"/>
  <c r="L33" i="299"/>
  <c r="D34" i="299"/>
  <c r="E34" i="299"/>
  <c r="H34" i="299"/>
  <c r="I34" i="299"/>
  <c r="J34" i="299"/>
  <c r="K34" i="299"/>
  <c r="L34" i="299" s="1"/>
  <c r="D35" i="299"/>
  <c r="E35" i="299"/>
  <c r="H35" i="299"/>
  <c r="I35" i="299"/>
  <c r="J35" i="299"/>
  <c r="K35" i="299"/>
  <c r="L35" i="299"/>
  <c r="D36" i="299"/>
  <c r="E36" i="299"/>
  <c r="H36" i="299"/>
  <c r="I36" i="299"/>
  <c r="J36" i="299"/>
  <c r="K36" i="299"/>
  <c r="L36" i="299" s="1"/>
  <c r="D37" i="299"/>
  <c r="E37" i="299"/>
  <c r="H37" i="299"/>
  <c r="I37" i="299"/>
  <c r="J37" i="299"/>
  <c r="K37" i="299"/>
  <c r="L37" i="299"/>
  <c r="D38" i="299"/>
  <c r="E38" i="299"/>
  <c r="H38" i="299"/>
  <c r="I38" i="299"/>
  <c r="J38" i="299"/>
  <c r="K38" i="299"/>
  <c r="L38" i="299" s="1"/>
  <c r="D39" i="299"/>
  <c r="E39" i="299"/>
  <c r="H39" i="299"/>
  <c r="I39" i="299"/>
  <c r="J39" i="299"/>
  <c r="K39" i="299"/>
  <c r="L39" i="299"/>
  <c r="D40" i="299"/>
  <c r="E40" i="299"/>
  <c r="H40" i="299"/>
  <c r="I40" i="299"/>
  <c r="J40" i="299"/>
  <c r="K40" i="299"/>
  <c r="L40" i="299" s="1"/>
  <c r="D41" i="299"/>
  <c r="E41" i="299"/>
  <c r="H41" i="299"/>
  <c r="I41" i="299"/>
  <c r="J41" i="299"/>
  <c r="K41" i="299"/>
  <c r="L41" i="299"/>
  <c r="D42" i="299"/>
  <c r="E42" i="299"/>
  <c r="H42" i="299"/>
  <c r="I42" i="299"/>
  <c r="J42" i="299"/>
  <c r="K42" i="299"/>
  <c r="L42" i="299" s="1"/>
  <c r="D43" i="299"/>
  <c r="E43" i="299"/>
  <c r="H43" i="299"/>
  <c r="I43" i="299"/>
  <c r="J43" i="299"/>
  <c r="K43" i="299"/>
  <c r="L43" i="299"/>
  <c r="D44" i="299"/>
  <c r="E44" i="299"/>
  <c r="H44" i="299"/>
  <c r="I44" i="299"/>
  <c r="J44" i="299"/>
  <c r="K44" i="299"/>
  <c r="L44" i="299" s="1"/>
  <c r="D45" i="299"/>
  <c r="E45" i="299"/>
  <c r="H45" i="299"/>
  <c r="I45" i="299"/>
  <c r="J45" i="299"/>
  <c r="K45" i="299"/>
  <c r="L45" i="299"/>
  <c r="D46" i="299"/>
  <c r="E46" i="299"/>
  <c r="H46" i="299"/>
  <c r="I46" i="299"/>
  <c r="J46" i="299"/>
  <c r="K46" i="299"/>
  <c r="L46" i="299" s="1"/>
  <c r="D47" i="299"/>
  <c r="E47" i="299"/>
  <c r="H47" i="299"/>
  <c r="I47" i="299"/>
  <c r="J47" i="299"/>
  <c r="K47" i="299"/>
  <c r="L47" i="299"/>
  <c r="D48" i="299"/>
  <c r="E48" i="299"/>
  <c r="H48" i="299"/>
  <c r="I48" i="299"/>
  <c r="J48" i="299"/>
  <c r="K48" i="299"/>
  <c r="L48" i="299" s="1"/>
  <c r="D49" i="299"/>
  <c r="E49" i="299"/>
  <c r="H49" i="299"/>
  <c r="I49" i="299"/>
  <c r="J49" i="299"/>
  <c r="K49" i="299"/>
  <c r="L49" i="299"/>
  <c r="D50" i="299"/>
  <c r="E50" i="299"/>
  <c r="H50" i="299"/>
  <c r="I50" i="299"/>
  <c r="J50" i="299"/>
  <c r="K50" i="299"/>
  <c r="L50" i="299" s="1"/>
  <c r="F4" i="298"/>
  <c r="G4" i="298"/>
  <c r="J4" i="298"/>
  <c r="K4" i="298"/>
  <c r="B9" i="298"/>
  <c r="C9" i="298"/>
  <c r="F9" i="298"/>
  <c r="H9" i="298" s="1"/>
  <c r="G9" i="298"/>
  <c r="B10" i="298"/>
  <c r="C10" i="298"/>
  <c r="E10" i="298" s="1"/>
  <c r="F10" i="298"/>
  <c r="G10" i="298"/>
  <c r="B11" i="298"/>
  <c r="E11" i="298" s="1"/>
  <c r="C11" i="298"/>
  <c r="D11" i="298"/>
  <c r="F11" i="298"/>
  <c r="G11" i="298"/>
  <c r="B12" i="298"/>
  <c r="C12" i="298"/>
  <c r="F12" i="298"/>
  <c r="G12" i="298"/>
  <c r="J12" i="298"/>
  <c r="B13" i="298"/>
  <c r="C13" i="298"/>
  <c r="D13" i="298" s="1"/>
  <c r="F13" i="298"/>
  <c r="G13" i="298"/>
  <c r="K13" i="298"/>
  <c r="B14" i="298"/>
  <c r="C14" i="298"/>
  <c r="F14" i="298"/>
  <c r="G14" i="298"/>
  <c r="H14" i="298" s="1"/>
  <c r="B16" i="298"/>
  <c r="D16" i="298" s="1"/>
  <c r="C16" i="298"/>
  <c r="F16" i="298"/>
  <c r="G16" i="298"/>
  <c r="H16" i="298" s="1"/>
  <c r="B17" i="298"/>
  <c r="C17" i="298"/>
  <c r="F17" i="298"/>
  <c r="G17" i="298"/>
  <c r="J17" i="298"/>
  <c r="B18" i="298"/>
  <c r="C18" i="298"/>
  <c r="F18" i="298"/>
  <c r="G18" i="298"/>
  <c r="H18" i="298"/>
  <c r="K18" i="298"/>
  <c r="B19" i="298"/>
  <c r="C19" i="298"/>
  <c r="F19" i="298"/>
  <c r="G19" i="298"/>
  <c r="I19" i="298"/>
  <c r="K19" i="298"/>
  <c r="B20" i="298"/>
  <c r="C20" i="298"/>
  <c r="F20" i="298"/>
  <c r="I20" i="298" s="1"/>
  <c r="G20" i="298"/>
  <c r="B21" i="298"/>
  <c r="C21" i="298"/>
  <c r="E21" i="298" s="1"/>
  <c r="F21" i="298"/>
  <c r="G21" i="298"/>
  <c r="B22" i="298"/>
  <c r="E22" i="298" s="1"/>
  <c r="C22" i="298"/>
  <c r="F22" i="298"/>
  <c r="G22" i="298"/>
  <c r="B23" i="298"/>
  <c r="C23" i="298"/>
  <c r="F23" i="298"/>
  <c r="J23" i="298" s="1"/>
  <c r="G23" i="298"/>
  <c r="B24" i="298"/>
  <c r="C24" i="298"/>
  <c r="D24" i="298" s="1"/>
  <c r="F24" i="298"/>
  <c r="G24" i="298"/>
  <c r="K24" i="298"/>
  <c r="B25" i="298"/>
  <c r="C25" i="298"/>
  <c r="F25" i="298"/>
  <c r="G25" i="298"/>
  <c r="J25" i="298"/>
  <c r="B26" i="298"/>
  <c r="C26" i="298"/>
  <c r="F26" i="298"/>
  <c r="H26" i="298" s="1"/>
  <c r="G26" i="298"/>
  <c r="K26" i="298"/>
  <c r="B27" i="298"/>
  <c r="C27" i="298"/>
  <c r="F27" i="298"/>
  <c r="I27" i="298" s="1"/>
  <c r="G27" i="298"/>
  <c r="K27" i="298"/>
  <c r="B29" i="298"/>
  <c r="C29" i="298"/>
  <c r="F29" i="298"/>
  <c r="G29" i="298"/>
  <c r="J29" i="298"/>
  <c r="B30" i="298"/>
  <c r="C30" i="298"/>
  <c r="D30" i="298" s="1"/>
  <c r="F30" i="298"/>
  <c r="G30" i="298"/>
  <c r="K30" i="298"/>
  <c r="B32" i="298"/>
  <c r="C32" i="298"/>
  <c r="F32" i="298"/>
  <c r="G32" i="298"/>
  <c r="H32" i="298" s="1"/>
  <c r="B33" i="298"/>
  <c r="E33" i="298" s="1"/>
  <c r="C33" i="298"/>
  <c r="D33" i="298"/>
  <c r="F33" i="298"/>
  <c r="G33" i="298"/>
  <c r="B34" i="298"/>
  <c r="C34" i="298"/>
  <c r="F34" i="298"/>
  <c r="J34" i="298" s="1"/>
  <c r="G34" i="298"/>
  <c r="I34" i="298" s="1"/>
  <c r="B35" i="298"/>
  <c r="C35" i="298"/>
  <c r="D35" i="298" s="1"/>
  <c r="F35" i="298"/>
  <c r="G35" i="298"/>
  <c r="H35" i="298" s="1"/>
  <c r="K35" i="298"/>
  <c r="B36" i="298"/>
  <c r="C36" i="298"/>
  <c r="E36" i="298" s="1"/>
  <c r="F36" i="298"/>
  <c r="J36" i="298" s="1"/>
  <c r="G36" i="298"/>
  <c r="B37" i="298"/>
  <c r="C37" i="298"/>
  <c r="D37" i="298" s="1"/>
  <c r="F37" i="298"/>
  <c r="J37" i="298" s="1"/>
  <c r="G37" i="298"/>
  <c r="B38" i="298"/>
  <c r="C38" i="298"/>
  <c r="F38" i="298"/>
  <c r="J38" i="298" s="1"/>
  <c r="G38" i="298"/>
  <c r="I38" i="298" s="1"/>
  <c r="B39" i="298"/>
  <c r="C39" i="298"/>
  <c r="D39" i="298" s="1"/>
  <c r="F39" i="298"/>
  <c r="G39" i="298"/>
  <c r="H39" i="298" s="1"/>
  <c r="K39" i="298"/>
  <c r="B40" i="298"/>
  <c r="C40" i="298"/>
  <c r="E40" i="298" s="1"/>
  <c r="F40" i="298"/>
  <c r="G40" i="298"/>
  <c r="B41" i="298"/>
  <c r="E41" i="298" s="1"/>
  <c r="C41" i="298"/>
  <c r="F41" i="298"/>
  <c r="G41" i="298"/>
  <c r="B42" i="298"/>
  <c r="C42" i="298"/>
  <c r="F42" i="298"/>
  <c r="J42" i="298" s="1"/>
  <c r="G42" i="298"/>
  <c r="I42" i="298" s="1"/>
  <c r="B43" i="298"/>
  <c r="C43" i="298"/>
  <c r="D43" i="298" s="1"/>
  <c r="F43" i="298"/>
  <c r="G43" i="298"/>
  <c r="H43" i="298" s="1"/>
  <c r="K43" i="298"/>
  <c r="B44" i="298"/>
  <c r="C44" i="298"/>
  <c r="E44" i="298" s="1"/>
  <c r="F44" i="298"/>
  <c r="G44" i="298"/>
  <c r="J44" i="298"/>
  <c r="B45" i="298"/>
  <c r="C45" i="298"/>
  <c r="D45" i="298" s="1"/>
  <c r="F45" i="298"/>
  <c r="J45" i="298" s="1"/>
  <c r="G45" i="298"/>
  <c r="B46" i="298"/>
  <c r="C46" i="298"/>
  <c r="F46" i="298"/>
  <c r="J46" i="298" s="1"/>
  <c r="G46" i="298"/>
  <c r="I46" i="298" s="1"/>
  <c r="B47" i="298"/>
  <c r="C47" i="298"/>
  <c r="D47" i="298" s="1"/>
  <c r="F47" i="298"/>
  <c r="G47" i="298"/>
  <c r="H47" i="298" s="1"/>
  <c r="K47" i="298"/>
  <c r="B48" i="298"/>
  <c r="C48" i="298"/>
  <c r="E48" i="298" s="1"/>
  <c r="F48" i="298"/>
  <c r="G48" i="298"/>
  <c r="B49" i="298"/>
  <c r="E49" i="298" s="1"/>
  <c r="C49" i="298"/>
  <c r="D49" i="298"/>
  <c r="F49" i="298"/>
  <c r="G49" i="298"/>
  <c r="F4" i="296"/>
  <c r="G4" i="296"/>
  <c r="J4" i="296"/>
  <c r="K4" i="296"/>
  <c r="B7" i="296"/>
  <c r="B8" i="296"/>
  <c r="C8" i="296"/>
  <c r="E8" i="296"/>
  <c r="F8" i="296"/>
  <c r="G8" i="296"/>
  <c r="J8" i="296"/>
  <c r="D9" i="296"/>
  <c r="E9" i="296"/>
  <c r="H9" i="296"/>
  <c r="I9" i="296"/>
  <c r="J9" i="296"/>
  <c r="K9" i="296"/>
  <c r="L9" i="296"/>
  <c r="D10" i="296"/>
  <c r="E10" i="296"/>
  <c r="H10" i="296"/>
  <c r="I10" i="296"/>
  <c r="J10" i="296"/>
  <c r="K10" i="296"/>
  <c r="L10" i="296" s="1"/>
  <c r="D11" i="296"/>
  <c r="E11" i="296"/>
  <c r="H11" i="296"/>
  <c r="I11" i="296"/>
  <c r="J11" i="296"/>
  <c r="K11" i="296"/>
  <c r="L11" i="296"/>
  <c r="D12" i="296"/>
  <c r="E12" i="296"/>
  <c r="H12" i="296"/>
  <c r="I12" i="296"/>
  <c r="J12" i="296"/>
  <c r="K12" i="296"/>
  <c r="L12" i="296" s="1"/>
  <c r="D13" i="296"/>
  <c r="E13" i="296"/>
  <c r="H13" i="296"/>
  <c r="I13" i="296"/>
  <c r="J13" i="296"/>
  <c r="K13" i="296"/>
  <c r="L13" i="296"/>
  <c r="D14" i="296"/>
  <c r="E14" i="296"/>
  <c r="H14" i="296"/>
  <c r="I14" i="296"/>
  <c r="J14" i="296"/>
  <c r="K14" i="296"/>
  <c r="L14" i="296" s="1"/>
  <c r="B15" i="296"/>
  <c r="E15" i="296" s="1"/>
  <c r="C15" i="296"/>
  <c r="D15" i="296"/>
  <c r="F15" i="296"/>
  <c r="I15" i="296" s="1"/>
  <c r="G15" i="296"/>
  <c r="H15" i="296"/>
  <c r="K15" i="296"/>
  <c r="D16" i="296"/>
  <c r="E16" i="296"/>
  <c r="H16" i="296"/>
  <c r="I16" i="296"/>
  <c r="J16" i="296"/>
  <c r="K16" i="296"/>
  <c r="L16" i="296" s="1"/>
  <c r="D17" i="296"/>
  <c r="E17" i="296"/>
  <c r="H17" i="296"/>
  <c r="I17" i="296"/>
  <c r="J17" i="296"/>
  <c r="K17" i="296"/>
  <c r="L17" i="296"/>
  <c r="D18" i="296"/>
  <c r="E18" i="296"/>
  <c r="H18" i="296"/>
  <c r="I18" i="296"/>
  <c r="J18" i="296"/>
  <c r="K18" i="296"/>
  <c r="L18" i="296" s="1"/>
  <c r="D19" i="296"/>
  <c r="E19" i="296"/>
  <c r="H19" i="296"/>
  <c r="I19" i="296"/>
  <c r="J19" i="296"/>
  <c r="K19" i="296"/>
  <c r="L19" i="296"/>
  <c r="D20" i="296"/>
  <c r="E20" i="296"/>
  <c r="H20" i="296"/>
  <c r="I20" i="296"/>
  <c r="J20" i="296"/>
  <c r="K20" i="296"/>
  <c r="L20" i="296" s="1"/>
  <c r="D21" i="296"/>
  <c r="E21" i="296"/>
  <c r="H21" i="296"/>
  <c r="I21" i="296"/>
  <c r="J21" i="296"/>
  <c r="K21" i="296"/>
  <c r="L21" i="296"/>
  <c r="D22" i="296"/>
  <c r="E22" i="296"/>
  <c r="H22" i="296"/>
  <c r="I22" i="296"/>
  <c r="J22" i="296"/>
  <c r="K22" i="296"/>
  <c r="L22" i="296" s="1"/>
  <c r="D23" i="296"/>
  <c r="E23" i="296"/>
  <c r="H23" i="296"/>
  <c r="I23" i="296"/>
  <c r="J23" i="296"/>
  <c r="K23" i="296"/>
  <c r="L23" i="296"/>
  <c r="D24" i="296"/>
  <c r="E24" i="296"/>
  <c r="H24" i="296"/>
  <c r="I24" i="296"/>
  <c r="J24" i="296"/>
  <c r="K24" i="296"/>
  <c r="L24" i="296" s="1"/>
  <c r="D25" i="296"/>
  <c r="E25" i="296"/>
  <c r="H25" i="296"/>
  <c r="I25" i="296"/>
  <c r="J25" i="296"/>
  <c r="K25" i="296"/>
  <c r="L25" i="296"/>
  <c r="D26" i="296"/>
  <c r="E26" i="296"/>
  <c r="H26" i="296"/>
  <c r="I26" i="296"/>
  <c r="J26" i="296"/>
  <c r="K26" i="296"/>
  <c r="L26" i="296" s="1"/>
  <c r="D27" i="296"/>
  <c r="E27" i="296"/>
  <c r="H27" i="296"/>
  <c r="I27" i="296"/>
  <c r="J27" i="296"/>
  <c r="K27" i="296"/>
  <c r="L27" i="296"/>
  <c r="B28" i="296"/>
  <c r="C28" i="296"/>
  <c r="D28" i="296" s="1"/>
  <c r="E28" i="296"/>
  <c r="F28" i="296"/>
  <c r="G28" i="296"/>
  <c r="H28" i="296" s="1"/>
  <c r="J28" i="296"/>
  <c r="D29" i="296"/>
  <c r="E29" i="296"/>
  <c r="H29" i="296"/>
  <c r="I29" i="296"/>
  <c r="J29" i="296"/>
  <c r="K29" i="296"/>
  <c r="L29" i="296"/>
  <c r="D30" i="296"/>
  <c r="E30" i="296"/>
  <c r="H30" i="296"/>
  <c r="I30" i="296"/>
  <c r="J30" i="296"/>
  <c r="K30" i="296"/>
  <c r="L30" i="296" s="1"/>
  <c r="B31" i="296"/>
  <c r="E31" i="296" s="1"/>
  <c r="C31" i="296"/>
  <c r="D31" i="296"/>
  <c r="F31" i="296"/>
  <c r="I31" i="296" s="1"/>
  <c r="G31" i="296"/>
  <c r="H31" i="296"/>
  <c r="K31" i="296"/>
  <c r="D32" i="296"/>
  <c r="E32" i="296"/>
  <c r="H32" i="296"/>
  <c r="I32" i="296"/>
  <c r="J32" i="296"/>
  <c r="K32" i="296"/>
  <c r="L32" i="296" s="1"/>
  <c r="D33" i="296"/>
  <c r="E33" i="296"/>
  <c r="H33" i="296"/>
  <c r="I33" i="296"/>
  <c r="J33" i="296"/>
  <c r="K33" i="296"/>
  <c r="L33" i="296"/>
  <c r="D34" i="296"/>
  <c r="E34" i="296"/>
  <c r="H34" i="296"/>
  <c r="I34" i="296"/>
  <c r="J34" i="296"/>
  <c r="K34" i="296"/>
  <c r="L34" i="296" s="1"/>
  <c r="D35" i="296"/>
  <c r="E35" i="296"/>
  <c r="H35" i="296"/>
  <c r="I35" i="296"/>
  <c r="J35" i="296"/>
  <c r="K35" i="296"/>
  <c r="L35" i="296"/>
  <c r="D36" i="296"/>
  <c r="E36" i="296"/>
  <c r="H36" i="296"/>
  <c r="I36" i="296"/>
  <c r="J36" i="296"/>
  <c r="K36" i="296"/>
  <c r="L36" i="296" s="1"/>
  <c r="D37" i="296"/>
  <c r="E37" i="296"/>
  <c r="H37" i="296"/>
  <c r="I37" i="296"/>
  <c r="J37" i="296"/>
  <c r="K37" i="296"/>
  <c r="L37" i="296"/>
  <c r="D38" i="296"/>
  <c r="E38" i="296"/>
  <c r="H38" i="296"/>
  <c r="I38" i="296"/>
  <c r="J38" i="296"/>
  <c r="K38" i="296"/>
  <c r="L38" i="296" s="1"/>
  <c r="D39" i="296"/>
  <c r="E39" i="296"/>
  <c r="H39" i="296"/>
  <c r="I39" i="296"/>
  <c r="J39" i="296"/>
  <c r="K39" i="296"/>
  <c r="L39" i="296"/>
  <c r="D40" i="296"/>
  <c r="E40" i="296"/>
  <c r="H40" i="296"/>
  <c r="I40" i="296"/>
  <c r="J40" i="296"/>
  <c r="K40" i="296"/>
  <c r="L40" i="296" s="1"/>
  <c r="D41" i="296"/>
  <c r="E41" i="296"/>
  <c r="H41" i="296"/>
  <c r="I41" i="296"/>
  <c r="J41" i="296"/>
  <c r="K41" i="296"/>
  <c r="L41" i="296"/>
  <c r="D42" i="296"/>
  <c r="E42" i="296"/>
  <c r="H42" i="296"/>
  <c r="I42" i="296"/>
  <c r="J42" i="296"/>
  <c r="K42" i="296"/>
  <c r="L42" i="296" s="1"/>
  <c r="D43" i="296"/>
  <c r="E43" i="296"/>
  <c r="H43" i="296"/>
  <c r="I43" i="296"/>
  <c r="J43" i="296"/>
  <c r="K43" i="296"/>
  <c r="L43" i="296"/>
  <c r="D44" i="296"/>
  <c r="E44" i="296"/>
  <c r="H44" i="296"/>
  <c r="I44" i="296"/>
  <c r="J44" i="296"/>
  <c r="K44" i="296"/>
  <c r="L44" i="296" s="1"/>
  <c r="D45" i="296"/>
  <c r="E45" i="296"/>
  <c r="H45" i="296"/>
  <c r="I45" i="296"/>
  <c r="J45" i="296"/>
  <c r="K45" i="296"/>
  <c r="L45" i="296"/>
  <c r="D46" i="296"/>
  <c r="E46" i="296"/>
  <c r="H46" i="296"/>
  <c r="I46" i="296"/>
  <c r="J46" i="296"/>
  <c r="K46" i="296"/>
  <c r="L46" i="296" s="1"/>
  <c r="D47" i="296"/>
  <c r="E47" i="296"/>
  <c r="H47" i="296"/>
  <c r="I47" i="296"/>
  <c r="J47" i="296"/>
  <c r="K47" i="296"/>
  <c r="L47" i="296"/>
  <c r="D48" i="296"/>
  <c r="E48" i="296"/>
  <c r="H48" i="296"/>
  <c r="I48" i="296"/>
  <c r="J48" i="296"/>
  <c r="K48" i="296"/>
  <c r="L48" i="296" s="1"/>
  <c r="D49" i="296"/>
  <c r="E49" i="296"/>
  <c r="H49" i="296"/>
  <c r="I49" i="296"/>
  <c r="J49" i="296"/>
  <c r="K49" i="296"/>
  <c r="L49" i="296"/>
  <c r="D50" i="296"/>
  <c r="E50" i="296"/>
  <c r="H50" i="296"/>
  <c r="I50" i="296"/>
  <c r="J50" i="296"/>
  <c r="K50" i="296"/>
  <c r="L50" i="296" s="1"/>
  <c r="F4" i="295"/>
  <c r="G4" i="295"/>
  <c r="J4" i="295"/>
  <c r="K4" i="295"/>
  <c r="B7" i="295"/>
  <c r="B8" i="295"/>
  <c r="C8" i="295"/>
  <c r="E8" i="295"/>
  <c r="F8" i="295"/>
  <c r="G8" i="295"/>
  <c r="J8" i="295"/>
  <c r="D9" i="295"/>
  <c r="E9" i="295"/>
  <c r="H9" i="295"/>
  <c r="I9" i="295"/>
  <c r="J9" i="295"/>
  <c r="K9" i="295"/>
  <c r="L9" i="295"/>
  <c r="D10" i="295"/>
  <c r="E10" i="295"/>
  <c r="H10" i="295"/>
  <c r="I10" i="295"/>
  <c r="J10" i="295"/>
  <c r="K10" i="295"/>
  <c r="L10" i="295" s="1"/>
  <c r="D11" i="295"/>
  <c r="E11" i="295"/>
  <c r="H11" i="295"/>
  <c r="I11" i="295"/>
  <c r="J11" i="295"/>
  <c r="K11" i="295"/>
  <c r="L11" i="295"/>
  <c r="D12" i="295"/>
  <c r="E12" i="295"/>
  <c r="H12" i="295"/>
  <c r="I12" i="295"/>
  <c r="J12" i="295"/>
  <c r="K12" i="295"/>
  <c r="L12" i="295" s="1"/>
  <c r="D13" i="295"/>
  <c r="E13" i="295"/>
  <c r="H13" i="295"/>
  <c r="I13" i="295"/>
  <c r="J13" i="295"/>
  <c r="K13" i="295"/>
  <c r="L13" i="295"/>
  <c r="D14" i="295"/>
  <c r="E14" i="295"/>
  <c r="H14" i="295"/>
  <c r="I14" i="295"/>
  <c r="J14" i="295"/>
  <c r="K14" i="295"/>
  <c r="L14" i="295" s="1"/>
  <c r="B15" i="295"/>
  <c r="E15" i="295" s="1"/>
  <c r="C15" i="295"/>
  <c r="D15" i="295"/>
  <c r="F15" i="295"/>
  <c r="I15" i="295" s="1"/>
  <c r="G15" i="295"/>
  <c r="H15" i="295"/>
  <c r="K15" i="295"/>
  <c r="D16" i="295"/>
  <c r="E16" i="295"/>
  <c r="H16" i="295"/>
  <c r="I16" i="295"/>
  <c r="J16" i="295"/>
  <c r="K16" i="295"/>
  <c r="L16" i="295" s="1"/>
  <c r="D17" i="295"/>
  <c r="E17" i="295"/>
  <c r="H17" i="295"/>
  <c r="I17" i="295"/>
  <c r="J17" i="295"/>
  <c r="K17" i="295"/>
  <c r="L17" i="295"/>
  <c r="D18" i="295"/>
  <c r="E18" i="295"/>
  <c r="H18" i="295"/>
  <c r="I18" i="295"/>
  <c r="J18" i="295"/>
  <c r="K18" i="295"/>
  <c r="L18" i="295" s="1"/>
  <c r="D19" i="295"/>
  <c r="E19" i="295"/>
  <c r="H19" i="295"/>
  <c r="I19" i="295"/>
  <c r="J19" i="295"/>
  <c r="K19" i="295"/>
  <c r="L19" i="295"/>
  <c r="D20" i="295"/>
  <c r="E20" i="295"/>
  <c r="H20" i="295"/>
  <c r="I20" i="295"/>
  <c r="J20" i="295"/>
  <c r="K20" i="295"/>
  <c r="L20" i="295" s="1"/>
  <c r="D21" i="295"/>
  <c r="E21" i="295"/>
  <c r="H21" i="295"/>
  <c r="I21" i="295"/>
  <c r="J21" i="295"/>
  <c r="K21" i="295"/>
  <c r="L21" i="295"/>
  <c r="D22" i="295"/>
  <c r="E22" i="295"/>
  <c r="H22" i="295"/>
  <c r="I22" i="295"/>
  <c r="J22" i="295"/>
  <c r="K22" i="295"/>
  <c r="L22" i="295" s="1"/>
  <c r="D23" i="295"/>
  <c r="E23" i="295"/>
  <c r="H23" i="295"/>
  <c r="I23" i="295"/>
  <c r="J23" i="295"/>
  <c r="K23" i="295"/>
  <c r="L23" i="295"/>
  <c r="D24" i="295"/>
  <c r="E24" i="295"/>
  <c r="H24" i="295"/>
  <c r="I24" i="295"/>
  <c r="J24" i="295"/>
  <c r="K24" i="295"/>
  <c r="L24" i="295" s="1"/>
  <c r="D25" i="295"/>
  <c r="E25" i="295"/>
  <c r="H25" i="295"/>
  <c r="I25" i="295"/>
  <c r="J25" i="295"/>
  <c r="K25" i="295"/>
  <c r="L25" i="295"/>
  <c r="D26" i="295"/>
  <c r="E26" i="295"/>
  <c r="H26" i="295"/>
  <c r="I26" i="295"/>
  <c r="J26" i="295"/>
  <c r="K26" i="295"/>
  <c r="L26" i="295" s="1"/>
  <c r="D27" i="295"/>
  <c r="E27" i="295"/>
  <c r="H27" i="295"/>
  <c r="I27" i="295"/>
  <c r="J27" i="295"/>
  <c r="K27" i="295"/>
  <c r="L27" i="295"/>
  <c r="B28" i="295"/>
  <c r="C28" i="295"/>
  <c r="D28" i="295" s="1"/>
  <c r="E28" i="295"/>
  <c r="F28" i="295"/>
  <c r="G28" i="295"/>
  <c r="H28" i="295" s="1"/>
  <c r="J28" i="295"/>
  <c r="D29" i="295"/>
  <c r="E29" i="295"/>
  <c r="H29" i="295"/>
  <c r="I29" i="295"/>
  <c r="J29" i="295"/>
  <c r="K29" i="295"/>
  <c r="L29" i="295"/>
  <c r="D30" i="295"/>
  <c r="E30" i="295"/>
  <c r="H30" i="295"/>
  <c r="I30" i="295"/>
  <c r="J30" i="295"/>
  <c r="K30" i="295"/>
  <c r="L30" i="295" s="1"/>
  <c r="B31" i="295"/>
  <c r="E31" i="295" s="1"/>
  <c r="C31" i="295"/>
  <c r="D31" i="295"/>
  <c r="F31" i="295"/>
  <c r="I31" i="295" s="1"/>
  <c r="G31" i="295"/>
  <c r="H31" i="295"/>
  <c r="K31" i="295"/>
  <c r="D32" i="295"/>
  <c r="E32" i="295"/>
  <c r="H32" i="295"/>
  <c r="I32" i="295"/>
  <c r="J32" i="295"/>
  <c r="K32" i="295"/>
  <c r="L32" i="295" s="1"/>
  <c r="D33" i="295"/>
  <c r="E33" i="295"/>
  <c r="H33" i="295"/>
  <c r="I33" i="295"/>
  <c r="J33" i="295"/>
  <c r="K33" i="295"/>
  <c r="L33" i="295"/>
  <c r="D34" i="295"/>
  <c r="E34" i="295"/>
  <c r="H34" i="295"/>
  <c r="I34" i="295"/>
  <c r="J34" i="295"/>
  <c r="K34" i="295"/>
  <c r="L34" i="295" s="1"/>
  <c r="D35" i="295"/>
  <c r="E35" i="295"/>
  <c r="H35" i="295"/>
  <c r="I35" i="295"/>
  <c r="J35" i="295"/>
  <c r="K35" i="295"/>
  <c r="L35" i="295"/>
  <c r="D36" i="295"/>
  <c r="E36" i="295"/>
  <c r="H36" i="295"/>
  <c r="I36" i="295"/>
  <c r="J36" i="295"/>
  <c r="K36" i="295"/>
  <c r="L36" i="295" s="1"/>
  <c r="D37" i="295"/>
  <c r="E37" i="295"/>
  <c r="H37" i="295"/>
  <c r="I37" i="295"/>
  <c r="J37" i="295"/>
  <c r="K37" i="295"/>
  <c r="L37" i="295"/>
  <c r="D38" i="295"/>
  <c r="E38" i="295"/>
  <c r="H38" i="295"/>
  <c r="I38" i="295"/>
  <c r="J38" i="295"/>
  <c r="K38" i="295"/>
  <c r="L38" i="295" s="1"/>
  <c r="D39" i="295"/>
  <c r="E39" i="295"/>
  <c r="H39" i="295"/>
  <c r="I39" i="295"/>
  <c r="J39" i="295"/>
  <c r="K39" i="295"/>
  <c r="L39" i="295"/>
  <c r="D40" i="295"/>
  <c r="E40" i="295"/>
  <c r="H40" i="295"/>
  <c r="I40" i="295"/>
  <c r="J40" i="295"/>
  <c r="K40" i="295"/>
  <c r="L40" i="295" s="1"/>
  <c r="D41" i="295"/>
  <c r="E41" i="295"/>
  <c r="H41" i="295"/>
  <c r="I41" i="295"/>
  <c r="J41" i="295"/>
  <c r="K41" i="295"/>
  <c r="L41" i="295"/>
  <c r="D42" i="295"/>
  <c r="E42" i="295"/>
  <c r="H42" i="295"/>
  <c r="I42" i="295"/>
  <c r="J42" i="295"/>
  <c r="K42" i="295"/>
  <c r="L42" i="295" s="1"/>
  <c r="D43" i="295"/>
  <c r="E43" i="295"/>
  <c r="H43" i="295"/>
  <c r="I43" i="295"/>
  <c r="J43" i="295"/>
  <c r="K43" i="295"/>
  <c r="L43" i="295"/>
  <c r="D44" i="295"/>
  <c r="E44" i="295"/>
  <c r="H44" i="295"/>
  <c r="I44" i="295"/>
  <c r="J44" i="295"/>
  <c r="K44" i="295"/>
  <c r="L44" i="295" s="1"/>
  <c r="D45" i="295"/>
  <c r="E45" i="295"/>
  <c r="H45" i="295"/>
  <c r="I45" i="295"/>
  <c r="J45" i="295"/>
  <c r="K45" i="295"/>
  <c r="L45" i="295"/>
  <c r="D46" i="295"/>
  <c r="E46" i="295"/>
  <c r="H46" i="295"/>
  <c r="I46" i="295"/>
  <c r="J46" i="295"/>
  <c r="K46" i="295"/>
  <c r="L46" i="295" s="1"/>
  <c r="D47" i="295"/>
  <c r="E47" i="295"/>
  <c r="H47" i="295"/>
  <c r="I47" i="295"/>
  <c r="J47" i="295"/>
  <c r="K47" i="295"/>
  <c r="L47" i="295"/>
  <c r="D48" i="295"/>
  <c r="E48" i="295"/>
  <c r="H48" i="295"/>
  <c r="I48" i="295"/>
  <c r="J48" i="295"/>
  <c r="K48" i="295"/>
  <c r="L48" i="295" s="1"/>
  <c r="D49" i="295"/>
  <c r="E49" i="295"/>
  <c r="H49" i="295"/>
  <c r="I49" i="295"/>
  <c r="J49" i="295"/>
  <c r="K49" i="295"/>
  <c r="L49" i="295"/>
  <c r="D50" i="295"/>
  <c r="E50" i="295"/>
  <c r="H50" i="295"/>
  <c r="I50" i="295"/>
  <c r="J50" i="295"/>
  <c r="K50" i="295"/>
  <c r="L50" i="295" s="1"/>
  <c r="F4" i="294"/>
  <c r="G4" i="294"/>
  <c r="J4" i="294"/>
  <c r="K4" i="294"/>
  <c r="B9" i="294"/>
  <c r="C9" i="294"/>
  <c r="D9" i="294" s="1"/>
  <c r="F9" i="294"/>
  <c r="G9" i="294"/>
  <c r="B10" i="294"/>
  <c r="C10" i="294"/>
  <c r="F10" i="294"/>
  <c r="G10" i="294"/>
  <c r="J10" i="294"/>
  <c r="B11" i="294"/>
  <c r="C11" i="294"/>
  <c r="D11" i="294" s="1"/>
  <c r="F11" i="294"/>
  <c r="G11" i="294"/>
  <c r="H11" i="294" s="1"/>
  <c r="B12" i="294"/>
  <c r="C12" i="294"/>
  <c r="F12" i="294"/>
  <c r="G12" i="294"/>
  <c r="I12" i="294" s="1"/>
  <c r="K12" i="294"/>
  <c r="B13" i="294"/>
  <c r="C13" i="294"/>
  <c r="F13" i="294"/>
  <c r="G13" i="294"/>
  <c r="H13" i="294" s="1"/>
  <c r="B14" i="294"/>
  <c r="J14" i="294" s="1"/>
  <c r="C14" i="294"/>
  <c r="E14" i="294"/>
  <c r="F14" i="294"/>
  <c r="G14" i="294"/>
  <c r="H14" i="294" s="1"/>
  <c r="B16" i="294"/>
  <c r="C16" i="294"/>
  <c r="E16" i="294" s="1"/>
  <c r="F16" i="294"/>
  <c r="G16" i="294"/>
  <c r="B17" i="294"/>
  <c r="E17" i="294" s="1"/>
  <c r="C17" i="294"/>
  <c r="D17" i="294"/>
  <c r="F17" i="294"/>
  <c r="G17" i="294"/>
  <c r="B18" i="294"/>
  <c r="C18" i="294"/>
  <c r="F18" i="294"/>
  <c r="G18" i="294"/>
  <c r="J18" i="294"/>
  <c r="B19" i="294"/>
  <c r="E19" i="294" s="1"/>
  <c r="C19" i="294"/>
  <c r="D19" i="294"/>
  <c r="F19" i="294"/>
  <c r="G19" i="294"/>
  <c r="H19" i="294" s="1"/>
  <c r="B20" i="294"/>
  <c r="C20" i="294"/>
  <c r="F20" i="294"/>
  <c r="G20" i="294"/>
  <c r="J20" i="294"/>
  <c r="B21" i="294"/>
  <c r="C21" i="294"/>
  <c r="F21" i="294"/>
  <c r="H21" i="294" s="1"/>
  <c r="G21" i="294"/>
  <c r="K21" i="294"/>
  <c r="B22" i="294"/>
  <c r="C22" i="294"/>
  <c r="F22" i="294"/>
  <c r="G22" i="294"/>
  <c r="I22" i="294"/>
  <c r="K22" i="294"/>
  <c r="B23" i="294"/>
  <c r="C23" i="294"/>
  <c r="F23" i="294"/>
  <c r="I23" i="294" s="1"/>
  <c r="G23" i="294"/>
  <c r="B24" i="294"/>
  <c r="C24" i="294"/>
  <c r="E24" i="294" s="1"/>
  <c r="F24" i="294"/>
  <c r="G24" i="294"/>
  <c r="B25" i="294"/>
  <c r="E25" i="294" s="1"/>
  <c r="C25" i="294"/>
  <c r="D25" i="294"/>
  <c r="F25" i="294"/>
  <c r="G25" i="294"/>
  <c r="B26" i="294"/>
  <c r="C26" i="294"/>
  <c r="F26" i="294"/>
  <c r="J26" i="294" s="1"/>
  <c r="G26" i="294"/>
  <c r="B27" i="294"/>
  <c r="C27" i="294"/>
  <c r="D27" i="294" s="1"/>
  <c r="F27" i="294"/>
  <c r="G27" i="294"/>
  <c r="K27" i="294"/>
  <c r="B29" i="294"/>
  <c r="C29" i="294"/>
  <c r="D29" i="294" s="1"/>
  <c r="F29" i="294"/>
  <c r="G29" i="294"/>
  <c r="K29" i="294"/>
  <c r="B30" i="294"/>
  <c r="C30" i="294"/>
  <c r="F30" i="294"/>
  <c r="G30" i="294"/>
  <c r="J30" i="294"/>
  <c r="B32" i="294"/>
  <c r="C32" i="294"/>
  <c r="F32" i="294"/>
  <c r="J32" i="294" s="1"/>
  <c r="G32" i="294"/>
  <c r="B33" i="294"/>
  <c r="C33" i="294"/>
  <c r="F33" i="294"/>
  <c r="J33" i="294" s="1"/>
  <c r="G33" i="294"/>
  <c r="I33" i="294" s="1"/>
  <c r="K33" i="294"/>
  <c r="L33" i="294" s="1"/>
  <c r="B34" i="294"/>
  <c r="C34" i="294"/>
  <c r="D34" i="294" s="1"/>
  <c r="F34" i="294"/>
  <c r="G34" i="294"/>
  <c r="H34" i="294" s="1"/>
  <c r="B35" i="294"/>
  <c r="C35" i="294"/>
  <c r="E35" i="294" s="1"/>
  <c r="F35" i="294"/>
  <c r="J35" i="294" s="1"/>
  <c r="G35" i="294"/>
  <c r="B36" i="294"/>
  <c r="C36" i="294"/>
  <c r="D36" i="294" s="1"/>
  <c r="F36" i="294"/>
  <c r="G36" i="294"/>
  <c r="J36" i="294"/>
  <c r="B37" i="294"/>
  <c r="C37" i="294"/>
  <c r="F37" i="294"/>
  <c r="J37" i="294" s="1"/>
  <c r="G37" i="294"/>
  <c r="I37" i="294" s="1"/>
  <c r="K37" i="294"/>
  <c r="B38" i="294"/>
  <c r="C38" i="294"/>
  <c r="D38" i="294" s="1"/>
  <c r="F38" i="294"/>
  <c r="G38" i="294"/>
  <c r="H38" i="294" s="1"/>
  <c r="K38" i="294"/>
  <c r="B39" i="294"/>
  <c r="C39" i="294"/>
  <c r="E39" i="294" s="1"/>
  <c r="F39" i="294"/>
  <c r="G39" i="294"/>
  <c r="B40" i="294"/>
  <c r="E40" i="294" s="1"/>
  <c r="C40" i="294"/>
  <c r="D40" i="294"/>
  <c r="F40" i="294"/>
  <c r="G40" i="294"/>
  <c r="B41" i="294"/>
  <c r="C41" i="294"/>
  <c r="F41" i="294"/>
  <c r="J41" i="294" s="1"/>
  <c r="G41" i="294"/>
  <c r="K41" i="294" s="1"/>
  <c r="L41" i="294" s="1"/>
  <c r="B42" i="294"/>
  <c r="C42" i="294"/>
  <c r="D42" i="294" s="1"/>
  <c r="F42" i="294"/>
  <c r="G42" i="294"/>
  <c r="H42" i="294" s="1"/>
  <c r="K42" i="294"/>
  <c r="B43" i="294"/>
  <c r="C43" i="294"/>
  <c r="E43" i="294" s="1"/>
  <c r="F43" i="294"/>
  <c r="G43" i="294"/>
  <c r="J43" i="294"/>
  <c r="B44" i="294"/>
  <c r="C44" i="294"/>
  <c r="D44" i="294" s="1"/>
  <c r="F44" i="294"/>
  <c r="G44" i="294"/>
  <c r="J44" i="294"/>
  <c r="B45" i="294"/>
  <c r="C45" i="294"/>
  <c r="F45" i="294"/>
  <c r="J45" i="294" s="1"/>
  <c r="G45" i="294"/>
  <c r="I45" i="294" s="1"/>
  <c r="B46" i="294"/>
  <c r="C46" i="294"/>
  <c r="D46" i="294" s="1"/>
  <c r="F46" i="294"/>
  <c r="G46" i="294"/>
  <c r="H46" i="294" s="1"/>
  <c r="K46" i="294"/>
  <c r="B47" i="294"/>
  <c r="C47" i="294"/>
  <c r="E47" i="294" s="1"/>
  <c r="F47" i="294"/>
  <c r="G47" i="294"/>
  <c r="B48" i="294"/>
  <c r="E48" i="294" s="1"/>
  <c r="C48" i="294"/>
  <c r="F48" i="294"/>
  <c r="G48" i="294"/>
  <c r="B49" i="294"/>
  <c r="C49" i="294"/>
  <c r="F49" i="294"/>
  <c r="J49" i="294" s="1"/>
  <c r="G49" i="294"/>
  <c r="I49" i="294" s="1"/>
  <c r="K49" i="294"/>
  <c r="L49" i="294" s="1"/>
  <c r="F4" i="292"/>
  <c r="G4" i="292"/>
  <c r="J4" i="292"/>
  <c r="K4" i="292"/>
  <c r="B7" i="292"/>
  <c r="B8" i="292"/>
  <c r="C8" i="292"/>
  <c r="E8" i="292"/>
  <c r="F8" i="292"/>
  <c r="G8" i="292"/>
  <c r="J8" i="292"/>
  <c r="D9" i="292"/>
  <c r="E9" i="292"/>
  <c r="H9" i="292"/>
  <c r="I9" i="292"/>
  <c r="J9" i="292"/>
  <c r="K9" i="292"/>
  <c r="L9" i="292"/>
  <c r="D10" i="292"/>
  <c r="E10" i="292"/>
  <c r="H10" i="292"/>
  <c r="I10" i="292"/>
  <c r="J10" i="292"/>
  <c r="K10" i="292"/>
  <c r="L10" i="292" s="1"/>
  <c r="D11" i="292"/>
  <c r="E11" i="292"/>
  <c r="H11" i="292"/>
  <c r="I11" i="292"/>
  <c r="J11" i="292"/>
  <c r="K11" i="292"/>
  <c r="L11" i="292"/>
  <c r="D12" i="292"/>
  <c r="E12" i="292"/>
  <c r="H12" i="292"/>
  <c r="I12" i="292"/>
  <c r="J12" i="292"/>
  <c r="K12" i="292"/>
  <c r="L12" i="292" s="1"/>
  <c r="D13" i="292"/>
  <c r="E13" i="292"/>
  <c r="H13" i="292"/>
  <c r="I13" i="292"/>
  <c r="J13" i="292"/>
  <c r="K13" i="292"/>
  <c r="L13" i="292"/>
  <c r="D14" i="292"/>
  <c r="E14" i="292"/>
  <c r="H14" i="292"/>
  <c r="I14" i="292"/>
  <c r="J14" i="292"/>
  <c r="K14" i="292"/>
  <c r="L14" i="292" s="1"/>
  <c r="B15" i="292"/>
  <c r="E15" i="292" s="1"/>
  <c r="C15" i="292"/>
  <c r="D15" i="292"/>
  <c r="F15" i="292"/>
  <c r="I15" i="292" s="1"/>
  <c r="G15" i="292"/>
  <c r="H15" i="292"/>
  <c r="K15" i="292"/>
  <c r="D16" i="292"/>
  <c r="E16" i="292"/>
  <c r="H16" i="292"/>
  <c r="I16" i="292"/>
  <c r="J16" i="292"/>
  <c r="K16" i="292"/>
  <c r="L16" i="292" s="1"/>
  <c r="D17" i="292"/>
  <c r="E17" i="292"/>
  <c r="H17" i="292"/>
  <c r="I17" i="292"/>
  <c r="J17" i="292"/>
  <c r="K17" i="292"/>
  <c r="L17" i="292"/>
  <c r="D18" i="292"/>
  <c r="E18" i="292"/>
  <c r="H18" i="292"/>
  <c r="I18" i="292"/>
  <c r="J18" i="292"/>
  <c r="K18" i="292"/>
  <c r="L18" i="292" s="1"/>
  <c r="D19" i="292"/>
  <c r="E19" i="292"/>
  <c r="H19" i="292"/>
  <c r="I19" i="292"/>
  <c r="J19" i="292"/>
  <c r="K19" i="292"/>
  <c r="L19" i="292"/>
  <c r="D20" i="292"/>
  <c r="E20" i="292"/>
  <c r="H20" i="292"/>
  <c r="I20" i="292"/>
  <c r="J20" i="292"/>
  <c r="K20" i="292"/>
  <c r="L20" i="292" s="1"/>
  <c r="D21" i="292"/>
  <c r="E21" i="292"/>
  <c r="H21" i="292"/>
  <c r="I21" i="292"/>
  <c r="J21" i="292"/>
  <c r="K21" i="292"/>
  <c r="L21" i="292"/>
  <c r="D22" i="292"/>
  <c r="E22" i="292"/>
  <c r="H22" i="292"/>
  <c r="I22" i="292"/>
  <c r="J22" i="292"/>
  <c r="K22" i="292"/>
  <c r="L22" i="292" s="1"/>
  <c r="D23" i="292"/>
  <c r="E23" i="292"/>
  <c r="H23" i="292"/>
  <c r="I23" i="292"/>
  <c r="J23" i="292"/>
  <c r="K23" i="292"/>
  <c r="L23" i="292"/>
  <c r="D24" i="292"/>
  <c r="E24" i="292"/>
  <c r="H24" i="292"/>
  <c r="I24" i="292"/>
  <c r="J24" i="292"/>
  <c r="K24" i="292"/>
  <c r="L24" i="292" s="1"/>
  <c r="D25" i="292"/>
  <c r="E25" i="292"/>
  <c r="H25" i="292"/>
  <c r="I25" i="292"/>
  <c r="J25" i="292"/>
  <c r="K25" i="292"/>
  <c r="L25" i="292"/>
  <c r="D26" i="292"/>
  <c r="E26" i="292"/>
  <c r="H26" i="292"/>
  <c r="I26" i="292"/>
  <c r="J26" i="292"/>
  <c r="K26" i="292"/>
  <c r="L26" i="292" s="1"/>
  <c r="D27" i="292"/>
  <c r="E27" i="292"/>
  <c r="H27" i="292"/>
  <c r="I27" i="292"/>
  <c r="J27" i="292"/>
  <c r="K27" i="292"/>
  <c r="L27" i="292"/>
  <c r="B28" i="292"/>
  <c r="C28" i="292"/>
  <c r="D28" i="292" s="1"/>
  <c r="E28" i="292"/>
  <c r="F28" i="292"/>
  <c r="G28" i="292"/>
  <c r="H28" i="292" s="1"/>
  <c r="J28" i="292"/>
  <c r="D29" i="292"/>
  <c r="E29" i="292"/>
  <c r="H29" i="292"/>
  <c r="I29" i="292"/>
  <c r="J29" i="292"/>
  <c r="K29" i="292"/>
  <c r="L29" i="292"/>
  <c r="D30" i="292"/>
  <c r="E30" i="292"/>
  <c r="H30" i="292"/>
  <c r="I30" i="292"/>
  <c r="J30" i="292"/>
  <c r="K30" i="292"/>
  <c r="L30" i="292" s="1"/>
  <c r="B31" i="292"/>
  <c r="E31" i="292" s="1"/>
  <c r="C31" i="292"/>
  <c r="D31" i="292"/>
  <c r="F31" i="292"/>
  <c r="I31" i="292" s="1"/>
  <c r="G31" i="292"/>
  <c r="H31" i="292"/>
  <c r="K31" i="292"/>
  <c r="D32" i="292"/>
  <c r="E32" i="292"/>
  <c r="H32" i="292"/>
  <c r="I32" i="292"/>
  <c r="J32" i="292"/>
  <c r="K32" i="292"/>
  <c r="L32" i="292" s="1"/>
  <c r="D33" i="292"/>
  <c r="E33" i="292"/>
  <c r="H33" i="292"/>
  <c r="I33" i="292"/>
  <c r="J33" i="292"/>
  <c r="K33" i="292"/>
  <c r="L33" i="292"/>
  <c r="D34" i="292"/>
  <c r="E34" i="292"/>
  <c r="H34" i="292"/>
  <c r="I34" i="292"/>
  <c r="J34" i="292"/>
  <c r="K34" i="292"/>
  <c r="L34" i="292" s="1"/>
  <c r="D35" i="292"/>
  <c r="E35" i="292"/>
  <c r="H35" i="292"/>
  <c r="I35" i="292"/>
  <c r="J35" i="292"/>
  <c r="K35" i="292"/>
  <c r="L35" i="292"/>
  <c r="D36" i="292"/>
  <c r="E36" i="292"/>
  <c r="H36" i="292"/>
  <c r="I36" i="292"/>
  <c r="J36" i="292"/>
  <c r="K36" i="292"/>
  <c r="L36" i="292" s="1"/>
  <c r="D37" i="292"/>
  <c r="E37" i="292"/>
  <c r="H37" i="292"/>
  <c r="I37" i="292"/>
  <c r="J37" i="292"/>
  <c r="K37" i="292"/>
  <c r="L37" i="292"/>
  <c r="D38" i="292"/>
  <c r="E38" i="292"/>
  <c r="H38" i="292"/>
  <c r="I38" i="292"/>
  <c r="J38" i="292"/>
  <c r="K38" i="292"/>
  <c r="L38" i="292" s="1"/>
  <c r="D39" i="292"/>
  <c r="E39" i="292"/>
  <c r="H39" i="292"/>
  <c r="I39" i="292"/>
  <c r="J39" i="292"/>
  <c r="K39" i="292"/>
  <c r="L39" i="292"/>
  <c r="D40" i="292"/>
  <c r="E40" i="292"/>
  <c r="H40" i="292"/>
  <c r="I40" i="292"/>
  <c r="J40" i="292"/>
  <c r="K40" i="292"/>
  <c r="L40" i="292" s="1"/>
  <c r="D41" i="292"/>
  <c r="E41" i="292"/>
  <c r="H41" i="292"/>
  <c r="I41" i="292"/>
  <c r="J41" i="292"/>
  <c r="K41" i="292"/>
  <c r="L41" i="292"/>
  <c r="D42" i="292"/>
  <c r="E42" i="292"/>
  <c r="H42" i="292"/>
  <c r="I42" i="292"/>
  <c r="J42" i="292"/>
  <c r="K42" i="292"/>
  <c r="L42" i="292" s="1"/>
  <c r="D43" i="292"/>
  <c r="E43" i="292"/>
  <c r="H43" i="292"/>
  <c r="I43" i="292"/>
  <c r="J43" i="292"/>
  <c r="K43" i="292"/>
  <c r="L43" i="292"/>
  <c r="D44" i="292"/>
  <c r="E44" i="292"/>
  <c r="H44" i="292"/>
  <c r="I44" i="292"/>
  <c r="J44" i="292"/>
  <c r="K44" i="292"/>
  <c r="L44" i="292" s="1"/>
  <c r="D45" i="292"/>
  <c r="E45" i="292"/>
  <c r="H45" i="292"/>
  <c r="I45" i="292"/>
  <c r="J45" i="292"/>
  <c r="K45" i="292"/>
  <c r="L45" i="292"/>
  <c r="D46" i="292"/>
  <c r="E46" i="292"/>
  <c r="H46" i="292"/>
  <c r="I46" i="292"/>
  <c r="J46" i="292"/>
  <c r="K46" i="292"/>
  <c r="L46" i="292" s="1"/>
  <c r="D47" i="292"/>
  <c r="E47" i="292"/>
  <c r="H47" i="292"/>
  <c r="I47" i="292"/>
  <c r="J47" i="292"/>
  <c r="K47" i="292"/>
  <c r="L47" i="292"/>
  <c r="D48" i="292"/>
  <c r="E48" i="292"/>
  <c r="H48" i="292"/>
  <c r="I48" i="292"/>
  <c r="J48" i="292"/>
  <c r="K48" i="292"/>
  <c r="L48" i="292" s="1"/>
  <c r="D49" i="292"/>
  <c r="E49" i="292"/>
  <c r="H49" i="292"/>
  <c r="I49" i="292"/>
  <c r="J49" i="292"/>
  <c r="K49" i="292"/>
  <c r="L49" i="292"/>
  <c r="D50" i="292"/>
  <c r="E50" i="292"/>
  <c r="H50" i="292"/>
  <c r="I50" i="292"/>
  <c r="J50" i="292"/>
  <c r="K50" i="292"/>
  <c r="L50" i="292" s="1"/>
  <c r="F4" i="291"/>
  <c r="G4" i="291"/>
  <c r="J4" i="291"/>
  <c r="K4" i="291"/>
  <c r="B7" i="291"/>
  <c r="B8" i="291"/>
  <c r="C8" i="291"/>
  <c r="E8" i="291"/>
  <c r="F8" i="291"/>
  <c r="G8" i="291"/>
  <c r="J8" i="291"/>
  <c r="D9" i="291"/>
  <c r="E9" i="291"/>
  <c r="H9" i="291"/>
  <c r="I9" i="291"/>
  <c r="J9" i="291"/>
  <c r="K9" i="291"/>
  <c r="L9" i="291"/>
  <c r="D10" i="291"/>
  <c r="E10" i="291"/>
  <c r="H10" i="291"/>
  <c r="I10" i="291"/>
  <c r="J10" i="291"/>
  <c r="K10" i="291"/>
  <c r="L10" i="291" s="1"/>
  <c r="D11" i="291"/>
  <c r="E11" i="291"/>
  <c r="H11" i="291"/>
  <c r="I11" i="291"/>
  <c r="J11" i="291"/>
  <c r="K11" i="291"/>
  <c r="L11" i="291"/>
  <c r="D12" i="291"/>
  <c r="E12" i="291"/>
  <c r="H12" i="291"/>
  <c r="I12" i="291"/>
  <c r="J12" i="291"/>
  <c r="K12" i="291"/>
  <c r="L12" i="291" s="1"/>
  <c r="D13" i="291"/>
  <c r="E13" i="291"/>
  <c r="H13" i="291"/>
  <c r="I13" i="291"/>
  <c r="J13" i="291"/>
  <c r="K13" i="291"/>
  <c r="L13" i="291"/>
  <c r="D14" i="291"/>
  <c r="E14" i="291"/>
  <c r="H14" i="291"/>
  <c r="I14" i="291"/>
  <c r="J14" i="291"/>
  <c r="K14" i="291"/>
  <c r="L14" i="291" s="1"/>
  <c r="B15" i="291"/>
  <c r="E15" i="291" s="1"/>
  <c r="C15" i="291"/>
  <c r="D15" i="291"/>
  <c r="F15" i="291"/>
  <c r="I15" i="291" s="1"/>
  <c r="G15" i="291"/>
  <c r="H15" i="291"/>
  <c r="K15" i="291"/>
  <c r="D16" i="291"/>
  <c r="E16" i="291"/>
  <c r="H16" i="291"/>
  <c r="I16" i="291"/>
  <c r="J16" i="291"/>
  <c r="K16" i="291"/>
  <c r="L16" i="291" s="1"/>
  <c r="D17" i="291"/>
  <c r="E17" i="291"/>
  <c r="H17" i="291"/>
  <c r="I17" i="291"/>
  <c r="J17" i="291"/>
  <c r="K17" i="291"/>
  <c r="L17" i="291"/>
  <c r="D18" i="291"/>
  <c r="E18" i="291"/>
  <c r="H18" i="291"/>
  <c r="I18" i="291"/>
  <c r="J18" i="291"/>
  <c r="K18" i="291"/>
  <c r="L18" i="291" s="1"/>
  <c r="D19" i="291"/>
  <c r="E19" i="291"/>
  <c r="H19" i="291"/>
  <c r="I19" i="291"/>
  <c r="J19" i="291"/>
  <c r="K19" i="291"/>
  <c r="L19" i="291"/>
  <c r="D20" i="291"/>
  <c r="E20" i="291"/>
  <c r="H20" i="291"/>
  <c r="I20" i="291"/>
  <c r="J20" i="291"/>
  <c r="K20" i="291"/>
  <c r="L20" i="291" s="1"/>
  <c r="D21" i="291"/>
  <c r="E21" i="291"/>
  <c r="H21" i="291"/>
  <c r="I21" i="291"/>
  <c r="J21" i="291"/>
  <c r="K21" i="291"/>
  <c r="L21" i="291"/>
  <c r="D22" i="291"/>
  <c r="E22" i="291"/>
  <c r="H22" i="291"/>
  <c r="I22" i="291"/>
  <c r="J22" i="291"/>
  <c r="K22" i="291"/>
  <c r="L22" i="291" s="1"/>
  <c r="D23" i="291"/>
  <c r="E23" i="291"/>
  <c r="H23" i="291"/>
  <c r="I23" i="291"/>
  <c r="J23" i="291"/>
  <c r="K23" i="291"/>
  <c r="L23" i="291"/>
  <c r="D24" i="291"/>
  <c r="E24" i="291"/>
  <c r="H24" i="291"/>
  <c r="I24" i="291"/>
  <c r="J24" i="291"/>
  <c r="K24" i="291"/>
  <c r="L24" i="291" s="1"/>
  <c r="D25" i="291"/>
  <c r="E25" i="291"/>
  <c r="H25" i="291"/>
  <c r="I25" i="291"/>
  <c r="J25" i="291"/>
  <c r="K25" i="291"/>
  <c r="L25" i="291"/>
  <c r="D26" i="291"/>
  <c r="E26" i="291"/>
  <c r="H26" i="291"/>
  <c r="I26" i="291"/>
  <c r="J26" i="291"/>
  <c r="K26" i="291"/>
  <c r="L26" i="291" s="1"/>
  <c r="D27" i="291"/>
  <c r="E27" i="291"/>
  <c r="H27" i="291"/>
  <c r="I27" i="291"/>
  <c r="J27" i="291"/>
  <c r="K27" i="291"/>
  <c r="L27" i="291"/>
  <c r="B28" i="291"/>
  <c r="C28" i="291"/>
  <c r="D28" i="291" s="1"/>
  <c r="E28" i="291"/>
  <c r="F28" i="291"/>
  <c r="G28" i="291"/>
  <c r="H28" i="291" s="1"/>
  <c r="J28" i="291"/>
  <c r="D29" i="291"/>
  <c r="E29" i="291"/>
  <c r="H29" i="291"/>
  <c r="I29" i="291"/>
  <c r="J29" i="291"/>
  <c r="K29" i="291"/>
  <c r="L29" i="291"/>
  <c r="D30" i="291"/>
  <c r="E30" i="291"/>
  <c r="H30" i="291"/>
  <c r="I30" i="291"/>
  <c r="J30" i="291"/>
  <c r="K30" i="291"/>
  <c r="L30" i="291" s="1"/>
  <c r="B31" i="291"/>
  <c r="E31" i="291" s="1"/>
  <c r="C31" i="291"/>
  <c r="D31" i="291"/>
  <c r="F31" i="291"/>
  <c r="I31" i="291" s="1"/>
  <c r="G31" i="291"/>
  <c r="H31" i="291"/>
  <c r="K31" i="291"/>
  <c r="D32" i="291"/>
  <c r="E32" i="291"/>
  <c r="H32" i="291"/>
  <c r="I32" i="291"/>
  <c r="J32" i="291"/>
  <c r="K32" i="291"/>
  <c r="L32" i="291" s="1"/>
  <c r="D33" i="291"/>
  <c r="E33" i="291"/>
  <c r="H33" i="291"/>
  <c r="I33" i="291"/>
  <c r="J33" i="291"/>
  <c r="K33" i="291"/>
  <c r="L33" i="291"/>
  <c r="D34" i="291"/>
  <c r="E34" i="291"/>
  <c r="H34" i="291"/>
  <c r="I34" i="291"/>
  <c r="J34" i="291"/>
  <c r="K34" i="291"/>
  <c r="L34" i="291" s="1"/>
  <c r="D35" i="291"/>
  <c r="E35" i="291"/>
  <c r="H35" i="291"/>
  <c r="I35" i="291"/>
  <c r="J35" i="291"/>
  <c r="K35" i="291"/>
  <c r="L35" i="291"/>
  <c r="D36" i="291"/>
  <c r="E36" i="291"/>
  <c r="H36" i="291"/>
  <c r="I36" i="291"/>
  <c r="J36" i="291"/>
  <c r="K36" i="291"/>
  <c r="L36" i="291" s="1"/>
  <c r="D37" i="291"/>
  <c r="E37" i="291"/>
  <c r="H37" i="291"/>
  <c r="I37" i="291"/>
  <c r="J37" i="291"/>
  <c r="K37" i="291"/>
  <c r="L37" i="291"/>
  <c r="D38" i="291"/>
  <c r="E38" i="291"/>
  <c r="H38" i="291"/>
  <c r="I38" i="291"/>
  <c r="J38" i="291"/>
  <c r="K38" i="291"/>
  <c r="L38" i="291" s="1"/>
  <c r="D39" i="291"/>
  <c r="E39" i="291"/>
  <c r="H39" i="291"/>
  <c r="I39" i="291"/>
  <c r="J39" i="291"/>
  <c r="K39" i="291"/>
  <c r="L39" i="291"/>
  <c r="D40" i="291"/>
  <c r="E40" i="291"/>
  <c r="H40" i="291"/>
  <c r="I40" i="291"/>
  <c r="J40" i="291"/>
  <c r="K40" i="291"/>
  <c r="L40" i="291" s="1"/>
  <c r="D41" i="291"/>
  <c r="E41" i="291"/>
  <c r="H41" i="291"/>
  <c r="I41" i="291"/>
  <c r="J41" i="291"/>
  <c r="K41" i="291"/>
  <c r="L41" i="291"/>
  <c r="D42" i="291"/>
  <c r="E42" i="291"/>
  <c r="H42" i="291"/>
  <c r="I42" i="291"/>
  <c r="J42" i="291"/>
  <c r="K42" i="291"/>
  <c r="L42" i="291" s="1"/>
  <c r="D43" i="291"/>
  <c r="E43" i="291"/>
  <c r="H43" i="291"/>
  <c r="I43" i="291"/>
  <c r="J43" i="291"/>
  <c r="K43" i="291"/>
  <c r="L43" i="291"/>
  <c r="D44" i="291"/>
  <c r="E44" i="291"/>
  <c r="H44" i="291"/>
  <c r="I44" i="291"/>
  <c r="J44" i="291"/>
  <c r="K44" i="291"/>
  <c r="L44" i="291" s="1"/>
  <c r="D45" i="291"/>
  <c r="E45" i="291"/>
  <c r="H45" i="291"/>
  <c r="I45" i="291"/>
  <c r="J45" i="291"/>
  <c r="K45" i="291"/>
  <c r="L45" i="291"/>
  <c r="D46" i="291"/>
  <c r="E46" i="291"/>
  <c r="H46" i="291"/>
  <c r="I46" i="291"/>
  <c r="J46" i="291"/>
  <c r="K46" i="291"/>
  <c r="L46" i="291" s="1"/>
  <c r="D47" i="291"/>
  <c r="E47" i="291"/>
  <c r="H47" i="291"/>
  <c r="I47" i="291"/>
  <c r="J47" i="291"/>
  <c r="K47" i="291"/>
  <c r="L47" i="291"/>
  <c r="D48" i="291"/>
  <c r="E48" i="291"/>
  <c r="H48" i="291"/>
  <c r="I48" i="291"/>
  <c r="J48" i="291"/>
  <c r="K48" i="291"/>
  <c r="L48" i="291" s="1"/>
  <c r="D49" i="291"/>
  <c r="E49" i="291"/>
  <c r="H49" i="291"/>
  <c r="I49" i="291"/>
  <c r="J49" i="291"/>
  <c r="K49" i="291"/>
  <c r="L49" i="291"/>
  <c r="D50" i="291"/>
  <c r="E50" i="291"/>
  <c r="H50" i="291"/>
  <c r="I50" i="291"/>
  <c r="J50" i="291"/>
  <c r="K50" i="291"/>
  <c r="L50" i="291" s="1"/>
  <c r="F4" i="290"/>
  <c r="G4" i="290"/>
  <c r="J4" i="290"/>
  <c r="K4" i="290"/>
  <c r="B9" i="290"/>
  <c r="C9" i="290"/>
  <c r="D9" i="290" s="1"/>
  <c r="F9" i="290"/>
  <c r="G9" i="290"/>
  <c r="K9" i="290"/>
  <c r="B10" i="290"/>
  <c r="C10" i="290"/>
  <c r="F10" i="290"/>
  <c r="G10" i="290"/>
  <c r="J10" i="290"/>
  <c r="B11" i="290"/>
  <c r="C11" i="290"/>
  <c r="F11" i="290"/>
  <c r="G11" i="290"/>
  <c r="H11" i="290"/>
  <c r="K11" i="290"/>
  <c r="B12" i="290"/>
  <c r="C12" i="290"/>
  <c r="F12" i="290"/>
  <c r="G12" i="290"/>
  <c r="I12" i="290"/>
  <c r="K12" i="290"/>
  <c r="B13" i="290"/>
  <c r="C13" i="290"/>
  <c r="F13" i="290"/>
  <c r="I13" i="290" s="1"/>
  <c r="G13" i="290"/>
  <c r="H13" i="290"/>
  <c r="B14" i="290"/>
  <c r="C14" i="290"/>
  <c r="E14" i="290" s="1"/>
  <c r="F14" i="290"/>
  <c r="G14" i="290"/>
  <c r="B16" i="290"/>
  <c r="J16" i="290" s="1"/>
  <c r="C16" i="290"/>
  <c r="E16" i="290"/>
  <c r="F16" i="290"/>
  <c r="G16" i="290"/>
  <c r="B17" i="290"/>
  <c r="C17" i="290"/>
  <c r="D17" i="290" s="1"/>
  <c r="F17" i="290"/>
  <c r="G17" i="290"/>
  <c r="J17" i="290"/>
  <c r="B18" i="290"/>
  <c r="C18" i="290"/>
  <c r="F18" i="290"/>
  <c r="G18" i="290"/>
  <c r="J18" i="290"/>
  <c r="B19" i="290"/>
  <c r="E19" i="290" s="1"/>
  <c r="C19" i="290"/>
  <c r="D19" i="290"/>
  <c r="F19" i="290"/>
  <c r="G19" i="290"/>
  <c r="H19" i="290" s="1"/>
  <c r="B20" i="290"/>
  <c r="C20" i="290"/>
  <c r="F20" i="290"/>
  <c r="G20" i="290"/>
  <c r="J20" i="290"/>
  <c r="B21" i="290"/>
  <c r="C21" i="290"/>
  <c r="D21" i="290" s="1"/>
  <c r="F21" i="290"/>
  <c r="G21" i="290"/>
  <c r="H21" i="290" s="1"/>
  <c r="K21" i="290"/>
  <c r="B22" i="290"/>
  <c r="C22" i="290"/>
  <c r="F22" i="290"/>
  <c r="G22" i="290"/>
  <c r="I22" i="290" s="1"/>
  <c r="K22" i="290"/>
  <c r="B23" i="290"/>
  <c r="C23" i="290"/>
  <c r="F23" i="290"/>
  <c r="G23" i="290"/>
  <c r="H23" i="290" s="1"/>
  <c r="B24" i="290"/>
  <c r="J24" i="290" s="1"/>
  <c r="C24" i="290"/>
  <c r="E24" i="290"/>
  <c r="F24" i="290"/>
  <c r="G24" i="290"/>
  <c r="H24" i="290" s="1"/>
  <c r="B25" i="290"/>
  <c r="C25" i="290"/>
  <c r="D25" i="290" s="1"/>
  <c r="F25" i="290"/>
  <c r="G25" i="290"/>
  <c r="B26" i="290"/>
  <c r="C26" i="290"/>
  <c r="F26" i="290"/>
  <c r="G26" i="290"/>
  <c r="J26" i="290"/>
  <c r="B27" i="290"/>
  <c r="C27" i="290"/>
  <c r="D27" i="290" s="1"/>
  <c r="F27" i="290"/>
  <c r="G27" i="290"/>
  <c r="B29" i="290"/>
  <c r="C29" i="290"/>
  <c r="D29" i="290"/>
  <c r="F29" i="290"/>
  <c r="G29" i="290"/>
  <c r="H29" i="290" s="1"/>
  <c r="B30" i="290"/>
  <c r="C30" i="290"/>
  <c r="F30" i="290"/>
  <c r="G30" i="290"/>
  <c r="J30" i="290"/>
  <c r="B32" i="290"/>
  <c r="C32" i="290"/>
  <c r="F32" i="290"/>
  <c r="G32" i="290"/>
  <c r="J32" i="290"/>
  <c r="B33" i="290"/>
  <c r="C33" i="290"/>
  <c r="F33" i="290"/>
  <c r="J33" i="290" s="1"/>
  <c r="G33" i="290"/>
  <c r="I33" i="290" s="1"/>
  <c r="K33" i="290"/>
  <c r="B34" i="290"/>
  <c r="C34" i="290"/>
  <c r="D34" i="290" s="1"/>
  <c r="F34" i="290"/>
  <c r="G34" i="290"/>
  <c r="H34" i="290" s="1"/>
  <c r="K34" i="290"/>
  <c r="B35" i="290"/>
  <c r="C35" i="290"/>
  <c r="E35" i="290" s="1"/>
  <c r="F35" i="290"/>
  <c r="G35" i="290"/>
  <c r="B36" i="290"/>
  <c r="E36" i="290" s="1"/>
  <c r="C36" i="290"/>
  <c r="D36" i="290"/>
  <c r="F36" i="290"/>
  <c r="G36" i="290"/>
  <c r="B37" i="290"/>
  <c r="C37" i="290"/>
  <c r="F37" i="290"/>
  <c r="J37" i="290" s="1"/>
  <c r="G37" i="290"/>
  <c r="I37" i="290" s="1"/>
  <c r="K37" i="290"/>
  <c r="L37" i="290" s="1"/>
  <c r="B38" i="290"/>
  <c r="C38" i="290"/>
  <c r="D38" i="290" s="1"/>
  <c r="F38" i="290"/>
  <c r="G38" i="290"/>
  <c r="H38" i="290" s="1"/>
  <c r="K38" i="290"/>
  <c r="B39" i="290"/>
  <c r="C39" i="290"/>
  <c r="E39" i="290" s="1"/>
  <c r="F39" i="290"/>
  <c r="G39" i="290"/>
  <c r="J39" i="290"/>
  <c r="B40" i="290"/>
  <c r="C40" i="290"/>
  <c r="D40" i="290" s="1"/>
  <c r="F40" i="290"/>
  <c r="G40" i="290"/>
  <c r="J40" i="290"/>
  <c r="B41" i="290"/>
  <c r="C41" i="290"/>
  <c r="F41" i="290"/>
  <c r="J41" i="290" s="1"/>
  <c r="G41" i="290"/>
  <c r="I41" i="290" s="1"/>
  <c r="K41" i="290"/>
  <c r="B42" i="290"/>
  <c r="C42" i="290"/>
  <c r="D42" i="290" s="1"/>
  <c r="F42" i="290"/>
  <c r="G42" i="290"/>
  <c r="H42" i="290" s="1"/>
  <c r="K42" i="290"/>
  <c r="B43" i="290"/>
  <c r="C43" i="290"/>
  <c r="E43" i="290" s="1"/>
  <c r="F43" i="290"/>
  <c r="G43" i="290"/>
  <c r="B44" i="290"/>
  <c r="E44" i="290" s="1"/>
  <c r="C44" i="290"/>
  <c r="D44" i="290"/>
  <c r="F44" i="290"/>
  <c r="G44" i="290"/>
  <c r="B45" i="290"/>
  <c r="C45" i="290"/>
  <c r="F45" i="290"/>
  <c r="J45" i="290" s="1"/>
  <c r="G45" i="290"/>
  <c r="I45" i="290" s="1"/>
  <c r="K45" i="290"/>
  <c r="L45" i="290" s="1"/>
  <c r="B46" i="290"/>
  <c r="C46" i="290"/>
  <c r="D46" i="290" s="1"/>
  <c r="F46" i="290"/>
  <c r="G46" i="290"/>
  <c r="H46" i="290" s="1"/>
  <c r="K46" i="290"/>
  <c r="B47" i="290"/>
  <c r="C47" i="290"/>
  <c r="E47" i="290" s="1"/>
  <c r="F47" i="290"/>
  <c r="G47" i="290"/>
  <c r="J47" i="290"/>
  <c r="B48" i="290"/>
  <c r="C48" i="290"/>
  <c r="D48" i="290" s="1"/>
  <c r="F48" i="290"/>
  <c r="G48" i="290"/>
  <c r="J48" i="290"/>
  <c r="B49" i="290"/>
  <c r="C49" i="290"/>
  <c r="F49" i="290"/>
  <c r="J49" i="290" s="1"/>
  <c r="G49" i="290"/>
  <c r="I49" i="290" s="1"/>
  <c r="K49" i="290"/>
  <c r="F4" i="288"/>
  <c r="G4" i="288"/>
  <c r="J4" i="288"/>
  <c r="K4" i="288"/>
  <c r="B7" i="288"/>
  <c r="B8" i="288"/>
  <c r="C8" i="288"/>
  <c r="E8" i="288"/>
  <c r="F8" i="288"/>
  <c r="G8" i="288"/>
  <c r="J8" i="288"/>
  <c r="D9" i="288"/>
  <c r="E9" i="288"/>
  <c r="H9" i="288"/>
  <c r="I9" i="288"/>
  <c r="J9" i="288"/>
  <c r="K9" i="288"/>
  <c r="L9" i="288"/>
  <c r="D10" i="288"/>
  <c r="E10" i="288"/>
  <c r="H10" i="288"/>
  <c r="I10" i="288"/>
  <c r="J10" i="288"/>
  <c r="K10" i="288"/>
  <c r="L10" i="288" s="1"/>
  <c r="D11" i="288"/>
  <c r="E11" i="288"/>
  <c r="H11" i="288"/>
  <c r="I11" i="288"/>
  <c r="J11" i="288"/>
  <c r="K11" i="288"/>
  <c r="L11" i="288"/>
  <c r="D12" i="288"/>
  <c r="E12" i="288"/>
  <c r="H12" i="288"/>
  <c r="I12" i="288"/>
  <c r="J12" i="288"/>
  <c r="K12" i="288"/>
  <c r="L12" i="288" s="1"/>
  <c r="D13" i="288"/>
  <c r="E13" i="288"/>
  <c r="H13" i="288"/>
  <c r="I13" i="288"/>
  <c r="J13" i="288"/>
  <c r="K13" i="288"/>
  <c r="L13" i="288"/>
  <c r="D14" i="288"/>
  <c r="E14" i="288"/>
  <c r="H14" i="288"/>
  <c r="I14" i="288"/>
  <c r="J14" i="288"/>
  <c r="K14" i="288"/>
  <c r="L14" i="288" s="1"/>
  <c r="B15" i="288"/>
  <c r="E15" i="288" s="1"/>
  <c r="C15" i="288"/>
  <c r="D15" i="288"/>
  <c r="F15" i="288"/>
  <c r="I15" i="288" s="1"/>
  <c r="G15" i="288"/>
  <c r="H15" i="288"/>
  <c r="K15" i="288"/>
  <c r="D16" i="288"/>
  <c r="E16" i="288"/>
  <c r="H16" i="288"/>
  <c r="I16" i="288"/>
  <c r="J16" i="288"/>
  <c r="K16" i="288"/>
  <c r="L16" i="288" s="1"/>
  <c r="D17" i="288"/>
  <c r="E17" i="288"/>
  <c r="H17" i="288"/>
  <c r="I17" i="288"/>
  <c r="J17" i="288"/>
  <c r="K17" i="288"/>
  <c r="L17" i="288"/>
  <c r="D18" i="288"/>
  <c r="E18" i="288"/>
  <c r="H18" i="288"/>
  <c r="I18" i="288"/>
  <c r="J18" i="288"/>
  <c r="K18" i="288"/>
  <c r="L18" i="288" s="1"/>
  <c r="D19" i="288"/>
  <c r="E19" i="288"/>
  <c r="H19" i="288"/>
  <c r="I19" i="288"/>
  <c r="J19" i="288"/>
  <c r="K19" i="288"/>
  <c r="L19" i="288"/>
  <c r="D20" i="288"/>
  <c r="E20" i="288"/>
  <c r="H20" i="288"/>
  <c r="I20" i="288"/>
  <c r="J20" i="288"/>
  <c r="K20" i="288"/>
  <c r="L20" i="288" s="1"/>
  <c r="D21" i="288"/>
  <c r="E21" i="288"/>
  <c r="H21" i="288"/>
  <c r="I21" i="288"/>
  <c r="J21" i="288"/>
  <c r="K21" i="288"/>
  <c r="L21" i="288"/>
  <c r="D22" i="288"/>
  <c r="E22" i="288"/>
  <c r="H22" i="288"/>
  <c r="I22" i="288"/>
  <c r="J22" i="288"/>
  <c r="K22" i="288"/>
  <c r="L22" i="288" s="1"/>
  <c r="D23" i="288"/>
  <c r="E23" i="288"/>
  <c r="H23" i="288"/>
  <c r="I23" i="288"/>
  <c r="J23" i="288"/>
  <c r="K23" i="288"/>
  <c r="L23" i="288"/>
  <c r="D24" i="288"/>
  <c r="E24" i="288"/>
  <c r="H24" i="288"/>
  <c r="I24" i="288"/>
  <c r="J24" i="288"/>
  <c r="K24" i="288"/>
  <c r="L24" i="288" s="1"/>
  <c r="D25" i="288"/>
  <c r="E25" i="288"/>
  <c r="H25" i="288"/>
  <c r="I25" i="288"/>
  <c r="J25" i="288"/>
  <c r="K25" i="288"/>
  <c r="L25" i="288"/>
  <c r="D26" i="288"/>
  <c r="E26" i="288"/>
  <c r="H26" i="288"/>
  <c r="I26" i="288"/>
  <c r="J26" i="288"/>
  <c r="K26" i="288"/>
  <c r="L26" i="288" s="1"/>
  <c r="D27" i="288"/>
  <c r="E27" i="288"/>
  <c r="H27" i="288"/>
  <c r="I27" i="288"/>
  <c r="J27" i="288"/>
  <c r="K27" i="288"/>
  <c r="L27" i="288"/>
  <c r="B28" i="288"/>
  <c r="C28" i="288"/>
  <c r="D28" i="288" s="1"/>
  <c r="E28" i="288"/>
  <c r="F28" i="288"/>
  <c r="G28" i="288"/>
  <c r="H28" i="288" s="1"/>
  <c r="J28" i="288"/>
  <c r="D29" i="288"/>
  <c r="E29" i="288"/>
  <c r="H29" i="288"/>
  <c r="I29" i="288"/>
  <c r="J29" i="288"/>
  <c r="K29" i="288"/>
  <c r="L29" i="288"/>
  <c r="D30" i="288"/>
  <c r="E30" i="288"/>
  <c r="H30" i="288"/>
  <c r="I30" i="288"/>
  <c r="J30" i="288"/>
  <c r="K30" i="288"/>
  <c r="L30" i="288" s="1"/>
  <c r="B31" i="288"/>
  <c r="E31" i="288" s="1"/>
  <c r="C31" i="288"/>
  <c r="D31" i="288"/>
  <c r="F31" i="288"/>
  <c r="I31" i="288" s="1"/>
  <c r="G31" i="288"/>
  <c r="H31" i="288"/>
  <c r="K31" i="288"/>
  <c r="D32" i="288"/>
  <c r="E32" i="288"/>
  <c r="H32" i="288"/>
  <c r="I32" i="288"/>
  <c r="J32" i="288"/>
  <c r="K32" i="288"/>
  <c r="L32" i="288" s="1"/>
  <c r="D33" i="288"/>
  <c r="E33" i="288"/>
  <c r="H33" i="288"/>
  <c r="I33" i="288"/>
  <c r="J33" i="288"/>
  <c r="K33" i="288"/>
  <c r="L33" i="288"/>
  <c r="D34" i="288"/>
  <c r="E34" i="288"/>
  <c r="H34" i="288"/>
  <c r="I34" i="288"/>
  <c r="J34" i="288"/>
  <c r="K34" i="288"/>
  <c r="L34" i="288" s="1"/>
  <c r="D35" i="288"/>
  <c r="E35" i="288"/>
  <c r="H35" i="288"/>
  <c r="I35" i="288"/>
  <c r="J35" i="288"/>
  <c r="K35" i="288"/>
  <c r="L35" i="288"/>
  <c r="D36" i="288"/>
  <c r="E36" i="288"/>
  <c r="H36" i="288"/>
  <c r="I36" i="288"/>
  <c r="J36" i="288"/>
  <c r="K36" i="288"/>
  <c r="L36" i="288" s="1"/>
  <c r="D37" i="288"/>
  <c r="E37" i="288"/>
  <c r="H37" i="288"/>
  <c r="I37" i="288"/>
  <c r="J37" i="288"/>
  <c r="K37" i="288"/>
  <c r="L37" i="288"/>
  <c r="D38" i="288"/>
  <c r="E38" i="288"/>
  <c r="H38" i="288"/>
  <c r="I38" i="288"/>
  <c r="J38" i="288"/>
  <c r="K38" i="288"/>
  <c r="L38" i="288" s="1"/>
  <c r="D39" i="288"/>
  <c r="E39" i="288"/>
  <c r="H39" i="288"/>
  <c r="I39" i="288"/>
  <c r="J39" i="288"/>
  <c r="K39" i="288"/>
  <c r="L39" i="288"/>
  <c r="D40" i="288"/>
  <c r="E40" i="288"/>
  <c r="H40" i="288"/>
  <c r="I40" i="288"/>
  <c r="J40" i="288"/>
  <c r="K40" i="288"/>
  <c r="L40" i="288" s="1"/>
  <c r="D41" i="288"/>
  <c r="E41" i="288"/>
  <c r="H41" i="288"/>
  <c r="I41" i="288"/>
  <c r="J41" i="288"/>
  <c r="K41" i="288"/>
  <c r="L41" i="288"/>
  <c r="D42" i="288"/>
  <c r="E42" i="288"/>
  <c r="H42" i="288"/>
  <c r="I42" i="288"/>
  <c r="J42" i="288"/>
  <c r="K42" i="288"/>
  <c r="L42" i="288" s="1"/>
  <c r="D43" i="288"/>
  <c r="E43" i="288"/>
  <c r="H43" i="288"/>
  <c r="I43" i="288"/>
  <c r="J43" i="288"/>
  <c r="K43" i="288"/>
  <c r="L43" i="288"/>
  <c r="D44" i="288"/>
  <c r="E44" i="288"/>
  <c r="H44" i="288"/>
  <c r="I44" i="288"/>
  <c r="J44" i="288"/>
  <c r="K44" i="288"/>
  <c r="L44" i="288" s="1"/>
  <c r="D45" i="288"/>
  <c r="E45" i="288"/>
  <c r="H45" i="288"/>
  <c r="I45" i="288"/>
  <c r="J45" i="288"/>
  <c r="K45" i="288"/>
  <c r="L45" i="288"/>
  <c r="D46" i="288"/>
  <c r="E46" i="288"/>
  <c r="H46" i="288"/>
  <c r="I46" i="288"/>
  <c r="J46" i="288"/>
  <c r="K46" i="288"/>
  <c r="L46" i="288" s="1"/>
  <c r="D47" i="288"/>
  <c r="E47" i="288"/>
  <c r="H47" i="288"/>
  <c r="I47" i="288"/>
  <c r="J47" i="288"/>
  <c r="K47" i="288"/>
  <c r="L47" i="288"/>
  <c r="D48" i="288"/>
  <c r="E48" i="288"/>
  <c r="H48" i="288"/>
  <c r="I48" i="288"/>
  <c r="J48" i="288"/>
  <c r="K48" i="288"/>
  <c r="L48" i="288" s="1"/>
  <c r="D49" i="288"/>
  <c r="E49" i="288"/>
  <c r="H49" i="288"/>
  <c r="I49" i="288"/>
  <c r="J49" i="288"/>
  <c r="K49" i="288"/>
  <c r="L49" i="288"/>
  <c r="D50" i="288"/>
  <c r="E50" i="288"/>
  <c r="H50" i="288"/>
  <c r="I50" i="288"/>
  <c r="J50" i="288"/>
  <c r="K50" i="288"/>
  <c r="L50" i="288" s="1"/>
  <c r="F4" i="287"/>
  <c r="G4" i="287"/>
  <c r="J4" i="287"/>
  <c r="K4" i="287"/>
  <c r="B7" i="287"/>
  <c r="B8" i="287"/>
  <c r="C8" i="287"/>
  <c r="E8" i="287"/>
  <c r="F8" i="287"/>
  <c r="G8" i="287"/>
  <c r="J8" i="287"/>
  <c r="D9" i="287"/>
  <c r="E9" i="287"/>
  <c r="H9" i="287"/>
  <c r="I9" i="287"/>
  <c r="J9" i="287"/>
  <c r="K9" i="287"/>
  <c r="L9" i="287"/>
  <c r="D10" i="287"/>
  <c r="E10" i="287"/>
  <c r="H10" i="287"/>
  <c r="I10" i="287"/>
  <c r="J10" i="287"/>
  <c r="K10" i="287"/>
  <c r="L10" i="287" s="1"/>
  <c r="D11" i="287"/>
  <c r="E11" i="287"/>
  <c r="H11" i="287"/>
  <c r="I11" i="287"/>
  <c r="J11" i="287"/>
  <c r="K11" i="287"/>
  <c r="L11" i="287"/>
  <c r="D12" i="287"/>
  <c r="E12" i="287"/>
  <c r="H12" i="287"/>
  <c r="I12" i="287"/>
  <c r="J12" i="287"/>
  <c r="K12" i="287"/>
  <c r="L12" i="287" s="1"/>
  <c r="D13" i="287"/>
  <c r="E13" i="287"/>
  <c r="H13" i="287"/>
  <c r="I13" i="287"/>
  <c r="J13" i="287"/>
  <c r="K13" i="287"/>
  <c r="L13" i="287"/>
  <c r="D14" i="287"/>
  <c r="E14" i="287"/>
  <c r="H14" i="287"/>
  <c r="I14" i="287"/>
  <c r="J14" i="287"/>
  <c r="K14" i="287"/>
  <c r="L14" i="287" s="1"/>
  <c r="B15" i="287"/>
  <c r="E15" i="287" s="1"/>
  <c r="C15" i="287"/>
  <c r="D15" i="287"/>
  <c r="F15" i="287"/>
  <c r="I15" i="287" s="1"/>
  <c r="G15" i="287"/>
  <c r="H15" i="287"/>
  <c r="K15" i="287"/>
  <c r="D16" i="287"/>
  <c r="E16" i="287"/>
  <c r="H16" i="287"/>
  <c r="I16" i="287"/>
  <c r="J16" i="287"/>
  <c r="K16" i="287"/>
  <c r="L16" i="287" s="1"/>
  <c r="D17" i="287"/>
  <c r="E17" i="287"/>
  <c r="H17" i="287"/>
  <c r="I17" i="287"/>
  <c r="J17" i="287"/>
  <c r="K17" i="287"/>
  <c r="L17" i="287"/>
  <c r="D18" i="287"/>
  <c r="E18" i="287"/>
  <c r="H18" i="287"/>
  <c r="I18" i="287"/>
  <c r="J18" i="287"/>
  <c r="K18" i="287"/>
  <c r="L18" i="287" s="1"/>
  <c r="D19" i="287"/>
  <c r="E19" i="287"/>
  <c r="H19" i="287"/>
  <c r="I19" i="287"/>
  <c r="J19" i="287"/>
  <c r="K19" i="287"/>
  <c r="L19" i="287"/>
  <c r="D20" i="287"/>
  <c r="E20" i="287"/>
  <c r="H20" i="287"/>
  <c r="I20" i="287"/>
  <c r="J20" i="287"/>
  <c r="K20" i="287"/>
  <c r="L20" i="287" s="1"/>
  <c r="D21" i="287"/>
  <c r="E21" i="287"/>
  <c r="H21" i="287"/>
  <c r="I21" i="287"/>
  <c r="J21" i="287"/>
  <c r="K21" i="287"/>
  <c r="L21" i="287"/>
  <c r="D22" i="287"/>
  <c r="E22" i="287"/>
  <c r="H22" i="287"/>
  <c r="I22" i="287"/>
  <c r="J22" i="287"/>
  <c r="K22" i="287"/>
  <c r="L22" i="287" s="1"/>
  <c r="D23" i="287"/>
  <c r="E23" i="287"/>
  <c r="H23" i="287"/>
  <c r="I23" i="287"/>
  <c r="J23" i="287"/>
  <c r="K23" i="287"/>
  <c r="L23" i="287"/>
  <c r="D24" i="287"/>
  <c r="E24" i="287"/>
  <c r="H24" i="287"/>
  <c r="I24" i="287"/>
  <c r="J24" i="287"/>
  <c r="K24" i="287"/>
  <c r="L24" i="287" s="1"/>
  <c r="D25" i="287"/>
  <c r="E25" i="287"/>
  <c r="H25" i="287"/>
  <c r="I25" i="287"/>
  <c r="J25" i="287"/>
  <c r="K25" i="287"/>
  <c r="L25" i="287"/>
  <c r="D26" i="287"/>
  <c r="E26" i="287"/>
  <c r="H26" i="287"/>
  <c r="I26" i="287"/>
  <c r="J26" i="287"/>
  <c r="K26" i="287"/>
  <c r="L26" i="287" s="1"/>
  <c r="D27" i="287"/>
  <c r="E27" i="287"/>
  <c r="H27" i="287"/>
  <c r="I27" i="287"/>
  <c r="J27" i="287"/>
  <c r="K27" i="287"/>
  <c r="L27" i="287"/>
  <c r="B28" i="287"/>
  <c r="C28" i="287"/>
  <c r="D28" i="287" s="1"/>
  <c r="E28" i="287"/>
  <c r="F28" i="287"/>
  <c r="G28" i="287"/>
  <c r="H28" i="287" s="1"/>
  <c r="J28" i="287"/>
  <c r="D29" i="287"/>
  <c r="E29" i="287"/>
  <c r="H29" i="287"/>
  <c r="I29" i="287"/>
  <c r="J29" i="287"/>
  <c r="K29" i="287"/>
  <c r="L29" i="287"/>
  <c r="D30" i="287"/>
  <c r="E30" i="287"/>
  <c r="H30" i="287"/>
  <c r="I30" i="287"/>
  <c r="J30" i="287"/>
  <c r="K30" i="287"/>
  <c r="L30" i="287" s="1"/>
  <c r="B31" i="287"/>
  <c r="E31" i="287" s="1"/>
  <c r="C31" i="287"/>
  <c r="D31" i="287"/>
  <c r="F31" i="287"/>
  <c r="I31" i="287" s="1"/>
  <c r="G31" i="287"/>
  <c r="H31" i="287"/>
  <c r="K31" i="287"/>
  <c r="D32" i="287"/>
  <c r="E32" i="287"/>
  <c r="H32" i="287"/>
  <c r="I32" i="287"/>
  <c r="J32" i="287"/>
  <c r="K32" i="287"/>
  <c r="L32" i="287" s="1"/>
  <c r="D33" i="287"/>
  <c r="E33" i="287"/>
  <c r="H33" i="287"/>
  <c r="I33" i="287"/>
  <c r="J33" i="287"/>
  <c r="K33" i="287"/>
  <c r="L33" i="287"/>
  <c r="D34" i="287"/>
  <c r="E34" i="287"/>
  <c r="H34" i="287"/>
  <c r="I34" i="287"/>
  <c r="J34" i="287"/>
  <c r="K34" i="287"/>
  <c r="L34" i="287" s="1"/>
  <c r="D35" i="287"/>
  <c r="E35" i="287"/>
  <c r="H35" i="287"/>
  <c r="I35" i="287"/>
  <c r="J35" i="287"/>
  <c r="K35" i="287"/>
  <c r="L35" i="287"/>
  <c r="D36" i="287"/>
  <c r="E36" i="287"/>
  <c r="H36" i="287"/>
  <c r="I36" i="287"/>
  <c r="J36" i="287"/>
  <c r="K36" i="287"/>
  <c r="L36" i="287" s="1"/>
  <c r="D37" i="287"/>
  <c r="E37" i="287"/>
  <c r="H37" i="287"/>
  <c r="I37" i="287"/>
  <c r="J37" i="287"/>
  <c r="K37" i="287"/>
  <c r="L37" i="287"/>
  <c r="D38" i="287"/>
  <c r="E38" i="287"/>
  <c r="H38" i="287"/>
  <c r="I38" i="287"/>
  <c r="J38" i="287"/>
  <c r="K38" i="287"/>
  <c r="L38" i="287" s="1"/>
  <c r="D39" i="287"/>
  <c r="E39" i="287"/>
  <c r="H39" i="287"/>
  <c r="I39" i="287"/>
  <c r="J39" i="287"/>
  <c r="K39" i="287"/>
  <c r="L39" i="287"/>
  <c r="D40" i="287"/>
  <c r="E40" i="287"/>
  <c r="H40" i="287"/>
  <c r="I40" i="287"/>
  <c r="J40" i="287"/>
  <c r="K40" i="287"/>
  <c r="L40" i="287" s="1"/>
  <c r="D41" i="287"/>
  <c r="E41" i="287"/>
  <c r="H41" i="287"/>
  <c r="I41" i="287"/>
  <c r="J41" i="287"/>
  <c r="K41" i="287"/>
  <c r="L41" i="287"/>
  <c r="D42" i="287"/>
  <c r="E42" i="287"/>
  <c r="H42" i="287"/>
  <c r="I42" i="287"/>
  <c r="J42" i="287"/>
  <c r="K42" i="287"/>
  <c r="L42" i="287" s="1"/>
  <c r="D43" i="287"/>
  <c r="E43" i="287"/>
  <c r="H43" i="287"/>
  <c r="I43" i="287"/>
  <c r="J43" i="287"/>
  <c r="K43" i="287"/>
  <c r="L43" i="287"/>
  <c r="D44" i="287"/>
  <c r="E44" i="287"/>
  <c r="H44" i="287"/>
  <c r="I44" i="287"/>
  <c r="J44" i="287"/>
  <c r="K44" i="287"/>
  <c r="L44" i="287" s="1"/>
  <c r="D45" i="287"/>
  <c r="E45" i="287"/>
  <c r="H45" i="287"/>
  <c r="I45" i="287"/>
  <c r="J45" i="287"/>
  <c r="K45" i="287"/>
  <c r="L45" i="287"/>
  <c r="D46" i="287"/>
  <c r="E46" i="287"/>
  <c r="H46" i="287"/>
  <c r="I46" i="287"/>
  <c r="J46" i="287"/>
  <c r="K46" i="287"/>
  <c r="L46" i="287" s="1"/>
  <c r="D47" i="287"/>
  <c r="E47" i="287"/>
  <c r="H47" i="287"/>
  <c r="I47" i="287"/>
  <c r="J47" i="287"/>
  <c r="K47" i="287"/>
  <c r="L47" i="287"/>
  <c r="D48" i="287"/>
  <c r="E48" i="287"/>
  <c r="H48" i="287"/>
  <c r="I48" i="287"/>
  <c r="J48" i="287"/>
  <c r="K48" i="287"/>
  <c r="L48" i="287" s="1"/>
  <c r="D49" i="287"/>
  <c r="E49" i="287"/>
  <c r="H49" i="287"/>
  <c r="I49" i="287"/>
  <c r="J49" i="287"/>
  <c r="K49" i="287"/>
  <c r="L49" i="287"/>
  <c r="D50" i="287"/>
  <c r="E50" i="287"/>
  <c r="H50" i="287"/>
  <c r="I50" i="287"/>
  <c r="J50" i="287"/>
  <c r="K50" i="287"/>
  <c r="L50" i="287" s="1"/>
  <c r="F4" i="286"/>
  <c r="G4" i="286"/>
  <c r="J4" i="286"/>
  <c r="K4" i="286"/>
  <c r="B9" i="286"/>
  <c r="C9" i="286"/>
  <c r="D9" i="286" s="1"/>
  <c r="F9" i="286"/>
  <c r="G9" i="286"/>
  <c r="B10" i="286"/>
  <c r="C10" i="286"/>
  <c r="F10" i="286"/>
  <c r="G10" i="286"/>
  <c r="J10" i="286"/>
  <c r="B11" i="286"/>
  <c r="C11" i="286"/>
  <c r="D11" i="286" s="1"/>
  <c r="F11" i="286"/>
  <c r="G11" i="286"/>
  <c r="H11" i="286" s="1"/>
  <c r="K11" i="286"/>
  <c r="B12" i="286"/>
  <c r="C12" i="286"/>
  <c r="K12" i="286" s="1"/>
  <c r="F12" i="286"/>
  <c r="G12" i="286"/>
  <c r="I12" i="286" s="1"/>
  <c r="B13" i="286"/>
  <c r="C13" i="286"/>
  <c r="F13" i="286"/>
  <c r="G13" i="286"/>
  <c r="H13" i="286" s="1"/>
  <c r="B14" i="286"/>
  <c r="J14" i="286" s="1"/>
  <c r="C14" i="286"/>
  <c r="E14" i="286"/>
  <c r="F14" i="286"/>
  <c r="G14" i="286"/>
  <c r="H14" i="286" s="1"/>
  <c r="B16" i="286"/>
  <c r="C16" i="286"/>
  <c r="E16" i="286" s="1"/>
  <c r="F16" i="286"/>
  <c r="G16" i="286"/>
  <c r="B17" i="286"/>
  <c r="E17" i="286" s="1"/>
  <c r="C17" i="286"/>
  <c r="D17" i="286"/>
  <c r="F17" i="286"/>
  <c r="G17" i="286"/>
  <c r="B18" i="286"/>
  <c r="C18" i="286"/>
  <c r="F18" i="286"/>
  <c r="G18" i="286"/>
  <c r="J18" i="286"/>
  <c r="B19" i="286"/>
  <c r="E19" i="286" s="1"/>
  <c r="C19" i="286"/>
  <c r="D19" i="286"/>
  <c r="F19" i="286"/>
  <c r="G19" i="286"/>
  <c r="H19" i="286" s="1"/>
  <c r="B20" i="286"/>
  <c r="C20" i="286"/>
  <c r="F20" i="286"/>
  <c r="G20" i="286"/>
  <c r="J20" i="286"/>
  <c r="B21" i="286"/>
  <c r="C21" i="286"/>
  <c r="F21" i="286"/>
  <c r="G21" i="286"/>
  <c r="H21" i="286"/>
  <c r="K21" i="286"/>
  <c r="B22" i="286"/>
  <c r="C22" i="286"/>
  <c r="F22" i="286"/>
  <c r="G22" i="286"/>
  <c r="I22" i="286"/>
  <c r="K22" i="286"/>
  <c r="B23" i="286"/>
  <c r="C23" i="286"/>
  <c r="F23" i="286"/>
  <c r="I23" i="286" s="1"/>
  <c r="G23" i="286"/>
  <c r="H23" i="286"/>
  <c r="B24" i="286"/>
  <c r="C24" i="286"/>
  <c r="E24" i="286" s="1"/>
  <c r="F24" i="286"/>
  <c r="G24" i="286"/>
  <c r="B25" i="286"/>
  <c r="D25" i="286" s="1"/>
  <c r="C25" i="286"/>
  <c r="F25" i="286"/>
  <c r="G25" i="286"/>
  <c r="B26" i="286"/>
  <c r="C26" i="286"/>
  <c r="F26" i="286"/>
  <c r="G26" i="286"/>
  <c r="J26" i="286"/>
  <c r="B27" i="286"/>
  <c r="C27" i="286"/>
  <c r="D27" i="286" s="1"/>
  <c r="F27" i="286"/>
  <c r="G27" i="286"/>
  <c r="K27" i="286"/>
  <c r="B29" i="286"/>
  <c r="C29" i="286"/>
  <c r="D29" i="286" s="1"/>
  <c r="F29" i="286"/>
  <c r="G29" i="286"/>
  <c r="B30" i="286"/>
  <c r="C30" i="286"/>
  <c r="F30" i="286"/>
  <c r="G30" i="286"/>
  <c r="J30" i="286"/>
  <c r="B32" i="286"/>
  <c r="C32" i="286"/>
  <c r="F32" i="286"/>
  <c r="G32" i="286"/>
  <c r="J32" i="286"/>
  <c r="B33" i="286"/>
  <c r="C33" i="286"/>
  <c r="F33" i="286"/>
  <c r="J33" i="286" s="1"/>
  <c r="G33" i="286"/>
  <c r="I33" i="286" s="1"/>
  <c r="K33" i="286"/>
  <c r="L33" i="286" s="1"/>
  <c r="B34" i="286"/>
  <c r="C34" i="286"/>
  <c r="D34" i="286" s="1"/>
  <c r="F34" i="286"/>
  <c r="G34" i="286"/>
  <c r="H34" i="286" s="1"/>
  <c r="B35" i="286"/>
  <c r="C35" i="286"/>
  <c r="E35" i="286" s="1"/>
  <c r="F35" i="286"/>
  <c r="G35" i="286"/>
  <c r="J35" i="286"/>
  <c r="B36" i="286"/>
  <c r="C36" i="286"/>
  <c r="D36" i="286" s="1"/>
  <c r="F36" i="286"/>
  <c r="G36" i="286"/>
  <c r="J36" i="286"/>
  <c r="B37" i="286"/>
  <c r="C37" i="286"/>
  <c r="E37" i="286" s="1"/>
  <c r="F37" i="286"/>
  <c r="J37" i="286" s="1"/>
  <c r="G37" i="286"/>
  <c r="B38" i="286"/>
  <c r="C38" i="286"/>
  <c r="D38" i="286" s="1"/>
  <c r="F38" i="286"/>
  <c r="G38" i="286"/>
  <c r="J38" i="286"/>
  <c r="B39" i="286"/>
  <c r="C39" i="286"/>
  <c r="D39" i="286" s="1"/>
  <c r="F39" i="286"/>
  <c r="J39" i="286" s="1"/>
  <c r="G39" i="286"/>
  <c r="I39" i="286" s="1"/>
  <c r="K39" i="286"/>
  <c r="B40" i="286"/>
  <c r="C40" i="286"/>
  <c r="D40" i="286" s="1"/>
  <c r="F40" i="286"/>
  <c r="G40" i="286"/>
  <c r="H40" i="286" s="1"/>
  <c r="B41" i="286"/>
  <c r="C41" i="286"/>
  <c r="E41" i="286" s="1"/>
  <c r="F41" i="286"/>
  <c r="J41" i="286" s="1"/>
  <c r="G41" i="286"/>
  <c r="B42" i="286"/>
  <c r="C42" i="286"/>
  <c r="D42" i="286" s="1"/>
  <c r="F42" i="286"/>
  <c r="G42" i="286"/>
  <c r="J42" i="286"/>
  <c r="B43" i="286"/>
  <c r="C43" i="286"/>
  <c r="D43" i="286" s="1"/>
  <c r="F43" i="286"/>
  <c r="J43" i="286" s="1"/>
  <c r="G43" i="286"/>
  <c r="I43" i="286" s="1"/>
  <c r="K43" i="286"/>
  <c r="B44" i="286"/>
  <c r="C44" i="286"/>
  <c r="D44" i="286" s="1"/>
  <c r="F44" i="286"/>
  <c r="G44" i="286"/>
  <c r="H44" i="286" s="1"/>
  <c r="B45" i="286"/>
  <c r="C45" i="286"/>
  <c r="E45" i="286" s="1"/>
  <c r="F45" i="286"/>
  <c r="J45" i="286" s="1"/>
  <c r="G45" i="286"/>
  <c r="B46" i="286"/>
  <c r="C46" i="286"/>
  <c r="D46" i="286" s="1"/>
  <c r="F46" i="286"/>
  <c r="G46" i="286"/>
  <c r="J46" i="286"/>
  <c r="B47" i="286"/>
  <c r="C47" i="286"/>
  <c r="D47" i="286" s="1"/>
  <c r="F47" i="286"/>
  <c r="J47" i="286" s="1"/>
  <c r="G47" i="286"/>
  <c r="I47" i="286" s="1"/>
  <c r="K47" i="286"/>
  <c r="B48" i="286"/>
  <c r="C48" i="286"/>
  <c r="D48" i="286" s="1"/>
  <c r="F48" i="286"/>
  <c r="G48" i="286"/>
  <c r="H48" i="286" s="1"/>
  <c r="B49" i="286"/>
  <c r="C49" i="286"/>
  <c r="E49" i="286" s="1"/>
  <c r="F49" i="286"/>
  <c r="G49" i="286"/>
  <c r="J49" i="286"/>
  <c r="F4" i="284"/>
  <c r="G4" i="284"/>
  <c r="J4" i="284"/>
  <c r="K4" i="284"/>
  <c r="B7" i="284"/>
  <c r="B8" i="284"/>
  <c r="C8" i="284"/>
  <c r="E8" i="284"/>
  <c r="F8" i="284"/>
  <c r="G8" i="284"/>
  <c r="J8" i="284"/>
  <c r="D9" i="284"/>
  <c r="E9" i="284"/>
  <c r="H9" i="284"/>
  <c r="I9" i="284"/>
  <c r="J9" i="284"/>
  <c r="K9" i="284"/>
  <c r="L9" i="284"/>
  <c r="D10" i="284"/>
  <c r="E10" i="284"/>
  <c r="H10" i="284"/>
  <c r="I10" i="284"/>
  <c r="J10" i="284"/>
  <c r="K10" i="284"/>
  <c r="L10" i="284" s="1"/>
  <c r="D11" i="284"/>
  <c r="E11" i="284"/>
  <c r="H11" i="284"/>
  <c r="I11" i="284"/>
  <c r="J11" i="284"/>
  <c r="K11" i="284"/>
  <c r="L11" i="284"/>
  <c r="D12" i="284"/>
  <c r="E12" i="284"/>
  <c r="H12" i="284"/>
  <c r="I12" i="284"/>
  <c r="J12" i="284"/>
  <c r="K12" i="284"/>
  <c r="L12" i="284" s="1"/>
  <c r="D13" i="284"/>
  <c r="E13" i="284"/>
  <c r="H13" i="284"/>
  <c r="I13" i="284"/>
  <c r="J13" i="284"/>
  <c r="K13" i="284"/>
  <c r="L13" i="284"/>
  <c r="D14" i="284"/>
  <c r="E14" i="284"/>
  <c r="H14" i="284"/>
  <c r="I14" i="284"/>
  <c r="J14" i="284"/>
  <c r="K14" i="284"/>
  <c r="L14" i="284" s="1"/>
  <c r="B15" i="284"/>
  <c r="E15" i="284" s="1"/>
  <c r="C15" i="284"/>
  <c r="D15" i="284"/>
  <c r="F15" i="284"/>
  <c r="I15" i="284" s="1"/>
  <c r="G15" i="284"/>
  <c r="H15" i="284"/>
  <c r="K15" i="284"/>
  <c r="D16" i="284"/>
  <c r="E16" i="284"/>
  <c r="H16" i="284"/>
  <c r="I16" i="284"/>
  <c r="J16" i="284"/>
  <c r="K16" i="284"/>
  <c r="L16" i="284" s="1"/>
  <c r="D17" i="284"/>
  <c r="E17" i="284"/>
  <c r="H17" i="284"/>
  <c r="I17" i="284"/>
  <c r="J17" i="284"/>
  <c r="K17" i="284"/>
  <c r="L17" i="284"/>
  <c r="D18" i="284"/>
  <c r="E18" i="284"/>
  <c r="H18" i="284"/>
  <c r="I18" i="284"/>
  <c r="J18" i="284"/>
  <c r="K18" i="284"/>
  <c r="L18" i="284" s="1"/>
  <c r="D19" i="284"/>
  <c r="E19" i="284"/>
  <c r="H19" i="284"/>
  <c r="I19" i="284"/>
  <c r="J19" i="284"/>
  <c r="K19" i="284"/>
  <c r="L19" i="284"/>
  <c r="D20" i="284"/>
  <c r="E20" i="284"/>
  <c r="H20" i="284"/>
  <c r="I20" i="284"/>
  <c r="J20" i="284"/>
  <c r="K20" i="284"/>
  <c r="L20" i="284" s="1"/>
  <c r="D21" i="284"/>
  <c r="E21" i="284"/>
  <c r="H21" i="284"/>
  <c r="I21" i="284"/>
  <c r="J21" i="284"/>
  <c r="K21" i="284"/>
  <c r="L21" i="284"/>
  <c r="D22" i="284"/>
  <c r="E22" i="284"/>
  <c r="H22" i="284"/>
  <c r="I22" i="284"/>
  <c r="J22" i="284"/>
  <c r="K22" i="284"/>
  <c r="L22" i="284" s="1"/>
  <c r="D23" i="284"/>
  <c r="E23" i="284"/>
  <c r="H23" i="284"/>
  <c r="I23" i="284"/>
  <c r="J23" i="284"/>
  <c r="K23" i="284"/>
  <c r="L23" i="284"/>
  <c r="D24" i="284"/>
  <c r="E24" i="284"/>
  <c r="H24" i="284"/>
  <c r="I24" i="284"/>
  <c r="J24" i="284"/>
  <c r="K24" i="284"/>
  <c r="L24" i="284" s="1"/>
  <c r="D25" i="284"/>
  <c r="E25" i="284"/>
  <c r="H25" i="284"/>
  <c r="I25" i="284"/>
  <c r="J25" i="284"/>
  <c r="K25" i="284"/>
  <c r="L25" i="284"/>
  <c r="D26" i="284"/>
  <c r="E26" i="284"/>
  <c r="H26" i="284"/>
  <c r="I26" i="284"/>
  <c r="J26" i="284"/>
  <c r="K26" i="284"/>
  <c r="L26" i="284" s="1"/>
  <c r="D27" i="284"/>
  <c r="E27" i="284"/>
  <c r="H27" i="284"/>
  <c r="I27" i="284"/>
  <c r="J27" i="284"/>
  <c r="K27" i="284"/>
  <c r="L27" i="284"/>
  <c r="B28" i="284"/>
  <c r="C28" i="284"/>
  <c r="D28" i="284" s="1"/>
  <c r="E28" i="284"/>
  <c r="F28" i="284"/>
  <c r="G28" i="284"/>
  <c r="H28" i="284" s="1"/>
  <c r="J28" i="284"/>
  <c r="D29" i="284"/>
  <c r="E29" i="284"/>
  <c r="H29" i="284"/>
  <c r="I29" i="284"/>
  <c r="J29" i="284"/>
  <c r="K29" i="284"/>
  <c r="L29" i="284"/>
  <c r="D30" i="284"/>
  <c r="E30" i="284"/>
  <c r="H30" i="284"/>
  <c r="I30" i="284"/>
  <c r="J30" i="284"/>
  <c r="K30" i="284"/>
  <c r="L30" i="284" s="1"/>
  <c r="B31" i="284"/>
  <c r="E31" i="284" s="1"/>
  <c r="C31" i="284"/>
  <c r="D31" i="284"/>
  <c r="F31" i="284"/>
  <c r="I31" i="284" s="1"/>
  <c r="G31" i="284"/>
  <c r="H31" i="284"/>
  <c r="K31" i="284"/>
  <c r="D32" i="284"/>
  <c r="E32" i="284"/>
  <c r="H32" i="284"/>
  <c r="I32" i="284"/>
  <c r="J32" i="284"/>
  <c r="K32" i="284"/>
  <c r="L32" i="284" s="1"/>
  <c r="D33" i="284"/>
  <c r="E33" i="284"/>
  <c r="H33" i="284"/>
  <c r="I33" i="284"/>
  <c r="J33" i="284"/>
  <c r="K33" i="284"/>
  <c r="L33" i="284"/>
  <c r="D34" i="284"/>
  <c r="E34" i="284"/>
  <c r="H34" i="284"/>
  <c r="I34" i="284"/>
  <c r="J34" i="284"/>
  <c r="K34" i="284"/>
  <c r="L34" i="284" s="1"/>
  <c r="D35" i="284"/>
  <c r="E35" i="284"/>
  <c r="H35" i="284"/>
  <c r="I35" i="284"/>
  <c r="J35" i="284"/>
  <c r="K35" i="284"/>
  <c r="L35" i="284"/>
  <c r="D36" i="284"/>
  <c r="E36" i="284"/>
  <c r="H36" i="284"/>
  <c r="I36" i="284"/>
  <c r="J36" i="284"/>
  <c r="K36" i="284"/>
  <c r="L36" i="284" s="1"/>
  <c r="D37" i="284"/>
  <c r="E37" i="284"/>
  <c r="H37" i="284"/>
  <c r="I37" i="284"/>
  <c r="J37" i="284"/>
  <c r="K37" i="284"/>
  <c r="L37" i="284"/>
  <c r="D38" i="284"/>
  <c r="E38" i="284"/>
  <c r="H38" i="284"/>
  <c r="I38" i="284"/>
  <c r="J38" i="284"/>
  <c r="K38" i="284"/>
  <c r="L38" i="284" s="1"/>
  <c r="D39" i="284"/>
  <c r="E39" i="284"/>
  <c r="H39" i="284"/>
  <c r="I39" i="284"/>
  <c r="J39" i="284"/>
  <c r="K39" i="284"/>
  <c r="L39" i="284"/>
  <c r="D40" i="284"/>
  <c r="E40" i="284"/>
  <c r="H40" i="284"/>
  <c r="I40" i="284"/>
  <c r="J40" i="284"/>
  <c r="K40" i="284"/>
  <c r="L40" i="284" s="1"/>
  <c r="D41" i="284"/>
  <c r="E41" i="284"/>
  <c r="H41" i="284"/>
  <c r="I41" i="284"/>
  <c r="J41" i="284"/>
  <c r="K41" i="284"/>
  <c r="L41" i="284"/>
  <c r="D42" i="284"/>
  <c r="E42" i="284"/>
  <c r="H42" i="284"/>
  <c r="I42" i="284"/>
  <c r="J42" i="284"/>
  <c r="K42" i="284"/>
  <c r="L42" i="284" s="1"/>
  <c r="D43" i="284"/>
  <c r="E43" i="284"/>
  <c r="H43" i="284"/>
  <c r="I43" i="284"/>
  <c r="J43" i="284"/>
  <c r="K43" i="284"/>
  <c r="L43" i="284"/>
  <c r="D44" i="284"/>
  <c r="E44" i="284"/>
  <c r="H44" i="284"/>
  <c r="I44" i="284"/>
  <c r="J44" i="284"/>
  <c r="K44" i="284"/>
  <c r="L44" i="284" s="1"/>
  <c r="D45" i="284"/>
  <c r="E45" i="284"/>
  <c r="H45" i="284"/>
  <c r="I45" i="284"/>
  <c r="J45" i="284"/>
  <c r="K45" i="284"/>
  <c r="L45" i="284"/>
  <c r="D46" i="284"/>
  <c r="E46" i="284"/>
  <c r="H46" i="284"/>
  <c r="I46" i="284"/>
  <c r="J46" i="284"/>
  <c r="K46" i="284"/>
  <c r="L46" i="284" s="1"/>
  <c r="D47" i="284"/>
  <c r="E47" i="284"/>
  <c r="H47" i="284"/>
  <c r="I47" i="284"/>
  <c r="J47" i="284"/>
  <c r="K47" i="284"/>
  <c r="L47" i="284"/>
  <c r="D48" i="284"/>
  <c r="E48" i="284"/>
  <c r="H48" i="284"/>
  <c r="I48" i="284"/>
  <c r="J48" i="284"/>
  <c r="K48" i="284"/>
  <c r="L48" i="284" s="1"/>
  <c r="D49" i="284"/>
  <c r="E49" i="284"/>
  <c r="H49" i="284"/>
  <c r="I49" i="284"/>
  <c r="J49" i="284"/>
  <c r="K49" i="284"/>
  <c r="L49" i="284"/>
  <c r="D50" i="284"/>
  <c r="E50" i="284"/>
  <c r="H50" i="284"/>
  <c r="I50" i="284"/>
  <c r="J50" i="284"/>
  <c r="K50" i="284"/>
  <c r="L50" i="284" s="1"/>
  <c r="F4" i="283"/>
  <c r="G4" i="283"/>
  <c r="J4" i="283"/>
  <c r="K4" i="283"/>
  <c r="B7" i="283"/>
  <c r="B8" i="283"/>
  <c r="C8" i="283"/>
  <c r="E8" i="283"/>
  <c r="F8" i="283"/>
  <c r="G8" i="283"/>
  <c r="J8" i="283"/>
  <c r="D9" i="283"/>
  <c r="E9" i="283"/>
  <c r="H9" i="283"/>
  <c r="I9" i="283"/>
  <c r="J9" i="283"/>
  <c r="K9" i="283"/>
  <c r="L9" i="283"/>
  <c r="D10" i="283"/>
  <c r="E10" i="283"/>
  <c r="H10" i="283"/>
  <c r="I10" i="283"/>
  <c r="J10" i="283"/>
  <c r="K10" i="283"/>
  <c r="L10" i="283" s="1"/>
  <c r="D11" i="283"/>
  <c r="E11" i="283"/>
  <c r="H11" i="283"/>
  <c r="I11" i="283"/>
  <c r="J11" i="283"/>
  <c r="K11" i="283"/>
  <c r="L11" i="283"/>
  <c r="D12" i="283"/>
  <c r="E12" i="283"/>
  <c r="H12" i="283"/>
  <c r="I12" i="283"/>
  <c r="J12" i="283"/>
  <c r="K12" i="283"/>
  <c r="L12" i="283" s="1"/>
  <c r="D13" i="283"/>
  <c r="E13" i="283"/>
  <c r="H13" i="283"/>
  <c r="I13" i="283"/>
  <c r="J13" i="283"/>
  <c r="K13" i="283"/>
  <c r="L13" i="283"/>
  <c r="D14" i="283"/>
  <c r="E14" i="283"/>
  <c r="H14" i="283"/>
  <c r="I14" i="283"/>
  <c r="J14" i="283"/>
  <c r="K14" i="283"/>
  <c r="L14" i="283" s="1"/>
  <c r="B15" i="283"/>
  <c r="E15" i="283" s="1"/>
  <c r="C15" i="283"/>
  <c r="D15" i="283"/>
  <c r="F15" i="283"/>
  <c r="I15" i="283" s="1"/>
  <c r="G15" i="283"/>
  <c r="H15" i="283"/>
  <c r="K15" i="283"/>
  <c r="D16" i="283"/>
  <c r="E16" i="283"/>
  <c r="H16" i="283"/>
  <c r="I16" i="283"/>
  <c r="J16" i="283"/>
  <c r="K16" i="283"/>
  <c r="L16" i="283" s="1"/>
  <c r="D17" i="283"/>
  <c r="E17" i="283"/>
  <c r="H17" i="283"/>
  <c r="I17" i="283"/>
  <c r="J17" i="283"/>
  <c r="K17" i="283"/>
  <c r="L17" i="283"/>
  <c r="D18" i="283"/>
  <c r="E18" i="283"/>
  <c r="H18" i="283"/>
  <c r="I18" i="283"/>
  <c r="J18" i="283"/>
  <c r="K18" i="283"/>
  <c r="L18" i="283" s="1"/>
  <c r="D19" i="283"/>
  <c r="E19" i="283"/>
  <c r="H19" i="283"/>
  <c r="I19" i="283"/>
  <c r="J19" i="283"/>
  <c r="K19" i="283"/>
  <c r="L19" i="283"/>
  <c r="D20" i="283"/>
  <c r="E20" i="283"/>
  <c r="H20" i="283"/>
  <c r="I20" i="283"/>
  <c r="J20" i="283"/>
  <c r="K20" i="283"/>
  <c r="L20" i="283" s="1"/>
  <c r="D21" i="283"/>
  <c r="E21" i="283"/>
  <c r="H21" i="283"/>
  <c r="I21" i="283"/>
  <c r="J21" i="283"/>
  <c r="K21" i="283"/>
  <c r="L21" i="283"/>
  <c r="D22" i="283"/>
  <c r="E22" i="283"/>
  <c r="H22" i="283"/>
  <c r="I22" i="283"/>
  <c r="J22" i="283"/>
  <c r="K22" i="283"/>
  <c r="L22" i="283" s="1"/>
  <c r="D23" i="283"/>
  <c r="E23" i="283"/>
  <c r="H23" i="283"/>
  <c r="I23" i="283"/>
  <c r="J23" i="283"/>
  <c r="K23" i="283"/>
  <c r="L23" i="283"/>
  <c r="D24" i="283"/>
  <c r="E24" i="283"/>
  <c r="H24" i="283"/>
  <c r="I24" i="283"/>
  <c r="J24" i="283"/>
  <c r="K24" i="283"/>
  <c r="L24" i="283" s="1"/>
  <c r="D25" i="283"/>
  <c r="E25" i="283"/>
  <c r="H25" i="283"/>
  <c r="I25" i="283"/>
  <c r="J25" i="283"/>
  <c r="K25" i="283"/>
  <c r="L25" i="283"/>
  <c r="D26" i="283"/>
  <c r="E26" i="283"/>
  <c r="H26" i="283"/>
  <c r="I26" i="283"/>
  <c r="J26" i="283"/>
  <c r="K26" i="283"/>
  <c r="L26" i="283" s="1"/>
  <c r="D27" i="283"/>
  <c r="E27" i="283"/>
  <c r="H27" i="283"/>
  <c r="I27" i="283"/>
  <c r="J27" i="283"/>
  <c r="K27" i="283"/>
  <c r="L27" i="283"/>
  <c r="B28" i="283"/>
  <c r="C28" i="283"/>
  <c r="D28" i="283" s="1"/>
  <c r="E28" i="283"/>
  <c r="F28" i="283"/>
  <c r="G28" i="283"/>
  <c r="H28" i="283" s="1"/>
  <c r="J28" i="283"/>
  <c r="D29" i="283"/>
  <c r="E29" i="283"/>
  <c r="H29" i="283"/>
  <c r="I29" i="283"/>
  <c r="J29" i="283"/>
  <c r="K29" i="283"/>
  <c r="L29" i="283"/>
  <c r="D30" i="283"/>
  <c r="E30" i="283"/>
  <c r="H30" i="283"/>
  <c r="I30" i="283"/>
  <c r="J30" i="283"/>
  <c r="K30" i="283"/>
  <c r="L30" i="283" s="1"/>
  <c r="B31" i="283"/>
  <c r="E31" i="283" s="1"/>
  <c r="C31" i="283"/>
  <c r="D31" i="283"/>
  <c r="F31" i="283"/>
  <c r="I31" i="283" s="1"/>
  <c r="G31" i="283"/>
  <c r="H31" i="283"/>
  <c r="K31" i="283"/>
  <c r="D32" i="283"/>
  <c r="E32" i="283"/>
  <c r="H32" i="283"/>
  <c r="I32" i="283"/>
  <c r="J32" i="283"/>
  <c r="K32" i="283"/>
  <c r="L32" i="283" s="1"/>
  <c r="D33" i="283"/>
  <c r="E33" i="283"/>
  <c r="H33" i="283"/>
  <c r="I33" i="283"/>
  <c r="J33" i="283"/>
  <c r="K33" i="283"/>
  <c r="L33" i="283"/>
  <c r="D34" i="283"/>
  <c r="E34" i="283"/>
  <c r="H34" i="283"/>
  <c r="I34" i="283"/>
  <c r="J34" i="283"/>
  <c r="K34" i="283"/>
  <c r="L34" i="283" s="1"/>
  <c r="D35" i="283"/>
  <c r="E35" i="283"/>
  <c r="H35" i="283"/>
  <c r="I35" i="283"/>
  <c r="J35" i="283"/>
  <c r="K35" i="283"/>
  <c r="L35" i="283"/>
  <c r="D36" i="283"/>
  <c r="E36" i="283"/>
  <c r="H36" i="283"/>
  <c r="I36" i="283"/>
  <c r="J36" i="283"/>
  <c r="K36" i="283"/>
  <c r="L36" i="283" s="1"/>
  <c r="D37" i="283"/>
  <c r="E37" i="283"/>
  <c r="H37" i="283"/>
  <c r="I37" i="283"/>
  <c r="J37" i="283"/>
  <c r="K37" i="283"/>
  <c r="L37" i="283"/>
  <c r="D38" i="283"/>
  <c r="E38" i="283"/>
  <c r="H38" i="283"/>
  <c r="I38" i="283"/>
  <c r="J38" i="283"/>
  <c r="K38" i="283"/>
  <c r="L38" i="283" s="1"/>
  <c r="D39" i="283"/>
  <c r="E39" i="283"/>
  <c r="H39" i="283"/>
  <c r="I39" i="283"/>
  <c r="J39" i="283"/>
  <c r="K39" i="283"/>
  <c r="L39" i="283"/>
  <c r="D40" i="283"/>
  <c r="E40" i="283"/>
  <c r="H40" i="283"/>
  <c r="I40" i="283"/>
  <c r="J40" i="283"/>
  <c r="K40" i="283"/>
  <c r="L40" i="283" s="1"/>
  <c r="D41" i="283"/>
  <c r="E41" i="283"/>
  <c r="H41" i="283"/>
  <c r="I41" i="283"/>
  <c r="J41" i="283"/>
  <c r="K41" i="283"/>
  <c r="L41" i="283"/>
  <c r="D42" i="283"/>
  <c r="E42" i="283"/>
  <c r="H42" i="283"/>
  <c r="I42" i="283"/>
  <c r="J42" i="283"/>
  <c r="K42" i="283"/>
  <c r="L42" i="283" s="1"/>
  <c r="D43" i="283"/>
  <c r="E43" i="283"/>
  <c r="H43" i="283"/>
  <c r="I43" i="283"/>
  <c r="J43" i="283"/>
  <c r="K43" i="283"/>
  <c r="L43" i="283"/>
  <c r="D44" i="283"/>
  <c r="E44" i="283"/>
  <c r="H44" i="283"/>
  <c r="I44" i="283"/>
  <c r="J44" i="283"/>
  <c r="K44" i="283"/>
  <c r="L44" i="283" s="1"/>
  <c r="D45" i="283"/>
  <c r="E45" i="283"/>
  <c r="H45" i="283"/>
  <c r="I45" i="283"/>
  <c r="J45" i="283"/>
  <c r="K45" i="283"/>
  <c r="L45" i="283"/>
  <c r="D46" i="283"/>
  <c r="E46" i="283"/>
  <c r="H46" i="283"/>
  <c r="I46" i="283"/>
  <c r="J46" i="283"/>
  <c r="K46" i="283"/>
  <c r="L46" i="283" s="1"/>
  <c r="D47" i="283"/>
  <c r="E47" i="283"/>
  <c r="H47" i="283"/>
  <c r="I47" i="283"/>
  <c r="J47" i="283"/>
  <c r="K47" i="283"/>
  <c r="L47" i="283"/>
  <c r="D48" i="283"/>
  <c r="E48" i="283"/>
  <c r="H48" i="283"/>
  <c r="I48" i="283"/>
  <c r="J48" i="283"/>
  <c r="K48" i="283"/>
  <c r="L48" i="283" s="1"/>
  <c r="D49" i="283"/>
  <c r="E49" i="283"/>
  <c r="H49" i="283"/>
  <c r="I49" i="283"/>
  <c r="J49" i="283"/>
  <c r="K49" i="283"/>
  <c r="L49" i="283"/>
  <c r="D50" i="283"/>
  <c r="E50" i="283"/>
  <c r="H50" i="283"/>
  <c r="I50" i="283"/>
  <c r="J50" i="283"/>
  <c r="K50" i="283"/>
  <c r="L50" i="283" s="1"/>
  <c r="I33" i="338" l="1"/>
  <c r="L34" i="338"/>
  <c r="L48" i="338"/>
  <c r="I8" i="338"/>
  <c r="J14" i="338"/>
  <c r="L14" i="338" s="1"/>
  <c r="L33" i="338"/>
  <c r="D14" i="338"/>
  <c r="I7" i="338"/>
  <c r="F6" i="338"/>
  <c r="H7" i="338"/>
  <c r="H30" i="338"/>
  <c r="I30" i="338"/>
  <c r="J30" i="338"/>
  <c r="L30" i="338" s="1"/>
  <c r="D30" i="338"/>
  <c r="E30" i="338"/>
  <c r="C7" i="338"/>
  <c r="K8" i="338"/>
  <c r="L8" i="338" s="1"/>
  <c r="B7" i="338"/>
  <c r="H8" i="338"/>
  <c r="K42" i="314"/>
  <c r="K12" i="314"/>
  <c r="K38" i="314"/>
  <c r="H27" i="314"/>
  <c r="D21" i="314"/>
  <c r="J47" i="314"/>
  <c r="E44" i="314"/>
  <c r="J39" i="314"/>
  <c r="E36" i="314"/>
  <c r="H28" i="314"/>
  <c r="J28" i="314"/>
  <c r="D25" i="314"/>
  <c r="H23" i="314"/>
  <c r="E23" i="314"/>
  <c r="J21" i="314"/>
  <c r="H20" i="314"/>
  <c r="J20" i="314"/>
  <c r="D17" i="314"/>
  <c r="I13" i="314"/>
  <c r="B7" i="337"/>
  <c r="J14" i="337"/>
  <c r="L14" i="337" s="1"/>
  <c r="F7" i="337"/>
  <c r="H14" i="337"/>
  <c r="H7" i="337"/>
  <c r="I7" i="337"/>
  <c r="F6" i="337"/>
  <c r="C6" i="337"/>
  <c r="K6" i="337" s="1"/>
  <c r="K7" i="337"/>
  <c r="J7" i="337"/>
  <c r="L7" i="337" s="1"/>
  <c r="D7" i="337"/>
  <c r="E7" i="337"/>
  <c r="B6" i="337"/>
  <c r="K48" i="310"/>
  <c r="D46" i="310"/>
  <c r="D38" i="310"/>
  <c r="E28" i="310"/>
  <c r="D23" i="310"/>
  <c r="E20" i="310"/>
  <c r="K43" i="310"/>
  <c r="K39" i="310"/>
  <c r="L39" i="310" s="1"/>
  <c r="K18" i="310"/>
  <c r="H13" i="310"/>
  <c r="J45" i="310"/>
  <c r="E42" i="310"/>
  <c r="J37" i="310"/>
  <c r="E34" i="310"/>
  <c r="D31" i="310"/>
  <c r="I27" i="310"/>
  <c r="K23" i="310"/>
  <c r="E21" i="310"/>
  <c r="I19" i="310"/>
  <c r="D11" i="310"/>
  <c r="K28" i="336"/>
  <c r="H28" i="336"/>
  <c r="H31" i="336"/>
  <c r="I31" i="336"/>
  <c r="H14" i="336"/>
  <c r="I14" i="336"/>
  <c r="J8" i="336"/>
  <c r="L8" i="336" s="1"/>
  <c r="D8" i="336"/>
  <c r="E8" i="336"/>
  <c r="B7" i="336"/>
  <c r="J31" i="336"/>
  <c r="L31" i="336" s="1"/>
  <c r="D31" i="336"/>
  <c r="E31" i="336"/>
  <c r="E28" i="336"/>
  <c r="J28" i="336"/>
  <c r="L28" i="336" s="1"/>
  <c r="D28" i="336"/>
  <c r="L27" i="336"/>
  <c r="K14" i="336"/>
  <c r="J14" i="336"/>
  <c r="D14" i="336"/>
  <c r="E14" i="336"/>
  <c r="H8" i="336"/>
  <c r="I8" i="336"/>
  <c r="F7" i="336"/>
  <c r="C7" i="336"/>
  <c r="D46" i="306"/>
  <c r="E41" i="306"/>
  <c r="E37" i="306"/>
  <c r="K48" i="306"/>
  <c r="K47" i="306"/>
  <c r="K44" i="306"/>
  <c r="K43" i="306"/>
  <c r="K26" i="306"/>
  <c r="K25" i="306"/>
  <c r="K12" i="306"/>
  <c r="J49" i="306"/>
  <c r="J45" i="306"/>
  <c r="E38" i="306"/>
  <c r="D34" i="306"/>
  <c r="J33" i="306"/>
  <c r="H29" i="306"/>
  <c r="I27" i="306"/>
  <c r="H23" i="306"/>
  <c r="E23" i="306"/>
  <c r="E21" i="306"/>
  <c r="D15" i="306"/>
  <c r="I13" i="306"/>
  <c r="K9" i="306"/>
  <c r="L11" i="335"/>
  <c r="C7" i="335"/>
  <c r="K7" i="335" s="1"/>
  <c r="D31" i="335"/>
  <c r="E31" i="335"/>
  <c r="I8" i="335"/>
  <c r="F7" i="335"/>
  <c r="H8" i="335"/>
  <c r="H15" i="335"/>
  <c r="I15" i="335"/>
  <c r="J28" i="335"/>
  <c r="L28" i="335" s="1"/>
  <c r="D28" i="335"/>
  <c r="E28" i="335"/>
  <c r="L31" i="335"/>
  <c r="J15" i="335"/>
  <c r="L15" i="335" s="1"/>
  <c r="D15" i="335"/>
  <c r="E15" i="335"/>
  <c r="E8" i="335"/>
  <c r="B7" i="335"/>
  <c r="J8" i="335"/>
  <c r="D8" i="335"/>
  <c r="H28" i="335"/>
  <c r="I28" i="335"/>
  <c r="K8" i="335"/>
  <c r="C6" i="335"/>
  <c r="K6" i="335" s="1"/>
  <c r="K48" i="302"/>
  <c r="D46" i="302"/>
  <c r="K44" i="302"/>
  <c r="K35" i="302"/>
  <c r="K26" i="302"/>
  <c r="L26" i="302" s="1"/>
  <c r="E20" i="302"/>
  <c r="E50" i="302"/>
  <c r="J45" i="302"/>
  <c r="E42" i="302"/>
  <c r="H40" i="302"/>
  <c r="J37" i="302"/>
  <c r="E34" i="302"/>
  <c r="H30" i="302"/>
  <c r="J30" i="302"/>
  <c r="I27" i="302"/>
  <c r="K23" i="302"/>
  <c r="E21" i="302"/>
  <c r="I19" i="302"/>
  <c r="E16" i="302"/>
  <c r="H13" i="302"/>
  <c r="E13" i="302"/>
  <c r="J11" i="302"/>
  <c r="H10" i="302"/>
  <c r="J10" i="302"/>
  <c r="D38" i="302"/>
  <c r="D23" i="302"/>
  <c r="D48" i="306"/>
  <c r="J46" i="306"/>
  <c r="D44" i="306"/>
  <c r="L43" i="306"/>
  <c r="E42" i="306"/>
  <c r="D40" i="306"/>
  <c r="J38" i="306"/>
  <c r="D36" i="306"/>
  <c r="L35" i="306"/>
  <c r="E34" i="306"/>
  <c r="J32" i="306"/>
  <c r="D25" i="306"/>
  <c r="H20" i="306"/>
  <c r="J20" i="306"/>
  <c r="D17" i="306"/>
  <c r="H15" i="306"/>
  <c r="D11" i="306"/>
  <c r="H9" i="306"/>
  <c r="G7" i="334"/>
  <c r="G6" i="334" s="1"/>
  <c r="I15" i="334"/>
  <c r="H28" i="334"/>
  <c r="K28" i="334"/>
  <c r="J31" i="334"/>
  <c r="L31" i="334" s="1"/>
  <c r="D31" i="334"/>
  <c r="E31" i="334"/>
  <c r="E28" i="334"/>
  <c r="J28" i="334"/>
  <c r="D28" i="334"/>
  <c r="H31" i="334"/>
  <c r="I31" i="334"/>
  <c r="D15" i="334"/>
  <c r="L15" i="334"/>
  <c r="H8" i="334"/>
  <c r="I8" i="334"/>
  <c r="F7" i="334"/>
  <c r="L27" i="334"/>
  <c r="J8" i="334"/>
  <c r="L8" i="334" s="1"/>
  <c r="D8" i="334"/>
  <c r="E8" i="334"/>
  <c r="B7" i="334"/>
  <c r="E15" i="334"/>
  <c r="C7" i="334"/>
  <c r="D41" i="298"/>
  <c r="K34" i="298"/>
  <c r="L34" i="298" s="1"/>
  <c r="D22" i="298"/>
  <c r="K46" i="298"/>
  <c r="L46" i="298" s="1"/>
  <c r="K42" i="298"/>
  <c r="L42" i="298" s="1"/>
  <c r="K38" i="298"/>
  <c r="H20" i="298"/>
  <c r="J48" i="298"/>
  <c r="E45" i="298"/>
  <c r="J40" i="298"/>
  <c r="E37" i="298"/>
  <c r="H30" i="298"/>
  <c r="E30" i="298"/>
  <c r="I29" i="298"/>
  <c r="D26" i="298"/>
  <c r="H24" i="298"/>
  <c r="E24" i="298"/>
  <c r="J22" i="298"/>
  <c r="H21" i="298"/>
  <c r="J21" i="298"/>
  <c r="D18" i="298"/>
  <c r="I14" i="298"/>
  <c r="H13" i="298"/>
  <c r="E13" i="298"/>
  <c r="J11" i="298"/>
  <c r="H10" i="298"/>
  <c r="J10" i="298"/>
  <c r="G7" i="333"/>
  <c r="G6" i="333" s="1"/>
  <c r="I15" i="333"/>
  <c r="H28" i="333"/>
  <c r="K28" i="333"/>
  <c r="J31" i="333"/>
  <c r="L31" i="333" s="1"/>
  <c r="D31" i="333"/>
  <c r="E31" i="333"/>
  <c r="E28" i="333"/>
  <c r="J28" i="333"/>
  <c r="D28" i="333"/>
  <c r="H31" i="333"/>
  <c r="I31" i="333"/>
  <c r="D15" i="333"/>
  <c r="L15" i="333"/>
  <c r="H8" i="333"/>
  <c r="I8" i="333"/>
  <c r="F7" i="333"/>
  <c r="L27" i="333"/>
  <c r="J8" i="333"/>
  <c r="L8" i="333" s="1"/>
  <c r="D8" i="333"/>
  <c r="E8" i="333"/>
  <c r="B7" i="333"/>
  <c r="E15" i="333"/>
  <c r="C7" i="333"/>
  <c r="D48" i="294"/>
  <c r="K45" i="294"/>
  <c r="K34" i="294"/>
  <c r="H23" i="294"/>
  <c r="K11" i="294"/>
  <c r="J47" i="294"/>
  <c r="E44" i="294"/>
  <c r="I41" i="294"/>
  <c r="J39" i="294"/>
  <c r="E36" i="294"/>
  <c r="E32" i="294"/>
  <c r="H29" i="294"/>
  <c r="H27" i="294"/>
  <c r="E27" i="294"/>
  <c r="J25" i="294"/>
  <c r="H24" i="294"/>
  <c r="J24" i="294"/>
  <c r="D21" i="294"/>
  <c r="J16" i="294"/>
  <c r="I13" i="294"/>
  <c r="H9" i="294"/>
  <c r="G7" i="332"/>
  <c r="G6" i="332" s="1"/>
  <c r="I15" i="332"/>
  <c r="H28" i="332"/>
  <c r="K28" i="332"/>
  <c r="J31" i="332"/>
  <c r="L31" i="332" s="1"/>
  <c r="D31" i="332"/>
  <c r="E31" i="332"/>
  <c r="E28" i="332"/>
  <c r="J28" i="332"/>
  <c r="D28" i="332"/>
  <c r="H31" i="332"/>
  <c r="I31" i="332"/>
  <c r="D15" i="332"/>
  <c r="L15" i="332"/>
  <c r="H8" i="332"/>
  <c r="I8" i="332"/>
  <c r="F7" i="332"/>
  <c r="L27" i="332"/>
  <c r="J8" i="332"/>
  <c r="L8" i="332" s="1"/>
  <c r="D8" i="332"/>
  <c r="E8" i="332"/>
  <c r="B7" i="332"/>
  <c r="E15" i="332"/>
  <c r="C7" i="332"/>
  <c r="E48" i="290"/>
  <c r="J43" i="290"/>
  <c r="E40" i="290"/>
  <c r="J35" i="290"/>
  <c r="E32" i="290"/>
  <c r="H27" i="290"/>
  <c r="E27" i="290"/>
  <c r="E25" i="290"/>
  <c r="I23" i="290"/>
  <c r="K19" i="290"/>
  <c r="E17" i="290"/>
  <c r="H14" i="290"/>
  <c r="J14" i="290"/>
  <c r="D11" i="290"/>
  <c r="H9" i="290"/>
  <c r="G7" i="331"/>
  <c r="G6" i="331" s="1"/>
  <c r="H28" i="331"/>
  <c r="I15" i="331"/>
  <c r="K28" i="331"/>
  <c r="J31" i="331"/>
  <c r="L31" i="331" s="1"/>
  <c r="D31" i="331"/>
  <c r="E31" i="331"/>
  <c r="E28" i="331"/>
  <c r="J28" i="331"/>
  <c r="L28" i="331" s="1"/>
  <c r="D28" i="331"/>
  <c r="H31" i="331"/>
  <c r="I31" i="331"/>
  <c r="D15" i="331"/>
  <c r="L15" i="331"/>
  <c r="H8" i="331"/>
  <c r="I8" i="331"/>
  <c r="F7" i="331"/>
  <c r="L27" i="331"/>
  <c r="J8" i="331"/>
  <c r="L8" i="331" s="1"/>
  <c r="D8" i="331"/>
  <c r="E8" i="331"/>
  <c r="B7" i="331"/>
  <c r="E15" i="331"/>
  <c r="C7" i="331"/>
  <c r="K48" i="286"/>
  <c r="K44" i="286"/>
  <c r="K40" i="286"/>
  <c r="K34" i="286"/>
  <c r="K29" i="286"/>
  <c r="E25" i="286"/>
  <c r="J25" i="286"/>
  <c r="H49" i="286"/>
  <c r="I48" i="286"/>
  <c r="H46" i="286"/>
  <c r="E46" i="286"/>
  <c r="H45" i="286"/>
  <c r="I44" i="286"/>
  <c r="H42" i="286"/>
  <c r="E42" i="286"/>
  <c r="H41" i="286"/>
  <c r="I40" i="286"/>
  <c r="H38" i="286"/>
  <c r="E38" i="286"/>
  <c r="H37" i="286"/>
  <c r="E36" i="286"/>
  <c r="E32" i="286"/>
  <c r="H29" i="286"/>
  <c r="H27" i="286"/>
  <c r="E27" i="286"/>
  <c r="H24" i="286"/>
  <c r="J24" i="286"/>
  <c r="D21" i="286"/>
  <c r="J16" i="286"/>
  <c r="I13" i="286"/>
  <c r="H9" i="286"/>
  <c r="L47" i="286"/>
  <c r="L43" i="286"/>
  <c r="L39" i="286"/>
  <c r="D33" i="286"/>
  <c r="E33" i="286"/>
  <c r="D30" i="286"/>
  <c r="E30" i="286"/>
  <c r="C28" i="286"/>
  <c r="D23" i="286"/>
  <c r="K23" i="286"/>
  <c r="H18" i="286"/>
  <c r="I18" i="286"/>
  <c r="D18" i="286"/>
  <c r="K18" i="286"/>
  <c r="L18" i="286" s="1"/>
  <c r="H17" i="286"/>
  <c r="K17" i="286"/>
  <c r="D13" i="286"/>
  <c r="K13" i="286"/>
  <c r="D45" i="290"/>
  <c r="E45" i="290"/>
  <c r="H44" i="290"/>
  <c r="K44" i="290"/>
  <c r="H43" i="290"/>
  <c r="I43" i="290"/>
  <c r="K43" i="290"/>
  <c r="L43" i="290" s="1"/>
  <c r="I42" i="290"/>
  <c r="J42" i="290"/>
  <c r="L42" i="290" s="1"/>
  <c r="D37" i="290"/>
  <c r="E37" i="290"/>
  <c r="H36" i="290"/>
  <c r="K36" i="290"/>
  <c r="H35" i="290"/>
  <c r="I35" i="290"/>
  <c r="K35" i="290"/>
  <c r="L35" i="290" s="1"/>
  <c r="I34" i="290"/>
  <c r="J34" i="290"/>
  <c r="L34" i="290" s="1"/>
  <c r="H26" i="290"/>
  <c r="I26" i="290"/>
  <c r="D26" i="290"/>
  <c r="K26" i="290"/>
  <c r="L26" i="290" s="1"/>
  <c r="H25" i="290"/>
  <c r="K25" i="290"/>
  <c r="J22" i="290"/>
  <c r="I21" i="290"/>
  <c r="J21" i="290"/>
  <c r="L21" i="290" s="1"/>
  <c r="D20" i="290"/>
  <c r="E20" i="290"/>
  <c r="J12" i="290"/>
  <c r="L12" i="290" s="1"/>
  <c r="I11" i="290"/>
  <c r="J11" i="290"/>
  <c r="L11" i="290" s="1"/>
  <c r="D10" i="290"/>
  <c r="E10" i="290"/>
  <c r="D49" i="294"/>
  <c r="E49" i="294"/>
  <c r="H48" i="294"/>
  <c r="K48" i="294"/>
  <c r="H47" i="294"/>
  <c r="I47" i="294"/>
  <c r="K47" i="294"/>
  <c r="L47" i="294" s="1"/>
  <c r="I46" i="294"/>
  <c r="J46" i="294"/>
  <c r="L46" i="294" s="1"/>
  <c r="D41" i="294"/>
  <c r="E41" i="294"/>
  <c r="H40" i="294"/>
  <c r="K40" i="294"/>
  <c r="H39" i="294"/>
  <c r="I39" i="294"/>
  <c r="K39" i="294"/>
  <c r="L39" i="294" s="1"/>
  <c r="I38" i="294"/>
  <c r="J38" i="294"/>
  <c r="L38" i="294" s="1"/>
  <c r="D33" i="294"/>
  <c r="E33" i="294"/>
  <c r="D30" i="294"/>
  <c r="E30" i="294"/>
  <c r="C28" i="294"/>
  <c r="D23" i="294"/>
  <c r="K23" i="294"/>
  <c r="H18" i="294"/>
  <c r="I18" i="294"/>
  <c r="D18" i="294"/>
  <c r="K18" i="294"/>
  <c r="L18" i="294" s="1"/>
  <c r="H17" i="294"/>
  <c r="K17" i="294"/>
  <c r="D13" i="294"/>
  <c r="K13" i="294"/>
  <c r="H49" i="298"/>
  <c r="K49" i="298"/>
  <c r="H48" i="298"/>
  <c r="I48" i="298"/>
  <c r="K48" i="298"/>
  <c r="I47" i="298"/>
  <c r="J47" i="298"/>
  <c r="L47" i="298" s="1"/>
  <c r="D42" i="298"/>
  <c r="E42" i="298"/>
  <c r="H41" i="298"/>
  <c r="K41" i="298"/>
  <c r="H40" i="298"/>
  <c r="I40" i="298"/>
  <c r="K40" i="298"/>
  <c r="L40" i="298" s="1"/>
  <c r="I39" i="298"/>
  <c r="J39" i="298"/>
  <c r="L39" i="298" s="1"/>
  <c r="D34" i="298"/>
  <c r="E34" i="298"/>
  <c r="H33" i="298"/>
  <c r="K33" i="298"/>
  <c r="D32" i="298"/>
  <c r="K32" i="298"/>
  <c r="J27" i="298"/>
  <c r="I26" i="298"/>
  <c r="J26" i="298"/>
  <c r="L26" i="298" s="1"/>
  <c r="D25" i="298"/>
  <c r="E25" i="298"/>
  <c r="D20" i="298"/>
  <c r="K20" i="298"/>
  <c r="D14" i="298"/>
  <c r="K14" i="298"/>
  <c r="D9" i="298"/>
  <c r="K9" i="298"/>
  <c r="D47" i="302"/>
  <c r="E47" i="302"/>
  <c r="H46" i="302"/>
  <c r="K46" i="302"/>
  <c r="H45" i="302"/>
  <c r="I45" i="302"/>
  <c r="K45" i="302"/>
  <c r="L45" i="302" s="1"/>
  <c r="I44" i="302"/>
  <c r="J44" i="302"/>
  <c r="D39" i="302"/>
  <c r="E39" i="302"/>
  <c r="H38" i="302"/>
  <c r="K38" i="302"/>
  <c r="H37" i="302"/>
  <c r="I37" i="302"/>
  <c r="K37" i="302"/>
  <c r="L37" i="302" s="1"/>
  <c r="I36" i="302"/>
  <c r="J36" i="302"/>
  <c r="L36" i="302" s="1"/>
  <c r="J26" i="302"/>
  <c r="I25" i="302"/>
  <c r="J25" i="302"/>
  <c r="L25" i="302" s="1"/>
  <c r="D24" i="302"/>
  <c r="E24" i="302"/>
  <c r="D19" i="302"/>
  <c r="K19" i="302"/>
  <c r="D14" i="302"/>
  <c r="E14" i="302"/>
  <c r="D9" i="302"/>
  <c r="K9" i="302"/>
  <c r="H49" i="306"/>
  <c r="I49" i="306"/>
  <c r="K49" i="306"/>
  <c r="L49" i="306" s="1"/>
  <c r="I48" i="306"/>
  <c r="J48" i="306"/>
  <c r="L48" i="306" s="1"/>
  <c r="D43" i="306"/>
  <c r="E43" i="306"/>
  <c r="H42" i="306"/>
  <c r="K42" i="306"/>
  <c r="H41" i="306"/>
  <c r="I41" i="306"/>
  <c r="K41" i="306"/>
  <c r="L41" i="306" s="1"/>
  <c r="I40" i="306"/>
  <c r="J40" i="306"/>
  <c r="L40" i="306" s="1"/>
  <c r="D35" i="306"/>
  <c r="E35" i="306"/>
  <c r="H34" i="306"/>
  <c r="K34" i="306"/>
  <c r="H33" i="306"/>
  <c r="I33" i="306"/>
  <c r="K33" i="306"/>
  <c r="L33" i="306" s="1"/>
  <c r="D29" i="306"/>
  <c r="K29" i="306"/>
  <c r="C28" i="306"/>
  <c r="D27" i="306"/>
  <c r="K27" i="306"/>
  <c r="H22" i="306"/>
  <c r="I22" i="306"/>
  <c r="D22" i="306"/>
  <c r="K22" i="306"/>
  <c r="L22" i="306" s="1"/>
  <c r="H21" i="306"/>
  <c r="K21" i="306"/>
  <c r="J18" i="306"/>
  <c r="I17" i="306"/>
  <c r="J17" i="306"/>
  <c r="L17" i="306" s="1"/>
  <c r="D16" i="306"/>
  <c r="E16" i="306"/>
  <c r="J12" i="306"/>
  <c r="I11" i="306"/>
  <c r="J11" i="306"/>
  <c r="L11" i="306" s="1"/>
  <c r="D10" i="306"/>
  <c r="E10" i="306"/>
  <c r="D47" i="310"/>
  <c r="E47" i="310"/>
  <c r="H46" i="310"/>
  <c r="K46" i="310"/>
  <c r="H45" i="310"/>
  <c r="I45" i="310"/>
  <c r="K45" i="310"/>
  <c r="L45" i="310" s="1"/>
  <c r="I44" i="310"/>
  <c r="J44" i="310"/>
  <c r="L44" i="310" s="1"/>
  <c r="D39" i="310"/>
  <c r="E39" i="310"/>
  <c r="H38" i="310"/>
  <c r="K38" i="310"/>
  <c r="H37" i="310"/>
  <c r="I37" i="310"/>
  <c r="K37" i="310"/>
  <c r="L37" i="310" s="1"/>
  <c r="I36" i="310"/>
  <c r="J36" i="310"/>
  <c r="L36" i="310" s="1"/>
  <c r="G32" i="310"/>
  <c r="I33" i="310"/>
  <c r="K33" i="310"/>
  <c r="L33" i="310" s="1"/>
  <c r="I31" i="310"/>
  <c r="J31" i="310"/>
  <c r="L31" i="310" s="1"/>
  <c r="F29" i="310"/>
  <c r="J26" i="310"/>
  <c r="I25" i="310"/>
  <c r="J25" i="310"/>
  <c r="L25" i="310" s="1"/>
  <c r="D24" i="310"/>
  <c r="E24" i="310"/>
  <c r="H15" i="310"/>
  <c r="K15" i="310"/>
  <c r="D13" i="310"/>
  <c r="K13" i="310"/>
  <c r="D49" i="314"/>
  <c r="E49" i="314"/>
  <c r="H47" i="314"/>
  <c r="I47" i="314"/>
  <c r="K47" i="314"/>
  <c r="L47" i="314" s="1"/>
  <c r="I46" i="314"/>
  <c r="J46" i="314"/>
  <c r="L46" i="314" s="1"/>
  <c r="H40" i="314"/>
  <c r="K40" i="314"/>
  <c r="E40" i="314"/>
  <c r="J40" i="314"/>
  <c r="L40" i="314" s="1"/>
  <c r="D19" i="314"/>
  <c r="K19" i="314"/>
  <c r="H9" i="314"/>
  <c r="K9" i="314"/>
  <c r="H46" i="317"/>
  <c r="K46" i="317"/>
  <c r="E46" i="317"/>
  <c r="J46" i="317"/>
  <c r="L46" i="317" s="1"/>
  <c r="D39" i="317"/>
  <c r="E39" i="317"/>
  <c r="H37" i="317"/>
  <c r="I37" i="317"/>
  <c r="K37" i="317"/>
  <c r="L37" i="317" s="1"/>
  <c r="I36" i="317"/>
  <c r="J36" i="317"/>
  <c r="L36" i="317" s="1"/>
  <c r="H25" i="317"/>
  <c r="K25" i="317"/>
  <c r="E25" i="317"/>
  <c r="J25" i="317"/>
  <c r="L25" i="317" s="1"/>
  <c r="J22" i="317"/>
  <c r="L22" i="317" s="1"/>
  <c r="I21" i="317"/>
  <c r="J21" i="317"/>
  <c r="L21" i="317" s="1"/>
  <c r="D20" i="317"/>
  <c r="E20" i="317"/>
  <c r="D36" i="318"/>
  <c r="K36" i="318"/>
  <c r="D27" i="318"/>
  <c r="K27" i="318"/>
  <c r="D23" i="318"/>
  <c r="K23" i="318"/>
  <c r="L17" i="318"/>
  <c r="J12" i="318"/>
  <c r="I11" i="318"/>
  <c r="J11" i="318"/>
  <c r="L11" i="318" s="1"/>
  <c r="D10" i="318"/>
  <c r="E10" i="318"/>
  <c r="D51" i="321"/>
  <c r="E51" i="321"/>
  <c r="H49" i="321"/>
  <c r="I49" i="321"/>
  <c r="K49" i="321"/>
  <c r="L49" i="321" s="1"/>
  <c r="I48" i="321"/>
  <c r="J48" i="321"/>
  <c r="L48" i="321" s="1"/>
  <c r="H42" i="321"/>
  <c r="K42" i="321"/>
  <c r="E42" i="321"/>
  <c r="J42" i="321"/>
  <c r="L42" i="321" s="1"/>
  <c r="D35" i="321"/>
  <c r="E35" i="321"/>
  <c r="H31" i="321"/>
  <c r="K31" i="321"/>
  <c r="L31" i="321" s="1"/>
  <c r="I29" i="321"/>
  <c r="J29" i="321"/>
  <c r="L29" i="321" s="1"/>
  <c r="D28" i="321"/>
  <c r="E28" i="321"/>
  <c r="H19" i="321"/>
  <c r="K19" i="321"/>
  <c r="H18" i="321"/>
  <c r="I18" i="321"/>
  <c r="D18" i="321"/>
  <c r="K18" i="321"/>
  <c r="L18" i="321" s="1"/>
  <c r="H9" i="321"/>
  <c r="K9" i="321"/>
  <c r="I52" i="322"/>
  <c r="J52" i="322"/>
  <c r="L52" i="322" s="1"/>
  <c r="H34" i="322"/>
  <c r="K34" i="322"/>
  <c r="B33" i="322"/>
  <c r="J33" i="322" s="1"/>
  <c r="J34" i="322"/>
  <c r="L34" i="322" s="1"/>
  <c r="H32" i="322"/>
  <c r="I32" i="322"/>
  <c r="D32" i="322"/>
  <c r="K32" i="322"/>
  <c r="L32" i="322" s="1"/>
  <c r="D23" i="322"/>
  <c r="K23" i="322"/>
  <c r="H40" i="326"/>
  <c r="K40" i="326"/>
  <c r="E40" i="326"/>
  <c r="J40" i="326"/>
  <c r="L40" i="326" s="1"/>
  <c r="D19" i="326"/>
  <c r="K19" i="326"/>
  <c r="D14" i="326"/>
  <c r="E14" i="326"/>
  <c r="H9" i="326"/>
  <c r="K9" i="326"/>
  <c r="L48" i="329"/>
  <c r="D45" i="329"/>
  <c r="E45" i="329"/>
  <c r="H43" i="329"/>
  <c r="I43" i="329"/>
  <c r="K43" i="329"/>
  <c r="L43" i="329" s="1"/>
  <c r="I42" i="329"/>
  <c r="J42" i="329"/>
  <c r="L42" i="329" s="1"/>
  <c r="H21" i="329"/>
  <c r="K21" i="329"/>
  <c r="E21" i="329"/>
  <c r="J21" i="329"/>
  <c r="L21" i="329" s="1"/>
  <c r="J18" i="329"/>
  <c r="L18" i="329" s="1"/>
  <c r="I17" i="329"/>
  <c r="J17" i="329"/>
  <c r="L17" i="329" s="1"/>
  <c r="H48" i="330"/>
  <c r="K48" i="330"/>
  <c r="E48" i="330"/>
  <c r="J48" i="330"/>
  <c r="L48" i="330" s="1"/>
  <c r="H43" i="330"/>
  <c r="I43" i="330"/>
  <c r="K43" i="330"/>
  <c r="L43" i="330" s="1"/>
  <c r="I42" i="330"/>
  <c r="J42" i="330"/>
  <c r="L42" i="330" s="1"/>
  <c r="D21" i="330"/>
  <c r="K21" i="330"/>
  <c r="D9" i="330"/>
  <c r="K9" i="330"/>
  <c r="K49" i="286"/>
  <c r="L49" i="286" s="1"/>
  <c r="I49" i="286"/>
  <c r="D49" i="286"/>
  <c r="J48" i="286"/>
  <c r="L48" i="286" s="1"/>
  <c r="E48" i="286"/>
  <c r="H47" i="286"/>
  <c r="E47" i="286"/>
  <c r="K46" i="286"/>
  <c r="L46" i="286" s="1"/>
  <c r="I46" i="286"/>
  <c r="K45" i="286"/>
  <c r="L45" i="286" s="1"/>
  <c r="I45" i="286"/>
  <c r="D45" i="286"/>
  <c r="J44" i="286"/>
  <c r="L44" i="286" s="1"/>
  <c r="E44" i="286"/>
  <c r="H43" i="286"/>
  <c r="E43" i="286"/>
  <c r="K42" i="286"/>
  <c r="L42" i="286" s="1"/>
  <c r="I42" i="286"/>
  <c r="K41" i="286"/>
  <c r="L41" i="286" s="1"/>
  <c r="I41" i="286"/>
  <c r="D41" i="286"/>
  <c r="J40" i="286"/>
  <c r="L40" i="286" s="1"/>
  <c r="E40" i="286"/>
  <c r="H39" i="286"/>
  <c r="E39" i="286"/>
  <c r="K38" i="286"/>
  <c r="L38" i="286" s="1"/>
  <c r="I38" i="286"/>
  <c r="K37" i="286"/>
  <c r="L37" i="286" s="1"/>
  <c r="I37" i="286"/>
  <c r="D37" i="286"/>
  <c r="H36" i="286"/>
  <c r="K36" i="286"/>
  <c r="L36" i="286" s="1"/>
  <c r="H35" i="286"/>
  <c r="I35" i="286"/>
  <c r="K35" i="286"/>
  <c r="L35" i="286" s="1"/>
  <c r="I34" i="286"/>
  <c r="J34" i="286"/>
  <c r="L34" i="286" s="1"/>
  <c r="H26" i="286"/>
  <c r="I26" i="286"/>
  <c r="D26" i="286"/>
  <c r="K26" i="286"/>
  <c r="L26" i="286" s="1"/>
  <c r="H25" i="286"/>
  <c r="K25" i="286"/>
  <c r="L25" i="286" s="1"/>
  <c r="J22" i="286"/>
  <c r="L22" i="286" s="1"/>
  <c r="I21" i="286"/>
  <c r="J21" i="286"/>
  <c r="L21" i="286" s="1"/>
  <c r="D20" i="286"/>
  <c r="E20" i="286"/>
  <c r="K19" i="286"/>
  <c r="J17" i="286"/>
  <c r="L17" i="286" s="1"/>
  <c r="J12" i="286"/>
  <c r="L12" i="286" s="1"/>
  <c r="I11" i="286"/>
  <c r="J11" i="286"/>
  <c r="L11" i="286" s="1"/>
  <c r="D10" i="286"/>
  <c r="E10" i="286"/>
  <c r="K9" i="286"/>
  <c r="L49" i="290"/>
  <c r="D49" i="290"/>
  <c r="E49" i="290"/>
  <c r="H48" i="290"/>
  <c r="K48" i="290"/>
  <c r="L48" i="290" s="1"/>
  <c r="H47" i="290"/>
  <c r="I47" i="290"/>
  <c r="K47" i="290"/>
  <c r="L47" i="290" s="1"/>
  <c r="I46" i="290"/>
  <c r="J46" i="290"/>
  <c r="L46" i="290" s="1"/>
  <c r="J44" i="290"/>
  <c r="L41" i="290"/>
  <c r="D41" i="290"/>
  <c r="E41" i="290"/>
  <c r="H40" i="290"/>
  <c r="K40" i="290"/>
  <c r="L40" i="290" s="1"/>
  <c r="H39" i="290"/>
  <c r="I39" i="290"/>
  <c r="K39" i="290"/>
  <c r="L39" i="290" s="1"/>
  <c r="I38" i="290"/>
  <c r="J38" i="290"/>
  <c r="L38" i="290" s="1"/>
  <c r="J36" i="290"/>
  <c r="L36" i="290" s="1"/>
  <c r="L33" i="290"/>
  <c r="D33" i="290"/>
  <c r="E33" i="290"/>
  <c r="D30" i="290"/>
  <c r="E30" i="290"/>
  <c r="K29" i="290"/>
  <c r="C28" i="290"/>
  <c r="K27" i="290"/>
  <c r="J25" i="290"/>
  <c r="D23" i="290"/>
  <c r="K23" i="290"/>
  <c r="L22" i="290"/>
  <c r="H18" i="290"/>
  <c r="I18" i="290"/>
  <c r="D18" i="290"/>
  <c r="K18" i="290"/>
  <c r="L18" i="290" s="1"/>
  <c r="H17" i="290"/>
  <c r="K17" i="290"/>
  <c r="L17" i="290" s="1"/>
  <c r="D13" i="290"/>
  <c r="K13" i="290"/>
  <c r="J48" i="294"/>
  <c r="L48" i="294" s="1"/>
  <c r="L45" i="294"/>
  <c r="D45" i="294"/>
  <c r="E45" i="294"/>
  <c r="H44" i="294"/>
  <c r="K44" i="294"/>
  <c r="L44" i="294" s="1"/>
  <c r="H43" i="294"/>
  <c r="I43" i="294"/>
  <c r="K43" i="294"/>
  <c r="L43" i="294" s="1"/>
  <c r="I42" i="294"/>
  <c r="J42" i="294"/>
  <c r="L42" i="294" s="1"/>
  <c r="J40" i="294"/>
  <c r="L37" i="294"/>
  <c r="D37" i="294"/>
  <c r="E37" i="294"/>
  <c r="H36" i="294"/>
  <c r="K36" i="294"/>
  <c r="L36" i="294" s="1"/>
  <c r="H35" i="294"/>
  <c r="I35" i="294"/>
  <c r="K35" i="294"/>
  <c r="L35" i="294" s="1"/>
  <c r="I34" i="294"/>
  <c r="J34" i="294"/>
  <c r="L34" i="294" s="1"/>
  <c r="H26" i="294"/>
  <c r="I26" i="294"/>
  <c r="D26" i="294"/>
  <c r="K26" i="294"/>
  <c r="L26" i="294" s="1"/>
  <c r="H25" i="294"/>
  <c r="K25" i="294"/>
  <c r="L25" i="294" s="1"/>
  <c r="J22" i="294"/>
  <c r="L22" i="294" s="1"/>
  <c r="I21" i="294"/>
  <c r="J21" i="294"/>
  <c r="L21" i="294" s="1"/>
  <c r="D20" i="294"/>
  <c r="E20" i="294"/>
  <c r="K19" i="294"/>
  <c r="J17" i="294"/>
  <c r="L17" i="294" s="1"/>
  <c r="J12" i="294"/>
  <c r="L12" i="294" s="1"/>
  <c r="I11" i="294"/>
  <c r="J11" i="294"/>
  <c r="L11" i="294" s="1"/>
  <c r="D10" i="294"/>
  <c r="E10" i="294"/>
  <c r="K9" i="294"/>
  <c r="J49" i="298"/>
  <c r="D46" i="298"/>
  <c r="E46" i="298"/>
  <c r="H45" i="298"/>
  <c r="K45" i="298"/>
  <c r="L45" i="298" s="1"/>
  <c r="H44" i="298"/>
  <c r="I44" i="298"/>
  <c r="K44" i="298"/>
  <c r="L44" i="298" s="1"/>
  <c r="I43" i="298"/>
  <c r="J43" i="298"/>
  <c r="L43" i="298" s="1"/>
  <c r="J41" i="298"/>
  <c r="L41" i="298" s="1"/>
  <c r="L38" i="298"/>
  <c r="D38" i="298"/>
  <c r="E38" i="298"/>
  <c r="H37" i="298"/>
  <c r="K37" i="298"/>
  <c r="L37" i="298" s="1"/>
  <c r="H36" i="298"/>
  <c r="I36" i="298"/>
  <c r="K36" i="298"/>
  <c r="L36" i="298" s="1"/>
  <c r="I35" i="298"/>
  <c r="J35" i="298"/>
  <c r="L35" i="298" s="1"/>
  <c r="J33" i="298"/>
  <c r="K29" i="298"/>
  <c r="L29" i="298" s="1"/>
  <c r="L27" i="298"/>
  <c r="H23" i="298"/>
  <c r="I23" i="298"/>
  <c r="D23" i="298"/>
  <c r="K23" i="298"/>
  <c r="L23" i="298" s="1"/>
  <c r="H22" i="298"/>
  <c r="K22" i="298"/>
  <c r="L22" i="298" s="1"/>
  <c r="J19" i="298"/>
  <c r="L19" i="298" s="1"/>
  <c r="I18" i="298"/>
  <c r="J18" i="298"/>
  <c r="L18" i="298" s="1"/>
  <c r="D17" i="298"/>
  <c r="E17" i="298"/>
  <c r="K16" i="298"/>
  <c r="H12" i="298"/>
  <c r="I12" i="298"/>
  <c r="D12" i="298"/>
  <c r="K12" i="298"/>
  <c r="L12" i="298" s="1"/>
  <c r="H11" i="298"/>
  <c r="K11" i="298"/>
  <c r="L11" i="298" s="1"/>
  <c r="H50" i="302"/>
  <c r="K50" i="302"/>
  <c r="L50" i="302" s="1"/>
  <c r="H49" i="302"/>
  <c r="I49" i="302"/>
  <c r="K49" i="302"/>
  <c r="L49" i="302" s="1"/>
  <c r="I48" i="302"/>
  <c r="J48" i="302"/>
  <c r="J46" i="302"/>
  <c r="L46" i="302" s="1"/>
  <c r="L43" i="302"/>
  <c r="D43" i="302"/>
  <c r="E43" i="302"/>
  <c r="H42" i="302"/>
  <c r="K42" i="302"/>
  <c r="L42" i="302" s="1"/>
  <c r="H41" i="302"/>
  <c r="I41" i="302"/>
  <c r="K41" i="302"/>
  <c r="L41" i="302" s="1"/>
  <c r="I40" i="302"/>
  <c r="J40" i="302"/>
  <c r="L40" i="302" s="1"/>
  <c r="J38" i="302"/>
  <c r="L38" i="302" s="1"/>
  <c r="L35" i="302"/>
  <c r="D35" i="302"/>
  <c r="E35" i="302"/>
  <c r="H34" i="302"/>
  <c r="K34" i="302"/>
  <c r="L34" i="302" s="1"/>
  <c r="H33" i="302"/>
  <c r="I33" i="302"/>
  <c r="K33" i="302"/>
  <c r="L33" i="302" s="1"/>
  <c r="D29" i="302"/>
  <c r="K29" i="302"/>
  <c r="C28" i="302"/>
  <c r="D27" i="302"/>
  <c r="K27" i="302"/>
  <c r="H22" i="302"/>
  <c r="I22" i="302"/>
  <c r="D22" i="302"/>
  <c r="K22" i="302"/>
  <c r="L22" i="302" s="1"/>
  <c r="H21" i="302"/>
  <c r="K21" i="302"/>
  <c r="L21" i="302" s="1"/>
  <c r="J18" i="302"/>
  <c r="L18" i="302" s="1"/>
  <c r="I17" i="302"/>
  <c r="J17" i="302"/>
  <c r="L17" i="302" s="1"/>
  <c r="H12" i="302"/>
  <c r="I12" i="302"/>
  <c r="D12" i="302"/>
  <c r="K12" i="302"/>
  <c r="L12" i="302" s="1"/>
  <c r="H11" i="302"/>
  <c r="K11" i="302"/>
  <c r="L11" i="302" s="1"/>
  <c r="L47" i="306"/>
  <c r="D47" i="306"/>
  <c r="E47" i="306"/>
  <c r="H46" i="306"/>
  <c r="K46" i="306"/>
  <c r="L46" i="306" s="1"/>
  <c r="H45" i="306"/>
  <c r="I45" i="306"/>
  <c r="K45" i="306"/>
  <c r="L45" i="306" s="1"/>
  <c r="I44" i="306"/>
  <c r="J44" i="306"/>
  <c r="L44" i="306" s="1"/>
  <c r="J42" i="306"/>
  <c r="L42" i="306" s="1"/>
  <c r="L39" i="306"/>
  <c r="D39" i="306"/>
  <c r="E39" i="306"/>
  <c r="H38" i="306"/>
  <c r="K38" i="306"/>
  <c r="L38" i="306" s="1"/>
  <c r="H37" i="306"/>
  <c r="I37" i="306"/>
  <c r="K37" i="306"/>
  <c r="L37" i="306" s="1"/>
  <c r="I36" i="306"/>
  <c r="J36" i="306"/>
  <c r="L36" i="306" s="1"/>
  <c r="J34" i="306"/>
  <c r="L34" i="306" s="1"/>
  <c r="J26" i="306"/>
  <c r="L26" i="306" s="1"/>
  <c r="I25" i="306"/>
  <c r="J25" i="306"/>
  <c r="L25" i="306" s="1"/>
  <c r="D24" i="306"/>
  <c r="E24" i="306"/>
  <c r="K23" i="306"/>
  <c r="J21" i="306"/>
  <c r="L21" i="306" s="1"/>
  <c r="D19" i="306"/>
  <c r="K19" i="306"/>
  <c r="L18" i="306"/>
  <c r="D13" i="306"/>
  <c r="K13" i="306"/>
  <c r="L12" i="306"/>
  <c r="H49" i="310"/>
  <c r="I49" i="310"/>
  <c r="K49" i="310"/>
  <c r="L49" i="310" s="1"/>
  <c r="I48" i="310"/>
  <c r="J48" i="310"/>
  <c r="L48" i="310" s="1"/>
  <c r="J46" i="310"/>
  <c r="L43" i="310"/>
  <c r="D43" i="310"/>
  <c r="E43" i="310"/>
  <c r="H42" i="310"/>
  <c r="K42" i="310"/>
  <c r="L42" i="310" s="1"/>
  <c r="H41" i="310"/>
  <c r="I41" i="310"/>
  <c r="K41" i="310"/>
  <c r="L41" i="310" s="1"/>
  <c r="I40" i="310"/>
  <c r="J40" i="310"/>
  <c r="L40" i="310" s="1"/>
  <c r="J38" i="310"/>
  <c r="L38" i="310" s="1"/>
  <c r="L35" i="310"/>
  <c r="D35" i="310"/>
  <c r="E35" i="310"/>
  <c r="H34" i="310"/>
  <c r="K34" i="310"/>
  <c r="L34" i="310" s="1"/>
  <c r="D19" i="310"/>
  <c r="K19" i="310"/>
  <c r="H9" i="310"/>
  <c r="K9" i="310"/>
  <c r="H48" i="314"/>
  <c r="K48" i="314"/>
  <c r="E48" i="314"/>
  <c r="J48" i="314"/>
  <c r="L48" i="314" s="1"/>
  <c r="D41" i="314"/>
  <c r="E41" i="314"/>
  <c r="H39" i="314"/>
  <c r="I39" i="314"/>
  <c r="K39" i="314"/>
  <c r="L39" i="314" s="1"/>
  <c r="I38" i="314"/>
  <c r="J38" i="314"/>
  <c r="L38" i="314" s="1"/>
  <c r="H29" i="314"/>
  <c r="K29" i="314"/>
  <c r="E29" i="314"/>
  <c r="J29" i="314"/>
  <c r="L29" i="314" s="1"/>
  <c r="J26" i="314"/>
  <c r="I25" i="314"/>
  <c r="J25" i="314"/>
  <c r="L25" i="314" s="1"/>
  <c r="D24" i="314"/>
  <c r="E24" i="314"/>
  <c r="H15" i="314"/>
  <c r="K15" i="314"/>
  <c r="D13" i="314"/>
  <c r="K13" i="314"/>
  <c r="L50" i="317"/>
  <c r="D47" i="317"/>
  <c r="E47" i="317"/>
  <c r="H45" i="317"/>
  <c r="I45" i="317"/>
  <c r="K45" i="317"/>
  <c r="L45" i="317" s="1"/>
  <c r="I44" i="317"/>
  <c r="J44" i="317"/>
  <c r="L44" i="317" s="1"/>
  <c r="H38" i="317"/>
  <c r="K38" i="317"/>
  <c r="E38" i="317"/>
  <c r="J38" i="317"/>
  <c r="L38" i="317" s="1"/>
  <c r="L34" i="317"/>
  <c r="H27" i="317"/>
  <c r="K27" i="317"/>
  <c r="H26" i="317"/>
  <c r="I26" i="317"/>
  <c r="D26" i="317"/>
  <c r="K26" i="317"/>
  <c r="L26" i="317" s="1"/>
  <c r="J12" i="317"/>
  <c r="I11" i="317"/>
  <c r="J11" i="317"/>
  <c r="L11" i="317" s="1"/>
  <c r="D10" i="317"/>
  <c r="E10" i="317"/>
  <c r="J43" i="318"/>
  <c r="D40" i="318"/>
  <c r="K40" i="318"/>
  <c r="L21" i="318"/>
  <c r="H50" i="321"/>
  <c r="K50" i="321"/>
  <c r="E50" i="321"/>
  <c r="J50" i="321"/>
  <c r="L50" i="321" s="1"/>
  <c r="D43" i="321"/>
  <c r="E43" i="321"/>
  <c r="H41" i="321"/>
  <c r="I41" i="321"/>
  <c r="K41" i="321"/>
  <c r="L41" i="321" s="1"/>
  <c r="I40" i="321"/>
  <c r="J40" i="321"/>
  <c r="L40" i="321" s="1"/>
  <c r="H34" i="321"/>
  <c r="K34" i="321"/>
  <c r="B33" i="321"/>
  <c r="J34" i="321"/>
  <c r="L34" i="321" s="1"/>
  <c r="H32" i="321"/>
  <c r="I32" i="321"/>
  <c r="D32" i="321"/>
  <c r="K32" i="321"/>
  <c r="L32" i="321" s="1"/>
  <c r="D23" i="321"/>
  <c r="K23" i="321"/>
  <c r="L22" i="321"/>
  <c r="H17" i="321"/>
  <c r="K17" i="321"/>
  <c r="E17" i="321"/>
  <c r="J17" i="321"/>
  <c r="L17" i="321" s="1"/>
  <c r="D13" i="321"/>
  <c r="K13" i="321"/>
  <c r="L50" i="322"/>
  <c r="D43" i="322"/>
  <c r="E43" i="322"/>
  <c r="H41" i="322"/>
  <c r="I41" i="322"/>
  <c r="K41" i="322"/>
  <c r="L41" i="322" s="1"/>
  <c r="I40" i="322"/>
  <c r="J40" i="322"/>
  <c r="L40" i="322" s="1"/>
  <c r="H17" i="322"/>
  <c r="K17" i="322"/>
  <c r="E17" i="322"/>
  <c r="J17" i="322"/>
  <c r="L17" i="322" s="1"/>
  <c r="D13" i="322"/>
  <c r="K13" i="322"/>
  <c r="L40" i="325"/>
  <c r="J32" i="325"/>
  <c r="D31" i="325"/>
  <c r="J31" i="325"/>
  <c r="L31" i="325" s="1"/>
  <c r="I29" i="325"/>
  <c r="J29" i="325"/>
  <c r="L29" i="325" s="1"/>
  <c r="D28" i="325"/>
  <c r="E28" i="325"/>
  <c r="J26" i="325"/>
  <c r="I25" i="325"/>
  <c r="J25" i="325"/>
  <c r="L25" i="325" s="1"/>
  <c r="D24" i="325"/>
  <c r="E24" i="325"/>
  <c r="D49" i="326"/>
  <c r="E49" i="326"/>
  <c r="H47" i="326"/>
  <c r="I47" i="326"/>
  <c r="K47" i="326"/>
  <c r="L47" i="326" s="1"/>
  <c r="I46" i="326"/>
  <c r="J46" i="326"/>
  <c r="L46" i="326" s="1"/>
  <c r="I36" i="286"/>
  <c r="D35" i="286"/>
  <c r="E34" i="286"/>
  <c r="H33" i="286"/>
  <c r="H30" i="286"/>
  <c r="I27" i="286"/>
  <c r="I25" i="286"/>
  <c r="D24" i="286"/>
  <c r="E23" i="286"/>
  <c r="H22" i="286"/>
  <c r="D22" i="286"/>
  <c r="E21" i="286"/>
  <c r="H20" i="286"/>
  <c r="I19" i="286"/>
  <c r="I17" i="286"/>
  <c r="D14" i="286"/>
  <c r="E13" i="286"/>
  <c r="H12" i="286"/>
  <c r="D12" i="286"/>
  <c r="E11" i="286"/>
  <c r="H10" i="286"/>
  <c r="H49" i="290"/>
  <c r="I48" i="290"/>
  <c r="D47" i="290"/>
  <c r="E46" i="290"/>
  <c r="H45" i="290"/>
  <c r="I44" i="290"/>
  <c r="D43" i="290"/>
  <c r="E42" i="290"/>
  <c r="H41" i="290"/>
  <c r="I40" i="290"/>
  <c r="D39" i="290"/>
  <c r="E38" i="290"/>
  <c r="H37" i="290"/>
  <c r="I36" i="290"/>
  <c r="D35" i="290"/>
  <c r="E34" i="290"/>
  <c r="H33" i="290"/>
  <c r="H30" i="290"/>
  <c r="I27" i="290"/>
  <c r="I25" i="290"/>
  <c r="D24" i="290"/>
  <c r="E23" i="290"/>
  <c r="H22" i="290"/>
  <c r="D22" i="290"/>
  <c r="E21" i="290"/>
  <c r="H20" i="290"/>
  <c r="I19" i="290"/>
  <c r="I17" i="290"/>
  <c r="D14" i="290"/>
  <c r="E13" i="290"/>
  <c r="H12" i="290"/>
  <c r="D12" i="290"/>
  <c r="E11" i="290"/>
  <c r="H10" i="290"/>
  <c r="H49" i="294"/>
  <c r="I48" i="294"/>
  <c r="D47" i="294"/>
  <c r="E46" i="294"/>
  <c r="H45" i="294"/>
  <c r="I44" i="294"/>
  <c r="D43" i="294"/>
  <c r="E42" i="294"/>
  <c r="H41" i="294"/>
  <c r="I40" i="294"/>
  <c r="D39" i="294"/>
  <c r="E38" i="294"/>
  <c r="H37" i="294"/>
  <c r="I36" i="294"/>
  <c r="D35" i="294"/>
  <c r="E34" i="294"/>
  <c r="H33" i="294"/>
  <c r="H30" i="294"/>
  <c r="I27" i="294"/>
  <c r="I25" i="294"/>
  <c r="D24" i="294"/>
  <c r="E23" i="294"/>
  <c r="H22" i="294"/>
  <c r="D22" i="294"/>
  <c r="E21" i="294"/>
  <c r="H20" i="294"/>
  <c r="I19" i="294"/>
  <c r="I17" i="294"/>
  <c r="D14" i="294"/>
  <c r="E13" i="294"/>
  <c r="H12" i="294"/>
  <c r="D12" i="294"/>
  <c r="E11" i="294"/>
  <c r="H10" i="294"/>
  <c r="I49" i="298"/>
  <c r="D48" i="298"/>
  <c r="E47" i="298"/>
  <c r="H46" i="298"/>
  <c r="I45" i="298"/>
  <c r="D44" i="298"/>
  <c r="E43" i="298"/>
  <c r="H42" i="298"/>
  <c r="I41" i="298"/>
  <c r="D40" i="298"/>
  <c r="E39" i="298"/>
  <c r="H38" i="298"/>
  <c r="I37" i="298"/>
  <c r="D36" i="298"/>
  <c r="E35" i="298"/>
  <c r="H34" i="298"/>
  <c r="I33" i="298"/>
  <c r="I30" i="298"/>
  <c r="H27" i="298"/>
  <c r="D27" i="298"/>
  <c r="E26" i="298"/>
  <c r="H25" i="298"/>
  <c r="I24" i="298"/>
  <c r="I22" i="298"/>
  <c r="D21" i="298"/>
  <c r="E20" i="298"/>
  <c r="H19" i="298"/>
  <c r="D19" i="298"/>
  <c r="E18" i="298"/>
  <c r="H17" i="298"/>
  <c r="E14" i="298"/>
  <c r="I13" i="298"/>
  <c r="I11" i="298"/>
  <c r="D10" i="298"/>
  <c r="I50" i="302"/>
  <c r="D49" i="302"/>
  <c r="E48" i="302"/>
  <c r="H47" i="302"/>
  <c r="I46" i="302"/>
  <c r="D45" i="302"/>
  <c r="E44" i="302"/>
  <c r="H43" i="302"/>
  <c r="I42" i="302"/>
  <c r="D41" i="302"/>
  <c r="E40" i="302"/>
  <c r="H39" i="302"/>
  <c r="I38" i="302"/>
  <c r="D37" i="302"/>
  <c r="E36" i="302"/>
  <c r="H35" i="302"/>
  <c r="I34" i="302"/>
  <c r="D33" i="302"/>
  <c r="D30" i="302"/>
  <c r="E27" i="302"/>
  <c r="H26" i="302"/>
  <c r="D26" i="302"/>
  <c r="E25" i="302"/>
  <c r="H24" i="302"/>
  <c r="I23" i="302"/>
  <c r="I21" i="302"/>
  <c r="D20" i="302"/>
  <c r="E19" i="302"/>
  <c r="H18" i="302"/>
  <c r="D18" i="302"/>
  <c r="E17" i="302"/>
  <c r="H14" i="302"/>
  <c r="I13" i="302"/>
  <c r="I11" i="302"/>
  <c r="D10" i="302"/>
  <c r="D49" i="306"/>
  <c r="E48" i="306"/>
  <c r="H47" i="306"/>
  <c r="I46" i="306"/>
  <c r="D45" i="306"/>
  <c r="E44" i="306"/>
  <c r="H43" i="306"/>
  <c r="I42" i="306"/>
  <c r="D41" i="306"/>
  <c r="E40" i="306"/>
  <c r="H39" i="306"/>
  <c r="I38" i="306"/>
  <c r="D37" i="306"/>
  <c r="E36" i="306"/>
  <c r="H35" i="306"/>
  <c r="I34" i="306"/>
  <c r="D33" i="306"/>
  <c r="D30" i="306"/>
  <c r="E27" i="306"/>
  <c r="H26" i="306"/>
  <c r="D26" i="306"/>
  <c r="E25" i="306"/>
  <c r="H24" i="306"/>
  <c r="I23" i="306"/>
  <c r="I21" i="306"/>
  <c r="D20" i="306"/>
  <c r="E19" i="306"/>
  <c r="H18" i="306"/>
  <c r="D18" i="306"/>
  <c r="E17" i="306"/>
  <c r="H16" i="306"/>
  <c r="E13" i="306"/>
  <c r="H12" i="306"/>
  <c r="D12" i="306"/>
  <c r="E11" i="306"/>
  <c r="H10" i="306"/>
  <c r="D49" i="310"/>
  <c r="E48" i="310"/>
  <c r="H47" i="310"/>
  <c r="I46" i="310"/>
  <c r="D45" i="310"/>
  <c r="E44" i="310"/>
  <c r="H43" i="310"/>
  <c r="I42" i="310"/>
  <c r="D41" i="310"/>
  <c r="E40" i="310"/>
  <c r="H39" i="310"/>
  <c r="I38" i="310"/>
  <c r="D37" i="310"/>
  <c r="E36" i="310"/>
  <c r="H35" i="310"/>
  <c r="I34" i="310"/>
  <c r="D27" i="310"/>
  <c r="K27" i="310"/>
  <c r="L26" i="310"/>
  <c r="H22" i="310"/>
  <c r="I22" i="310"/>
  <c r="D22" i="310"/>
  <c r="K22" i="310"/>
  <c r="L22" i="310" s="1"/>
  <c r="H21" i="310"/>
  <c r="K21" i="310"/>
  <c r="L21" i="310" s="1"/>
  <c r="J18" i="310"/>
  <c r="L18" i="310" s="1"/>
  <c r="I17" i="310"/>
  <c r="J17" i="310"/>
  <c r="L17" i="310" s="1"/>
  <c r="D16" i="310"/>
  <c r="E16" i="310"/>
  <c r="J12" i="310"/>
  <c r="L12" i="310" s="1"/>
  <c r="I11" i="310"/>
  <c r="J11" i="310"/>
  <c r="L11" i="310" s="1"/>
  <c r="D10" i="310"/>
  <c r="E10" i="310"/>
  <c r="I50" i="314"/>
  <c r="J50" i="314"/>
  <c r="L50" i="314" s="1"/>
  <c r="L45" i="314"/>
  <c r="D45" i="314"/>
  <c r="E45" i="314"/>
  <c r="H44" i="314"/>
  <c r="K44" i="314"/>
  <c r="L44" i="314" s="1"/>
  <c r="H43" i="314"/>
  <c r="I43" i="314"/>
  <c r="K43" i="314"/>
  <c r="L43" i="314" s="1"/>
  <c r="I42" i="314"/>
  <c r="J42" i="314"/>
  <c r="L42" i="314" s="1"/>
  <c r="L37" i="314"/>
  <c r="D37" i="314"/>
  <c r="E37" i="314"/>
  <c r="H36" i="314"/>
  <c r="K36" i="314"/>
  <c r="L36" i="314" s="1"/>
  <c r="H35" i="314"/>
  <c r="I35" i="314"/>
  <c r="K35" i="314"/>
  <c r="L35" i="314" s="1"/>
  <c r="F33" i="314"/>
  <c r="J34" i="314"/>
  <c r="L34" i="314" s="1"/>
  <c r="J32" i="314"/>
  <c r="L32" i="314" s="1"/>
  <c r="L31" i="314"/>
  <c r="D27" i="314"/>
  <c r="K27" i="314"/>
  <c r="L26" i="314"/>
  <c r="H22" i="314"/>
  <c r="I22" i="314"/>
  <c r="D22" i="314"/>
  <c r="K22" i="314"/>
  <c r="L22" i="314" s="1"/>
  <c r="H21" i="314"/>
  <c r="K21" i="314"/>
  <c r="L21" i="314" s="1"/>
  <c r="J18" i="314"/>
  <c r="L18" i="314" s="1"/>
  <c r="I17" i="314"/>
  <c r="J17" i="314"/>
  <c r="L17" i="314" s="1"/>
  <c r="D16" i="314"/>
  <c r="E16" i="314"/>
  <c r="J12" i="314"/>
  <c r="L12" i="314" s="1"/>
  <c r="I11" i="314"/>
  <c r="J11" i="314"/>
  <c r="L11" i="314" s="1"/>
  <c r="D10" i="314"/>
  <c r="E10" i="314"/>
  <c r="L51" i="317"/>
  <c r="D51" i="317"/>
  <c r="E51" i="317"/>
  <c r="H50" i="317"/>
  <c r="K50" i="317"/>
  <c r="H49" i="317"/>
  <c r="I49" i="317"/>
  <c r="K49" i="317"/>
  <c r="L49" i="317" s="1"/>
  <c r="I48" i="317"/>
  <c r="J48" i="317"/>
  <c r="L48" i="317" s="1"/>
  <c r="L43" i="317"/>
  <c r="D43" i="317"/>
  <c r="E43" i="317"/>
  <c r="H42" i="317"/>
  <c r="K42" i="317"/>
  <c r="L42" i="317" s="1"/>
  <c r="H41" i="317"/>
  <c r="I41" i="317"/>
  <c r="K41" i="317"/>
  <c r="L41" i="317" s="1"/>
  <c r="I40" i="317"/>
  <c r="J40" i="317"/>
  <c r="L40" i="317" s="1"/>
  <c r="L35" i="317"/>
  <c r="D35" i="317"/>
  <c r="E35" i="317"/>
  <c r="H34" i="317"/>
  <c r="K34" i="317"/>
  <c r="B33" i="317"/>
  <c r="J33" i="317" s="1"/>
  <c r="H32" i="317"/>
  <c r="I32" i="317"/>
  <c r="D32" i="317"/>
  <c r="K32" i="317"/>
  <c r="L32" i="317" s="1"/>
  <c r="H31" i="317"/>
  <c r="K31" i="317"/>
  <c r="L31" i="317" s="1"/>
  <c r="I29" i="317"/>
  <c r="J29" i="317"/>
  <c r="L29" i="317" s="1"/>
  <c r="D28" i="317"/>
  <c r="E28" i="317"/>
  <c r="D23" i="317"/>
  <c r="K23" i="317"/>
  <c r="H18" i="317"/>
  <c r="I18" i="317"/>
  <c r="D18" i="317"/>
  <c r="K18" i="317"/>
  <c r="L18" i="317" s="1"/>
  <c r="H17" i="317"/>
  <c r="K17" i="317"/>
  <c r="L17" i="317" s="1"/>
  <c r="D13" i="317"/>
  <c r="K13" i="317"/>
  <c r="L12" i="317"/>
  <c r="H49" i="318"/>
  <c r="I49" i="318"/>
  <c r="K49" i="318"/>
  <c r="L49" i="318" s="1"/>
  <c r="H47" i="318"/>
  <c r="I47" i="318"/>
  <c r="K47" i="318"/>
  <c r="L47" i="318" s="1"/>
  <c r="H45" i="318"/>
  <c r="I45" i="318"/>
  <c r="D45" i="318"/>
  <c r="K45" i="318"/>
  <c r="L45" i="318" s="1"/>
  <c r="L43" i="318"/>
  <c r="L40" i="318"/>
  <c r="L37" i="318"/>
  <c r="D37" i="318"/>
  <c r="E37" i="318"/>
  <c r="J32" i="318"/>
  <c r="L32" i="318" s="1"/>
  <c r="D31" i="318"/>
  <c r="J31" i="318"/>
  <c r="L31" i="318" s="1"/>
  <c r="H29" i="318"/>
  <c r="K29" i="318"/>
  <c r="L29" i="318" s="1"/>
  <c r="J26" i="318"/>
  <c r="L26" i="318" s="1"/>
  <c r="E25" i="318"/>
  <c r="J25" i="318"/>
  <c r="L25" i="318" s="1"/>
  <c r="H22" i="318"/>
  <c r="I22" i="318"/>
  <c r="H21" i="318"/>
  <c r="K21" i="318"/>
  <c r="H18" i="318"/>
  <c r="I18" i="318"/>
  <c r="D18" i="318"/>
  <c r="K18" i="318"/>
  <c r="L18" i="318" s="1"/>
  <c r="H17" i="318"/>
  <c r="K17" i="318"/>
  <c r="D13" i="318"/>
  <c r="K13" i="318"/>
  <c r="L12" i="318"/>
  <c r="I52" i="321"/>
  <c r="J52" i="321"/>
  <c r="L52" i="321" s="1"/>
  <c r="L47" i="321"/>
  <c r="D47" i="321"/>
  <c r="E47" i="321"/>
  <c r="H46" i="321"/>
  <c r="K46" i="321"/>
  <c r="L46" i="321" s="1"/>
  <c r="H45" i="321"/>
  <c r="I45" i="321"/>
  <c r="K45" i="321"/>
  <c r="L45" i="321" s="1"/>
  <c r="I44" i="321"/>
  <c r="J44" i="321"/>
  <c r="L44" i="321" s="1"/>
  <c r="L39" i="321"/>
  <c r="D39" i="321"/>
  <c r="E39" i="321"/>
  <c r="H38" i="321"/>
  <c r="K38" i="321"/>
  <c r="L38" i="321" s="1"/>
  <c r="H37" i="321"/>
  <c r="I37" i="321"/>
  <c r="K37" i="321"/>
  <c r="L37" i="321" s="1"/>
  <c r="I36" i="321"/>
  <c r="J36" i="321"/>
  <c r="L36" i="321" s="1"/>
  <c r="H26" i="321"/>
  <c r="I26" i="321"/>
  <c r="D26" i="321"/>
  <c r="K26" i="321"/>
  <c r="L26" i="321" s="1"/>
  <c r="H25" i="321"/>
  <c r="K25" i="321"/>
  <c r="L25" i="321" s="1"/>
  <c r="J22" i="321"/>
  <c r="I21" i="321"/>
  <c r="J21" i="321"/>
  <c r="L21" i="321" s="1"/>
  <c r="D20" i="321"/>
  <c r="E20" i="321"/>
  <c r="J12" i="321"/>
  <c r="L12" i="321" s="1"/>
  <c r="I11" i="321"/>
  <c r="J11" i="321"/>
  <c r="L11" i="321" s="1"/>
  <c r="D10" i="321"/>
  <c r="E10" i="321"/>
  <c r="L51" i="322"/>
  <c r="D51" i="322"/>
  <c r="E51" i="322"/>
  <c r="H50" i="322"/>
  <c r="K50" i="322"/>
  <c r="H49" i="322"/>
  <c r="I49" i="322"/>
  <c r="K49" i="322"/>
  <c r="L49" i="322" s="1"/>
  <c r="I48" i="322"/>
  <c r="J48" i="322"/>
  <c r="L48" i="322" s="1"/>
  <c r="H42" i="322"/>
  <c r="K42" i="322"/>
  <c r="E42" i="322"/>
  <c r="J42" i="322"/>
  <c r="L42" i="322" s="1"/>
  <c r="D35" i="322"/>
  <c r="E35" i="322"/>
  <c r="H31" i="322"/>
  <c r="K31" i="322"/>
  <c r="L31" i="322" s="1"/>
  <c r="I29" i="322"/>
  <c r="J29" i="322"/>
  <c r="L29" i="322" s="1"/>
  <c r="D28" i="322"/>
  <c r="E28" i="322"/>
  <c r="H19" i="322"/>
  <c r="K19" i="322"/>
  <c r="H18" i="322"/>
  <c r="I18" i="322"/>
  <c r="D18" i="322"/>
  <c r="K18" i="322"/>
  <c r="L18" i="322" s="1"/>
  <c r="H9" i="322"/>
  <c r="K9" i="322"/>
  <c r="J49" i="325"/>
  <c r="D45" i="325"/>
  <c r="E45" i="325"/>
  <c r="K45" i="325"/>
  <c r="L45" i="325" s="1"/>
  <c r="D19" i="325"/>
  <c r="K19" i="325"/>
  <c r="J12" i="325"/>
  <c r="I11" i="325"/>
  <c r="J11" i="325"/>
  <c r="L11" i="325" s="1"/>
  <c r="D10" i="325"/>
  <c r="E10" i="325"/>
  <c r="H48" i="326"/>
  <c r="K48" i="326"/>
  <c r="E48" i="326"/>
  <c r="J48" i="326"/>
  <c r="L48" i="326" s="1"/>
  <c r="D41" i="326"/>
  <c r="E41" i="326"/>
  <c r="H39" i="326"/>
  <c r="I39" i="326"/>
  <c r="K39" i="326"/>
  <c r="L39" i="326" s="1"/>
  <c r="I38" i="326"/>
  <c r="J38" i="326"/>
  <c r="L38" i="326" s="1"/>
  <c r="H29" i="326"/>
  <c r="K29" i="326"/>
  <c r="E29" i="326"/>
  <c r="J29" i="326"/>
  <c r="L29" i="326" s="1"/>
  <c r="J26" i="326"/>
  <c r="I25" i="326"/>
  <c r="J25" i="326"/>
  <c r="L25" i="326" s="1"/>
  <c r="D24" i="326"/>
  <c r="E24" i="326"/>
  <c r="H36" i="329"/>
  <c r="K36" i="329"/>
  <c r="E36" i="329"/>
  <c r="J36" i="329"/>
  <c r="L36" i="329" s="1"/>
  <c r="L29" i="329"/>
  <c r="D27" i="329"/>
  <c r="K27" i="329"/>
  <c r="H11" i="329"/>
  <c r="K11" i="329"/>
  <c r="E11" i="329"/>
  <c r="J11" i="329"/>
  <c r="L11" i="329" s="1"/>
  <c r="C32" i="310"/>
  <c r="K32" i="310" s="1"/>
  <c r="E31" i="310"/>
  <c r="D28" i="310"/>
  <c r="E27" i="310"/>
  <c r="H26" i="310"/>
  <c r="D26" i="310"/>
  <c r="E25" i="310"/>
  <c r="H24" i="310"/>
  <c r="I23" i="310"/>
  <c r="I21" i="310"/>
  <c r="D20" i="310"/>
  <c r="E19" i="310"/>
  <c r="H18" i="310"/>
  <c r="D18" i="310"/>
  <c r="E17" i="310"/>
  <c r="H16" i="310"/>
  <c r="E13" i="310"/>
  <c r="H12" i="310"/>
  <c r="D12" i="310"/>
  <c r="E11" i="310"/>
  <c r="H10" i="310"/>
  <c r="E50" i="314"/>
  <c r="H49" i="314"/>
  <c r="I48" i="314"/>
  <c r="D47" i="314"/>
  <c r="E46" i="314"/>
  <c r="H45" i="314"/>
  <c r="I44" i="314"/>
  <c r="D43" i="314"/>
  <c r="E42" i="314"/>
  <c r="H41" i="314"/>
  <c r="I40" i="314"/>
  <c r="D39" i="314"/>
  <c r="E38" i="314"/>
  <c r="H37" i="314"/>
  <c r="I36" i="314"/>
  <c r="D35" i="314"/>
  <c r="B33" i="314"/>
  <c r="J33" i="314" s="1"/>
  <c r="H32" i="314"/>
  <c r="D32" i="314"/>
  <c r="I29" i="314"/>
  <c r="D28" i="314"/>
  <c r="E27" i="314"/>
  <c r="H26" i="314"/>
  <c r="D26" i="314"/>
  <c r="E25" i="314"/>
  <c r="H24" i="314"/>
  <c r="I23" i="314"/>
  <c r="I21" i="314"/>
  <c r="D20" i="314"/>
  <c r="E19" i="314"/>
  <c r="H18" i="314"/>
  <c r="D18" i="314"/>
  <c r="E17" i="314"/>
  <c r="H16" i="314"/>
  <c r="E13" i="314"/>
  <c r="H12" i="314"/>
  <c r="D12" i="314"/>
  <c r="E11" i="314"/>
  <c r="H10" i="314"/>
  <c r="J52" i="317"/>
  <c r="H51" i="317"/>
  <c r="I50" i="317"/>
  <c r="D49" i="317"/>
  <c r="E48" i="317"/>
  <c r="H47" i="317"/>
  <c r="I46" i="317"/>
  <c r="D45" i="317"/>
  <c r="E44" i="317"/>
  <c r="H43" i="317"/>
  <c r="I42" i="317"/>
  <c r="D41" i="317"/>
  <c r="E40" i="317"/>
  <c r="H39" i="317"/>
  <c r="I38" i="317"/>
  <c r="D37" i="317"/>
  <c r="E36" i="317"/>
  <c r="H35" i="317"/>
  <c r="F33" i="317"/>
  <c r="E29" i="317"/>
  <c r="H28" i="317"/>
  <c r="I27" i="317"/>
  <c r="I25" i="317"/>
  <c r="D24" i="317"/>
  <c r="E23" i="317"/>
  <c r="H22" i="317"/>
  <c r="D22" i="317"/>
  <c r="E21" i="317"/>
  <c r="H20" i="317"/>
  <c r="I19" i="317"/>
  <c r="I17" i="317"/>
  <c r="D14" i="317"/>
  <c r="E13" i="317"/>
  <c r="H12" i="317"/>
  <c r="D12" i="317"/>
  <c r="E11" i="317"/>
  <c r="H10" i="317"/>
  <c r="L51" i="318"/>
  <c r="H51" i="318"/>
  <c r="D51" i="318"/>
  <c r="D49" i="318"/>
  <c r="D47" i="318"/>
  <c r="L44" i="318"/>
  <c r="I44" i="318"/>
  <c r="E44" i="318"/>
  <c r="H43" i="318"/>
  <c r="D43" i="318"/>
  <c r="L41" i="318"/>
  <c r="H41" i="318"/>
  <c r="D41" i="318"/>
  <c r="E40" i="318"/>
  <c r="E38" i="318"/>
  <c r="H37" i="318"/>
  <c r="E36" i="318"/>
  <c r="L34" i="318"/>
  <c r="F33" i="318"/>
  <c r="B33" i="318"/>
  <c r="H32" i="318"/>
  <c r="D32" i="318"/>
  <c r="I29" i="318"/>
  <c r="D28" i="318"/>
  <c r="E27" i="318"/>
  <c r="H26" i="318"/>
  <c r="D26" i="318"/>
  <c r="D24" i="318"/>
  <c r="E23" i="318"/>
  <c r="I21" i="318"/>
  <c r="D20" i="318"/>
  <c r="I19" i="318"/>
  <c r="I17" i="318"/>
  <c r="D14" i="318"/>
  <c r="E13" i="318"/>
  <c r="H12" i="318"/>
  <c r="D12" i="318"/>
  <c r="E11" i="318"/>
  <c r="H10" i="318"/>
  <c r="E52" i="321"/>
  <c r="H51" i="321"/>
  <c r="I50" i="321"/>
  <c r="D49" i="321"/>
  <c r="E48" i="321"/>
  <c r="H47" i="321"/>
  <c r="I46" i="321"/>
  <c r="D45" i="321"/>
  <c r="E44" i="321"/>
  <c r="H43" i="321"/>
  <c r="I42" i="321"/>
  <c r="D41" i="321"/>
  <c r="E40" i="321"/>
  <c r="H39" i="321"/>
  <c r="I38" i="321"/>
  <c r="D37" i="321"/>
  <c r="E36" i="321"/>
  <c r="H35" i="321"/>
  <c r="F33" i="321"/>
  <c r="E29" i="321"/>
  <c r="H28" i="321"/>
  <c r="I27" i="321"/>
  <c r="I25" i="321"/>
  <c r="D24" i="321"/>
  <c r="E23" i="321"/>
  <c r="H22" i="321"/>
  <c r="D22" i="321"/>
  <c r="E21" i="321"/>
  <c r="H20" i="321"/>
  <c r="I19" i="321"/>
  <c r="I17" i="321"/>
  <c r="D14" i="321"/>
  <c r="E13" i="321"/>
  <c r="H12" i="321"/>
  <c r="D12" i="321"/>
  <c r="E11" i="321"/>
  <c r="H10" i="321"/>
  <c r="E52" i="322"/>
  <c r="H51" i="322"/>
  <c r="I50" i="322"/>
  <c r="D49" i="322"/>
  <c r="E48" i="322"/>
  <c r="H47" i="322"/>
  <c r="D47" i="322"/>
  <c r="E47" i="322"/>
  <c r="H46" i="322"/>
  <c r="K46" i="322"/>
  <c r="L46" i="322" s="1"/>
  <c r="H45" i="322"/>
  <c r="I45" i="322"/>
  <c r="K45" i="322"/>
  <c r="L45" i="322" s="1"/>
  <c r="I44" i="322"/>
  <c r="J44" i="322"/>
  <c r="L44" i="322" s="1"/>
  <c r="L39" i="322"/>
  <c r="D39" i="322"/>
  <c r="E39" i="322"/>
  <c r="H38" i="322"/>
  <c r="K38" i="322"/>
  <c r="L38" i="322" s="1"/>
  <c r="H37" i="322"/>
  <c r="I37" i="322"/>
  <c r="K37" i="322"/>
  <c r="L37" i="322" s="1"/>
  <c r="I36" i="322"/>
  <c r="J36" i="322"/>
  <c r="L36" i="322" s="1"/>
  <c r="H26" i="322"/>
  <c r="I26" i="322"/>
  <c r="D26" i="322"/>
  <c r="K26" i="322"/>
  <c r="L26" i="322" s="1"/>
  <c r="H25" i="322"/>
  <c r="K25" i="322"/>
  <c r="L25" i="322" s="1"/>
  <c r="J22" i="322"/>
  <c r="L22" i="322" s="1"/>
  <c r="I21" i="322"/>
  <c r="J21" i="322"/>
  <c r="L21" i="322" s="1"/>
  <c r="D20" i="322"/>
  <c r="E20" i="322"/>
  <c r="J12" i="322"/>
  <c r="L12" i="322" s="1"/>
  <c r="I11" i="322"/>
  <c r="J11" i="322"/>
  <c r="L11" i="322" s="1"/>
  <c r="D10" i="322"/>
  <c r="E10" i="322"/>
  <c r="L51" i="325"/>
  <c r="D51" i="325"/>
  <c r="E51" i="325"/>
  <c r="L49" i="325"/>
  <c r="D41" i="325"/>
  <c r="E41" i="325"/>
  <c r="K41" i="325"/>
  <c r="L41" i="325" s="1"/>
  <c r="H40" i="325"/>
  <c r="K40" i="325"/>
  <c r="D37" i="325"/>
  <c r="E37" i="325"/>
  <c r="K37" i="325"/>
  <c r="L37" i="325" s="1"/>
  <c r="H35" i="325"/>
  <c r="I35" i="325"/>
  <c r="D35" i="325"/>
  <c r="K35" i="325"/>
  <c r="L35" i="325" s="1"/>
  <c r="L32" i="325"/>
  <c r="L26" i="325"/>
  <c r="H22" i="325"/>
  <c r="I22" i="325"/>
  <c r="D22" i="325"/>
  <c r="K22" i="325"/>
  <c r="L22" i="325" s="1"/>
  <c r="H21" i="325"/>
  <c r="K21" i="325"/>
  <c r="L21" i="325" s="1"/>
  <c r="J18" i="325"/>
  <c r="L18" i="325" s="1"/>
  <c r="E17" i="325"/>
  <c r="J17" i="325"/>
  <c r="L17" i="325" s="1"/>
  <c r="D13" i="325"/>
  <c r="K13" i="325"/>
  <c r="L12" i="325"/>
  <c r="H52" i="326"/>
  <c r="K52" i="326"/>
  <c r="L52" i="326" s="1"/>
  <c r="H51" i="326"/>
  <c r="I51" i="326"/>
  <c r="K51" i="326"/>
  <c r="L51" i="326" s="1"/>
  <c r="I50" i="326"/>
  <c r="J50" i="326"/>
  <c r="L50" i="326" s="1"/>
  <c r="L45" i="326"/>
  <c r="D45" i="326"/>
  <c r="E45" i="326"/>
  <c r="H44" i="326"/>
  <c r="K44" i="326"/>
  <c r="L44" i="326" s="1"/>
  <c r="H43" i="326"/>
  <c r="I43" i="326"/>
  <c r="K43" i="326"/>
  <c r="L43" i="326" s="1"/>
  <c r="I42" i="326"/>
  <c r="J42" i="326"/>
  <c r="L42" i="326" s="1"/>
  <c r="L37" i="326"/>
  <c r="D37" i="326"/>
  <c r="E37" i="326"/>
  <c r="H36" i="326"/>
  <c r="K36" i="326"/>
  <c r="L36" i="326" s="1"/>
  <c r="H35" i="326"/>
  <c r="I35" i="326"/>
  <c r="K35" i="326"/>
  <c r="L35" i="326" s="1"/>
  <c r="F33" i="326"/>
  <c r="J34" i="326"/>
  <c r="L34" i="326" s="1"/>
  <c r="J32" i="326"/>
  <c r="L32" i="326" s="1"/>
  <c r="L31" i="326"/>
  <c r="D27" i="326"/>
  <c r="K27" i="326"/>
  <c r="L26" i="326"/>
  <c r="H22" i="326"/>
  <c r="I22" i="326"/>
  <c r="D22" i="326"/>
  <c r="K22" i="326"/>
  <c r="L22" i="326" s="1"/>
  <c r="H21" i="326"/>
  <c r="K21" i="326"/>
  <c r="L21" i="326" s="1"/>
  <c r="J18" i="326"/>
  <c r="L18" i="326" s="1"/>
  <c r="I17" i="326"/>
  <c r="J17" i="326"/>
  <c r="L17" i="326" s="1"/>
  <c r="H12" i="326"/>
  <c r="I12" i="326"/>
  <c r="K12" i="326"/>
  <c r="L12" i="326" s="1"/>
  <c r="H52" i="329"/>
  <c r="K52" i="329"/>
  <c r="E52" i="329"/>
  <c r="J52" i="329"/>
  <c r="L52" i="329" s="1"/>
  <c r="D51" i="329"/>
  <c r="E51" i="329"/>
  <c r="K51" i="329"/>
  <c r="L51" i="329" s="1"/>
  <c r="H44" i="329"/>
  <c r="K44" i="329"/>
  <c r="E44" i="329"/>
  <c r="J44" i="329"/>
  <c r="L44" i="329" s="1"/>
  <c r="L40" i="329"/>
  <c r="D37" i="329"/>
  <c r="E37" i="329"/>
  <c r="H35" i="329"/>
  <c r="I35" i="329"/>
  <c r="K35" i="329"/>
  <c r="L35" i="329" s="1"/>
  <c r="F33" i="329"/>
  <c r="J34" i="329"/>
  <c r="L34" i="329" s="1"/>
  <c r="J32" i="329"/>
  <c r="L32" i="329" s="1"/>
  <c r="H23" i="329"/>
  <c r="K23" i="329"/>
  <c r="H22" i="329"/>
  <c r="I22" i="329"/>
  <c r="D22" i="329"/>
  <c r="K22" i="329"/>
  <c r="L22" i="329" s="1"/>
  <c r="H13" i="329"/>
  <c r="K13" i="329"/>
  <c r="H12" i="329"/>
  <c r="I12" i="329"/>
  <c r="D12" i="329"/>
  <c r="K12" i="329"/>
  <c r="L12" i="329" s="1"/>
  <c r="D49" i="330"/>
  <c r="E49" i="330"/>
  <c r="H47" i="330"/>
  <c r="I47" i="330"/>
  <c r="K47" i="330"/>
  <c r="L47" i="330" s="1"/>
  <c r="I46" i="330"/>
  <c r="J46" i="330"/>
  <c r="L46" i="330" s="1"/>
  <c r="H36" i="330"/>
  <c r="K36" i="330"/>
  <c r="E36" i="330"/>
  <c r="J36" i="330"/>
  <c r="L36" i="330" s="1"/>
  <c r="I46" i="322"/>
  <c r="D45" i="322"/>
  <c r="E44" i="322"/>
  <c r="H43" i="322"/>
  <c r="I42" i="322"/>
  <c r="D41" i="322"/>
  <c r="E40" i="322"/>
  <c r="H39" i="322"/>
  <c r="I38" i="322"/>
  <c r="D37" i="322"/>
  <c r="E36" i="322"/>
  <c r="H35" i="322"/>
  <c r="F33" i="322"/>
  <c r="E29" i="322"/>
  <c r="H28" i="322"/>
  <c r="I27" i="322"/>
  <c r="I25" i="322"/>
  <c r="D24" i="322"/>
  <c r="E23" i="322"/>
  <c r="H22" i="322"/>
  <c r="D22" i="322"/>
  <c r="E21" i="322"/>
  <c r="H20" i="322"/>
  <c r="I19" i="322"/>
  <c r="I17" i="322"/>
  <c r="D14" i="322"/>
  <c r="E13" i="322"/>
  <c r="H12" i="322"/>
  <c r="D12" i="322"/>
  <c r="E11" i="322"/>
  <c r="H10" i="322"/>
  <c r="I52" i="325"/>
  <c r="E52" i="325"/>
  <c r="H51" i="325"/>
  <c r="L50" i="325"/>
  <c r="I50" i="325"/>
  <c r="E50" i="325"/>
  <c r="H49" i="325"/>
  <c r="D49" i="325"/>
  <c r="L47" i="325"/>
  <c r="H47" i="325"/>
  <c r="D47" i="325"/>
  <c r="H45" i="325"/>
  <c r="L44" i="325"/>
  <c r="I44" i="325"/>
  <c r="E44" i="325"/>
  <c r="D43" i="325"/>
  <c r="H41" i="325"/>
  <c r="I40" i="325"/>
  <c r="L39" i="325"/>
  <c r="H39" i="325"/>
  <c r="D39" i="325"/>
  <c r="H37" i="325"/>
  <c r="L34" i="325"/>
  <c r="F33" i="325"/>
  <c r="B33" i="325"/>
  <c r="J33" i="325" s="1"/>
  <c r="H32" i="325"/>
  <c r="D32" i="325"/>
  <c r="E29" i="325"/>
  <c r="H28" i="325"/>
  <c r="E27" i="325"/>
  <c r="H26" i="325"/>
  <c r="D26" i="325"/>
  <c r="E25" i="325"/>
  <c r="H24" i="325"/>
  <c r="I23" i="325"/>
  <c r="I21" i="325"/>
  <c r="D20" i="325"/>
  <c r="E19" i="325"/>
  <c r="H18" i="325"/>
  <c r="D18" i="325"/>
  <c r="D14" i="325"/>
  <c r="E13" i="325"/>
  <c r="H12" i="325"/>
  <c r="D12" i="325"/>
  <c r="E11" i="325"/>
  <c r="H10" i="325"/>
  <c r="I52" i="326"/>
  <c r="D51" i="326"/>
  <c r="E50" i="326"/>
  <c r="H49" i="326"/>
  <c r="I48" i="326"/>
  <c r="D47" i="326"/>
  <c r="E46" i="326"/>
  <c r="H45" i="326"/>
  <c r="I44" i="326"/>
  <c r="D43" i="326"/>
  <c r="E42" i="326"/>
  <c r="H41" i="326"/>
  <c r="I40" i="326"/>
  <c r="D39" i="326"/>
  <c r="E38" i="326"/>
  <c r="H37" i="326"/>
  <c r="I36" i="326"/>
  <c r="D35" i="326"/>
  <c r="B33" i="326"/>
  <c r="H32" i="326"/>
  <c r="D32" i="326"/>
  <c r="I29" i="326"/>
  <c r="D28" i="326"/>
  <c r="E27" i="326"/>
  <c r="H26" i="326"/>
  <c r="D26" i="326"/>
  <c r="E25" i="326"/>
  <c r="H24" i="326"/>
  <c r="I23" i="326"/>
  <c r="I21" i="326"/>
  <c r="D20" i="326"/>
  <c r="E19" i="326"/>
  <c r="H18" i="326"/>
  <c r="D18" i="326"/>
  <c r="E17" i="326"/>
  <c r="H14" i="326"/>
  <c r="I13" i="326"/>
  <c r="I11" i="326"/>
  <c r="J11" i="326"/>
  <c r="L11" i="326" s="1"/>
  <c r="D10" i="326"/>
  <c r="E10" i="326"/>
  <c r="L49" i="329"/>
  <c r="D49" i="329"/>
  <c r="E49" i="329"/>
  <c r="H48" i="329"/>
  <c r="K48" i="329"/>
  <c r="H47" i="329"/>
  <c r="I47" i="329"/>
  <c r="K47" i="329"/>
  <c r="L47" i="329" s="1"/>
  <c r="I46" i="329"/>
  <c r="J46" i="329"/>
  <c r="L46" i="329" s="1"/>
  <c r="L41" i="329"/>
  <c r="D41" i="329"/>
  <c r="E41" i="329"/>
  <c r="H40" i="329"/>
  <c r="K40" i="329"/>
  <c r="H39" i="329"/>
  <c r="I39" i="329"/>
  <c r="K39" i="329"/>
  <c r="L39" i="329" s="1"/>
  <c r="I38" i="329"/>
  <c r="J38" i="329"/>
  <c r="L38" i="329" s="1"/>
  <c r="H29" i="329"/>
  <c r="K29" i="329"/>
  <c r="J26" i="329"/>
  <c r="L26" i="329" s="1"/>
  <c r="I25" i="329"/>
  <c r="J25" i="329"/>
  <c r="L25" i="329" s="1"/>
  <c r="D24" i="329"/>
  <c r="E24" i="329"/>
  <c r="D19" i="329"/>
  <c r="K19" i="329"/>
  <c r="D14" i="329"/>
  <c r="E14" i="329"/>
  <c r="D9" i="329"/>
  <c r="K9" i="329"/>
  <c r="L53" i="330"/>
  <c r="D53" i="330"/>
  <c r="E53" i="330"/>
  <c r="H52" i="330"/>
  <c r="K52" i="330"/>
  <c r="L52" i="330" s="1"/>
  <c r="H51" i="330"/>
  <c r="I51" i="330"/>
  <c r="K51" i="330"/>
  <c r="L51" i="330" s="1"/>
  <c r="I50" i="330"/>
  <c r="J50" i="330"/>
  <c r="L50" i="330" s="1"/>
  <c r="L45" i="330"/>
  <c r="D45" i="330"/>
  <c r="E45" i="330"/>
  <c r="H44" i="330"/>
  <c r="K44" i="330"/>
  <c r="L44" i="330" s="1"/>
  <c r="D37" i="330"/>
  <c r="E37" i="330"/>
  <c r="G34" i="330"/>
  <c r="I35" i="330"/>
  <c r="K35" i="330"/>
  <c r="L35" i="330" s="1"/>
  <c r="I33" i="330"/>
  <c r="J33" i="330"/>
  <c r="L33" i="330" s="1"/>
  <c r="F31" i="330"/>
  <c r="J28" i="330"/>
  <c r="L28" i="330" s="1"/>
  <c r="I27" i="330"/>
  <c r="J27" i="330"/>
  <c r="L27" i="330" s="1"/>
  <c r="D26" i="330"/>
  <c r="E26" i="330"/>
  <c r="H17" i="330"/>
  <c r="K17" i="330"/>
  <c r="D14" i="330"/>
  <c r="E14" i="330"/>
  <c r="D12" i="326"/>
  <c r="E11" i="326"/>
  <c r="H10" i="326"/>
  <c r="I52" i="329"/>
  <c r="H51" i="329"/>
  <c r="I50" i="329"/>
  <c r="E50" i="329"/>
  <c r="H49" i="329"/>
  <c r="I48" i="329"/>
  <c r="D47" i="329"/>
  <c r="E46" i="329"/>
  <c r="H45" i="329"/>
  <c r="I44" i="329"/>
  <c r="D43" i="329"/>
  <c r="E42" i="329"/>
  <c r="H41" i="329"/>
  <c r="I40" i="329"/>
  <c r="D39" i="329"/>
  <c r="E38" i="329"/>
  <c r="H37" i="329"/>
  <c r="I36" i="329"/>
  <c r="D35" i="329"/>
  <c r="B33" i="329"/>
  <c r="H32" i="329"/>
  <c r="D32" i="329"/>
  <c r="I29" i="329"/>
  <c r="D28" i="329"/>
  <c r="E27" i="329"/>
  <c r="H26" i="329"/>
  <c r="D26" i="329"/>
  <c r="E25" i="329"/>
  <c r="H24" i="329"/>
  <c r="I23" i="329"/>
  <c r="I21" i="329"/>
  <c r="D20" i="329"/>
  <c r="E19" i="329"/>
  <c r="H18" i="329"/>
  <c r="D18" i="329"/>
  <c r="E17" i="329"/>
  <c r="H14" i="329"/>
  <c r="I13" i="329"/>
  <c r="I11" i="329"/>
  <c r="D10" i="329"/>
  <c r="H53" i="330"/>
  <c r="I52" i="330"/>
  <c r="D51" i="330"/>
  <c r="E50" i="330"/>
  <c r="H49" i="330"/>
  <c r="I48" i="330"/>
  <c r="D47" i="330"/>
  <c r="E46" i="330"/>
  <c r="H45" i="330"/>
  <c r="L41" i="330"/>
  <c r="D41" i="330"/>
  <c r="E41" i="330"/>
  <c r="H40" i="330"/>
  <c r="K40" i="330"/>
  <c r="L40" i="330" s="1"/>
  <c r="H39" i="330"/>
  <c r="I39" i="330"/>
  <c r="K39" i="330"/>
  <c r="L39" i="330" s="1"/>
  <c r="I38" i="330"/>
  <c r="J38" i="330"/>
  <c r="L38" i="330" s="1"/>
  <c r="D29" i="330"/>
  <c r="K29" i="330"/>
  <c r="H24" i="330"/>
  <c r="I24" i="330"/>
  <c r="D24" i="330"/>
  <c r="K24" i="330"/>
  <c r="L24" i="330" s="1"/>
  <c r="H23" i="330"/>
  <c r="K23" i="330"/>
  <c r="L23" i="330" s="1"/>
  <c r="J20" i="330"/>
  <c r="L20" i="330" s="1"/>
  <c r="I19" i="330"/>
  <c r="J19" i="330"/>
  <c r="L19" i="330" s="1"/>
  <c r="D18" i="330"/>
  <c r="E18" i="330"/>
  <c r="H12" i="330"/>
  <c r="I12" i="330"/>
  <c r="D12" i="330"/>
  <c r="K12" i="330"/>
  <c r="L12" i="330" s="1"/>
  <c r="H11" i="330"/>
  <c r="K11" i="330"/>
  <c r="L11" i="330" s="1"/>
  <c r="I44" i="330"/>
  <c r="D43" i="330"/>
  <c r="E42" i="330"/>
  <c r="H41" i="330"/>
  <c r="I40" i="330"/>
  <c r="D39" i="330"/>
  <c r="E38" i="330"/>
  <c r="H37" i="330"/>
  <c r="I36" i="330"/>
  <c r="C34" i="330"/>
  <c r="E33" i="330"/>
  <c r="D30" i="330"/>
  <c r="E29" i="330"/>
  <c r="H28" i="330"/>
  <c r="D28" i="330"/>
  <c r="E27" i="330"/>
  <c r="H26" i="330"/>
  <c r="I25" i="330"/>
  <c r="I23" i="330"/>
  <c r="D22" i="330"/>
  <c r="E21" i="330"/>
  <c r="H20" i="330"/>
  <c r="D20" i="330"/>
  <c r="E19" i="330"/>
  <c r="H18" i="330"/>
  <c r="H14" i="330"/>
  <c r="I13" i="330"/>
  <c r="I11" i="330"/>
  <c r="D10" i="330"/>
  <c r="K34" i="330"/>
  <c r="F34" i="330"/>
  <c r="G31" i="330"/>
  <c r="H31" i="330" s="1"/>
  <c r="H32" i="330"/>
  <c r="I31" i="330"/>
  <c r="B31" i="330"/>
  <c r="F16" i="330"/>
  <c r="I17" i="330"/>
  <c r="G16" i="330"/>
  <c r="C16" i="330"/>
  <c r="F8" i="330"/>
  <c r="I9" i="330"/>
  <c r="G8" i="330"/>
  <c r="G7" i="330" s="1"/>
  <c r="G6" i="330" s="1"/>
  <c r="C8" i="330"/>
  <c r="H35" i="330"/>
  <c r="D35" i="330"/>
  <c r="B34" i="330"/>
  <c r="K32" i="330"/>
  <c r="L32" i="330" s="1"/>
  <c r="I32" i="330"/>
  <c r="C31" i="330"/>
  <c r="D32" i="330"/>
  <c r="K30" i="330"/>
  <c r="L30" i="330" s="1"/>
  <c r="I30" i="330"/>
  <c r="J29" i="330"/>
  <c r="L29" i="330" s="1"/>
  <c r="E28" i="330"/>
  <c r="K26" i="330"/>
  <c r="L26" i="330" s="1"/>
  <c r="I26" i="330"/>
  <c r="J25" i="330"/>
  <c r="L25" i="330" s="1"/>
  <c r="E24" i="330"/>
  <c r="K22" i="330"/>
  <c r="L22" i="330" s="1"/>
  <c r="I22" i="330"/>
  <c r="J21" i="330"/>
  <c r="L21" i="330" s="1"/>
  <c r="E20" i="330"/>
  <c r="K18" i="330"/>
  <c r="L18" i="330" s="1"/>
  <c r="I18" i="330"/>
  <c r="J17" i="330"/>
  <c r="L17" i="330" s="1"/>
  <c r="B16" i="330"/>
  <c r="E17" i="330"/>
  <c r="J15" i="330"/>
  <c r="L15" i="330" s="1"/>
  <c r="E15" i="330"/>
  <c r="K14" i="330"/>
  <c r="L14" i="330" s="1"/>
  <c r="I14" i="330"/>
  <c r="J13" i="330"/>
  <c r="L13" i="330" s="1"/>
  <c r="E12" i="330"/>
  <c r="K10" i="330"/>
  <c r="L10" i="330" s="1"/>
  <c r="I10" i="330"/>
  <c r="J9" i="330"/>
  <c r="L9" i="330" s="1"/>
  <c r="B8" i="330"/>
  <c r="E9" i="330"/>
  <c r="J33" i="329"/>
  <c r="I51" i="329"/>
  <c r="J50" i="329"/>
  <c r="L50" i="329" s="1"/>
  <c r="D50" i="329"/>
  <c r="G33" i="329"/>
  <c r="H33" i="329" s="1"/>
  <c r="B30" i="329"/>
  <c r="E31" i="329"/>
  <c r="G15" i="329"/>
  <c r="H16" i="329"/>
  <c r="F15" i="329"/>
  <c r="B15" i="329"/>
  <c r="F8" i="329"/>
  <c r="I9" i="329"/>
  <c r="G8" i="329"/>
  <c r="C8" i="329"/>
  <c r="I34" i="329"/>
  <c r="E34" i="329"/>
  <c r="C33" i="329"/>
  <c r="E32" i="329"/>
  <c r="F30" i="329"/>
  <c r="I31" i="329"/>
  <c r="G30" i="329"/>
  <c r="C30" i="329"/>
  <c r="K28" i="329"/>
  <c r="L28" i="329" s="1"/>
  <c r="I28" i="329"/>
  <c r="J27" i="329"/>
  <c r="E26" i="329"/>
  <c r="K24" i="329"/>
  <c r="L24" i="329" s="1"/>
  <c r="I24" i="329"/>
  <c r="J23" i="329"/>
  <c r="E22" i="329"/>
  <c r="K20" i="329"/>
  <c r="L20" i="329" s="1"/>
  <c r="I20" i="329"/>
  <c r="J19" i="329"/>
  <c r="E18" i="329"/>
  <c r="K16" i="329"/>
  <c r="L16" i="329" s="1"/>
  <c r="I16" i="329"/>
  <c r="C15" i="329"/>
  <c r="K15" i="329" s="1"/>
  <c r="D16" i="329"/>
  <c r="K14" i="329"/>
  <c r="L14" i="329" s="1"/>
  <c r="I14" i="329"/>
  <c r="J13" i="329"/>
  <c r="E12" i="329"/>
  <c r="K10" i="329"/>
  <c r="L10" i="329" s="1"/>
  <c r="I10" i="329"/>
  <c r="J9" i="329"/>
  <c r="L9" i="329" s="1"/>
  <c r="B8" i="329"/>
  <c r="E9" i="329"/>
  <c r="G7" i="328"/>
  <c r="G6" i="328" s="1"/>
  <c r="H8" i="328"/>
  <c r="F7" i="328"/>
  <c r="B6" i="328"/>
  <c r="E30" i="328"/>
  <c r="J15" i="328"/>
  <c r="L15" i="328" s="1"/>
  <c r="K8" i="328"/>
  <c r="L8" i="328" s="1"/>
  <c r="I8" i="328"/>
  <c r="C7" i="328"/>
  <c r="D8" i="328"/>
  <c r="D7" i="328"/>
  <c r="G7" i="327"/>
  <c r="G6" i="327" s="1"/>
  <c r="H8" i="327"/>
  <c r="F7" i="327"/>
  <c r="B6" i="327"/>
  <c r="E34" i="327"/>
  <c r="J31" i="327"/>
  <c r="L31" i="327" s="1"/>
  <c r="K16" i="327"/>
  <c r="L16" i="327" s="1"/>
  <c r="I16" i="327"/>
  <c r="K8" i="327"/>
  <c r="L8" i="327" s="1"/>
  <c r="I8" i="327"/>
  <c r="C7" i="327"/>
  <c r="D8" i="327"/>
  <c r="D7" i="327"/>
  <c r="J33" i="326"/>
  <c r="G33" i="326"/>
  <c r="B30" i="326"/>
  <c r="E31" i="326"/>
  <c r="G15" i="326"/>
  <c r="H16" i="326"/>
  <c r="F15" i="326"/>
  <c r="B15" i="326"/>
  <c r="F8" i="326"/>
  <c r="I9" i="326"/>
  <c r="G8" i="326"/>
  <c r="C8" i="326"/>
  <c r="I34" i="326"/>
  <c r="E34" i="326"/>
  <c r="C33" i="326"/>
  <c r="K33" i="326" s="1"/>
  <c r="E32" i="326"/>
  <c r="F30" i="326"/>
  <c r="I31" i="326"/>
  <c r="G30" i="326"/>
  <c r="C30" i="326"/>
  <c r="K28" i="326"/>
  <c r="L28" i="326" s="1"/>
  <c r="I28" i="326"/>
  <c r="J27" i="326"/>
  <c r="L27" i="326" s="1"/>
  <c r="E26" i="326"/>
  <c r="K24" i="326"/>
  <c r="L24" i="326" s="1"/>
  <c r="I24" i="326"/>
  <c r="J23" i="326"/>
  <c r="L23" i="326" s="1"/>
  <c r="E22" i="326"/>
  <c r="K20" i="326"/>
  <c r="L20" i="326" s="1"/>
  <c r="I20" i="326"/>
  <c r="J19" i="326"/>
  <c r="L19" i="326" s="1"/>
  <c r="E18" i="326"/>
  <c r="K16" i="326"/>
  <c r="L16" i="326" s="1"/>
  <c r="I16" i="326"/>
  <c r="C15" i="326"/>
  <c r="K15" i="326" s="1"/>
  <c r="D16" i="326"/>
  <c r="K14" i="326"/>
  <c r="L14" i="326" s="1"/>
  <c r="I14" i="326"/>
  <c r="J13" i="326"/>
  <c r="L13" i="326" s="1"/>
  <c r="E12" i="326"/>
  <c r="K10" i="326"/>
  <c r="L10" i="326" s="1"/>
  <c r="I10" i="326"/>
  <c r="J9" i="326"/>
  <c r="L9" i="326" s="1"/>
  <c r="B8" i="326"/>
  <c r="E9" i="326"/>
  <c r="H52" i="325"/>
  <c r="D52" i="325"/>
  <c r="H50" i="325"/>
  <c r="D50" i="325"/>
  <c r="E49" i="325"/>
  <c r="H48" i="325"/>
  <c r="E47" i="325"/>
  <c r="I45" i="325"/>
  <c r="I43" i="325"/>
  <c r="H42" i="325"/>
  <c r="D42" i="325"/>
  <c r="E39" i="325"/>
  <c r="H36" i="325"/>
  <c r="D36" i="325"/>
  <c r="E35" i="325"/>
  <c r="H34" i="325"/>
  <c r="D34" i="325"/>
  <c r="D17" i="325"/>
  <c r="G15" i="325"/>
  <c r="H16" i="325"/>
  <c r="F8" i="325"/>
  <c r="I9" i="325"/>
  <c r="G8" i="325"/>
  <c r="C8" i="325"/>
  <c r="D48" i="325"/>
  <c r="I47" i="325"/>
  <c r="H46" i="325"/>
  <c r="D46" i="325"/>
  <c r="H44" i="325"/>
  <c r="D44" i="325"/>
  <c r="I41" i="325"/>
  <c r="I39" i="325"/>
  <c r="H38" i="325"/>
  <c r="D38" i="325"/>
  <c r="I37" i="325"/>
  <c r="G33" i="325"/>
  <c r="H33" i="325" s="1"/>
  <c r="B30" i="325"/>
  <c r="E31" i="325"/>
  <c r="H27" i="325"/>
  <c r="F15" i="325"/>
  <c r="B15" i="325"/>
  <c r="H9" i="325"/>
  <c r="I34" i="325"/>
  <c r="E34" i="325"/>
  <c r="C33" i="325"/>
  <c r="K33" i="325" s="1"/>
  <c r="E32" i="325"/>
  <c r="F30" i="325"/>
  <c r="I31" i="325"/>
  <c r="G30" i="325"/>
  <c r="C30" i="325"/>
  <c r="K28" i="325"/>
  <c r="L28" i="325" s="1"/>
  <c r="I28" i="325"/>
  <c r="J27" i="325"/>
  <c r="L27" i="325" s="1"/>
  <c r="E26" i="325"/>
  <c r="K24" i="325"/>
  <c r="L24" i="325" s="1"/>
  <c r="I24" i="325"/>
  <c r="J23" i="325"/>
  <c r="L23" i="325" s="1"/>
  <c r="E22" i="325"/>
  <c r="K20" i="325"/>
  <c r="L20" i="325" s="1"/>
  <c r="I20" i="325"/>
  <c r="J19" i="325"/>
  <c r="L19" i="325" s="1"/>
  <c r="E18" i="325"/>
  <c r="K16" i="325"/>
  <c r="L16" i="325" s="1"/>
  <c r="I16" i="325"/>
  <c r="C15" i="325"/>
  <c r="K15" i="325" s="1"/>
  <c r="D16" i="325"/>
  <c r="K14" i="325"/>
  <c r="L14" i="325" s="1"/>
  <c r="I14" i="325"/>
  <c r="J13" i="325"/>
  <c r="L13" i="325" s="1"/>
  <c r="E12" i="325"/>
  <c r="K10" i="325"/>
  <c r="L10" i="325" s="1"/>
  <c r="I10" i="325"/>
  <c r="J9" i="325"/>
  <c r="L9" i="325" s="1"/>
  <c r="B8" i="325"/>
  <c r="E9" i="325"/>
  <c r="G7" i="324"/>
  <c r="G6" i="324" s="1"/>
  <c r="H8" i="324"/>
  <c r="F7" i="324"/>
  <c r="B7" i="324"/>
  <c r="K36" i="324"/>
  <c r="L36" i="324" s="1"/>
  <c r="I36" i="324"/>
  <c r="J15" i="324"/>
  <c r="L15" i="324" s="1"/>
  <c r="K8" i="324"/>
  <c r="L8" i="324" s="1"/>
  <c r="I8" i="324"/>
  <c r="C7" i="324"/>
  <c r="D8" i="324"/>
  <c r="G7" i="323"/>
  <c r="G6" i="323" s="1"/>
  <c r="H8" i="323"/>
  <c r="F7" i="323"/>
  <c r="B7" i="323"/>
  <c r="K36" i="323"/>
  <c r="L36" i="323" s="1"/>
  <c r="I36" i="323"/>
  <c r="J15" i="323"/>
  <c r="L15" i="323" s="1"/>
  <c r="K8" i="323"/>
  <c r="L8" i="323" s="1"/>
  <c r="I8" i="323"/>
  <c r="C7" i="323"/>
  <c r="D8" i="323"/>
  <c r="G33" i="322"/>
  <c r="H33" i="322" s="1"/>
  <c r="B30" i="322"/>
  <c r="E31" i="322"/>
  <c r="G15" i="322"/>
  <c r="H16" i="322"/>
  <c r="F15" i="322"/>
  <c r="B15" i="322"/>
  <c r="F8" i="322"/>
  <c r="I9" i="322"/>
  <c r="G8" i="322"/>
  <c r="C8" i="322"/>
  <c r="I34" i="322"/>
  <c r="E34" i="322"/>
  <c r="C33" i="322"/>
  <c r="E32" i="322"/>
  <c r="F30" i="322"/>
  <c r="I31" i="322"/>
  <c r="G30" i="322"/>
  <c r="C30" i="322"/>
  <c r="K28" i="322"/>
  <c r="L28" i="322" s="1"/>
  <c r="I28" i="322"/>
  <c r="J27" i="322"/>
  <c r="L27" i="322" s="1"/>
  <c r="E26" i="322"/>
  <c r="K24" i="322"/>
  <c r="L24" i="322" s="1"/>
  <c r="I24" i="322"/>
  <c r="J23" i="322"/>
  <c r="E22" i="322"/>
  <c r="K20" i="322"/>
  <c r="L20" i="322" s="1"/>
  <c r="I20" i="322"/>
  <c r="J19" i="322"/>
  <c r="L19" i="322" s="1"/>
  <c r="E18" i="322"/>
  <c r="K16" i="322"/>
  <c r="L16" i="322" s="1"/>
  <c r="I16" i="322"/>
  <c r="C15" i="322"/>
  <c r="K15" i="322" s="1"/>
  <c r="D16" i="322"/>
  <c r="K14" i="322"/>
  <c r="L14" i="322" s="1"/>
  <c r="I14" i="322"/>
  <c r="J13" i="322"/>
  <c r="E12" i="322"/>
  <c r="K10" i="322"/>
  <c r="L10" i="322" s="1"/>
  <c r="I10" i="322"/>
  <c r="J9" i="322"/>
  <c r="L9" i="322" s="1"/>
  <c r="B8" i="322"/>
  <c r="E9" i="322"/>
  <c r="J33" i="321"/>
  <c r="G33" i="321"/>
  <c r="H33" i="321" s="1"/>
  <c r="B30" i="321"/>
  <c r="E31" i="321"/>
  <c r="G15" i="321"/>
  <c r="H16" i="321"/>
  <c r="F15" i="321"/>
  <c r="B15" i="321"/>
  <c r="F8" i="321"/>
  <c r="I9" i="321"/>
  <c r="G8" i="321"/>
  <c r="C8" i="321"/>
  <c r="I34" i="321"/>
  <c r="E34" i="321"/>
  <c r="C33" i="321"/>
  <c r="K33" i="321" s="1"/>
  <c r="E32" i="321"/>
  <c r="F30" i="321"/>
  <c r="I31" i="321"/>
  <c r="G30" i="321"/>
  <c r="C30" i="321"/>
  <c r="K28" i="321"/>
  <c r="L28" i="321" s="1"/>
  <c r="I28" i="321"/>
  <c r="J27" i="321"/>
  <c r="L27" i="321" s="1"/>
  <c r="E26" i="321"/>
  <c r="K24" i="321"/>
  <c r="L24" i="321" s="1"/>
  <c r="I24" i="321"/>
  <c r="J23" i="321"/>
  <c r="L23" i="321" s="1"/>
  <c r="E22" i="321"/>
  <c r="K20" i="321"/>
  <c r="L20" i="321" s="1"/>
  <c r="I20" i="321"/>
  <c r="J19" i="321"/>
  <c r="L19" i="321" s="1"/>
  <c r="E18" i="321"/>
  <c r="K16" i="321"/>
  <c r="L16" i="321" s="1"/>
  <c r="I16" i="321"/>
  <c r="C15" i="321"/>
  <c r="K15" i="321" s="1"/>
  <c r="D16" i="321"/>
  <c r="K14" i="321"/>
  <c r="L14" i="321" s="1"/>
  <c r="I14" i="321"/>
  <c r="J13" i="321"/>
  <c r="L13" i="321" s="1"/>
  <c r="E12" i="321"/>
  <c r="K10" i="321"/>
  <c r="L10" i="321" s="1"/>
  <c r="I10" i="321"/>
  <c r="J9" i="321"/>
  <c r="L9" i="321" s="1"/>
  <c r="B8" i="321"/>
  <c r="E9" i="321"/>
  <c r="G7" i="320"/>
  <c r="G6" i="320" s="1"/>
  <c r="H8" i="320"/>
  <c r="F7" i="320"/>
  <c r="B6" i="320"/>
  <c r="E30" i="320"/>
  <c r="J15" i="320"/>
  <c r="L15" i="320" s="1"/>
  <c r="K8" i="320"/>
  <c r="L8" i="320" s="1"/>
  <c r="I8" i="320"/>
  <c r="C7" i="320"/>
  <c r="D8" i="320"/>
  <c r="D7" i="320"/>
  <c r="C7" i="319"/>
  <c r="D8" i="319"/>
  <c r="E8" i="319"/>
  <c r="I37" i="319"/>
  <c r="J37" i="319"/>
  <c r="L37" i="319" s="1"/>
  <c r="H34" i="319"/>
  <c r="I34" i="319"/>
  <c r="K34" i="319"/>
  <c r="L34" i="319" s="1"/>
  <c r="E15" i="319"/>
  <c r="B7" i="319"/>
  <c r="K8" i="319"/>
  <c r="L8" i="319" s="1"/>
  <c r="G7" i="319"/>
  <c r="G6" i="319" s="1"/>
  <c r="H8" i="319"/>
  <c r="F7" i="319"/>
  <c r="J33" i="318"/>
  <c r="I51" i="318"/>
  <c r="D50" i="318"/>
  <c r="H48" i="318"/>
  <c r="D48" i="318"/>
  <c r="H46" i="318"/>
  <c r="H44" i="318"/>
  <c r="D44" i="318"/>
  <c r="E43" i="318"/>
  <c r="H42" i="318"/>
  <c r="I41" i="318"/>
  <c r="E41" i="318"/>
  <c r="I39" i="318"/>
  <c r="E39" i="318"/>
  <c r="I35" i="318"/>
  <c r="E35" i="318"/>
  <c r="H34" i="318"/>
  <c r="E51" i="318"/>
  <c r="H50" i="318"/>
  <c r="D46" i="318"/>
  <c r="E45" i="318"/>
  <c r="D42" i="318"/>
  <c r="H40" i="318"/>
  <c r="J38" i="318"/>
  <c r="L38" i="318" s="1"/>
  <c r="H38" i="318"/>
  <c r="J36" i="318"/>
  <c r="H36" i="318"/>
  <c r="D34" i="318"/>
  <c r="G33" i="318"/>
  <c r="H33" i="318" s="1"/>
  <c r="B30" i="318"/>
  <c r="E31" i="318"/>
  <c r="D25" i="318"/>
  <c r="K22" i="318"/>
  <c r="L22" i="318" s="1"/>
  <c r="H19" i="318"/>
  <c r="G15" i="318"/>
  <c r="H16" i="318"/>
  <c r="F15" i="318"/>
  <c r="B15" i="318"/>
  <c r="F8" i="318"/>
  <c r="I9" i="318"/>
  <c r="G8" i="318"/>
  <c r="C8" i="318"/>
  <c r="I34" i="318"/>
  <c r="E34" i="318"/>
  <c r="C33" i="318"/>
  <c r="K33" i="318" s="1"/>
  <c r="E32" i="318"/>
  <c r="F30" i="318"/>
  <c r="I31" i="318"/>
  <c r="G30" i="318"/>
  <c r="C30" i="318"/>
  <c r="K28" i="318"/>
  <c r="L28" i="318" s="1"/>
  <c r="I28" i="318"/>
  <c r="J27" i="318"/>
  <c r="L27" i="318" s="1"/>
  <c r="E26" i="318"/>
  <c r="K24" i="318"/>
  <c r="L24" i="318" s="1"/>
  <c r="I24" i="318"/>
  <c r="J23" i="318"/>
  <c r="L23" i="318" s="1"/>
  <c r="E22" i="318"/>
  <c r="K20" i="318"/>
  <c r="L20" i="318" s="1"/>
  <c r="I20" i="318"/>
  <c r="J19" i="318"/>
  <c r="L19" i="318" s="1"/>
  <c r="E18" i="318"/>
  <c r="K16" i="318"/>
  <c r="L16" i="318" s="1"/>
  <c r="I16" i="318"/>
  <c r="C15" i="318"/>
  <c r="K15" i="318" s="1"/>
  <c r="D16" i="318"/>
  <c r="K14" i="318"/>
  <c r="L14" i="318" s="1"/>
  <c r="I14" i="318"/>
  <c r="J13" i="318"/>
  <c r="L13" i="318" s="1"/>
  <c r="E12" i="318"/>
  <c r="K10" i="318"/>
  <c r="L10" i="318" s="1"/>
  <c r="I10" i="318"/>
  <c r="J9" i="318"/>
  <c r="L9" i="318" s="1"/>
  <c r="B8" i="318"/>
  <c r="E9" i="318"/>
  <c r="E33" i="317"/>
  <c r="D33" i="317"/>
  <c r="G33" i="317"/>
  <c r="I33" i="317" s="1"/>
  <c r="B30" i="317"/>
  <c r="E31" i="317"/>
  <c r="G15" i="317"/>
  <c r="H16" i="317"/>
  <c r="F15" i="317"/>
  <c r="B15" i="317"/>
  <c r="F8" i="317"/>
  <c r="I9" i="317"/>
  <c r="G8" i="317"/>
  <c r="G7" i="317" s="1"/>
  <c r="G6" i="317" s="1"/>
  <c r="C8" i="317"/>
  <c r="J53" i="317"/>
  <c r="I34" i="317"/>
  <c r="E34" i="317"/>
  <c r="C33" i="317"/>
  <c r="K33" i="317" s="1"/>
  <c r="E32" i="317"/>
  <c r="F30" i="317"/>
  <c r="I31" i="317"/>
  <c r="G30" i="317"/>
  <c r="C30" i="317"/>
  <c r="K30" i="317" s="1"/>
  <c r="K28" i="317"/>
  <c r="L28" i="317" s="1"/>
  <c r="I28" i="317"/>
  <c r="J27" i="317"/>
  <c r="E26" i="317"/>
  <c r="K24" i="317"/>
  <c r="L24" i="317" s="1"/>
  <c r="I24" i="317"/>
  <c r="J23" i="317"/>
  <c r="E22" i="317"/>
  <c r="K20" i="317"/>
  <c r="L20" i="317" s="1"/>
  <c r="I20" i="317"/>
  <c r="J19" i="317"/>
  <c r="L19" i="317" s="1"/>
  <c r="E18" i="317"/>
  <c r="K16" i="317"/>
  <c r="L16" i="317" s="1"/>
  <c r="I16" i="317"/>
  <c r="C15" i="317"/>
  <c r="D16" i="317"/>
  <c r="K14" i="317"/>
  <c r="L14" i="317" s="1"/>
  <c r="I14" i="317"/>
  <c r="J13" i="317"/>
  <c r="L13" i="317" s="1"/>
  <c r="E12" i="317"/>
  <c r="K10" i="317"/>
  <c r="L10" i="317" s="1"/>
  <c r="I10" i="317"/>
  <c r="J9" i="317"/>
  <c r="L9" i="317" s="1"/>
  <c r="B8" i="317"/>
  <c r="E9" i="317"/>
  <c r="G7" i="316"/>
  <c r="G6" i="316" s="1"/>
  <c r="H8" i="316"/>
  <c r="F7" i="316"/>
  <c r="B6" i="316"/>
  <c r="E30" i="316"/>
  <c r="J15" i="316"/>
  <c r="L15" i="316" s="1"/>
  <c r="K8" i="316"/>
  <c r="L8" i="316" s="1"/>
  <c r="I8" i="316"/>
  <c r="C7" i="316"/>
  <c r="D8" i="316"/>
  <c r="D7" i="316"/>
  <c r="C7" i="315"/>
  <c r="D8" i="315"/>
  <c r="J33" i="315"/>
  <c r="L33" i="315" s="1"/>
  <c r="K30" i="315"/>
  <c r="L30" i="315" s="1"/>
  <c r="I30" i="315"/>
  <c r="G7" i="315"/>
  <c r="G6" i="315" s="1"/>
  <c r="H8" i="315"/>
  <c r="E8" i="315"/>
  <c r="F7" i="315"/>
  <c r="B7" i="315"/>
  <c r="G33" i="314"/>
  <c r="I33" i="314" s="1"/>
  <c r="B30" i="314"/>
  <c r="E31" i="314"/>
  <c r="F14" i="314"/>
  <c r="I15" i="314"/>
  <c r="G14" i="314"/>
  <c r="C14" i="314"/>
  <c r="F8" i="314"/>
  <c r="I9" i="314"/>
  <c r="G8" i="314"/>
  <c r="C8" i="314"/>
  <c r="I34" i="314"/>
  <c r="E34" i="314"/>
  <c r="C33" i="314"/>
  <c r="K33" i="314" s="1"/>
  <c r="E32" i="314"/>
  <c r="F30" i="314"/>
  <c r="I31" i="314"/>
  <c r="G30" i="314"/>
  <c r="C30" i="314"/>
  <c r="K28" i="314"/>
  <c r="L28" i="314" s="1"/>
  <c r="I28" i="314"/>
  <c r="J27" i="314"/>
  <c r="L27" i="314" s="1"/>
  <c r="E26" i="314"/>
  <c r="K24" i="314"/>
  <c r="L24" i="314" s="1"/>
  <c r="I24" i="314"/>
  <c r="J23" i="314"/>
  <c r="L23" i="314" s="1"/>
  <c r="E22" i="314"/>
  <c r="K20" i="314"/>
  <c r="L20" i="314" s="1"/>
  <c r="I20" i="314"/>
  <c r="J19" i="314"/>
  <c r="L19" i="314" s="1"/>
  <c r="E18" i="314"/>
  <c r="K16" i="314"/>
  <c r="L16" i="314" s="1"/>
  <c r="I16" i="314"/>
  <c r="J15" i="314"/>
  <c r="L15" i="314" s="1"/>
  <c r="B14" i="314"/>
  <c r="E15" i="314"/>
  <c r="J13" i="314"/>
  <c r="E12" i="314"/>
  <c r="K10" i="314"/>
  <c r="L10" i="314" s="1"/>
  <c r="I10" i="314"/>
  <c r="J9" i="314"/>
  <c r="B8" i="314"/>
  <c r="E9" i="314"/>
  <c r="G7" i="312"/>
  <c r="G6" i="312" s="1"/>
  <c r="H8" i="312"/>
  <c r="F6" i="312"/>
  <c r="B7" i="312"/>
  <c r="K32" i="312"/>
  <c r="L32" i="312" s="1"/>
  <c r="I32" i="312"/>
  <c r="E14" i="312"/>
  <c r="K8" i="312"/>
  <c r="L8" i="312" s="1"/>
  <c r="I8" i="312"/>
  <c r="C7" i="312"/>
  <c r="D8" i="312"/>
  <c r="H7" i="312"/>
  <c r="G7" i="311"/>
  <c r="G6" i="311" s="1"/>
  <c r="H8" i="311"/>
  <c r="F6" i="311"/>
  <c r="B6" i="311"/>
  <c r="E30" i="311"/>
  <c r="E14" i="311"/>
  <c r="K8" i="311"/>
  <c r="L8" i="311" s="1"/>
  <c r="I8" i="311"/>
  <c r="C7" i="311"/>
  <c r="D8" i="311"/>
  <c r="H7" i="311"/>
  <c r="D7" i="311"/>
  <c r="E32" i="310"/>
  <c r="G29" i="310"/>
  <c r="H30" i="310"/>
  <c r="B29" i="310"/>
  <c r="F14" i="310"/>
  <c r="I15" i="310"/>
  <c r="G14" i="310"/>
  <c r="C14" i="310"/>
  <c r="F8" i="310"/>
  <c r="I9" i="310"/>
  <c r="G8" i="310"/>
  <c r="G7" i="310" s="1"/>
  <c r="G6" i="310" s="1"/>
  <c r="C8" i="310"/>
  <c r="H33" i="310"/>
  <c r="F32" i="310"/>
  <c r="D33" i="310"/>
  <c r="B32" i="310"/>
  <c r="K30" i="310"/>
  <c r="L30" i="310" s="1"/>
  <c r="I30" i="310"/>
  <c r="C29" i="310"/>
  <c r="K29" i="310" s="1"/>
  <c r="D30" i="310"/>
  <c r="K28" i="310"/>
  <c r="L28" i="310" s="1"/>
  <c r="I28" i="310"/>
  <c r="J27" i="310"/>
  <c r="L27" i="310" s="1"/>
  <c r="E26" i="310"/>
  <c r="K24" i="310"/>
  <c r="L24" i="310" s="1"/>
  <c r="I24" i="310"/>
  <c r="J23" i="310"/>
  <c r="L23" i="310" s="1"/>
  <c r="E22" i="310"/>
  <c r="K20" i="310"/>
  <c r="L20" i="310" s="1"/>
  <c r="I20" i="310"/>
  <c r="J19" i="310"/>
  <c r="L19" i="310" s="1"/>
  <c r="E18" i="310"/>
  <c r="K16" i="310"/>
  <c r="L16" i="310" s="1"/>
  <c r="I16" i="310"/>
  <c r="J15" i="310"/>
  <c r="L15" i="310" s="1"/>
  <c r="B14" i="310"/>
  <c r="E15" i="310"/>
  <c r="J13" i="310"/>
  <c r="L13" i="310" s="1"/>
  <c r="E12" i="310"/>
  <c r="K10" i="310"/>
  <c r="L10" i="310" s="1"/>
  <c r="I10" i="310"/>
  <c r="J9" i="310"/>
  <c r="L9" i="310" s="1"/>
  <c r="B8" i="310"/>
  <c r="E9" i="310"/>
  <c r="G7" i="308"/>
  <c r="G6" i="308" s="1"/>
  <c r="H8" i="308"/>
  <c r="F6" i="308"/>
  <c r="B6" i="308"/>
  <c r="J31" i="308"/>
  <c r="L31" i="308" s="1"/>
  <c r="K28" i="308"/>
  <c r="L28" i="308" s="1"/>
  <c r="I28" i="308"/>
  <c r="E14" i="308"/>
  <c r="K8" i="308"/>
  <c r="L8" i="308" s="1"/>
  <c r="I8" i="308"/>
  <c r="C7" i="308"/>
  <c r="D8" i="308"/>
  <c r="H7" i="308"/>
  <c r="D7" i="308"/>
  <c r="G7" i="307"/>
  <c r="G6" i="307" s="1"/>
  <c r="H8" i="307"/>
  <c r="F6" i="307"/>
  <c r="I7" i="307"/>
  <c r="B7" i="307"/>
  <c r="K32" i="307"/>
  <c r="L32" i="307" s="1"/>
  <c r="I32" i="307"/>
  <c r="E14" i="307"/>
  <c r="K8" i="307"/>
  <c r="L8" i="307" s="1"/>
  <c r="I8" i="307"/>
  <c r="C7" i="307"/>
  <c r="D8" i="307"/>
  <c r="H7" i="307"/>
  <c r="G31" i="306"/>
  <c r="H32" i="306"/>
  <c r="E31" i="306"/>
  <c r="F31" i="306"/>
  <c r="B31" i="306"/>
  <c r="F28" i="306"/>
  <c r="I29" i="306"/>
  <c r="G28" i="306"/>
  <c r="F14" i="306"/>
  <c r="I15" i="306"/>
  <c r="G14" i="306"/>
  <c r="C14" i="306"/>
  <c r="F8" i="306"/>
  <c r="I9" i="306"/>
  <c r="G8" i="306"/>
  <c r="C8" i="306"/>
  <c r="K32" i="306"/>
  <c r="L32" i="306" s="1"/>
  <c r="I32" i="306"/>
  <c r="C31" i="306"/>
  <c r="K31" i="306" s="1"/>
  <c r="D32" i="306"/>
  <c r="K30" i="306"/>
  <c r="L30" i="306" s="1"/>
  <c r="I30" i="306"/>
  <c r="J29" i="306"/>
  <c r="L29" i="306" s="1"/>
  <c r="B28" i="306"/>
  <c r="E29" i="306"/>
  <c r="J27" i="306"/>
  <c r="E26" i="306"/>
  <c r="K24" i="306"/>
  <c r="L24" i="306" s="1"/>
  <c r="I24" i="306"/>
  <c r="J23" i="306"/>
  <c r="E22" i="306"/>
  <c r="K20" i="306"/>
  <c r="L20" i="306" s="1"/>
  <c r="I20" i="306"/>
  <c r="J19" i="306"/>
  <c r="L19" i="306" s="1"/>
  <c r="E18" i="306"/>
  <c r="K16" i="306"/>
  <c r="L16" i="306" s="1"/>
  <c r="I16" i="306"/>
  <c r="J15" i="306"/>
  <c r="L15" i="306" s="1"/>
  <c r="B14" i="306"/>
  <c r="E15" i="306"/>
  <c r="J13" i="306"/>
  <c r="L13" i="306" s="1"/>
  <c r="E12" i="306"/>
  <c r="K10" i="306"/>
  <c r="L10" i="306" s="1"/>
  <c r="I10" i="306"/>
  <c r="J9" i="306"/>
  <c r="L9" i="306" s="1"/>
  <c r="B8" i="306"/>
  <c r="E9" i="306"/>
  <c r="G7" i="304"/>
  <c r="G6" i="304" s="1"/>
  <c r="H8" i="304"/>
  <c r="F6" i="304"/>
  <c r="I7" i="304"/>
  <c r="B6" i="304"/>
  <c r="J31" i="304"/>
  <c r="L31" i="304" s="1"/>
  <c r="K28" i="304"/>
  <c r="L28" i="304" s="1"/>
  <c r="I28" i="304"/>
  <c r="E14" i="304"/>
  <c r="K8" i="304"/>
  <c r="L8" i="304" s="1"/>
  <c r="I8" i="304"/>
  <c r="C7" i="304"/>
  <c r="E7" i="304" s="1"/>
  <c r="D8" i="304"/>
  <c r="H7" i="304"/>
  <c r="D7" i="304"/>
  <c r="F6" i="303"/>
  <c r="C7" i="303"/>
  <c r="D8" i="303"/>
  <c r="E28" i="303"/>
  <c r="K14" i="303"/>
  <c r="L14" i="303" s="1"/>
  <c r="I14" i="303"/>
  <c r="G7" i="303"/>
  <c r="G6" i="303" s="1"/>
  <c r="H8" i="303"/>
  <c r="E8" i="303"/>
  <c r="B6" i="303"/>
  <c r="E7" i="303"/>
  <c r="J7" i="303"/>
  <c r="G31" i="302"/>
  <c r="H32" i="302"/>
  <c r="E31" i="302"/>
  <c r="F31" i="302"/>
  <c r="B31" i="302"/>
  <c r="F28" i="302"/>
  <c r="I29" i="302"/>
  <c r="G28" i="302"/>
  <c r="G15" i="302"/>
  <c r="H16" i="302"/>
  <c r="F15" i="302"/>
  <c r="B15" i="302"/>
  <c r="F8" i="302"/>
  <c r="I9" i="302"/>
  <c r="G8" i="302"/>
  <c r="G7" i="302" s="1"/>
  <c r="G6" i="302" s="1"/>
  <c r="C8" i="302"/>
  <c r="K32" i="302"/>
  <c r="L32" i="302" s="1"/>
  <c r="I32" i="302"/>
  <c r="C31" i="302"/>
  <c r="K31" i="302" s="1"/>
  <c r="D32" i="302"/>
  <c r="K30" i="302"/>
  <c r="L30" i="302" s="1"/>
  <c r="I30" i="302"/>
  <c r="J29" i="302"/>
  <c r="L29" i="302" s="1"/>
  <c r="B28" i="302"/>
  <c r="E29" i="302"/>
  <c r="J27" i="302"/>
  <c r="E26" i="302"/>
  <c r="K24" i="302"/>
  <c r="L24" i="302" s="1"/>
  <c r="I24" i="302"/>
  <c r="J23" i="302"/>
  <c r="L23" i="302" s="1"/>
  <c r="E22" i="302"/>
  <c r="K20" i="302"/>
  <c r="L20" i="302" s="1"/>
  <c r="I20" i="302"/>
  <c r="J19" i="302"/>
  <c r="L19" i="302" s="1"/>
  <c r="E18" i="302"/>
  <c r="K16" i="302"/>
  <c r="L16" i="302" s="1"/>
  <c r="I16" i="302"/>
  <c r="C15" i="302"/>
  <c r="D16" i="302"/>
  <c r="K14" i="302"/>
  <c r="L14" i="302" s="1"/>
  <c r="I14" i="302"/>
  <c r="J13" i="302"/>
  <c r="L13" i="302" s="1"/>
  <c r="E12" i="302"/>
  <c r="K10" i="302"/>
  <c r="L10" i="302" s="1"/>
  <c r="I10" i="302"/>
  <c r="J9" i="302"/>
  <c r="B8" i="302"/>
  <c r="E9" i="302"/>
  <c r="G7" i="300"/>
  <c r="G6" i="300" s="1"/>
  <c r="H8" i="300"/>
  <c r="F7" i="300"/>
  <c r="B6" i="300"/>
  <c r="J31" i="300"/>
  <c r="L31" i="300" s="1"/>
  <c r="K28" i="300"/>
  <c r="L28" i="300" s="1"/>
  <c r="I28" i="300"/>
  <c r="J15" i="300"/>
  <c r="L15" i="300" s="1"/>
  <c r="K8" i="300"/>
  <c r="L8" i="300" s="1"/>
  <c r="I8" i="300"/>
  <c r="C7" i="300"/>
  <c r="D8" i="300"/>
  <c r="D7" i="300"/>
  <c r="G7" i="299"/>
  <c r="G6" i="299" s="1"/>
  <c r="H8" i="299"/>
  <c r="F7" i="299"/>
  <c r="B6" i="299"/>
  <c r="J31" i="299"/>
  <c r="L31" i="299" s="1"/>
  <c r="K28" i="299"/>
  <c r="L28" i="299" s="1"/>
  <c r="I28" i="299"/>
  <c r="J15" i="299"/>
  <c r="L15" i="299" s="1"/>
  <c r="K8" i="299"/>
  <c r="L8" i="299" s="1"/>
  <c r="I8" i="299"/>
  <c r="C7" i="299"/>
  <c r="D8" i="299"/>
  <c r="D7" i="299"/>
  <c r="F31" i="298"/>
  <c r="I32" i="298"/>
  <c r="G31" i="298"/>
  <c r="C31" i="298"/>
  <c r="C28" i="298"/>
  <c r="D29" i="298"/>
  <c r="F15" i="298"/>
  <c r="I16" i="298"/>
  <c r="G15" i="298"/>
  <c r="C15" i="298"/>
  <c r="F8" i="298"/>
  <c r="I9" i="298"/>
  <c r="G8" i="298"/>
  <c r="C8" i="298"/>
  <c r="J32" i="298"/>
  <c r="B31" i="298"/>
  <c r="E32" i="298"/>
  <c r="J30" i="298"/>
  <c r="L30" i="298" s="1"/>
  <c r="G28" i="298"/>
  <c r="H29" i="298"/>
  <c r="E29" i="298"/>
  <c r="F28" i="298"/>
  <c r="B28" i="298"/>
  <c r="E27" i="298"/>
  <c r="K25" i="298"/>
  <c r="L25" i="298" s="1"/>
  <c r="I25" i="298"/>
  <c r="J24" i="298"/>
  <c r="L24" i="298" s="1"/>
  <c r="E23" i="298"/>
  <c r="K21" i="298"/>
  <c r="L21" i="298" s="1"/>
  <c r="I21" i="298"/>
  <c r="J20" i="298"/>
  <c r="L20" i="298" s="1"/>
  <c r="E19" i="298"/>
  <c r="K17" i="298"/>
  <c r="L17" i="298" s="1"/>
  <c r="I17" i="298"/>
  <c r="J16" i="298"/>
  <c r="L16" i="298" s="1"/>
  <c r="B15" i="298"/>
  <c r="E16" i="298"/>
  <c r="J14" i="298"/>
  <c r="L14" i="298" s="1"/>
  <c r="J13" i="298"/>
  <c r="E12" i="298"/>
  <c r="K10" i="298"/>
  <c r="L10" i="298" s="1"/>
  <c r="I10" i="298"/>
  <c r="J9" i="298"/>
  <c r="B8" i="298"/>
  <c r="E9" i="298"/>
  <c r="G7" i="296"/>
  <c r="G6" i="296" s="1"/>
  <c r="H8" i="296"/>
  <c r="F7" i="296"/>
  <c r="B6" i="296"/>
  <c r="J31" i="296"/>
  <c r="L31" i="296" s="1"/>
  <c r="K28" i="296"/>
  <c r="L28" i="296" s="1"/>
  <c r="I28" i="296"/>
  <c r="J15" i="296"/>
  <c r="L15" i="296" s="1"/>
  <c r="K8" i="296"/>
  <c r="L8" i="296" s="1"/>
  <c r="I8" i="296"/>
  <c r="C7" i="296"/>
  <c r="D8" i="296"/>
  <c r="D7" i="296"/>
  <c r="G7" i="295"/>
  <c r="G6" i="295" s="1"/>
  <c r="H8" i="295"/>
  <c r="F7" i="295"/>
  <c r="B6" i="295"/>
  <c r="J31" i="295"/>
  <c r="L31" i="295" s="1"/>
  <c r="K28" i="295"/>
  <c r="L28" i="295" s="1"/>
  <c r="I28" i="295"/>
  <c r="J15" i="295"/>
  <c r="L15" i="295" s="1"/>
  <c r="K8" i="295"/>
  <c r="L8" i="295" s="1"/>
  <c r="I8" i="295"/>
  <c r="C7" i="295"/>
  <c r="D8" i="295"/>
  <c r="D7" i="295"/>
  <c r="G31" i="294"/>
  <c r="H32" i="294"/>
  <c r="F31" i="294"/>
  <c r="B31" i="294"/>
  <c r="F28" i="294"/>
  <c r="I29" i="294"/>
  <c r="G28" i="294"/>
  <c r="K28" i="294" s="1"/>
  <c r="G15" i="294"/>
  <c r="H16" i="294"/>
  <c r="F15" i="294"/>
  <c r="B15" i="294"/>
  <c r="F8" i="294"/>
  <c r="I9" i="294"/>
  <c r="G8" i="294"/>
  <c r="C8" i="294"/>
  <c r="K32" i="294"/>
  <c r="L32" i="294" s="1"/>
  <c r="I32" i="294"/>
  <c r="C31" i="294"/>
  <c r="D32" i="294"/>
  <c r="K30" i="294"/>
  <c r="L30" i="294" s="1"/>
  <c r="I30" i="294"/>
  <c r="J29" i="294"/>
  <c r="L29" i="294" s="1"/>
  <c r="B28" i="294"/>
  <c r="E29" i="294"/>
  <c r="J27" i="294"/>
  <c r="L27" i="294" s="1"/>
  <c r="E26" i="294"/>
  <c r="K24" i="294"/>
  <c r="L24" i="294" s="1"/>
  <c r="I24" i="294"/>
  <c r="J23" i="294"/>
  <c r="L23" i="294" s="1"/>
  <c r="E22" i="294"/>
  <c r="K20" i="294"/>
  <c r="L20" i="294" s="1"/>
  <c r="I20" i="294"/>
  <c r="J19" i="294"/>
  <c r="L19" i="294" s="1"/>
  <c r="E18" i="294"/>
  <c r="K16" i="294"/>
  <c r="L16" i="294" s="1"/>
  <c r="I16" i="294"/>
  <c r="C15" i="294"/>
  <c r="D16" i="294"/>
  <c r="K14" i="294"/>
  <c r="L14" i="294" s="1"/>
  <c r="I14" i="294"/>
  <c r="J13" i="294"/>
  <c r="L13" i="294" s="1"/>
  <c r="E12" i="294"/>
  <c r="K10" i="294"/>
  <c r="L10" i="294" s="1"/>
  <c r="I10" i="294"/>
  <c r="J9" i="294"/>
  <c r="L9" i="294" s="1"/>
  <c r="B8" i="294"/>
  <c r="E9" i="294"/>
  <c r="G7" i="292"/>
  <c r="G6" i="292" s="1"/>
  <c r="H8" i="292"/>
  <c r="F7" i="292"/>
  <c r="B6" i="292"/>
  <c r="J31" i="292"/>
  <c r="L31" i="292" s="1"/>
  <c r="K28" i="292"/>
  <c r="L28" i="292" s="1"/>
  <c r="I28" i="292"/>
  <c r="J15" i="292"/>
  <c r="L15" i="292" s="1"/>
  <c r="K8" i="292"/>
  <c r="L8" i="292" s="1"/>
  <c r="I8" i="292"/>
  <c r="C7" i="292"/>
  <c r="D8" i="292"/>
  <c r="D7" i="292"/>
  <c r="G7" i="291"/>
  <c r="G6" i="291" s="1"/>
  <c r="H8" i="291"/>
  <c r="F7" i="291"/>
  <c r="B6" i="291"/>
  <c r="J31" i="291"/>
  <c r="L31" i="291" s="1"/>
  <c r="K28" i="291"/>
  <c r="L28" i="291" s="1"/>
  <c r="I28" i="291"/>
  <c r="J15" i="291"/>
  <c r="L15" i="291" s="1"/>
  <c r="K8" i="291"/>
  <c r="L8" i="291" s="1"/>
  <c r="I8" i="291"/>
  <c r="C7" i="291"/>
  <c r="D8" i="291"/>
  <c r="D7" i="291"/>
  <c r="G31" i="290"/>
  <c r="H32" i="290"/>
  <c r="F31" i="290"/>
  <c r="B31" i="290"/>
  <c r="F28" i="290"/>
  <c r="I29" i="290"/>
  <c r="G28" i="290"/>
  <c r="K28" i="290" s="1"/>
  <c r="G15" i="290"/>
  <c r="H16" i="290"/>
  <c r="F15" i="290"/>
  <c r="B15" i="290"/>
  <c r="F8" i="290"/>
  <c r="I9" i="290"/>
  <c r="G8" i="290"/>
  <c r="C8" i="290"/>
  <c r="K32" i="290"/>
  <c r="L32" i="290" s="1"/>
  <c r="I32" i="290"/>
  <c r="C31" i="290"/>
  <c r="D32" i="290"/>
  <c r="K30" i="290"/>
  <c r="L30" i="290" s="1"/>
  <c r="I30" i="290"/>
  <c r="J29" i="290"/>
  <c r="B28" i="290"/>
  <c r="E29" i="290"/>
  <c r="J27" i="290"/>
  <c r="L27" i="290" s="1"/>
  <c r="E26" i="290"/>
  <c r="K24" i="290"/>
  <c r="L24" i="290" s="1"/>
  <c r="I24" i="290"/>
  <c r="J23" i="290"/>
  <c r="L23" i="290" s="1"/>
  <c r="E22" i="290"/>
  <c r="K20" i="290"/>
  <c r="L20" i="290" s="1"/>
  <c r="I20" i="290"/>
  <c r="J19" i="290"/>
  <c r="L19" i="290" s="1"/>
  <c r="E18" i="290"/>
  <c r="K16" i="290"/>
  <c r="L16" i="290" s="1"/>
  <c r="I16" i="290"/>
  <c r="C15" i="290"/>
  <c r="D16" i="290"/>
  <c r="K14" i="290"/>
  <c r="L14" i="290" s="1"/>
  <c r="I14" i="290"/>
  <c r="J13" i="290"/>
  <c r="L13" i="290" s="1"/>
  <c r="E12" i="290"/>
  <c r="K10" i="290"/>
  <c r="L10" i="290" s="1"/>
  <c r="I10" i="290"/>
  <c r="J9" i="290"/>
  <c r="L9" i="290" s="1"/>
  <c r="B8" i="290"/>
  <c r="E9" i="290"/>
  <c r="G7" i="288"/>
  <c r="G6" i="288" s="1"/>
  <c r="H8" i="288"/>
  <c r="F7" i="288"/>
  <c r="B6" i="288"/>
  <c r="J31" i="288"/>
  <c r="L31" i="288" s="1"/>
  <c r="K28" i="288"/>
  <c r="L28" i="288" s="1"/>
  <c r="I28" i="288"/>
  <c r="J15" i="288"/>
  <c r="L15" i="288" s="1"/>
  <c r="K8" i="288"/>
  <c r="L8" i="288" s="1"/>
  <c r="I8" i="288"/>
  <c r="C7" i="288"/>
  <c r="D8" i="288"/>
  <c r="D7" i="288"/>
  <c r="G7" i="287"/>
  <c r="G6" i="287" s="1"/>
  <c r="H8" i="287"/>
  <c r="F7" i="287"/>
  <c r="B6" i="287"/>
  <c r="J31" i="287"/>
  <c r="L31" i="287" s="1"/>
  <c r="K28" i="287"/>
  <c r="L28" i="287" s="1"/>
  <c r="I28" i="287"/>
  <c r="J15" i="287"/>
  <c r="L15" i="287" s="1"/>
  <c r="K8" i="287"/>
  <c r="L8" i="287" s="1"/>
  <c r="I8" i="287"/>
  <c r="C7" i="287"/>
  <c r="D8" i="287"/>
  <c r="D7" i="287"/>
  <c r="G31" i="286"/>
  <c r="H32" i="286"/>
  <c r="F31" i="286"/>
  <c r="B31" i="286"/>
  <c r="F28" i="286"/>
  <c r="I29" i="286"/>
  <c r="G28" i="286"/>
  <c r="K28" i="286" s="1"/>
  <c r="G15" i="286"/>
  <c r="H16" i="286"/>
  <c r="F15" i="286"/>
  <c r="B15" i="286"/>
  <c r="F8" i="286"/>
  <c r="I9" i="286"/>
  <c r="G8" i="286"/>
  <c r="C8" i="286"/>
  <c r="K32" i="286"/>
  <c r="L32" i="286" s="1"/>
  <c r="I32" i="286"/>
  <c r="C31" i="286"/>
  <c r="D32" i="286"/>
  <c r="K30" i="286"/>
  <c r="L30" i="286" s="1"/>
  <c r="I30" i="286"/>
  <c r="J29" i="286"/>
  <c r="L29" i="286" s="1"/>
  <c r="B28" i="286"/>
  <c r="E29" i="286"/>
  <c r="J27" i="286"/>
  <c r="L27" i="286" s="1"/>
  <c r="E26" i="286"/>
  <c r="K24" i="286"/>
  <c r="L24" i="286" s="1"/>
  <c r="I24" i="286"/>
  <c r="J23" i="286"/>
  <c r="L23" i="286" s="1"/>
  <c r="E22" i="286"/>
  <c r="K20" i="286"/>
  <c r="L20" i="286" s="1"/>
  <c r="I20" i="286"/>
  <c r="J19" i="286"/>
  <c r="L19" i="286" s="1"/>
  <c r="E18" i="286"/>
  <c r="K16" i="286"/>
  <c r="L16" i="286" s="1"/>
  <c r="I16" i="286"/>
  <c r="C15" i="286"/>
  <c r="D16" i="286"/>
  <c r="K14" i="286"/>
  <c r="L14" i="286" s="1"/>
  <c r="I14" i="286"/>
  <c r="J13" i="286"/>
  <c r="L13" i="286" s="1"/>
  <c r="E12" i="286"/>
  <c r="K10" i="286"/>
  <c r="L10" i="286" s="1"/>
  <c r="I10" i="286"/>
  <c r="J9" i="286"/>
  <c r="L9" i="286" s="1"/>
  <c r="B8" i="286"/>
  <c r="E9" i="286"/>
  <c r="G7" i="284"/>
  <c r="G6" i="284" s="1"/>
  <c r="H8" i="284"/>
  <c r="F7" i="284"/>
  <c r="B6" i="284"/>
  <c r="J31" i="284"/>
  <c r="L31" i="284" s="1"/>
  <c r="K28" i="284"/>
  <c r="L28" i="284" s="1"/>
  <c r="I28" i="284"/>
  <c r="J15" i="284"/>
  <c r="L15" i="284" s="1"/>
  <c r="K8" i="284"/>
  <c r="L8" i="284" s="1"/>
  <c r="I8" i="284"/>
  <c r="C7" i="284"/>
  <c r="D8" i="284"/>
  <c r="D7" i="284"/>
  <c r="G7" i="283"/>
  <c r="G6" i="283" s="1"/>
  <c r="H8" i="283"/>
  <c r="F7" i="283"/>
  <c r="B6" i="283"/>
  <c r="J31" i="283"/>
  <c r="L31" i="283" s="1"/>
  <c r="K28" i="283"/>
  <c r="L28" i="283" s="1"/>
  <c r="I28" i="283"/>
  <c r="J15" i="283"/>
  <c r="L15" i="283" s="1"/>
  <c r="K8" i="283"/>
  <c r="L8" i="283" s="1"/>
  <c r="I8" i="283"/>
  <c r="C7" i="283"/>
  <c r="D8" i="283"/>
  <c r="D7" i="283"/>
  <c r="H6" i="338" l="1"/>
  <c r="I6" i="338"/>
  <c r="E7" i="338"/>
  <c r="B6" i="338"/>
  <c r="J7" i="338"/>
  <c r="D7" i="338"/>
  <c r="K7" i="338"/>
  <c r="C6" i="338"/>
  <c r="K6" i="338" s="1"/>
  <c r="E6" i="337"/>
  <c r="J6" i="337"/>
  <c r="L6" i="337" s="1"/>
  <c r="D6" i="337"/>
  <c r="I6" i="337"/>
  <c r="H6" i="337"/>
  <c r="I29" i="310"/>
  <c r="I7" i="336"/>
  <c r="F6" i="336"/>
  <c r="H7" i="336"/>
  <c r="E7" i="336"/>
  <c r="B6" i="336"/>
  <c r="D7" i="336"/>
  <c r="J7" i="336"/>
  <c r="K7" i="336"/>
  <c r="C6" i="336"/>
  <c r="K6" i="336" s="1"/>
  <c r="L14" i="336"/>
  <c r="J7" i="335"/>
  <c r="L7" i="335" s="1"/>
  <c r="D7" i="335"/>
  <c r="E7" i="335"/>
  <c r="B6" i="335"/>
  <c r="H7" i="335"/>
  <c r="I7" i="335"/>
  <c r="F6" i="335"/>
  <c r="L8" i="335"/>
  <c r="L48" i="302"/>
  <c r="L44" i="302"/>
  <c r="L28" i="334"/>
  <c r="K7" i="334"/>
  <c r="C6" i="334"/>
  <c r="K6" i="334" s="1"/>
  <c r="E7" i="334"/>
  <c r="B6" i="334"/>
  <c r="D7" i="334"/>
  <c r="J7" i="334"/>
  <c r="L7" i="334" s="1"/>
  <c r="I7" i="334"/>
  <c r="F6" i="334"/>
  <c r="H7" i="334"/>
  <c r="L48" i="298"/>
  <c r="L28" i="333"/>
  <c r="K7" i="333"/>
  <c r="C6" i="333"/>
  <c r="K6" i="333" s="1"/>
  <c r="E7" i="333"/>
  <c r="B6" i="333"/>
  <c r="D7" i="333"/>
  <c r="J7" i="333"/>
  <c r="I7" i="333"/>
  <c r="F6" i="333"/>
  <c r="H7" i="333"/>
  <c r="L28" i="332"/>
  <c r="K7" i="332"/>
  <c r="C6" i="332"/>
  <c r="K6" i="332" s="1"/>
  <c r="E7" i="332"/>
  <c r="B6" i="332"/>
  <c r="D7" i="332"/>
  <c r="J7" i="332"/>
  <c r="I7" i="332"/>
  <c r="F6" i="332"/>
  <c r="H7" i="332"/>
  <c r="K7" i="331"/>
  <c r="C6" i="331"/>
  <c r="K6" i="331" s="1"/>
  <c r="E7" i="331"/>
  <c r="B6" i="331"/>
  <c r="D7" i="331"/>
  <c r="J7" i="331"/>
  <c r="I7" i="331"/>
  <c r="F6" i="331"/>
  <c r="H7" i="331"/>
  <c r="K31" i="286"/>
  <c r="G7" i="286"/>
  <c r="G6" i="286" s="1"/>
  <c r="L29" i="290"/>
  <c r="K31" i="290"/>
  <c r="G7" i="290"/>
  <c r="G6" i="290" s="1"/>
  <c r="K31" i="294"/>
  <c r="G7" i="294"/>
  <c r="G6" i="294" s="1"/>
  <c r="L9" i="298"/>
  <c r="L32" i="298"/>
  <c r="L9" i="302"/>
  <c r="K15" i="302"/>
  <c r="L27" i="302"/>
  <c r="K28" i="302"/>
  <c r="L23" i="306"/>
  <c r="L27" i="306"/>
  <c r="K14" i="306"/>
  <c r="K28" i="306"/>
  <c r="H29" i="310"/>
  <c r="L9" i="314"/>
  <c r="L13" i="314"/>
  <c r="E33" i="314"/>
  <c r="H33" i="314"/>
  <c r="L23" i="317"/>
  <c r="L27" i="317"/>
  <c r="H33" i="317"/>
  <c r="L36" i="318"/>
  <c r="L13" i="322"/>
  <c r="L23" i="322"/>
  <c r="K33" i="322"/>
  <c r="L33" i="322" s="1"/>
  <c r="H33" i="326"/>
  <c r="L13" i="329"/>
  <c r="L19" i="329"/>
  <c r="L23" i="329"/>
  <c r="L27" i="329"/>
  <c r="K33" i="329"/>
  <c r="K31" i="330"/>
  <c r="K16" i="330"/>
  <c r="L46" i="310"/>
  <c r="L33" i="298"/>
  <c r="L49" i="298"/>
  <c r="L40" i="294"/>
  <c r="L25" i="290"/>
  <c r="L44" i="290"/>
  <c r="D16" i="330"/>
  <c r="J16" i="330"/>
  <c r="L16" i="330" s="1"/>
  <c r="E16" i="330"/>
  <c r="C7" i="330"/>
  <c r="K8" i="330"/>
  <c r="E31" i="330"/>
  <c r="D31" i="330"/>
  <c r="J31" i="330"/>
  <c r="L31" i="330" s="1"/>
  <c r="I34" i="330"/>
  <c r="H34" i="330"/>
  <c r="D8" i="330"/>
  <c r="J8" i="330"/>
  <c r="L8" i="330" s="1"/>
  <c r="E8" i="330"/>
  <c r="B7" i="330"/>
  <c r="E34" i="330"/>
  <c r="D34" i="330"/>
  <c r="J34" i="330"/>
  <c r="L34" i="330" s="1"/>
  <c r="H8" i="330"/>
  <c r="I8" i="330"/>
  <c r="F7" i="330"/>
  <c r="H16" i="330"/>
  <c r="I16" i="330"/>
  <c r="H30" i="329"/>
  <c r="I30" i="329"/>
  <c r="G7" i="329"/>
  <c r="G6" i="329" s="1"/>
  <c r="H8" i="329"/>
  <c r="I8" i="329"/>
  <c r="F7" i="329"/>
  <c r="I15" i="329"/>
  <c r="H15" i="329"/>
  <c r="D30" i="329"/>
  <c r="J30" i="329"/>
  <c r="E30" i="329"/>
  <c r="L33" i="329"/>
  <c r="I33" i="329"/>
  <c r="D8" i="329"/>
  <c r="J8" i="329"/>
  <c r="E8" i="329"/>
  <c r="B7" i="329"/>
  <c r="K30" i="329"/>
  <c r="C7" i="329"/>
  <c r="K8" i="329"/>
  <c r="E15" i="329"/>
  <c r="D15" i="329"/>
  <c r="J15" i="329"/>
  <c r="L15" i="329" s="1"/>
  <c r="D33" i="329"/>
  <c r="E33" i="329"/>
  <c r="K7" i="328"/>
  <c r="C6" i="328"/>
  <c r="K6" i="328" s="1"/>
  <c r="J6" i="328"/>
  <c r="L6" i="328" s="1"/>
  <c r="E7" i="328"/>
  <c r="F6" i="328"/>
  <c r="I7" i="328"/>
  <c r="H7" i="328"/>
  <c r="J7" i="328"/>
  <c r="L7" i="328" s="1"/>
  <c r="K7" i="327"/>
  <c r="C6" i="327"/>
  <c r="K6" i="327" s="1"/>
  <c r="E7" i="327"/>
  <c r="F6" i="327"/>
  <c r="I7" i="327"/>
  <c r="H7" i="327"/>
  <c r="J7" i="327"/>
  <c r="L7" i="327" s="1"/>
  <c r="D6" i="327"/>
  <c r="E6" i="327"/>
  <c r="D8" i="326"/>
  <c r="J8" i="326"/>
  <c r="L8" i="326" s="1"/>
  <c r="E8" i="326"/>
  <c r="B7" i="326"/>
  <c r="K30" i="326"/>
  <c r="C7" i="326"/>
  <c r="K8" i="326"/>
  <c r="E15" i="326"/>
  <c r="D15" i="326"/>
  <c r="J15" i="326"/>
  <c r="L15" i="326" s="1"/>
  <c r="L33" i="326"/>
  <c r="I33" i="326"/>
  <c r="H30" i="326"/>
  <c r="I30" i="326"/>
  <c r="G7" i="326"/>
  <c r="G6" i="326" s="1"/>
  <c r="H8" i="326"/>
  <c r="I8" i="326"/>
  <c r="F7" i="326"/>
  <c r="I15" i="326"/>
  <c r="H15" i="326"/>
  <c r="D30" i="326"/>
  <c r="J30" i="326"/>
  <c r="L30" i="326" s="1"/>
  <c r="E30" i="326"/>
  <c r="D33" i="326"/>
  <c r="E33" i="326"/>
  <c r="H30" i="325"/>
  <c r="I30" i="325"/>
  <c r="E15" i="325"/>
  <c r="D15" i="325"/>
  <c r="J15" i="325"/>
  <c r="L15" i="325" s="1"/>
  <c r="D30" i="325"/>
  <c r="J30" i="325"/>
  <c r="E30" i="325"/>
  <c r="G7" i="325"/>
  <c r="G6" i="325" s="1"/>
  <c r="H8" i="325"/>
  <c r="I8" i="325"/>
  <c r="F7" i="325"/>
  <c r="L33" i="325"/>
  <c r="I33" i="325"/>
  <c r="D8" i="325"/>
  <c r="J8" i="325"/>
  <c r="E8" i="325"/>
  <c r="B7" i="325"/>
  <c r="K30" i="325"/>
  <c r="I15" i="325"/>
  <c r="H15" i="325"/>
  <c r="C7" i="325"/>
  <c r="K8" i="325"/>
  <c r="D33" i="325"/>
  <c r="E33" i="325"/>
  <c r="B6" i="324"/>
  <c r="E7" i="324"/>
  <c r="D7" i="324"/>
  <c r="J7" i="324"/>
  <c r="K7" i="324"/>
  <c r="C6" i="324"/>
  <c r="K6" i="324" s="1"/>
  <c r="F6" i="324"/>
  <c r="I7" i="324"/>
  <c r="H7" i="324"/>
  <c r="K7" i="323"/>
  <c r="C6" i="323"/>
  <c r="K6" i="323" s="1"/>
  <c r="B6" i="323"/>
  <c r="E7" i="323"/>
  <c r="D7" i="323"/>
  <c r="J7" i="323"/>
  <c r="L7" i="323" s="1"/>
  <c r="F6" i="323"/>
  <c r="I7" i="323"/>
  <c r="H7" i="323"/>
  <c r="D8" i="322"/>
  <c r="J8" i="322"/>
  <c r="L8" i="322" s="1"/>
  <c r="E8" i="322"/>
  <c r="B7" i="322"/>
  <c r="K30" i="322"/>
  <c r="C7" i="322"/>
  <c r="K8" i="322"/>
  <c r="E15" i="322"/>
  <c r="D15" i="322"/>
  <c r="J15" i="322"/>
  <c r="L15" i="322" s="1"/>
  <c r="I33" i="322"/>
  <c r="H30" i="322"/>
  <c r="I30" i="322"/>
  <c r="G7" i="322"/>
  <c r="G6" i="322" s="1"/>
  <c r="H8" i="322"/>
  <c r="I8" i="322"/>
  <c r="F7" i="322"/>
  <c r="I15" i="322"/>
  <c r="H15" i="322"/>
  <c r="D30" i="322"/>
  <c r="J30" i="322"/>
  <c r="L30" i="322" s="1"/>
  <c r="E30" i="322"/>
  <c r="D33" i="322"/>
  <c r="E33" i="322"/>
  <c r="D8" i="321"/>
  <c r="J8" i="321"/>
  <c r="E8" i="321"/>
  <c r="B7" i="321"/>
  <c r="K30" i="321"/>
  <c r="C7" i="321"/>
  <c r="K8" i="321"/>
  <c r="E15" i="321"/>
  <c r="D15" i="321"/>
  <c r="J15" i="321"/>
  <c r="L15" i="321" s="1"/>
  <c r="L33" i="321"/>
  <c r="I33" i="321"/>
  <c r="H30" i="321"/>
  <c r="I30" i="321"/>
  <c r="G7" i="321"/>
  <c r="G6" i="321" s="1"/>
  <c r="H8" i="321"/>
  <c r="I8" i="321"/>
  <c r="F7" i="321"/>
  <c r="I15" i="321"/>
  <c r="H15" i="321"/>
  <c r="D30" i="321"/>
  <c r="J30" i="321"/>
  <c r="E30" i="321"/>
  <c r="D33" i="321"/>
  <c r="E33" i="321"/>
  <c r="K7" i="320"/>
  <c r="C6" i="320"/>
  <c r="K6" i="320" s="1"/>
  <c r="J6" i="320"/>
  <c r="L6" i="320" s="1"/>
  <c r="E7" i="320"/>
  <c r="F6" i="320"/>
  <c r="I7" i="320"/>
  <c r="H7" i="320"/>
  <c r="J7" i="320"/>
  <c r="L7" i="320" s="1"/>
  <c r="F6" i="319"/>
  <c r="I7" i="319"/>
  <c r="H7" i="319"/>
  <c r="B6" i="319"/>
  <c r="E7" i="319"/>
  <c r="J7" i="319"/>
  <c r="L7" i="319" s="1"/>
  <c r="D7" i="319"/>
  <c r="K7" i="319"/>
  <c r="C6" i="319"/>
  <c r="K6" i="319" s="1"/>
  <c r="D8" i="318"/>
  <c r="J8" i="318"/>
  <c r="E8" i="318"/>
  <c r="B7" i="318"/>
  <c r="K30" i="318"/>
  <c r="C7" i="318"/>
  <c r="K8" i="318"/>
  <c r="E15" i="318"/>
  <c r="D15" i="318"/>
  <c r="J15" i="318"/>
  <c r="L15" i="318" s="1"/>
  <c r="D30" i="318"/>
  <c r="J30" i="318"/>
  <c r="E30" i="318"/>
  <c r="L33" i="318"/>
  <c r="I33" i="318"/>
  <c r="H30" i="318"/>
  <c r="I30" i="318"/>
  <c r="G7" i="318"/>
  <c r="G6" i="318" s="1"/>
  <c r="H8" i="318"/>
  <c r="I8" i="318"/>
  <c r="F7" i="318"/>
  <c r="I15" i="318"/>
  <c r="H15" i="318"/>
  <c r="D33" i="318"/>
  <c r="E33" i="318"/>
  <c r="K15" i="317"/>
  <c r="H30" i="317"/>
  <c r="I30" i="317"/>
  <c r="C7" i="317"/>
  <c r="K8" i="317"/>
  <c r="E15" i="317"/>
  <c r="D15" i="317"/>
  <c r="J15" i="317"/>
  <c r="L15" i="317" s="1"/>
  <c r="L33" i="317"/>
  <c r="D8" i="317"/>
  <c r="J8" i="317"/>
  <c r="L8" i="317" s="1"/>
  <c r="E8" i="317"/>
  <c r="B7" i="317"/>
  <c r="H8" i="317"/>
  <c r="I8" i="317"/>
  <c r="F7" i="317"/>
  <c r="I15" i="317"/>
  <c r="H15" i="317"/>
  <c r="D30" i="317"/>
  <c r="J30" i="317"/>
  <c r="L30" i="317" s="1"/>
  <c r="E30" i="317"/>
  <c r="K7" i="316"/>
  <c r="C6" i="316"/>
  <c r="K6" i="316" s="1"/>
  <c r="E7" i="316"/>
  <c r="F6" i="316"/>
  <c r="I7" i="316"/>
  <c r="H7" i="316"/>
  <c r="J7" i="316"/>
  <c r="L7" i="316" s="1"/>
  <c r="D6" i="316"/>
  <c r="E6" i="316"/>
  <c r="F6" i="315"/>
  <c r="I7" i="315"/>
  <c r="H7" i="315"/>
  <c r="K7" i="315"/>
  <c r="C6" i="315"/>
  <c r="K6" i="315" s="1"/>
  <c r="B6" i="315"/>
  <c r="E7" i="315"/>
  <c r="J7" i="315"/>
  <c r="L7" i="315" s="1"/>
  <c r="D7" i="315"/>
  <c r="D8" i="314"/>
  <c r="J8" i="314"/>
  <c r="E8" i="314"/>
  <c r="B7" i="314"/>
  <c r="H30" i="314"/>
  <c r="I30" i="314"/>
  <c r="G7" i="314"/>
  <c r="G6" i="314" s="1"/>
  <c r="H8" i="314"/>
  <c r="I8" i="314"/>
  <c r="F7" i="314"/>
  <c r="H14" i="314"/>
  <c r="I14" i="314"/>
  <c r="D30" i="314"/>
  <c r="J30" i="314"/>
  <c r="E30" i="314"/>
  <c r="D33" i="314"/>
  <c r="D14" i="314"/>
  <c r="J14" i="314"/>
  <c r="E14" i="314"/>
  <c r="K30" i="314"/>
  <c r="C7" i="314"/>
  <c r="K8" i="314"/>
  <c r="K14" i="314"/>
  <c r="L33" i="314"/>
  <c r="B6" i="312"/>
  <c r="E7" i="312"/>
  <c r="D7" i="312"/>
  <c r="J7" i="312"/>
  <c r="H6" i="312"/>
  <c r="I6" i="312"/>
  <c r="K7" i="312"/>
  <c r="C6" i="312"/>
  <c r="K6" i="312" s="1"/>
  <c r="I7" i="312"/>
  <c r="K7" i="311"/>
  <c r="L7" i="311" s="1"/>
  <c r="C6" i="311"/>
  <c r="K6" i="311" s="1"/>
  <c r="E7" i="311"/>
  <c r="I7" i="311"/>
  <c r="J6" i="311"/>
  <c r="L6" i="311" s="1"/>
  <c r="H6" i="311"/>
  <c r="I6" i="311"/>
  <c r="D14" i="310"/>
  <c r="J14" i="310"/>
  <c r="E14" i="310"/>
  <c r="H8" i="310"/>
  <c r="I8" i="310"/>
  <c r="F7" i="310"/>
  <c r="H14" i="310"/>
  <c r="I14" i="310"/>
  <c r="D8" i="310"/>
  <c r="J8" i="310"/>
  <c r="E8" i="310"/>
  <c r="B7" i="310"/>
  <c r="D32" i="310"/>
  <c r="J32" i="310"/>
  <c r="L32" i="310" s="1"/>
  <c r="H32" i="310"/>
  <c r="I32" i="310"/>
  <c r="C7" i="310"/>
  <c r="K8" i="310"/>
  <c r="K14" i="310"/>
  <c r="E29" i="310"/>
  <c r="D29" i="310"/>
  <c r="J29" i="310"/>
  <c r="L29" i="310" s="1"/>
  <c r="K7" i="308"/>
  <c r="L7" i="308" s="1"/>
  <c r="C6" i="308"/>
  <c r="K6" i="308" s="1"/>
  <c r="E7" i="308"/>
  <c r="I7" i="308"/>
  <c r="D6" i="308"/>
  <c r="J6" i="308"/>
  <c r="L6" i="308" s="1"/>
  <c r="E6" i="308"/>
  <c r="H6" i="308"/>
  <c r="I6" i="308"/>
  <c r="B6" i="307"/>
  <c r="E7" i="307"/>
  <c r="D7" i="307"/>
  <c r="J7" i="307"/>
  <c r="L7" i="307" s="1"/>
  <c r="H6" i="307"/>
  <c r="I6" i="307"/>
  <c r="K7" i="307"/>
  <c r="C6" i="307"/>
  <c r="K6" i="307" s="1"/>
  <c r="D8" i="306"/>
  <c r="J8" i="306"/>
  <c r="E8" i="306"/>
  <c r="B7" i="306"/>
  <c r="D28" i="306"/>
  <c r="J28" i="306"/>
  <c r="L28" i="306" s="1"/>
  <c r="E28" i="306"/>
  <c r="C7" i="306"/>
  <c r="K8" i="306"/>
  <c r="H28" i="306"/>
  <c r="I28" i="306"/>
  <c r="I31" i="306"/>
  <c r="H31" i="306"/>
  <c r="D14" i="306"/>
  <c r="J14" i="306"/>
  <c r="L14" i="306" s="1"/>
  <c r="E14" i="306"/>
  <c r="G7" i="306"/>
  <c r="G6" i="306" s="1"/>
  <c r="H8" i="306"/>
  <c r="I8" i="306"/>
  <c r="F7" i="306"/>
  <c r="H14" i="306"/>
  <c r="I14" i="306"/>
  <c r="D31" i="306"/>
  <c r="J31" i="306"/>
  <c r="L31" i="306" s="1"/>
  <c r="K7" i="304"/>
  <c r="L7" i="304" s="1"/>
  <c r="C6" i="304"/>
  <c r="K6" i="304" s="1"/>
  <c r="J6" i="304"/>
  <c r="L6" i="304" s="1"/>
  <c r="H6" i="304"/>
  <c r="I6" i="304"/>
  <c r="K7" i="303"/>
  <c r="L7" i="303" s="1"/>
  <c r="C6" i="303"/>
  <c r="K6" i="303" s="1"/>
  <c r="I7" i="303"/>
  <c r="D7" i="303"/>
  <c r="D6" i="303"/>
  <c r="J6" i="303"/>
  <c r="L6" i="303" s="1"/>
  <c r="E6" i="303"/>
  <c r="H7" i="303"/>
  <c r="H6" i="303"/>
  <c r="I6" i="303"/>
  <c r="D28" i="302"/>
  <c r="J28" i="302"/>
  <c r="L28" i="302" s="1"/>
  <c r="E28" i="302"/>
  <c r="C7" i="302"/>
  <c r="K8" i="302"/>
  <c r="E15" i="302"/>
  <c r="D15" i="302"/>
  <c r="J15" i="302"/>
  <c r="L15" i="302" s="1"/>
  <c r="H28" i="302"/>
  <c r="I28" i="302"/>
  <c r="I31" i="302"/>
  <c r="H31" i="302"/>
  <c r="D8" i="302"/>
  <c r="J8" i="302"/>
  <c r="E8" i="302"/>
  <c r="B7" i="302"/>
  <c r="H8" i="302"/>
  <c r="I8" i="302"/>
  <c r="F7" i="302"/>
  <c r="I15" i="302"/>
  <c r="H15" i="302"/>
  <c r="D31" i="302"/>
  <c r="J31" i="302"/>
  <c r="L31" i="302" s="1"/>
  <c r="K7" i="300"/>
  <c r="C6" i="300"/>
  <c r="K6" i="300" s="1"/>
  <c r="E7" i="300"/>
  <c r="F6" i="300"/>
  <c r="I7" i="300"/>
  <c r="H7" i="300"/>
  <c r="J7" i="300"/>
  <c r="L7" i="300" s="1"/>
  <c r="D6" i="300"/>
  <c r="J6" i="300"/>
  <c r="L6" i="300" s="1"/>
  <c r="E6" i="300"/>
  <c r="K7" i="299"/>
  <c r="C6" i="299"/>
  <c r="K6" i="299" s="1"/>
  <c r="E7" i="299"/>
  <c r="F6" i="299"/>
  <c r="I7" i="299"/>
  <c r="H7" i="299"/>
  <c r="J7" i="299"/>
  <c r="D8" i="298"/>
  <c r="J8" i="298"/>
  <c r="E8" i="298"/>
  <c r="B7" i="298"/>
  <c r="D15" i="298"/>
  <c r="J15" i="298"/>
  <c r="E15" i="298"/>
  <c r="I28" i="298"/>
  <c r="H28" i="298"/>
  <c r="D31" i="298"/>
  <c r="J31" i="298"/>
  <c r="E31" i="298"/>
  <c r="C7" i="298"/>
  <c r="K8" i="298"/>
  <c r="K15" i="298"/>
  <c r="K31" i="298"/>
  <c r="E28" i="298"/>
  <c r="J28" i="298"/>
  <c r="D28" i="298"/>
  <c r="G7" i="298"/>
  <c r="G6" i="298" s="1"/>
  <c r="H8" i="298"/>
  <c r="I8" i="298"/>
  <c r="F7" i="298"/>
  <c r="H15" i="298"/>
  <c r="I15" i="298"/>
  <c r="K28" i="298"/>
  <c r="H31" i="298"/>
  <c r="I31" i="298"/>
  <c r="K7" i="296"/>
  <c r="C6" i="296"/>
  <c r="K6" i="296" s="1"/>
  <c r="J6" i="296"/>
  <c r="L6" i="296" s="1"/>
  <c r="E7" i="296"/>
  <c r="F6" i="296"/>
  <c r="I7" i="296"/>
  <c r="H7" i="296"/>
  <c r="J7" i="296"/>
  <c r="L7" i="296" s="1"/>
  <c r="K7" i="295"/>
  <c r="C6" i="295"/>
  <c r="K6" i="295" s="1"/>
  <c r="E7" i="295"/>
  <c r="F6" i="295"/>
  <c r="I7" i="295"/>
  <c r="H7" i="295"/>
  <c r="J7" i="295"/>
  <c r="L7" i="295" s="1"/>
  <c r="D6" i="295"/>
  <c r="E6" i="295"/>
  <c r="D8" i="294"/>
  <c r="J8" i="294"/>
  <c r="E8" i="294"/>
  <c r="B7" i="294"/>
  <c r="H8" i="294"/>
  <c r="I8" i="294"/>
  <c r="F7" i="294"/>
  <c r="I15" i="294"/>
  <c r="H15" i="294"/>
  <c r="E31" i="294"/>
  <c r="D31" i="294"/>
  <c r="J31" i="294"/>
  <c r="L31" i="294" s="1"/>
  <c r="K15" i="294"/>
  <c r="D28" i="294"/>
  <c r="J28" i="294"/>
  <c r="L28" i="294" s="1"/>
  <c r="E28" i="294"/>
  <c r="C7" i="294"/>
  <c r="K8" i="294"/>
  <c r="E15" i="294"/>
  <c r="D15" i="294"/>
  <c r="J15" i="294"/>
  <c r="L15" i="294" s="1"/>
  <c r="H28" i="294"/>
  <c r="I28" i="294"/>
  <c r="I31" i="294"/>
  <c r="H31" i="294"/>
  <c r="K7" i="292"/>
  <c r="C6" i="292"/>
  <c r="K6" i="292" s="1"/>
  <c r="E7" i="292"/>
  <c r="F6" i="292"/>
  <c r="I7" i="292"/>
  <c r="H7" i="292"/>
  <c r="J7" i="292"/>
  <c r="L7" i="292" s="1"/>
  <c r="D6" i="292"/>
  <c r="J6" i="292"/>
  <c r="L6" i="292" s="1"/>
  <c r="E6" i="292"/>
  <c r="K7" i="291"/>
  <c r="C6" i="291"/>
  <c r="K6" i="291" s="1"/>
  <c r="E7" i="291"/>
  <c r="F6" i="291"/>
  <c r="J6" i="291" s="1"/>
  <c r="L6" i="291" s="1"/>
  <c r="I7" i="291"/>
  <c r="H7" i="291"/>
  <c r="J7" i="291"/>
  <c r="L7" i="291" s="1"/>
  <c r="D8" i="290"/>
  <c r="J8" i="290"/>
  <c r="E8" i="290"/>
  <c r="B7" i="290"/>
  <c r="H8" i="290"/>
  <c r="I8" i="290"/>
  <c r="F7" i="290"/>
  <c r="I15" i="290"/>
  <c r="H15" i="290"/>
  <c r="E31" i="290"/>
  <c r="D31" i="290"/>
  <c r="J31" i="290"/>
  <c r="L31" i="290" s="1"/>
  <c r="K15" i="290"/>
  <c r="D28" i="290"/>
  <c r="J28" i="290"/>
  <c r="L28" i="290" s="1"/>
  <c r="E28" i="290"/>
  <c r="C7" i="290"/>
  <c r="K8" i="290"/>
  <c r="E15" i="290"/>
  <c r="D15" i="290"/>
  <c r="J15" i="290"/>
  <c r="L15" i="290" s="1"/>
  <c r="H28" i="290"/>
  <c r="I28" i="290"/>
  <c r="I31" i="290"/>
  <c r="H31" i="290"/>
  <c r="K7" i="288"/>
  <c r="C6" i="288"/>
  <c r="K6" i="288" s="1"/>
  <c r="E7" i="288"/>
  <c r="F6" i="288"/>
  <c r="I7" i="288"/>
  <c r="H7" i="288"/>
  <c r="J7" i="288"/>
  <c r="L7" i="288" s="1"/>
  <c r="J6" i="288"/>
  <c r="L6" i="288" s="1"/>
  <c r="K7" i="287"/>
  <c r="C6" i="287"/>
  <c r="K6" i="287" s="1"/>
  <c r="E7" i="287"/>
  <c r="F6" i="287"/>
  <c r="I7" i="287"/>
  <c r="H7" i="287"/>
  <c r="J7" i="287"/>
  <c r="L7" i="287" s="1"/>
  <c r="D8" i="286"/>
  <c r="J8" i="286"/>
  <c r="E8" i="286"/>
  <c r="B7" i="286"/>
  <c r="H8" i="286"/>
  <c r="I8" i="286"/>
  <c r="F7" i="286"/>
  <c r="I15" i="286"/>
  <c r="H15" i="286"/>
  <c r="E31" i="286"/>
  <c r="D31" i="286"/>
  <c r="J31" i="286"/>
  <c r="L31" i="286" s="1"/>
  <c r="K15" i="286"/>
  <c r="D28" i="286"/>
  <c r="J28" i="286"/>
  <c r="L28" i="286" s="1"/>
  <c r="E28" i="286"/>
  <c r="C7" i="286"/>
  <c r="K8" i="286"/>
  <c r="E15" i="286"/>
  <c r="D15" i="286"/>
  <c r="J15" i="286"/>
  <c r="L15" i="286" s="1"/>
  <c r="H28" i="286"/>
  <c r="I28" i="286"/>
  <c r="I31" i="286"/>
  <c r="H31" i="286"/>
  <c r="K7" i="284"/>
  <c r="C6" i="284"/>
  <c r="K6" i="284" s="1"/>
  <c r="E7" i="284"/>
  <c r="F6" i="284"/>
  <c r="I7" i="284"/>
  <c r="H7" i="284"/>
  <c r="J7" i="284"/>
  <c r="L7" i="284" s="1"/>
  <c r="J6" i="284"/>
  <c r="L6" i="284" s="1"/>
  <c r="K7" i="283"/>
  <c r="C6" i="283"/>
  <c r="K6" i="283" s="1"/>
  <c r="E7" i="283"/>
  <c r="F6" i="283"/>
  <c r="I7" i="283"/>
  <c r="H7" i="283"/>
  <c r="J7" i="283"/>
  <c r="L7" i="283" s="1"/>
  <c r="D10" i="1"/>
  <c r="D7" i="1"/>
  <c r="D8" i="1"/>
  <c r="D9" i="1"/>
  <c r="J6" i="338" l="1"/>
  <c r="L6" i="338" s="1"/>
  <c r="D6" i="338"/>
  <c r="E6" i="338"/>
  <c r="L7" i="338"/>
  <c r="H6" i="336"/>
  <c r="I6" i="336"/>
  <c r="L7" i="336"/>
  <c r="J6" i="336"/>
  <c r="L6" i="336" s="1"/>
  <c r="D6" i="336"/>
  <c r="E6" i="336"/>
  <c r="E6" i="335"/>
  <c r="D6" i="335"/>
  <c r="J6" i="335"/>
  <c r="L6" i="335" s="1"/>
  <c r="I6" i="335"/>
  <c r="H6" i="335"/>
  <c r="L8" i="302"/>
  <c r="H6" i="334"/>
  <c r="I6" i="334"/>
  <c r="J6" i="334"/>
  <c r="L6" i="334" s="1"/>
  <c r="D6" i="334"/>
  <c r="E6" i="334"/>
  <c r="L7" i="333"/>
  <c r="H6" i="333"/>
  <c r="I6" i="333"/>
  <c r="J6" i="333"/>
  <c r="L6" i="333" s="1"/>
  <c r="D6" i="333"/>
  <c r="E6" i="333"/>
  <c r="L7" i="332"/>
  <c r="H6" i="332"/>
  <c r="I6" i="332"/>
  <c r="J6" i="332"/>
  <c r="L6" i="332" s="1"/>
  <c r="D6" i="332"/>
  <c r="E6" i="332"/>
  <c r="L7" i="331"/>
  <c r="H6" i="331"/>
  <c r="I6" i="331"/>
  <c r="J6" i="331"/>
  <c r="L6" i="331" s="1"/>
  <c r="D6" i="331"/>
  <c r="E6" i="331"/>
  <c r="L8" i="306"/>
  <c r="L14" i="314"/>
  <c r="L30" i="318"/>
  <c r="L8" i="318"/>
  <c r="L30" i="321"/>
  <c r="L8" i="321"/>
  <c r="L8" i="325"/>
  <c r="L8" i="329"/>
  <c r="F6" i="330"/>
  <c r="I7" i="330"/>
  <c r="H7" i="330"/>
  <c r="B6" i="330"/>
  <c r="E7" i="330"/>
  <c r="D7" i="330"/>
  <c r="J7" i="330"/>
  <c r="K7" i="330"/>
  <c r="C6" i="330"/>
  <c r="K6" i="330" s="1"/>
  <c r="L30" i="329"/>
  <c r="F6" i="329"/>
  <c r="I7" i="329"/>
  <c r="H7" i="329"/>
  <c r="K7" i="329"/>
  <c r="C6" i="329"/>
  <c r="K6" i="329" s="1"/>
  <c r="B6" i="329"/>
  <c r="E7" i="329"/>
  <c r="D7" i="329"/>
  <c r="J7" i="329"/>
  <c r="H6" i="328"/>
  <c r="I6" i="328"/>
  <c r="E6" i="328"/>
  <c r="D6" i="328"/>
  <c r="H6" i="327"/>
  <c r="I6" i="327"/>
  <c r="J6" i="327"/>
  <c r="L6" i="327" s="1"/>
  <c r="F6" i="326"/>
  <c r="I7" i="326"/>
  <c r="H7" i="326"/>
  <c r="K7" i="326"/>
  <c r="C6" i="326"/>
  <c r="K6" i="326" s="1"/>
  <c r="B6" i="326"/>
  <c r="E7" i="326"/>
  <c r="D7" i="326"/>
  <c r="J7" i="326"/>
  <c r="K7" i="325"/>
  <c r="C6" i="325"/>
  <c r="K6" i="325" s="1"/>
  <c r="B6" i="325"/>
  <c r="E7" i="325"/>
  <c r="D7" i="325"/>
  <c r="J7" i="325"/>
  <c r="F6" i="325"/>
  <c r="I7" i="325"/>
  <c r="H7" i="325"/>
  <c r="L30" i="325"/>
  <c r="L7" i="324"/>
  <c r="H6" i="324"/>
  <c r="I6" i="324"/>
  <c r="D6" i="324"/>
  <c r="J6" i="324"/>
  <c r="L6" i="324" s="1"/>
  <c r="E6" i="324"/>
  <c r="H6" i="323"/>
  <c r="I6" i="323"/>
  <c r="D6" i="323"/>
  <c r="J6" i="323"/>
  <c r="L6" i="323" s="1"/>
  <c r="E6" i="323"/>
  <c r="F6" i="322"/>
  <c r="I7" i="322"/>
  <c r="H7" i="322"/>
  <c r="K7" i="322"/>
  <c r="C6" i="322"/>
  <c r="K6" i="322" s="1"/>
  <c r="B6" i="322"/>
  <c r="E7" i="322"/>
  <c r="D7" i="322"/>
  <c r="J7" i="322"/>
  <c r="F6" i="321"/>
  <c r="I7" i="321"/>
  <c r="H7" i="321"/>
  <c r="K7" i="321"/>
  <c r="C6" i="321"/>
  <c r="K6" i="321" s="1"/>
  <c r="B6" i="321"/>
  <c r="E7" i="321"/>
  <c r="D7" i="321"/>
  <c r="J7" i="321"/>
  <c r="H6" i="320"/>
  <c r="I6" i="320"/>
  <c r="E6" i="320"/>
  <c r="D6" i="320"/>
  <c r="D6" i="319"/>
  <c r="J6" i="319"/>
  <c r="L6" i="319" s="1"/>
  <c r="E6" i="319"/>
  <c r="H6" i="319"/>
  <c r="I6" i="319"/>
  <c r="K7" i="318"/>
  <c r="C6" i="318"/>
  <c r="K6" i="318" s="1"/>
  <c r="B6" i="318"/>
  <c r="E7" i="318"/>
  <c r="D7" i="318"/>
  <c r="J7" i="318"/>
  <c r="F6" i="318"/>
  <c r="I7" i="318"/>
  <c r="H7" i="318"/>
  <c r="F6" i="317"/>
  <c r="I7" i="317"/>
  <c r="H7" i="317"/>
  <c r="K7" i="317"/>
  <c r="C6" i="317"/>
  <c r="K6" i="317" s="1"/>
  <c r="B6" i="317"/>
  <c r="E7" i="317"/>
  <c r="D7" i="317"/>
  <c r="J7" i="317"/>
  <c r="H6" i="316"/>
  <c r="I6" i="316"/>
  <c r="J6" i="316"/>
  <c r="L6" i="316" s="1"/>
  <c r="D6" i="315"/>
  <c r="J6" i="315"/>
  <c r="L6" i="315" s="1"/>
  <c r="E6" i="315"/>
  <c r="H6" i="315"/>
  <c r="I6" i="315"/>
  <c r="L30" i="314"/>
  <c r="F6" i="314"/>
  <c r="I7" i="314"/>
  <c r="H7" i="314"/>
  <c r="B6" i="314"/>
  <c r="E7" i="314"/>
  <c r="D7" i="314"/>
  <c r="J7" i="314"/>
  <c r="L8" i="314"/>
  <c r="K7" i="314"/>
  <c r="C6" i="314"/>
  <c r="K6" i="314" s="1"/>
  <c r="L7" i="312"/>
  <c r="D6" i="312"/>
  <c r="J6" i="312"/>
  <c r="L6" i="312" s="1"/>
  <c r="E6" i="312"/>
  <c r="E6" i="311"/>
  <c r="D6" i="311"/>
  <c r="B6" i="310"/>
  <c r="E7" i="310"/>
  <c r="D7" i="310"/>
  <c r="J7" i="310"/>
  <c r="L8" i="310"/>
  <c r="F6" i="310"/>
  <c r="I7" i="310"/>
  <c r="H7" i="310"/>
  <c r="L14" i="310"/>
  <c r="K7" i="310"/>
  <c r="C6" i="310"/>
  <c r="K6" i="310" s="1"/>
  <c r="D6" i="307"/>
  <c r="J6" i="307"/>
  <c r="L6" i="307" s="1"/>
  <c r="E6" i="307"/>
  <c r="F6" i="306"/>
  <c r="I7" i="306"/>
  <c r="H7" i="306"/>
  <c r="K7" i="306"/>
  <c r="C6" i="306"/>
  <c r="K6" i="306" s="1"/>
  <c r="B6" i="306"/>
  <c r="E7" i="306"/>
  <c r="D7" i="306"/>
  <c r="J7" i="306"/>
  <c r="E6" i="304"/>
  <c r="D6" i="304"/>
  <c r="B6" i="302"/>
  <c r="E7" i="302"/>
  <c r="D7" i="302"/>
  <c r="J7" i="302"/>
  <c r="K7" i="302"/>
  <c r="C6" i="302"/>
  <c r="K6" i="302" s="1"/>
  <c r="F6" i="302"/>
  <c r="I7" i="302"/>
  <c r="H7" i="302"/>
  <c r="H6" i="300"/>
  <c r="I6" i="300"/>
  <c r="H6" i="299"/>
  <c r="I6" i="299"/>
  <c r="J6" i="299"/>
  <c r="L6" i="299" s="1"/>
  <c r="L7" i="299"/>
  <c r="E6" i="299"/>
  <c r="D6" i="299"/>
  <c r="L28" i="298"/>
  <c r="L15" i="298"/>
  <c r="B6" i="298"/>
  <c r="E7" i="298"/>
  <c r="D7" i="298"/>
  <c r="J7" i="298"/>
  <c r="L8" i="298"/>
  <c r="F6" i="298"/>
  <c r="I7" i="298"/>
  <c r="H7" i="298"/>
  <c r="K7" i="298"/>
  <c r="C6" i="298"/>
  <c r="K6" i="298" s="1"/>
  <c r="L31" i="298"/>
  <c r="H6" i="296"/>
  <c r="I6" i="296"/>
  <c r="E6" i="296"/>
  <c r="D6" i="296"/>
  <c r="H6" i="295"/>
  <c r="I6" i="295"/>
  <c r="J6" i="295"/>
  <c r="L6" i="295" s="1"/>
  <c r="B6" i="294"/>
  <c r="E7" i="294"/>
  <c r="D7" i="294"/>
  <c r="J7" i="294"/>
  <c r="L8" i="294"/>
  <c r="K7" i="294"/>
  <c r="C6" i="294"/>
  <c r="K6" i="294" s="1"/>
  <c r="F6" i="294"/>
  <c r="I7" i="294"/>
  <c r="H7" i="294"/>
  <c r="H6" i="292"/>
  <c r="I6" i="292"/>
  <c r="H6" i="291"/>
  <c r="I6" i="291"/>
  <c r="E6" i="291"/>
  <c r="D6" i="291"/>
  <c r="L8" i="290"/>
  <c r="B6" i="290"/>
  <c r="E7" i="290"/>
  <c r="D7" i="290"/>
  <c r="J7" i="290"/>
  <c r="K7" i="290"/>
  <c r="C6" i="290"/>
  <c r="K6" i="290" s="1"/>
  <c r="F6" i="290"/>
  <c r="I7" i="290"/>
  <c r="H7" i="290"/>
  <c r="H6" i="288"/>
  <c r="I6" i="288"/>
  <c r="E6" i="288"/>
  <c r="D6" i="288"/>
  <c r="H6" i="287"/>
  <c r="I6" i="287"/>
  <c r="J6" i="287"/>
  <c r="L6" i="287" s="1"/>
  <c r="E6" i="287"/>
  <c r="D6" i="287"/>
  <c r="B6" i="286"/>
  <c r="E7" i="286"/>
  <c r="D7" i="286"/>
  <c r="J7" i="286"/>
  <c r="L8" i="286"/>
  <c r="K7" i="286"/>
  <c r="C6" i="286"/>
  <c r="K6" i="286" s="1"/>
  <c r="F6" i="286"/>
  <c r="I7" i="286"/>
  <c r="H7" i="286"/>
  <c r="H6" i="284"/>
  <c r="I6" i="284"/>
  <c r="E6" i="284"/>
  <c r="D6" i="284"/>
  <c r="H6" i="283"/>
  <c r="I6" i="283"/>
  <c r="J6" i="283"/>
  <c r="L6" i="283" s="1"/>
  <c r="E6" i="283"/>
  <c r="D6" i="283"/>
  <c r="D5" i="1"/>
  <c r="D4" i="1"/>
  <c r="L7" i="306" l="1"/>
  <c r="L7" i="318"/>
  <c r="L7" i="325"/>
  <c r="L7" i="329"/>
  <c r="D6" i="330"/>
  <c r="J6" i="330"/>
  <c r="L6" i="330" s="1"/>
  <c r="E6" i="330"/>
  <c r="L7" i="330"/>
  <c r="H6" i="330"/>
  <c r="I6" i="330"/>
  <c r="H6" i="329"/>
  <c r="I6" i="329"/>
  <c r="D6" i="329"/>
  <c r="J6" i="329"/>
  <c r="L6" i="329" s="1"/>
  <c r="E6" i="329"/>
  <c r="D6" i="326"/>
  <c r="J6" i="326"/>
  <c r="L6" i="326" s="1"/>
  <c r="E6" i="326"/>
  <c r="L7" i="326"/>
  <c r="H6" i="326"/>
  <c r="I6" i="326"/>
  <c r="H6" i="325"/>
  <c r="I6" i="325"/>
  <c r="D6" i="325"/>
  <c r="J6" i="325"/>
  <c r="L6" i="325" s="1"/>
  <c r="E6" i="325"/>
  <c r="D6" i="322"/>
  <c r="J6" i="322"/>
  <c r="L6" i="322" s="1"/>
  <c r="E6" i="322"/>
  <c r="L7" i="322"/>
  <c r="H6" i="322"/>
  <c r="I6" i="322"/>
  <c r="D6" i="321"/>
  <c r="J6" i="321"/>
  <c r="L6" i="321" s="1"/>
  <c r="E6" i="321"/>
  <c r="L7" i="321"/>
  <c r="H6" i="321"/>
  <c r="I6" i="321"/>
  <c r="H6" i="318"/>
  <c r="I6" i="318"/>
  <c r="D6" i="318"/>
  <c r="J6" i="318"/>
  <c r="L6" i="318" s="1"/>
  <c r="E6" i="318"/>
  <c r="D6" i="317"/>
  <c r="J6" i="317"/>
  <c r="L6" i="317" s="1"/>
  <c r="E6" i="317"/>
  <c r="L7" i="317"/>
  <c r="H6" i="317"/>
  <c r="I6" i="317"/>
  <c r="L7" i="314"/>
  <c r="H6" i="314"/>
  <c r="I6" i="314"/>
  <c r="D6" i="314"/>
  <c r="J6" i="314"/>
  <c r="L6" i="314" s="1"/>
  <c r="E6" i="314"/>
  <c r="H6" i="310"/>
  <c r="I6" i="310"/>
  <c r="L7" i="310"/>
  <c r="D6" i="310"/>
  <c r="J6" i="310"/>
  <c r="L6" i="310" s="1"/>
  <c r="E6" i="310"/>
  <c r="D6" i="306"/>
  <c r="J6" i="306"/>
  <c r="L6" i="306" s="1"/>
  <c r="E6" i="306"/>
  <c r="H6" i="306"/>
  <c r="I6" i="306"/>
  <c r="L7" i="302"/>
  <c r="H6" i="302"/>
  <c r="I6" i="302"/>
  <c r="D6" i="302"/>
  <c r="J6" i="302"/>
  <c r="L6" i="302" s="1"/>
  <c r="E6" i="302"/>
  <c r="H6" i="298"/>
  <c r="I6" i="298"/>
  <c r="L7" i="298"/>
  <c r="D6" i="298"/>
  <c r="J6" i="298"/>
  <c r="L6" i="298" s="1"/>
  <c r="E6" i="298"/>
  <c r="H6" i="294"/>
  <c r="I6" i="294"/>
  <c r="L7" i="294"/>
  <c r="D6" i="294"/>
  <c r="J6" i="294"/>
  <c r="L6" i="294" s="1"/>
  <c r="E6" i="294"/>
  <c r="H6" i="290"/>
  <c r="I6" i="290"/>
  <c r="D6" i="290"/>
  <c r="J6" i="290"/>
  <c r="L6" i="290" s="1"/>
  <c r="E6" i="290"/>
  <c r="L7" i="290"/>
  <c r="H6" i="286"/>
  <c r="I6" i="286"/>
  <c r="L7" i="286"/>
  <c r="D6" i="286"/>
  <c r="J6" i="286"/>
  <c r="L6" i="286" s="1"/>
  <c r="E6" i="286"/>
  <c r="D6" i="1"/>
  <c r="B16" i="1" l="1"/>
  <c r="C16" i="1" l="1"/>
  <c r="D11" i="1" l="1"/>
  <c r="D12" i="1"/>
  <c r="D13" i="1"/>
  <c r="D14" i="1"/>
  <c r="D15" i="1"/>
  <c r="D16" i="1" l="1"/>
</calcChain>
</file>

<file path=xl/sharedStrings.xml><?xml version="1.0" encoding="utf-8"?>
<sst xmlns="http://schemas.openxmlformats.org/spreadsheetml/2006/main" count="2956" uniqueCount="271">
  <si>
    <t>月</t>
    <rPh sb="0" eb="1">
      <t>ツキ</t>
    </rPh>
    <phoneticPr fontId="3"/>
  </si>
  <si>
    <t>輸送実績</t>
    <phoneticPr fontId="3"/>
  </si>
  <si>
    <t>利用率</t>
    <phoneticPr fontId="3"/>
  </si>
  <si>
    <t>上旬</t>
    <rPh sb="0" eb="2">
      <t>ジョウジュン</t>
    </rPh>
    <phoneticPr fontId="3"/>
  </si>
  <si>
    <t>月間</t>
    <rPh sb="0" eb="2">
      <t>ゲッカン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</si>
  <si>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</si>
  <si>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</si>
  <si>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４月月間</t>
    <rPh sb="1" eb="2">
      <t>ガツ</t>
    </rPh>
    <rPh sb="2" eb="4">
      <t>ゲッカン</t>
    </rPh>
    <phoneticPr fontId="3"/>
  </si>
  <si>
    <t>４月上旬</t>
    <rPh sb="1" eb="2">
      <t>ガツ</t>
    </rPh>
    <rPh sb="2" eb="4">
      <t>ジョウジュン</t>
    </rPh>
    <phoneticPr fontId="3"/>
  </si>
  <si>
    <t>４月中旬</t>
    <rPh sb="1" eb="2">
      <t>ガツ</t>
    </rPh>
    <rPh sb="2" eb="4">
      <t>チュウジュン</t>
    </rPh>
    <phoneticPr fontId="3"/>
  </si>
  <si>
    <t>４月下旬</t>
    <rPh sb="1" eb="2">
      <t>ガツ</t>
    </rPh>
    <rPh sb="2" eb="4">
      <t>ゲジュン</t>
    </rPh>
    <phoneticPr fontId="3"/>
  </si>
  <si>
    <t>４月</t>
    <rPh sb="1" eb="2">
      <t>ガツ</t>
    </rPh>
    <phoneticPr fontId="3"/>
  </si>
  <si>
    <t>実績</t>
    <rPh sb="0" eb="2">
      <t>ジッセキ</t>
    </rPh>
    <phoneticPr fontId="3"/>
  </si>
  <si>
    <t>５月</t>
  </si>
  <si>
    <t>５月月間</t>
    <rPh sb="1" eb="2">
      <t>ガツ</t>
    </rPh>
    <rPh sb="2" eb="4">
      <t>ゲッカン</t>
    </rPh>
    <phoneticPr fontId="3"/>
  </si>
  <si>
    <t>５月上旬</t>
    <rPh sb="1" eb="2">
      <t>ガツ</t>
    </rPh>
    <rPh sb="2" eb="4">
      <t>ジョウジュン</t>
    </rPh>
    <phoneticPr fontId="3"/>
  </si>
  <si>
    <t>５月中旬</t>
    <rPh sb="1" eb="2">
      <t>ガツ</t>
    </rPh>
    <rPh sb="2" eb="4">
      <t>チュウジュン</t>
    </rPh>
    <phoneticPr fontId="3"/>
  </si>
  <si>
    <t>５月下旬</t>
    <rPh sb="1" eb="2">
      <t>ガツ</t>
    </rPh>
    <rPh sb="2" eb="4">
      <t>ゲジュン</t>
    </rPh>
    <phoneticPr fontId="3"/>
  </si>
  <si>
    <t>６月</t>
  </si>
  <si>
    <t>６月月間</t>
    <rPh sb="1" eb="2">
      <t>ガツ</t>
    </rPh>
    <rPh sb="2" eb="4">
      <t>ゲッカン</t>
    </rPh>
    <phoneticPr fontId="3"/>
  </si>
  <si>
    <t>６月上旬</t>
    <rPh sb="1" eb="2">
      <t>ガツ</t>
    </rPh>
    <rPh sb="2" eb="4">
      <t>ジョウジュン</t>
    </rPh>
    <phoneticPr fontId="3"/>
  </si>
  <si>
    <t>６月中旬</t>
    <rPh sb="1" eb="2">
      <t>ガツ</t>
    </rPh>
    <rPh sb="2" eb="4">
      <t>チュウジュン</t>
    </rPh>
    <phoneticPr fontId="3"/>
  </si>
  <si>
    <t>６月下旬</t>
    <rPh sb="1" eb="2">
      <t>ガツ</t>
    </rPh>
    <rPh sb="2" eb="4">
      <t>ゲジュン</t>
    </rPh>
    <phoneticPr fontId="3"/>
  </si>
  <si>
    <t>７月</t>
  </si>
  <si>
    <t>７月月間</t>
    <rPh sb="1" eb="2">
      <t>ガツ</t>
    </rPh>
    <rPh sb="2" eb="4">
      <t>ゲッカン</t>
    </rPh>
    <phoneticPr fontId="3"/>
  </si>
  <si>
    <t>７月上旬</t>
    <rPh sb="1" eb="2">
      <t>ガツ</t>
    </rPh>
    <rPh sb="2" eb="4">
      <t>ジョウジュン</t>
    </rPh>
    <phoneticPr fontId="3"/>
  </si>
  <si>
    <t>７月中旬</t>
    <rPh sb="1" eb="2">
      <t>ガツ</t>
    </rPh>
    <rPh sb="2" eb="4">
      <t>チュウジュン</t>
    </rPh>
    <phoneticPr fontId="3"/>
  </si>
  <si>
    <t>７月下旬</t>
    <rPh sb="1" eb="2">
      <t>ガツ</t>
    </rPh>
    <rPh sb="2" eb="4">
      <t>ゲジュン</t>
    </rPh>
    <phoneticPr fontId="3"/>
  </si>
  <si>
    <t>８月</t>
  </si>
  <si>
    <t>８月月間</t>
    <rPh sb="1" eb="2">
      <t>ガツ</t>
    </rPh>
    <rPh sb="2" eb="4">
      <t>ゲッカン</t>
    </rPh>
    <phoneticPr fontId="3"/>
  </si>
  <si>
    <t>８月上旬</t>
    <rPh sb="1" eb="2">
      <t>ガツ</t>
    </rPh>
    <rPh sb="2" eb="4">
      <t>ジョウジュン</t>
    </rPh>
    <phoneticPr fontId="3"/>
  </si>
  <si>
    <t>８月中旬</t>
    <rPh sb="1" eb="2">
      <t>ガツ</t>
    </rPh>
    <rPh sb="2" eb="4">
      <t>チュウジュン</t>
    </rPh>
    <phoneticPr fontId="3"/>
  </si>
  <si>
    <t>８月下旬</t>
    <rPh sb="1" eb="2">
      <t>ガツ</t>
    </rPh>
    <rPh sb="2" eb="4">
      <t>ゲジュン</t>
    </rPh>
    <phoneticPr fontId="3"/>
  </si>
  <si>
    <t>９月</t>
  </si>
  <si>
    <t>９月月間</t>
    <rPh sb="1" eb="2">
      <t>ガツ</t>
    </rPh>
    <rPh sb="2" eb="4">
      <t>ゲッカン</t>
    </rPh>
    <phoneticPr fontId="3"/>
  </si>
  <si>
    <t>９月上旬</t>
    <rPh sb="1" eb="2">
      <t>ガツ</t>
    </rPh>
    <rPh sb="2" eb="4">
      <t>ジョウジュン</t>
    </rPh>
    <phoneticPr fontId="3"/>
  </si>
  <si>
    <t>９月中旬</t>
    <rPh sb="1" eb="2">
      <t>ガツ</t>
    </rPh>
    <rPh sb="2" eb="4">
      <t>チュウジュン</t>
    </rPh>
    <phoneticPr fontId="3"/>
  </si>
  <si>
    <t>９月下旬</t>
    <rPh sb="1" eb="2">
      <t>ガツ</t>
    </rPh>
    <rPh sb="2" eb="4">
      <t>ゲジュン</t>
    </rPh>
    <phoneticPr fontId="3"/>
  </si>
  <si>
    <t>１月</t>
  </si>
  <si>
    <t>２月</t>
  </si>
  <si>
    <t>３月</t>
  </si>
  <si>
    <t>１月月間</t>
    <rPh sb="1" eb="2">
      <t>ガツ</t>
    </rPh>
    <rPh sb="2" eb="4">
      <t>ゲッカン</t>
    </rPh>
    <phoneticPr fontId="3"/>
  </si>
  <si>
    <t>２月月間</t>
    <rPh sb="1" eb="2">
      <t>ガツ</t>
    </rPh>
    <rPh sb="2" eb="4">
      <t>ゲッカン</t>
    </rPh>
    <phoneticPr fontId="3"/>
  </si>
  <si>
    <t>３月月間</t>
    <rPh sb="1" eb="2">
      <t>ガツ</t>
    </rPh>
    <rPh sb="2" eb="4">
      <t>ゲッカン</t>
    </rPh>
    <phoneticPr fontId="3"/>
  </si>
  <si>
    <t>１月上旬</t>
    <rPh sb="1" eb="2">
      <t>ガツ</t>
    </rPh>
    <rPh sb="2" eb="4">
      <t>ジョウジュン</t>
    </rPh>
    <phoneticPr fontId="3"/>
  </si>
  <si>
    <t>１月中旬</t>
    <rPh sb="1" eb="2">
      <t>ガツ</t>
    </rPh>
    <rPh sb="2" eb="4">
      <t>チュウジュン</t>
    </rPh>
    <phoneticPr fontId="3"/>
  </si>
  <si>
    <t>１月下旬</t>
    <rPh sb="1" eb="2">
      <t>ガツ</t>
    </rPh>
    <rPh sb="2" eb="4">
      <t>ゲジュン</t>
    </rPh>
    <phoneticPr fontId="3"/>
  </si>
  <si>
    <t>２月上旬</t>
    <rPh sb="1" eb="2">
      <t>ガツ</t>
    </rPh>
    <rPh sb="2" eb="4">
      <t>ジョウジュン</t>
    </rPh>
    <phoneticPr fontId="3"/>
  </si>
  <si>
    <t>２月中旬</t>
    <rPh sb="1" eb="2">
      <t>ガツ</t>
    </rPh>
    <rPh sb="2" eb="4">
      <t>チュウジュン</t>
    </rPh>
    <phoneticPr fontId="3"/>
  </si>
  <si>
    <t>２月下旬</t>
    <rPh sb="1" eb="2">
      <t>ガツ</t>
    </rPh>
    <rPh sb="2" eb="4">
      <t>ゲジュン</t>
    </rPh>
    <phoneticPr fontId="3"/>
  </si>
  <si>
    <t>３月上旬</t>
    <rPh sb="1" eb="2">
      <t>ガツ</t>
    </rPh>
    <rPh sb="2" eb="4">
      <t>ジョウジュン</t>
    </rPh>
    <phoneticPr fontId="3"/>
  </si>
  <si>
    <t>３月中旬</t>
    <rPh sb="1" eb="2">
      <t>ガツ</t>
    </rPh>
    <rPh sb="2" eb="4">
      <t>チュウジュン</t>
    </rPh>
    <phoneticPr fontId="3"/>
  </si>
  <si>
    <t>３月下旬</t>
    <rPh sb="1" eb="2">
      <t>ガツ</t>
    </rPh>
    <rPh sb="2" eb="4">
      <t>ゲジュン</t>
    </rPh>
    <phoneticPr fontId="3"/>
  </si>
  <si>
    <t>10月月間</t>
    <rPh sb="2" eb="3">
      <t>ガツ</t>
    </rPh>
    <rPh sb="3" eb="5">
      <t>ゲッカン</t>
    </rPh>
    <phoneticPr fontId="3"/>
  </si>
  <si>
    <t>11月月間</t>
    <rPh sb="2" eb="3">
      <t>ガツ</t>
    </rPh>
    <rPh sb="3" eb="5">
      <t>ゲッカン</t>
    </rPh>
    <phoneticPr fontId="3"/>
  </si>
  <si>
    <t>12月月間</t>
    <rPh sb="2" eb="3">
      <t>ガツ</t>
    </rPh>
    <rPh sb="3" eb="5">
      <t>ゲッカン</t>
    </rPh>
    <phoneticPr fontId="3"/>
  </si>
  <si>
    <t>10月上旬</t>
    <rPh sb="2" eb="3">
      <t>ガツ</t>
    </rPh>
    <rPh sb="3" eb="5">
      <t>ジョウジュン</t>
    </rPh>
    <phoneticPr fontId="3"/>
  </si>
  <si>
    <t>10月中旬</t>
    <rPh sb="2" eb="3">
      <t>ガツ</t>
    </rPh>
    <rPh sb="3" eb="5">
      <t>チュウジュン</t>
    </rPh>
    <phoneticPr fontId="3"/>
  </si>
  <si>
    <t>10月下旬</t>
    <rPh sb="2" eb="3">
      <t>ガツ</t>
    </rPh>
    <rPh sb="3" eb="5">
      <t>ゲジュン</t>
    </rPh>
    <phoneticPr fontId="3"/>
  </si>
  <si>
    <t>11月上旬</t>
    <rPh sb="2" eb="3">
      <t>ガツ</t>
    </rPh>
    <rPh sb="3" eb="5">
      <t>ジョウジュン</t>
    </rPh>
    <phoneticPr fontId="3"/>
  </si>
  <si>
    <t>11月中旬</t>
    <rPh sb="2" eb="3">
      <t>ガツ</t>
    </rPh>
    <rPh sb="3" eb="5">
      <t>チュウジュン</t>
    </rPh>
    <phoneticPr fontId="3"/>
  </si>
  <si>
    <t>11月下旬</t>
    <rPh sb="2" eb="3">
      <t>ガツ</t>
    </rPh>
    <rPh sb="3" eb="5">
      <t>ゲジュン</t>
    </rPh>
    <phoneticPr fontId="3"/>
  </si>
  <si>
    <t>12月上旬</t>
    <rPh sb="2" eb="3">
      <t>ガツ</t>
    </rPh>
    <rPh sb="3" eb="5">
      <t>ジョウジュン</t>
    </rPh>
    <phoneticPr fontId="3"/>
  </si>
  <si>
    <t>12月中旬</t>
    <rPh sb="2" eb="3">
      <t>ガツ</t>
    </rPh>
    <rPh sb="3" eb="5">
      <t>チュウジュン</t>
    </rPh>
    <phoneticPr fontId="3"/>
  </si>
  <si>
    <t>12月下旬</t>
    <rPh sb="2" eb="3">
      <t>ガツ</t>
    </rPh>
    <rPh sb="3" eb="5">
      <t>ゲジュン</t>
    </rPh>
    <phoneticPr fontId="3"/>
  </si>
  <si>
    <t>合計</t>
    <rPh sb="0" eb="2">
      <t>ゴウケイ</t>
    </rPh>
    <phoneticPr fontId="3"/>
  </si>
  <si>
    <t>10月</t>
    <phoneticPr fontId="3"/>
  </si>
  <si>
    <t>11月</t>
    <phoneticPr fontId="3"/>
  </si>
  <si>
    <t>12月</t>
    <phoneticPr fontId="3"/>
  </si>
  <si>
    <t>航空旅客輸送実績</t>
    <phoneticPr fontId="3"/>
  </si>
  <si>
    <t>航空旅客輸送実績</t>
    <rPh sb="0" eb="2">
      <t>コウクウ</t>
    </rPh>
    <rPh sb="2" eb="4">
      <t>リョキャク</t>
    </rPh>
    <rPh sb="4" eb="6">
      <t>ユソウ</t>
    </rPh>
    <rPh sb="6" eb="8">
      <t>ジッセキ</t>
    </rPh>
    <phoneticPr fontId="4"/>
  </si>
  <si>
    <t>提供座席数</t>
    <rPh sb="4" eb="5">
      <t>スウ</t>
    </rPh>
    <phoneticPr fontId="3"/>
  </si>
  <si>
    <t>※上記の各セルをクリックすると、各月・各旬ごとのシートに移動します。</t>
    <rPh sb="1" eb="3">
      <t>ジョウキ</t>
    </rPh>
    <rPh sb="4" eb="5">
      <t>カク</t>
    </rPh>
    <rPh sb="16" eb="18">
      <t>カクツキ</t>
    </rPh>
    <rPh sb="19" eb="20">
      <t>カク</t>
    </rPh>
    <rPh sb="20" eb="21">
      <t>シュン</t>
    </rPh>
    <rPh sb="28" eb="30">
      <t>イドウ</t>
    </rPh>
    <phoneticPr fontId="3"/>
  </si>
  <si>
    <t>リンク（路線ごと実績）</t>
    <rPh sb="4" eb="6">
      <t>ロセン</t>
    </rPh>
    <rPh sb="8" eb="10">
      <t>ジッセキ</t>
    </rPh>
    <phoneticPr fontId="3"/>
  </si>
  <si>
    <t>鹿児島</t>
  </si>
  <si>
    <t>宮崎</t>
  </si>
  <si>
    <t>長崎</t>
  </si>
  <si>
    <t>熊本</t>
  </si>
  <si>
    <t>広島</t>
  </si>
  <si>
    <t>仙台</t>
  </si>
  <si>
    <t>福岡</t>
  </si>
  <si>
    <t>名古屋</t>
  </si>
  <si>
    <t>東京</t>
  </si>
  <si>
    <t>伊丹</t>
  </si>
  <si>
    <t>ＪＡＬ＋ＪＴＡ＋ＲＡＣ(a)</t>
  </si>
  <si>
    <t>増減△数</t>
  </si>
  <si>
    <t>比率</t>
  </si>
  <si>
    <t>対前年同月比較</t>
  </si>
  <si>
    <t>輸送実績人数</t>
  </si>
  <si>
    <t>ＲＡＣ</t>
  </si>
  <si>
    <t>ＪＴＡ</t>
  </si>
  <si>
    <t>ＪＡＬ</t>
  </si>
  <si>
    <t>高松</t>
  </si>
  <si>
    <t>ＡＮＡ(b)</t>
  </si>
  <si>
    <t>合計 a+b+c</t>
  </si>
  <si>
    <t>大分</t>
  </si>
  <si>
    <t>関空</t>
  </si>
  <si>
    <t>合計 a+b</t>
  </si>
  <si>
    <t>名古屋－石垣</t>
  </si>
  <si>
    <t>(05'1/1～31)</t>
  </si>
  <si>
    <t>(05'1/1～10)</t>
  </si>
  <si>
    <t>(05'1/11～20)</t>
  </si>
  <si>
    <t>(05'1/21～31)</t>
  </si>
  <si>
    <t>(05'2/1～28)</t>
  </si>
  <si>
    <t>(05'2/1～10)</t>
  </si>
  <si>
    <t>(05'2/11～20)</t>
  </si>
  <si>
    <t>(05'2/21～28)</t>
  </si>
  <si>
    <t>(05'3/1～31)</t>
  </si>
  <si>
    <t>(05'3/1～10)</t>
  </si>
  <si>
    <t>(05'3/11～20)</t>
  </si>
  <si>
    <t>(05'3/21～31)</t>
  </si>
  <si>
    <t>(05'4/1～30)</t>
  </si>
  <si>
    <t>(05'4/1～10)</t>
  </si>
  <si>
    <t>(05'4/11～20)</t>
  </si>
  <si>
    <t>(05'4/21～30)</t>
  </si>
  <si>
    <t>(05'5/1～10)</t>
  </si>
  <si>
    <t>(05'5/11～20)</t>
  </si>
  <si>
    <t>(05'6/1～30)</t>
  </si>
  <si>
    <t>(05'6/1～10)</t>
  </si>
  <si>
    <t>(05'6/11～20)</t>
  </si>
  <si>
    <t>(05'6/21～30)</t>
  </si>
  <si>
    <t>(05'7/1～31)</t>
  </si>
  <si>
    <t>(05'7/1～10)</t>
  </si>
  <si>
    <t>(05'7/11～20)</t>
  </si>
  <si>
    <t>(05'7/21～31)</t>
  </si>
  <si>
    <t>(05'8/1～31)</t>
  </si>
  <si>
    <t>(05'8/1～10)</t>
  </si>
  <si>
    <t>(05'8/11～20)</t>
  </si>
  <si>
    <t>(05'8/21～31)</t>
  </si>
  <si>
    <t>(05'9/1～30)</t>
  </si>
  <si>
    <t>(05'9/1～10)</t>
  </si>
  <si>
    <t>(05'9/11～20)</t>
  </si>
  <si>
    <t>(05'10/1～31)</t>
  </si>
  <si>
    <t>(05'10/1～10)</t>
  </si>
  <si>
    <t>(05'10/11～20)</t>
  </si>
  <si>
    <t>(05'10/21～31)</t>
  </si>
  <si>
    <t>(05'11/1～30)</t>
  </si>
  <si>
    <t>(05'11/1～10)</t>
  </si>
  <si>
    <t>(05'11/11～20)</t>
  </si>
  <si>
    <t>(05'12/1～31)</t>
  </si>
  <si>
    <t>(05'12/1～10)</t>
  </si>
  <si>
    <t>(05'12/11～20)</t>
  </si>
  <si>
    <t>(05'12/21～31)</t>
  </si>
  <si>
    <t>平成17年</t>
    <rPh sb="0" eb="2">
      <t>ヘイセイ</t>
    </rPh>
    <rPh sb="4" eb="5">
      <t>ネン</t>
    </rPh>
    <phoneticPr fontId="3"/>
  </si>
  <si>
    <t>東京－石垣</t>
    <rPh sb="0" eb="2">
      <t>トウキョウ</t>
    </rPh>
    <phoneticPr fontId="4"/>
  </si>
  <si>
    <t>関西－石垣</t>
    <rPh sb="0" eb="2">
      <t>カンサイ</t>
    </rPh>
    <phoneticPr fontId="4"/>
  </si>
  <si>
    <t>福岡－石垣</t>
    <rPh sb="0" eb="2">
      <t>フクオカ</t>
    </rPh>
    <phoneticPr fontId="4"/>
  </si>
  <si>
    <t>関西－宮古</t>
    <rPh sb="0" eb="2">
      <t>カンサイ</t>
    </rPh>
    <phoneticPr fontId="4"/>
  </si>
  <si>
    <t>新潟</t>
    <rPh sb="0" eb="1">
      <t>ニイガタ</t>
    </rPh>
    <phoneticPr fontId="4"/>
  </si>
  <si>
    <t>関空</t>
    <rPh sb="0" eb="1">
      <t>カンクウ</t>
    </rPh>
    <phoneticPr fontId="4"/>
  </si>
  <si>
    <t>伊丹</t>
    <rPh sb="0" eb="1">
      <t>イタミ</t>
    </rPh>
    <phoneticPr fontId="4"/>
  </si>
  <si>
    <t>奄美－那覇</t>
    <rPh sb="0" eb="2">
      <t>アマミナ</t>
    </rPh>
    <rPh sb="3" eb="5">
      <t>ナハ</t>
    </rPh>
    <phoneticPr fontId="4"/>
  </si>
  <si>
    <t>与論－那覇</t>
    <rPh sb="0" eb="2">
      <t>ヨロンナ</t>
    </rPh>
    <rPh sb="3" eb="5">
      <t>ナハ</t>
    </rPh>
    <phoneticPr fontId="4"/>
  </si>
  <si>
    <t>小松－那覇</t>
    <rPh sb="0" eb="2">
      <t>コマツナ</t>
    </rPh>
    <rPh sb="3" eb="5">
      <t>ナハ</t>
    </rPh>
    <phoneticPr fontId="4"/>
  </si>
  <si>
    <t>福島－那覇</t>
    <rPh sb="0" eb="2">
      <t>フクシマナ</t>
    </rPh>
    <rPh sb="3" eb="5">
      <t>ナハ</t>
    </rPh>
    <phoneticPr fontId="4"/>
  </si>
  <si>
    <t>岡山－那覇</t>
    <rPh sb="0" eb="2">
      <t>オカヤマナ</t>
    </rPh>
    <rPh sb="3" eb="5">
      <t>ナハ</t>
    </rPh>
    <phoneticPr fontId="4"/>
  </si>
  <si>
    <t>高知－那覇</t>
    <rPh sb="0" eb="2">
      <t>コウチナ</t>
    </rPh>
    <rPh sb="3" eb="5">
      <t>ナハ</t>
    </rPh>
    <phoneticPr fontId="4"/>
  </si>
  <si>
    <t>松山－那覇</t>
    <rPh sb="0" eb="2">
      <t>マツヤマナ</t>
    </rPh>
    <rPh sb="3" eb="5">
      <t>ナハ</t>
    </rPh>
    <phoneticPr fontId="4"/>
  </si>
  <si>
    <t>伊丹－石垣</t>
    <rPh sb="0" eb="2">
      <t>イタミイ</t>
    </rPh>
    <rPh sb="3" eb="5">
      <t>イシガキ</t>
    </rPh>
    <phoneticPr fontId="4"/>
  </si>
  <si>
    <t>関空－石垣</t>
    <rPh sb="0" eb="2">
      <t>カンクウイ</t>
    </rPh>
    <rPh sb="3" eb="5">
      <t>イシガキ</t>
    </rPh>
    <phoneticPr fontId="4"/>
  </si>
  <si>
    <t>羽田－宮古</t>
    <rPh sb="0" eb="2">
      <t>ハネダミ</t>
    </rPh>
    <rPh sb="3" eb="5">
      <t>ミヤコ</t>
    </rPh>
    <phoneticPr fontId="4"/>
  </si>
  <si>
    <t>羽田－石垣</t>
    <rPh sb="0" eb="2">
      <t>ハネダイ</t>
    </rPh>
    <rPh sb="3" eb="5">
      <t>イシガキ</t>
    </rPh>
    <phoneticPr fontId="4"/>
  </si>
  <si>
    <t>福岡－那覇</t>
    <rPh sb="0" eb="2">
      <t>フクオカナ</t>
    </rPh>
    <rPh sb="3" eb="5">
      <t>ナハ</t>
    </rPh>
    <phoneticPr fontId="4"/>
  </si>
  <si>
    <t>関西－那覇</t>
    <rPh sb="0" eb="2">
      <t>カンサイナ</t>
    </rPh>
    <rPh sb="3" eb="5">
      <t>ナハ</t>
    </rPh>
    <phoneticPr fontId="4"/>
  </si>
  <si>
    <t>羽田－那覇</t>
    <rPh sb="0" eb="2">
      <t>ハネダナ</t>
    </rPh>
    <rPh sb="3" eb="5">
      <t>ナハ</t>
    </rPh>
    <phoneticPr fontId="4"/>
  </si>
  <si>
    <t>札幌</t>
    <rPh sb="0" eb="1">
      <t>サッポロ</t>
    </rPh>
    <phoneticPr fontId="4"/>
  </si>
  <si>
    <t>(04'1/1～31)</t>
  </si>
  <si>
    <t>利　用　率</t>
    <rPh sb="0" eb="4">
      <t>リヨウリツ</t>
    </rPh>
    <phoneticPr fontId="4"/>
  </si>
  <si>
    <t>提供座席数</t>
    <rPh sb="0" eb="2">
      <t>テイキョウザ</t>
    </rPh>
    <rPh sb="2" eb="5">
      <t>ザセキスウ</t>
    </rPh>
    <phoneticPr fontId="4"/>
  </si>
  <si>
    <t>(04'1/1～10)</t>
  </si>
  <si>
    <t>(04'1/11～20)</t>
  </si>
  <si>
    <t>名古屋</t>
    <rPh sb="0" eb="2">
      <t>ナゴヤ</t>
    </rPh>
    <phoneticPr fontId="4"/>
  </si>
  <si>
    <t>(04'1/21～31)</t>
  </si>
  <si>
    <t>(04'2/1～29)</t>
  </si>
  <si>
    <t>(04'2/1～10)</t>
  </si>
  <si>
    <t>(04'2/11～20)</t>
  </si>
  <si>
    <t>(04'2/21～29)</t>
  </si>
  <si>
    <t>(04'3/1～31)</t>
  </si>
  <si>
    <t>(04'3/1～10)</t>
  </si>
  <si>
    <t>(04'3/11～20)</t>
  </si>
  <si>
    <t>(04'3/21～31)</t>
  </si>
  <si>
    <t>(04'4/1～30)</t>
  </si>
  <si>
    <t>(04'4/1～10)</t>
  </si>
  <si>
    <t>(04'4/11～20)</t>
  </si>
  <si>
    <t>(04'4/21～30)</t>
  </si>
  <si>
    <t>(04'5/1～31)</t>
  </si>
  <si>
    <t>(05'5/1～31)</t>
  </si>
  <si>
    <t>(04'5/1～10)</t>
  </si>
  <si>
    <t>(04'5/11～20)</t>
  </si>
  <si>
    <t>(04'5/21～31)</t>
  </si>
  <si>
    <t>(05'5/21～31)</t>
  </si>
  <si>
    <t>羽田－久米島</t>
    <rPh sb="0" eb="2">
      <t>ハネダク</t>
    </rPh>
    <rPh sb="3" eb="6">
      <t>クメジマ</t>
    </rPh>
    <phoneticPr fontId="4"/>
  </si>
  <si>
    <t>(04'6/1～30)</t>
  </si>
  <si>
    <t>羽田ー久米島</t>
    <rPh sb="0" eb="2">
      <t>ハネダク</t>
    </rPh>
    <rPh sb="3" eb="6">
      <t>クメジマ</t>
    </rPh>
    <phoneticPr fontId="4"/>
  </si>
  <si>
    <t>(04'6/1～10)</t>
  </si>
  <si>
    <t>(04'6/11～20)</t>
  </si>
  <si>
    <t>(04'6/21～30)</t>
  </si>
  <si>
    <t>-</t>
  </si>
  <si>
    <t>ＳＫＹ(c)</t>
  </si>
  <si>
    <t>富山－那覇</t>
    <rPh sb="0" eb="2">
      <t>トヤマナ</t>
    </rPh>
    <rPh sb="3" eb="5">
      <t>ナハ</t>
    </rPh>
    <phoneticPr fontId="4"/>
  </si>
  <si>
    <t>(04'7/1～31)</t>
  </si>
  <si>
    <t>(04'7/1～10)</t>
  </si>
  <si>
    <t>(04'7/11～20)</t>
  </si>
  <si>
    <t>(04'7/21～31)</t>
  </si>
  <si>
    <t>名古屋－石垣</t>
    <rPh sb="0" eb="3">
      <t>ナゴヤ</t>
    </rPh>
    <phoneticPr fontId="4"/>
  </si>
  <si>
    <t>(04'8/1～31)</t>
  </si>
  <si>
    <t>高松</t>
    <rPh sb="0" eb="1">
      <t>タカマツ</t>
    </rPh>
    <phoneticPr fontId="4"/>
  </si>
  <si>
    <t>(04'8/1～10)</t>
  </si>
  <si>
    <t>名古屋ー石垣</t>
    <rPh sb="0" eb="3">
      <t>ナゴヤイ</t>
    </rPh>
    <rPh sb="4" eb="6">
      <t>イシガキ</t>
    </rPh>
    <phoneticPr fontId="4"/>
  </si>
  <si>
    <t>(04'8/11～20)</t>
  </si>
  <si>
    <t>(04'8/21～31)</t>
  </si>
  <si>
    <t>※スカイマークエアラインズの羽田－那覇間の深夜定期便は９月１日～１３日まで計９便（下り便）運航</t>
    <rPh sb="14" eb="16">
      <t>ハネダナ</t>
    </rPh>
    <rPh sb="17" eb="19">
      <t>ナハカ</t>
    </rPh>
    <rPh sb="19" eb="20">
      <t>カンシ</t>
    </rPh>
    <rPh sb="21" eb="23">
      <t>シンヤテ</t>
    </rPh>
    <rPh sb="23" eb="26">
      <t>テイキビンガ</t>
    </rPh>
    <rPh sb="28" eb="29">
      <t>ガツニ</t>
    </rPh>
    <rPh sb="30" eb="31">
      <t>ニチニ</t>
    </rPh>
    <rPh sb="34" eb="35">
      <t>ニチケ</t>
    </rPh>
    <rPh sb="37" eb="38">
      <t>ケイビ</t>
    </rPh>
    <rPh sb="39" eb="40">
      <t>ビンク</t>
    </rPh>
    <rPh sb="41" eb="42">
      <t>クダビ</t>
    </rPh>
    <rPh sb="43" eb="44">
      <t>ビンウ</t>
    </rPh>
    <rPh sb="45" eb="47">
      <t>ウンコウ</t>
    </rPh>
    <phoneticPr fontId="4"/>
  </si>
  <si>
    <t>－</t>
  </si>
  <si>
    <t>SKY(c)</t>
  </si>
  <si>
    <t>富山ー那覇</t>
    <rPh sb="0" eb="2">
      <t>トヤマナ</t>
    </rPh>
    <rPh sb="3" eb="5">
      <t>ナハ</t>
    </rPh>
    <phoneticPr fontId="4"/>
  </si>
  <si>
    <t>(04'9/1～30)</t>
  </si>
  <si>
    <t>(04'9/1～10)</t>
  </si>
  <si>
    <r>
      <t>羽田－那覇</t>
    </r>
    <r>
      <rPr>
        <sz val="6"/>
        <rFont val="ＭＳ ゴシック"/>
        <family val="3"/>
        <charset val="128"/>
      </rPr>
      <t>（9月1日～13日の実績）</t>
    </r>
    <rPh sb="0" eb="2">
      <t>ハネダナ</t>
    </rPh>
    <rPh sb="3" eb="5">
      <t>ナハガ</t>
    </rPh>
    <rPh sb="7" eb="8">
      <t>ガツニ</t>
    </rPh>
    <rPh sb="9" eb="10">
      <t>ニチニ</t>
    </rPh>
    <rPh sb="13" eb="14">
      <t>ニチジ</t>
    </rPh>
    <rPh sb="15" eb="17">
      <t>ジッセキ</t>
    </rPh>
    <phoneticPr fontId="4"/>
  </si>
  <si>
    <t>SKY（ｃ）</t>
  </si>
  <si>
    <t>(04'9/11～20)</t>
  </si>
  <si>
    <t>(04'9/21～30)</t>
  </si>
  <si>
    <t>(05'9/21～30)</t>
  </si>
  <si>
    <t>山形－石垣</t>
    <rPh sb="0" eb="2">
      <t>ヤマガタイ</t>
    </rPh>
    <rPh sb="3" eb="5">
      <t>イシガキ</t>
    </rPh>
    <phoneticPr fontId="4"/>
  </si>
  <si>
    <t>仙台－那覇</t>
    <rPh sb="0" eb="2">
      <t>センダイナ</t>
    </rPh>
    <rPh sb="3" eb="5">
      <t>ナハ</t>
    </rPh>
    <phoneticPr fontId="4"/>
  </si>
  <si>
    <t>富山－石垣</t>
    <rPh sb="0" eb="2">
      <t>トヤマイ</t>
    </rPh>
    <rPh sb="3" eb="5">
      <t>イシガキ</t>
    </rPh>
    <phoneticPr fontId="4"/>
  </si>
  <si>
    <t>名古屋－石垣</t>
    <rPh sb="0" eb="3">
      <t>ナゴヤイ</t>
    </rPh>
    <rPh sb="4" eb="6">
      <t>イシガキ</t>
    </rPh>
    <phoneticPr fontId="4"/>
  </si>
  <si>
    <t>(04'10/1～31)</t>
  </si>
  <si>
    <t>(04'10/1～10)</t>
  </si>
  <si>
    <t>(04'10/11～20)</t>
  </si>
  <si>
    <t>(04'10/21～31)</t>
  </si>
  <si>
    <t>帯広－那覇　　※チャーター便</t>
    <rPh sb="0" eb="2">
      <t>オビヒロナ</t>
    </rPh>
    <rPh sb="3" eb="5">
      <t>ナハビ</t>
    </rPh>
    <rPh sb="13" eb="14">
      <t>ビン</t>
    </rPh>
    <phoneticPr fontId="4"/>
  </si>
  <si>
    <t>旭川－那覇　　※チャーター便</t>
    <rPh sb="0" eb="2">
      <t>アサヒカワナ</t>
    </rPh>
    <rPh sb="3" eb="5">
      <t>ナハビ</t>
    </rPh>
    <rPh sb="13" eb="14">
      <t>ビン</t>
    </rPh>
    <phoneticPr fontId="4"/>
  </si>
  <si>
    <t>名古屋－石垣　※チャーター便</t>
    <rPh sb="0" eb="3">
      <t>ナゴヤイ</t>
    </rPh>
    <rPh sb="4" eb="6">
      <t>イシガキビ</t>
    </rPh>
    <rPh sb="13" eb="14">
      <t>ビン</t>
    </rPh>
    <phoneticPr fontId="4"/>
  </si>
  <si>
    <t>(04'11/1～30)</t>
  </si>
  <si>
    <t>(04'11/1～10)</t>
  </si>
  <si>
    <t>(04'11/11～20)</t>
  </si>
  <si>
    <t>(04'11/21～31)</t>
  </si>
  <si>
    <t>(05'11/21～31)</t>
  </si>
  <si>
    <t>仙台</t>
    <rPh sb="0" eb="1">
      <t>センダイ</t>
    </rPh>
    <phoneticPr fontId="4"/>
  </si>
  <si>
    <t>(04'12/1～31)</t>
  </si>
  <si>
    <t>(04'12/1～10)</t>
  </si>
  <si>
    <t>(04'12/11～20)</t>
  </si>
  <si>
    <t>(04'12/21～31)</t>
  </si>
  <si>
    <t>提供座席数</t>
    <rPh sb="0" eb="2">
      <t>テイキョウザ</t>
    </rPh>
    <rPh sb="2" eb="5">
      <t>ザセキスウ</t>
    </rPh>
    <phoneticPr fontId="4"/>
  </si>
  <si>
    <t>利　用　率</t>
    <rPh sb="0" eb="4">
      <t>リヨウリツ</t>
    </rPh>
    <phoneticPr fontId="4"/>
  </si>
  <si>
    <t>札幌</t>
    <rPh sb="0" eb="1">
      <t>サッポロ</t>
    </rPh>
    <phoneticPr fontId="4"/>
  </si>
  <si>
    <t>羽田－那覇</t>
    <rPh sb="0" eb="2">
      <t>ハネダナ</t>
    </rPh>
    <rPh sb="3" eb="5">
      <t>ナハ</t>
    </rPh>
    <phoneticPr fontId="4"/>
  </si>
  <si>
    <t>関西－那覇</t>
    <rPh sb="0" eb="2">
      <t>カンサイナ</t>
    </rPh>
    <rPh sb="3" eb="5">
      <t>ナハ</t>
    </rPh>
    <phoneticPr fontId="4"/>
  </si>
  <si>
    <t>福岡－那覇</t>
    <rPh sb="0" eb="2">
      <t>フクオカナ</t>
    </rPh>
    <rPh sb="3" eb="5">
      <t>ナハ</t>
    </rPh>
    <phoneticPr fontId="4"/>
  </si>
  <si>
    <t>羽田－石垣</t>
    <rPh sb="0" eb="2">
      <t>ハネダイ</t>
    </rPh>
    <rPh sb="3" eb="5">
      <t>イシガキ</t>
    </rPh>
    <phoneticPr fontId="4"/>
  </si>
  <si>
    <t>羽田－宮古</t>
    <rPh sb="0" eb="2">
      <t>ハネダミ</t>
    </rPh>
    <rPh sb="3" eb="5">
      <t>ミヤコ</t>
    </rPh>
    <phoneticPr fontId="4"/>
  </si>
  <si>
    <t>関空－石垣</t>
    <rPh sb="0" eb="2">
      <t>カンクウイ</t>
    </rPh>
    <rPh sb="3" eb="5">
      <t>イシガキ</t>
    </rPh>
    <phoneticPr fontId="4"/>
  </si>
  <si>
    <t>伊丹－石垣</t>
    <rPh sb="0" eb="2">
      <t>イタミイ</t>
    </rPh>
    <rPh sb="3" eb="5">
      <t>イシガキ</t>
    </rPh>
    <phoneticPr fontId="4"/>
  </si>
  <si>
    <t>松山－那覇</t>
    <rPh sb="0" eb="2">
      <t>マツヤマナ</t>
    </rPh>
    <rPh sb="3" eb="5">
      <t>ナハ</t>
    </rPh>
    <phoneticPr fontId="4"/>
  </si>
  <si>
    <t>高知－那覇</t>
    <rPh sb="0" eb="2">
      <t>コウチナ</t>
    </rPh>
    <rPh sb="3" eb="5">
      <t>ナハ</t>
    </rPh>
    <phoneticPr fontId="4"/>
  </si>
  <si>
    <t>岡山－那覇</t>
    <rPh sb="0" eb="2">
      <t>オカヤマナ</t>
    </rPh>
    <rPh sb="3" eb="5">
      <t>ナハ</t>
    </rPh>
    <phoneticPr fontId="4"/>
  </si>
  <si>
    <t>福島－那覇</t>
    <rPh sb="0" eb="2">
      <t>フクシマナ</t>
    </rPh>
    <rPh sb="3" eb="5">
      <t>ナハ</t>
    </rPh>
    <phoneticPr fontId="4"/>
  </si>
  <si>
    <t>小松－那覇</t>
    <rPh sb="0" eb="2">
      <t>コマツナ</t>
    </rPh>
    <rPh sb="3" eb="5">
      <t>ナハ</t>
    </rPh>
    <phoneticPr fontId="4"/>
  </si>
  <si>
    <t>与論－那覇</t>
    <rPh sb="0" eb="2">
      <t>ヨロンナ</t>
    </rPh>
    <rPh sb="3" eb="5">
      <t>ナハ</t>
    </rPh>
    <phoneticPr fontId="4"/>
  </si>
  <si>
    <t>奄美－那覇</t>
    <rPh sb="0" eb="2">
      <t>アマミナ</t>
    </rPh>
    <rPh sb="3" eb="5">
      <t>ナハ</t>
    </rPh>
    <phoneticPr fontId="4"/>
  </si>
  <si>
    <t>伊丹</t>
    <rPh sb="0" eb="1">
      <t>イタミ</t>
    </rPh>
    <phoneticPr fontId="4"/>
  </si>
  <si>
    <t>関空</t>
    <rPh sb="0" eb="1">
      <t>カンクウ</t>
    </rPh>
    <phoneticPr fontId="4"/>
  </si>
  <si>
    <t>関西－宮古</t>
    <rPh sb="0" eb="2">
      <t>カンサイ</t>
    </rPh>
    <phoneticPr fontId="4"/>
  </si>
  <si>
    <t>福岡－石垣</t>
    <rPh sb="0" eb="2">
      <t>フクオカ</t>
    </rPh>
    <phoneticPr fontId="4"/>
  </si>
  <si>
    <t>関西－石垣</t>
    <rPh sb="0" eb="2">
      <t>カンサイ</t>
    </rPh>
    <phoneticPr fontId="4"/>
  </si>
  <si>
    <t>東京－石垣</t>
    <rPh sb="0" eb="2">
      <t>トウキョウ</t>
    </rPh>
    <phoneticPr fontId="4"/>
  </si>
  <si>
    <t>新潟</t>
    <rPh sb="0" eb="1">
      <t>ニイガタ</t>
    </rPh>
    <phoneticPr fontId="4"/>
  </si>
  <si>
    <t>羽田－久米島</t>
    <rPh sb="0" eb="2">
      <t>ハネダク</t>
    </rPh>
    <rPh sb="3" eb="6">
      <t>クメジマ</t>
    </rPh>
    <phoneticPr fontId="4"/>
  </si>
  <si>
    <t>富山－那覇</t>
    <rPh sb="0" eb="2">
      <t>トヤマナ</t>
    </rPh>
    <rPh sb="3" eb="5">
      <t>ナハ</t>
    </rPh>
    <phoneticPr fontId="4"/>
  </si>
  <si>
    <t>名古屋ー石垣</t>
    <rPh sb="0" eb="3">
      <t>ナゴヤイ</t>
    </rPh>
    <rPh sb="4" eb="6">
      <t>イシガキ</t>
    </rPh>
    <phoneticPr fontId="4"/>
  </si>
  <si>
    <t>※移動後の各シートでは、シート左上の「平成17年」の表記をクリックすると、このシートに戻ります。</t>
    <rPh sb="1" eb="4">
      <t>イドウゴ</t>
    </rPh>
    <rPh sb="5" eb="6">
      <t>カク</t>
    </rPh>
    <rPh sb="15" eb="17">
      <t>ヒダリウエ</t>
    </rPh>
    <rPh sb="19" eb="21">
      <t>h</t>
    </rPh>
    <rPh sb="23" eb="24">
      <t>ネン</t>
    </rPh>
    <rPh sb="26" eb="28">
      <t>ヒョウキ</t>
    </rPh>
    <rPh sb="43" eb="44">
      <t>モド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</si>
</sst>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_ "/>
    <numFmt numFmtId="178" formatCode="0.0%"/>
    <numFmt numFmtId="179" formatCode="#,##0;[Red]&quot;△&quot;#,##0"/>
    <numFmt numFmtId="180" formatCode="0.0%;[Red]&quot;△&quot;0.0%"/>
  </numFmts>
  <fonts count="14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3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u/>
      <sz val="10"/>
      <color theme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8"/>
      <color indexed="48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7" fillId="0" borderId="0" applyNumberForma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99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38" fontId="6" fillId="0" borderId="0" xfId="4" applyFont="1" applyAlignment="1">
      <alignment vertical="center"/>
    </xf>
    <xf numFmtId="0" fontId="6" fillId="0" borderId="0" xfId="3" applyFont="1" applyAlignment="1">
      <alignment horizontal="center" vertical="center"/>
    </xf>
    <xf numFmtId="179" fontId="6" fillId="0" borderId="25" xfId="3" applyNumberFormat="1" applyFont="1" applyBorder="1" applyAlignment="1">
      <alignment vertical="center"/>
    </xf>
    <xf numFmtId="179" fontId="6" fillId="0" borderId="28" xfId="3" applyNumberFormat="1" applyFont="1" applyBorder="1" applyAlignment="1">
      <alignment vertical="center"/>
    </xf>
    <xf numFmtId="179" fontId="6" fillId="0" borderId="22" xfId="3" applyNumberFormat="1" applyFont="1" applyBorder="1" applyAlignment="1">
      <alignment vertical="center"/>
    </xf>
    <xf numFmtId="179" fontId="6" fillId="0" borderId="15" xfId="3" applyNumberFormat="1" applyFont="1" applyBorder="1" applyAlignment="1">
      <alignment vertical="center"/>
    </xf>
    <xf numFmtId="178" fontId="10" fillId="0" borderId="15" xfId="5" applyNumberFormat="1" applyFont="1" applyBorder="1" applyAlignment="1">
      <alignment vertical="center"/>
    </xf>
    <xf numFmtId="179" fontId="10" fillId="0" borderId="15" xfId="3" applyNumberFormat="1" applyFont="1" applyBorder="1" applyAlignment="1">
      <alignment vertical="center"/>
    </xf>
    <xf numFmtId="180" fontId="6" fillId="0" borderId="28" xfId="5" applyNumberFormat="1" applyFont="1" applyBorder="1" applyAlignment="1">
      <alignment vertical="center"/>
    </xf>
    <xf numFmtId="178" fontId="6" fillId="0" borderId="28" xfId="5" applyNumberFormat="1" applyFont="1" applyBorder="1" applyAlignment="1">
      <alignment vertical="center"/>
    </xf>
    <xf numFmtId="180" fontId="6" fillId="0" borderId="26" xfId="5" applyNumberFormat="1" applyFont="1" applyBorder="1" applyAlignment="1">
      <alignment vertical="center"/>
    </xf>
    <xf numFmtId="178" fontId="6" fillId="0" borderId="26" xfId="5" applyNumberFormat="1" applyFont="1" applyBorder="1" applyAlignment="1">
      <alignment vertical="center"/>
    </xf>
    <xf numFmtId="179" fontId="6" fillId="0" borderId="26" xfId="3" applyNumberFormat="1" applyFont="1" applyBorder="1" applyAlignment="1">
      <alignment vertical="center"/>
    </xf>
    <xf numFmtId="178" fontId="6" fillId="0" borderId="22" xfId="5" applyNumberFormat="1" applyFont="1" applyBorder="1" applyAlignment="1">
      <alignment vertical="center"/>
    </xf>
    <xf numFmtId="179" fontId="6" fillId="0" borderId="27" xfId="3" applyNumberFormat="1" applyFont="1" applyBorder="1" applyAlignment="1">
      <alignment vertical="center"/>
    </xf>
    <xf numFmtId="178" fontId="6" fillId="0" borderId="27" xfId="5" applyNumberFormat="1" applyFont="1" applyBorder="1" applyAlignment="1">
      <alignment vertical="center"/>
    </xf>
    <xf numFmtId="180" fontId="6" fillId="0" borderId="15" xfId="5" applyNumberFormat="1" applyFont="1" applyBorder="1" applyAlignment="1">
      <alignment vertical="center"/>
    </xf>
    <xf numFmtId="178" fontId="6" fillId="0" borderId="15" xfId="5" applyNumberFormat="1" applyFont="1" applyBorder="1" applyAlignment="1">
      <alignment vertical="center"/>
    </xf>
    <xf numFmtId="180" fontId="6" fillId="0" borderId="22" xfId="5" applyNumberFormat="1" applyFont="1" applyBorder="1" applyAlignment="1">
      <alignment vertical="center"/>
    </xf>
    <xf numFmtId="180" fontId="10" fillId="0" borderId="15" xfId="5" applyNumberFormat="1" applyFont="1" applyBorder="1" applyAlignment="1">
      <alignment vertical="center"/>
    </xf>
    <xf numFmtId="179" fontId="6" fillId="0" borderId="29" xfId="3" applyNumberFormat="1" applyFont="1" applyBorder="1" applyAlignment="1">
      <alignment vertical="center"/>
    </xf>
    <xf numFmtId="180" fontId="6" fillId="0" borderId="25" xfId="5" applyNumberFormat="1" applyFont="1" applyBorder="1" applyAlignment="1">
      <alignment vertical="center"/>
    </xf>
    <xf numFmtId="178" fontId="6" fillId="0" borderId="25" xfId="5" applyNumberFormat="1" applyFont="1" applyBorder="1" applyAlignment="1">
      <alignment vertical="center"/>
    </xf>
    <xf numFmtId="179" fontId="6" fillId="0" borderId="31" xfId="3" applyNumberFormat="1" applyFont="1" applyBorder="1" applyAlignment="1">
      <alignment vertical="center"/>
    </xf>
    <xf numFmtId="178" fontId="6" fillId="0" borderId="20" xfId="5" applyNumberFormat="1" applyFont="1" applyBorder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38" fontId="6" fillId="0" borderId="25" xfId="4" applyFont="1" applyBorder="1" applyAlignment="1">
      <alignment vertical="center"/>
    </xf>
    <xf numFmtId="179" fontId="6" fillId="0" borderId="16" xfId="3" applyNumberFormat="1" applyFont="1" applyBorder="1" applyAlignment="1">
      <alignment vertical="center"/>
    </xf>
    <xf numFmtId="38" fontId="6" fillId="0" borderId="16" xfId="4" applyFont="1" applyBorder="1" applyAlignment="1">
      <alignment vertical="center"/>
    </xf>
    <xf numFmtId="38" fontId="10" fillId="0" borderId="15" xfId="4" applyFont="1" applyBorder="1" applyAlignment="1">
      <alignment vertical="center"/>
    </xf>
    <xf numFmtId="38" fontId="6" fillId="0" borderId="22" xfId="4" applyFont="1" applyBorder="1" applyAlignment="1">
      <alignment vertical="center"/>
    </xf>
    <xf numFmtId="38" fontId="6" fillId="0" borderId="28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6" fillId="0" borderId="26" xfId="4" applyFont="1" applyBorder="1" applyAlignment="1">
      <alignment vertical="center"/>
    </xf>
    <xf numFmtId="38" fontId="6" fillId="0" borderId="15" xfId="4" applyFont="1" applyBorder="1" applyAlignment="1">
      <alignment vertical="center"/>
    </xf>
    <xf numFmtId="38" fontId="6" fillId="0" borderId="29" xfId="4" applyFont="1" applyBorder="1" applyAlignment="1">
      <alignment vertical="center"/>
    </xf>
    <xf numFmtId="38" fontId="6" fillId="0" borderId="27" xfId="4" applyFont="1" applyBorder="1" applyAlignment="1">
      <alignment vertical="center"/>
    </xf>
    <xf numFmtId="38" fontId="6" fillId="0" borderId="33" xfId="4" applyFont="1" applyBorder="1" applyAlignment="1">
      <alignment vertical="center"/>
    </xf>
    <xf numFmtId="178" fontId="6" fillId="0" borderId="29" xfId="5" applyNumberFormat="1" applyFont="1" applyBorder="1" applyAlignment="1">
      <alignment vertical="center"/>
    </xf>
    <xf numFmtId="38" fontId="6" fillId="0" borderId="30" xfId="4" applyFont="1" applyBorder="1" applyAlignment="1">
      <alignment vertical="center"/>
    </xf>
    <xf numFmtId="178" fontId="6" fillId="0" borderId="30" xfId="5" applyNumberFormat="1" applyFont="1" applyBorder="1" applyAlignment="1">
      <alignment vertical="center"/>
    </xf>
    <xf numFmtId="178" fontId="6" fillId="0" borderId="31" xfId="5" applyNumberFormat="1" applyFont="1" applyBorder="1" applyAlignment="1">
      <alignment vertical="center"/>
    </xf>
    <xf numFmtId="178" fontId="6" fillId="0" borderId="33" xfId="5" applyNumberFormat="1" applyFont="1" applyBorder="1" applyAlignment="1">
      <alignment vertical="center"/>
    </xf>
    <xf numFmtId="180" fontId="6" fillId="0" borderId="27" xfId="5" applyNumberFormat="1" applyFont="1" applyBorder="1" applyAlignment="1">
      <alignment vertical="center"/>
    </xf>
    <xf numFmtId="38" fontId="6" fillId="0" borderId="2" xfId="4" applyFont="1" applyBorder="1" applyAlignment="1">
      <alignment vertical="center"/>
    </xf>
    <xf numFmtId="38" fontId="10" fillId="0" borderId="37" xfId="4" applyFont="1" applyBorder="1" applyAlignment="1">
      <alignment vertical="center"/>
    </xf>
    <xf numFmtId="178" fontId="6" fillId="0" borderId="17" xfId="5" applyNumberFormat="1" applyFont="1" applyBorder="1" applyAlignment="1">
      <alignment vertical="center"/>
    </xf>
    <xf numFmtId="38" fontId="11" fillId="0" borderId="25" xfId="4" applyFont="1" applyBorder="1" applyAlignment="1">
      <alignment vertical="center"/>
    </xf>
    <xf numFmtId="38" fontId="11" fillId="0" borderId="16" xfId="4" applyFont="1" applyBorder="1" applyAlignment="1">
      <alignment vertical="center"/>
    </xf>
    <xf numFmtId="38" fontId="11" fillId="0" borderId="22" xfId="4" applyFont="1" applyFill="1" applyBorder="1" applyAlignment="1">
      <alignment vertical="center"/>
    </xf>
    <xf numFmtId="38" fontId="11" fillId="0" borderId="22" xfId="4" applyFont="1" applyBorder="1" applyAlignment="1">
      <alignment vertical="center"/>
    </xf>
    <xf numFmtId="38" fontId="11" fillId="0" borderId="28" xfId="4" applyFont="1" applyBorder="1" applyAlignment="1">
      <alignment vertical="center"/>
    </xf>
    <xf numFmtId="38" fontId="11" fillId="0" borderId="0" xfId="4" applyFont="1" applyBorder="1" applyAlignment="1">
      <alignment vertical="center"/>
    </xf>
    <xf numFmtId="38" fontId="11" fillId="0" borderId="32" xfId="4" applyFont="1" applyBorder="1" applyAlignment="1">
      <alignment vertical="center"/>
    </xf>
    <xf numFmtId="38" fontId="11" fillId="0" borderId="20" xfId="4" applyFont="1" applyBorder="1" applyAlignment="1">
      <alignment vertical="center"/>
    </xf>
    <xf numFmtId="38" fontId="11" fillId="0" borderId="26" xfId="4" applyFont="1" applyBorder="1" applyAlignment="1">
      <alignment vertical="center"/>
    </xf>
    <xf numFmtId="38" fontId="11" fillId="0" borderId="27" xfId="4" applyFont="1" applyBorder="1" applyAlignment="1">
      <alignment vertical="center"/>
    </xf>
    <xf numFmtId="38" fontId="11" fillId="0" borderId="29" xfId="4" applyFont="1" applyBorder="1" applyAlignment="1">
      <alignment vertical="center"/>
    </xf>
    <xf numFmtId="38" fontId="11" fillId="0" borderId="30" xfId="4" applyFont="1" applyBorder="1" applyAlignment="1">
      <alignment vertical="center"/>
    </xf>
    <xf numFmtId="177" fontId="8" fillId="0" borderId="21" xfId="0" applyNumberFormat="1" applyFont="1" applyBorder="1" applyAlignment="1">
      <alignment horizontal="center" vertical="center"/>
    </xf>
    <xf numFmtId="178" fontId="8" fillId="0" borderId="13" xfId="0" applyNumberFormat="1" applyFont="1" applyBorder="1" applyAlignment="1">
      <alignment horizontal="center" vertical="center"/>
    </xf>
    <xf numFmtId="178" fontId="8" fillId="0" borderId="6" xfId="0" applyNumberFormat="1" applyFont="1" applyBorder="1" applyAlignment="1">
      <alignment horizontal="center" vertical="center"/>
    </xf>
    <xf numFmtId="178" fontId="8" fillId="0" borderId="24" xfId="0" applyNumberFormat="1" applyFont="1" applyBorder="1" applyAlignment="1">
      <alignment horizontal="center" vertical="center"/>
    </xf>
    <xf numFmtId="177" fontId="8" fillId="0" borderId="11" xfId="0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178" fontId="8" fillId="0" borderId="10" xfId="0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8" fontId="6" fillId="0" borderId="15" xfId="3" applyNumberFormat="1" applyFont="1" applyBorder="1" applyAlignment="1">
      <alignment vertical="center"/>
    </xf>
    <xf numFmtId="38" fontId="11" fillId="0" borderId="15" xfId="4" applyFont="1" applyBorder="1" applyAlignment="1">
      <alignment vertical="center"/>
    </xf>
    <xf numFmtId="0" fontId="6" fillId="0" borderId="15" xfId="3" applyFont="1" applyBorder="1" applyAlignment="1">
      <alignment vertical="center"/>
    </xf>
    <xf numFmtId="0" fontId="10" fillId="0" borderId="15" xfId="3" applyFont="1" applyBorder="1" applyAlignment="1">
      <alignment horizontal="center" vertical="center"/>
    </xf>
    <xf numFmtId="0" fontId="6" fillId="0" borderId="25" xfId="3" applyFont="1" applyBorder="1" applyAlignment="1">
      <alignment vertical="center"/>
    </xf>
    <xf numFmtId="0" fontId="6" fillId="0" borderId="22" xfId="3" applyFont="1" applyBorder="1" applyAlignment="1">
      <alignment vertical="center"/>
    </xf>
    <xf numFmtId="0" fontId="6" fillId="0" borderId="28" xfId="3" applyFont="1" applyBorder="1" applyAlignment="1">
      <alignment vertical="center"/>
    </xf>
    <xf numFmtId="0" fontId="6" fillId="0" borderId="26" xfId="3" applyFont="1" applyBorder="1" applyAlignment="1">
      <alignment vertical="center"/>
    </xf>
    <xf numFmtId="0" fontId="6" fillId="0" borderId="27" xfId="3" applyFont="1" applyBorder="1" applyAlignment="1">
      <alignment vertical="center"/>
    </xf>
    <xf numFmtId="38" fontId="11" fillId="0" borderId="31" xfId="4" applyFont="1" applyBorder="1" applyAlignment="1">
      <alignment vertical="center"/>
    </xf>
    <xf numFmtId="38" fontId="11" fillId="0" borderId="0" xfId="4" applyFont="1" applyAlignment="1">
      <alignment vertical="center"/>
    </xf>
    <xf numFmtId="0" fontId="6" fillId="0" borderId="32" xfId="3" applyFont="1" applyBorder="1" applyAlignment="1">
      <alignment vertical="center"/>
    </xf>
    <xf numFmtId="38" fontId="6" fillId="0" borderId="17" xfId="4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77" fontId="8" fillId="0" borderId="5" xfId="0" applyNumberFormat="1" applyFont="1" applyBorder="1" applyAlignment="1">
      <alignment horizontal="center" vertical="center"/>
    </xf>
    <xf numFmtId="178" fontId="8" fillId="0" borderId="29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0" fontId="9" fillId="0" borderId="43" xfId="2" applyFont="1" applyBorder="1" applyAlignment="1">
      <alignment horizontal="center" vertical="center"/>
    </xf>
    <xf numFmtId="0" fontId="9" fillId="0" borderId="44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180" fontId="6" fillId="0" borderId="20" xfId="5" applyNumberFormat="1" applyFont="1" applyBorder="1" applyAlignment="1">
      <alignment vertical="center"/>
    </xf>
    <xf numFmtId="179" fontId="6" fillId="0" borderId="20" xfId="3" applyNumberFormat="1" applyFont="1" applyBorder="1" applyAlignment="1">
      <alignment vertical="center"/>
    </xf>
    <xf numFmtId="0" fontId="6" fillId="0" borderId="20" xfId="3" applyFont="1" applyBorder="1" applyAlignment="1">
      <alignment horizontal="center" vertical="center"/>
    </xf>
    <xf numFmtId="38" fontId="11" fillId="0" borderId="17" xfId="4" applyFont="1" applyBorder="1" applyAlignment="1">
      <alignment vertical="center"/>
    </xf>
    <xf numFmtId="38" fontId="11" fillId="0" borderId="33" xfId="4" applyFont="1" applyBorder="1" applyAlignment="1">
      <alignment vertical="center"/>
    </xf>
    <xf numFmtId="38" fontId="11" fillId="0" borderId="7" xfId="4" applyFont="1" applyBorder="1" applyAlignment="1">
      <alignment vertical="center"/>
    </xf>
    <xf numFmtId="38" fontId="11" fillId="0" borderId="3" xfId="4" applyFont="1" applyBorder="1" applyAlignment="1">
      <alignment vertical="center"/>
    </xf>
    <xf numFmtId="38" fontId="6" fillId="0" borderId="6" xfId="4" applyFont="1" applyBorder="1" applyAlignment="1">
      <alignment vertical="center"/>
    </xf>
    <xf numFmtId="177" fontId="8" fillId="0" borderId="45" xfId="0" applyNumberFormat="1" applyFont="1" applyBorder="1" applyAlignment="1">
      <alignment horizontal="center" vertical="center"/>
    </xf>
    <xf numFmtId="177" fontId="8" fillId="0" borderId="46" xfId="0" applyNumberFormat="1" applyFont="1" applyBorder="1" applyAlignment="1">
      <alignment horizontal="center" vertical="center"/>
    </xf>
    <xf numFmtId="177" fontId="8" fillId="0" borderId="12" xfId="0" applyNumberFormat="1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6" fillId="0" borderId="38" xfId="3" applyFont="1" applyBorder="1" applyAlignment="1">
      <alignment vertical="center"/>
    </xf>
    <xf numFmtId="0" fontId="6" fillId="0" borderId="35" xfId="3" applyFont="1" applyBorder="1" applyAlignment="1">
      <alignment vertical="center"/>
    </xf>
    <xf numFmtId="178" fontId="6" fillId="0" borderId="6" xfId="5" applyNumberFormat="1" applyFont="1" applyBorder="1" applyAlignment="1">
      <alignment vertical="center"/>
    </xf>
    <xf numFmtId="178" fontId="6" fillId="0" borderId="32" xfId="5" applyNumberFormat="1" applyFont="1" applyBorder="1" applyAlignment="1">
      <alignment vertical="center"/>
    </xf>
    <xf numFmtId="38" fontId="6" fillId="0" borderId="15" xfId="4" applyFont="1" applyBorder="1" applyAlignment="1">
      <alignment horizontal="right" vertical="center"/>
    </xf>
    <xf numFmtId="38" fontId="10" fillId="0" borderId="15" xfId="4" applyFont="1" applyBorder="1" applyAlignment="1">
      <alignment horizontal="right" vertical="center"/>
    </xf>
    <xf numFmtId="178" fontId="10" fillId="0" borderId="25" xfId="5" applyNumberFormat="1" applyFont="1" applyBorder="1" applyAlignment="1">
      <alignment vertical="center"/>
    </xf>
    <xf numFmtId="38" fontId="12" fillId="0" borderId="15" xfId="4" applyFont="1" applyBorder="1" applyAlignment="1">
      <alignment horizontal="right" vertical="center"/>
    </xf>
    <xf numFmtId="178" fontId="6" fillId="0" borderId="47" xfId="5" applyNumberFormat="1" applyFont="1" applyBorder="1" applyAlignment="1">
      <alignment vertical="center"/>
    </xf>
    <xf numFmtId="0" fontId="6" fillId="0" borderId="5" xfId="3" applyFont="1" applyBorder="1" applyAlignment="1">
      <alignment vertical="center"/>
    </xf>
    <xf numFmtId="0" fontId="11" fillId="0" borderId="15" xfId="3" applyFont="1" applyBorder="1" applyAlignment="1">
      <alignment horizontal="right" vertical="center"/>
    </xf>
    <xf numFmtId="178" fontId="10" fillId="0" borderId="15" xfId="3" applyNumberFormat="1" applyFont="1" applyBorder="1" applyAlignment="1">
      <alignment vertical="center"/>
    </xf>
    <xf numFmtId="38" fontId="10" fillId="0" borderId="15" xfId="3" applyNumberFormat="1" applyFont="1" applyBorder="1" applyAlignment="1">
      <alignment vertical="center"/>
    </xf>
    <xf numFmtId="38" fontId="11" fillId="0" borderId="6" xfId="4" applyFont="1" applyBorder="1" applyAlignment="1">
      <alignment vertical="center"/>
    </xf>
    <xf numFmtId="178" fontId="6" fillId="0" borderId="36" xfId="5" applyNumberFormat="1" applyFont="1" applyBorder="1" applyAlignment="1">
      <alignment vertical="center"/>
    </xf>
    <xf numFmtId="38" fontId="6" fillId="0" borderId="48" xfId="4" applyFont="1" applyBorder="1" applyAlignment="1">
      <alignment vertical="center"/>
    </xf>
    <xf numFmtId="0" fontId="6" fillId="0" borderId="47" xfId="3" applyFont="1" applyBorder="1" applyAlignment="1">
      <alignment vertical="center"/>
    </xf>
    <xf numFmtId="38" fontId="6" fillId="0" borderId="49" xfId="4" applyFont="1" applyBorder="1" applyAlignment="1">
      <alignment vertical="center"/>
    </xf>
    <xf numFmtId="38" fontId="11" fillId="0" borderId="34" xfId="4" applyFont="1" applyBorder="1" applyAlignment="1">
      <alignment vertical="center"/>
    </xf>
    <xf numFmtId="38" fontId="11" fillId="0" borderId="48" xfId="4" applyFont="1" applyBorder="1" applyAlignment="1">
      <alignment vertical="center"/>
    </xf>
    <xf numFmtId="179" fontId="6" fillId="0" borderId="32" xfId="3" applyNumberFormat="1" applyFont="1" applyBorder="1" applyAlignment="1">
      <alignment vertical="center"/>
    </xf>
    <xf numFmtId="38" fontId="11" fillId="0" borderId="50" xfId="4" applyFont="1" applyBorder="1" applyAlignment="1">
      <alignment vertical="center"/>
    </xf>
    <xf numFmtId="178" fontId="6" fillId="0" borderId="50" xfId="5" applyNumberFormat="1" applyFont="1" applyBorder="1" applyAlignment="1">
      <alignment vertical="center"/>
    </xf>
    <xf numFmtId="178" fontId="6" fillId="0" borderId="7" xfId="5" applyNumberFormat="1" applyFont="1" applyBorder="1" applyAlignment="1">
      <alignment vertical="center"/>
    </xf>
    <xf numFmtId="179" fontId="6" fillId="0" borderId="47" xfId="3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9" fontId="10" fillId="0" borderId="15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179" fontId="6" fillId="0" borderId="15" xfId="0" applyNumberFormat="1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179" fontId="6" fillId="0" borderId="26" xfId="0" applyNumberFormat="1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179" fontId="6" fillId="0" borderId="22" xfId="0" applyNumberFormat="1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79" fontId="6" fillId="0" borderId="28" xfId="0" applyNumberFormat="1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179" fontId="6" fillId="0" borderId="25" xfId="0" applyNumberFormat="1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179" fontId="6" fillId="0" borderId="20" xfId="0" applyNumberFormat="1" applyFont="1" applyBorder="1" applyAlignment="1">
      <alignment vertical="center"/>
    </xf>
    <xf numFmtId="179" fontId="6" fillId="0" borderId="6" xfId="0" applyNumberFormat="1" applyFont="1" applyBorder="1" applyAlignment="1">
      <alignment vertical="center"/>
    </xf>
    <xf numFmtId="179" fontId="6" fillId="0" borderId="27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35" xfId="3" applyFont="1" applyBorder="1" applyAlignment="1">
      <alignment horizontal="center" vertical="center"/>
    </xf>
    <xf numFmtId="0" fontId="6" fillId="0" borderId="34" xfId="3" applyFont="1" applyBorder="1" applyAlignment="1">
      <alignment horizontal="center" vertical="center"/>
    </xf>
    <xf numFmtId="38" fontId="6" fillId="0" borderId="15" xfId="4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38" fontId="11" fillId="0" borderId="15" xfId="4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1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33" xfId="3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35" xfId="2" applyBorder="1"/>
    <xf numFmtId="0" fontId="0" fillId="0" borderId="35" xfId="0" applyBorder="1"/>
    <xf numFmtId="0" fontId="2" fillId="0" borderId="35" xfId="1" applyFont="1" applyBorder="1" applyAlignment="1">
      <alignment horizontal="right" vertical="center"/>
    </xf>
    <xf numFmtId="0" fontId="2" fillId="0" borderId="35" xfId="1" applyFont="1" applyBorder="1" applyAlignment="1">
      <alignment horizontal="left" vertical="center"/>
    </xf>
    <xf numFmtId="0" fontId="1" fillId="0" borderId="35" xfId="1" applyBorder="1">
      <alignment vertical="center"/>
    </xf>
    <xf numFmtId="0" fontId="2" fillId="0" borderId="35" xfId="1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0" fontId="9" fillId="0" borderId="53" xfId="2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</cellXfs>
  <cellStyles count="6">
    <cellStyle name="パーセント 2" xfId="5"/>
    <cellStyle name="ハイパーリンク" xfId="2" builtinId="8"/>
    <cellStyle name="桁区切り 2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externalLink" Target="externalLinks/externalLink6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5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4.xml"/><Relationship Id="rId58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8.xml"/><Relationship Id="rId61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3.xml"/><Relationship Id="rId60" Type="http://schemas.openxmlformats.org/officeDocument/2006/relationships/externalLink" Target="externalLinks/externalLink11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7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6&#26278;&#24180;/2005.1-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7/2005.10-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7/2005.11--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7/2005.12-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6&#26278;&#24180;/2005.2-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6&#26278;&#24180;/2005-3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7/2005.4-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7/2005-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7/2005.6-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7/2005.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7/2005.8-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7/2005.9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動向(21-31)"/>
      <sheetName val="1月動向(31)"/>
      <sheetName val="1月動向(11-20)"/>
      <sheetName val="1月動向(20)"/>
      <sheetName val="1月動向(10)"/>
    </sheetNames>
    <sheetDataSet>
      <sheetData sheetId="0" refreshError="1"/>
      <sheetData sheetId="1" refreshError="1"/>
      <sheetData sheetId="2" refreshError="1"/>
      <sheetData sheetId="3">
        <row r="9">
          <cell r="B9">
            <v>60530</v>
          </cell>
          <cell r="C9">
            <v>56632</v>
          </cell>
          <cell r="F9">
            <v>94886</v>
          </cell>
          <cell r="G9">
            <v>88402</v>
          </cell>
        </row>
        <row r="10">
          <cell r="B10">
            <v>14747</v>
          </cell>
          <cell r="C10">
            <v>13971</v>
          </cell>
          <cell r="F10">
            <v>24420</v>
          </cell>
          <cell r="G10">
            <v>23567</v>
          </cell>
        </row>
        <row r="11">
          <cell r="B11">
            <v>3361</v>
          </cell>
          <cell r="C11">
            <v>2769</v>
          </cell>
          <cell r="F11">
            <v>5607</v>
          </cell>
          <cell r="G11">
            <v>5400</v>
          </cell>
        </row>
        <row r="12">
          <cell r="B12">
            <v>11625</v>
          </cell>
          <cell r="C12">
            <v>10417</v>
          </cell>
          <cell r="F12">
            <v>19200</v>
          </cell>
          <cell r="G12">
            <v>18660</v>
          </cell>
        </row>
        <row r="13">
          <cell r="B13">
            <v>9771</v>
          </cell>
          <cell r="C13">
            <v>8191</v>
          </cell>
          <cell r="F13">
            <v>14037</v>
          </cell>
          <cell r="G13">
            <v>13500</v>
          </cell>
        </row>
        <row r="14">
          <cell r="B14">
            <v>4738</v>
          </cell>
          <cell r="C14">
            <v>4461</v>
          </cell>
          <cell r="F14">
            <v>5400</v>
          </cell>
          <cell r="G14">
            <v>4860</v>
          </cell>
        </row>
        <row r="16">
          <cell r="B16">
            <v>1830</v>
          </cell>
          <cell r="C16">
            <v>2176</v>
          </cell>
          <cell r="F16">
            <v>3000</v>
          </cell>
          <cell r="G16">
            <v>3000</v>
          </cell>
        </row>
        <row r="17">
          <cell r="B17">
            <v>2259</v>
          </cell>
          <cell r="C17">
            <v>2220</v>
          </cell>
          <cell r="F17">
            <v>3000</v>
          </cell>
          <cell r="G17">
            <v>3000</v>
          </cell>
        </row>
        <row r="18">
          <cell r="B18">
            <v>1600</v>
          </cell>
          <cell r="C18">
            <v>1651</v>
          </cell>
          <cell r="F18">
            <v>3150</v>
          </cell>
          <cell r="G18">
            <v>3150</v>
          </cell>
        </row>
        <row r="19">
          <cell r="B19">
            <v>4415</v>
          </cell>
          <cell r="C19">
            <v>3818</v>
          </cell>
          <cell r="F19">
            <v>6000</v>
          </cell>
          <cell r="G19">
            <v>6000</v>
          </cell>
        </row>
        <row r="20">
          <cell r="B20">
            <v>2371</v>
          </cell>
          <cell r="C20">
            <v>2132</v>
          </cell>
          <cell r="F20">
            <v>3000</v>
          </cell>
          <cell r="G20">
            <v>3000</v>
          </cell>
        </row>
        <row r="21">
          <cell r="B21">
            <v>1771</v>
          </cell>
          <cell r="C21">
            <v>1657</v>
          </cell>
          <cell r="F21">
            <v>3000</v>
          </cell>
          <cell r="G21">
            <v>3000</v>
          </cell>
        </row>
        <row r="22">
          <cell r="B22">
            <v>1446</v>
          </cell>
          <cell r="C22">
            <v>1593</v>
          </cell>
          <cell r="F22">
            <v>2850</v>
          </cell>
          <cell r="G22">
            <v>3000</v>
          </cell>
        </row>
        <row r="23">
          <cell r="B23">
            <v>925</v>
          </cell>
          <cell r="C23">
            <v>882</v>
          </cell>
          <cell r="F23">
            <v>1650</v>
          </cell>
          <cell r="G23">
            <v>1650</v>
          </cell>
        </row>
        <row r="24">
          <cell r="B24">
            <v>668</v>
          </cell>
          <cell r="C24">
            <v>606</v>
          </cell>
          <cell r="F24">
            <v>1350</v>
          </cell>
          <cell r="G24">
            <v>1350</v>
          </cell>
        </row>
        <row r="25">
          <cell r="B25">
            <v>2305</v>
          </cell>
          <cell r="C25">
            <v>2085</v>
          </cell>
          <cell r="F25">
            <v>3000</v>
          </cell>
          <cell r="G25">
            <v>3000</v>
          </cell>
        </row>
        <row r="26">
          <cell r="B26">
            <v>1658</v>
          </cell>
          <cell r="C26">
            <v>1909</v>
          </cell>
          <cell r="F26">
            <v>2850</v>
          </cell>
          <cell r="G26">
            <v>3000</v>
          </cell>
        </row>
        <row r="27">
          <cell r="B27">
            <v>1924</v>
          </cell>
          <cell r="C27">
            <v>1718</v>
          </cell>
          <cell r="F27">
            <v>3000</v>
          </cell>
          <cell r="G27">
            <v>3000</v>
          </cell>
        </row>
        <row r="29">
          <cell r="B29">
            <v>981</v>
          </cell>
          <cell r="C29">
            <v>1050</v>
          </cell>
          <cell r="F29">
            <v>1560</v>
          </cell>
          <cell r="G29">
            <v>1326</v>
          </cell>
        </row>
        <row r="30">
          <cell r="B30">
            <v>540</v>
          </cell>
          <cell r="C30">
            <v>539</v>
          </cell>
          <cell r="F30">
            <v>780</v>
          </cell>
          <cell r="G30">
            <v>780</v>
          </cell>
        </row>
        <row r="32">
          <cell r="B32">
            <v>45254</v>
          </cell>
          <cell r="C32">
            <v>42386</v>
          </cell>
          <cell r="F32">
            <v>83826</v>
          </cell>
          <cell r="G32">
            <v>81849</v>
          </cell>
        </row>
        <row r="33">
          <cell r="B33">
            <v>13163</v>
          </cell>
          <cell r="C33">
            <v>10631</v>
          </cell>
          <cell r="F33">
            <v>23415</v>
          </cell>
          <cell r="G33">
            <v>18468</v>
          </cell>
        </row>
        <row r="34">
          <cell r="B34">
            <v>6761</v>
          </cell>
          <cell r="C34">
            <v>8009</v>
          </cell>
          <cell r="F34">
            <v>11520</v>
          </cell>
          <cell r="G34">
            <v>14040</v>
          </cell>
        </row>
        <row r="35">
          <cell r="B35">
            <v>18837</v>
          </cell>
          <cell r="C35">
            <v>19924</v>
          </cell>
          <cell r="F35">
            <v>35821</v>
          </cell>
          <cell r="G35">
            <v>35853</v>
          </cell>
        </row>
        <row r="36">
          <cell r="B36">
            <v>13146</v>
          </cell>
          <cell r="C36">
            <v>11323</v>
          </cell>
          <cell r="F36">
            <v>20766</v>
          </cell>
          <cell r="G36">
            <v>18711</v>
          </cell>
        </row>
        <row r="37">
          <cell r="B37">
            <v>3240</v>
          </cell>
          <cell r="C37">
            <v>3585</v>
          </cell>
          <cell r="F37">
            <v>5760</v>
          </cell>
          <cell r="G37">
            <v>5760</v>
          </cell>
        </row>
        <row r="39">
          <cell r="B39">
            <v>4168</v>
          </cell>
          <cell r="C39">
            <v>3758</v>
          </cell>
          <cell r="F39">
            <v>5760</v>
          </cell>
          <cell r="G39">
            <v>5760</v>
          </cell>
        </row>
        <row r="40">
          <cell r="B40">
            <v>2853</v>
          </cell>
          <cell r="C40">
            <v>2755</v>
          </cell>
          <cell r="F40">
            <v>5760</v>
          </cell>
          <cell r="G40">
            <v>5760</v>
          </cell>
        </row>
        <row r="41">
          <cell r="B41">
            <v>1282</v>
          </cell>
          <cell r="C41">
            <v>1291</v>
          </cell>
          <cell r="F41">
            <v>3320</v>
          </cell>
          <cell r="G41">
            <v>3320</v>
          </cell>
        </row>
        <row r="42">
          <cell r="B42">
            <v>2317</v>
          </cell>
          <cell r="C42">
            <v>2707</v>
          </cell>
          <cell r="F42">
            <v>5759</v>
          </cell>
          <cell r="G42">
            <v>5760</v>
          </cell>
        </row>
        <row r="43">
          <cell r="B43">
            <v>4732</v>
          </cell>
          <cell r="C43">
            <v>5025</v>
          </cell>
          <cell r="F43">
            <v>7567</v>
          </cell>
          <cell r="G43">
            <v>7560</v>
          </cell>
        </row>
        <row r="44">
          <cell r="B44">
            <v>1470</v>
          </cell>
          <cell r="C44">
            <v>1468</v>
          </cell>
          <cell r="F44">
            <v>2520</v>
          </cell>
          <cell r="G44">
            <v>2520</v>
          </cell>
        </row>
        <row r="45">
          <cell r="B45">
            <v>1680</v>
          </cell>
          <cell r="C45">
            <v>1756</v>
          </cell>
          <cell r="F45">
            <v>2527</v>
          </cell>
          <cell r="G45">
            <v>2520</v>
          </cell>
        </row>
        <row r="46">
          <cell r="B46">
            <v>1737</v>
          </cell>
          <cell r="C46">
            <v>1847</v>
          </cell>
          <cell r="F46">
            <v>3320</v>
          </cell>
          <cell r="G46">
            <v>2646</v>
          </cell>
        </row>
        <row r="47">
          <cell r="B47">
            <v>2035</v>
          </cell>
          <cell r="C47">
            <v>1596</v>
          </cell>
          <cell r="F47">
            <v>2527</v>
          </cell>
          <cell r="G47">
            <v>2520</v>
          </cell>
        </row>
        <row r="48">
          <cell r="B48">
            <v>1493</v>
          </cell>
          <cell r="C48">
            <v>1528</v>
          </cell>
          <cell r="F48">
            <v>2385</v>
          </cell>
          <cell r="G48">
            <v>2520</v>
          </cell>
        </row>
        <row r="49">
          <cell r="B49">
            <v>1405</v>
          </cell>
          <cell r="C49">
            <v>1463</v>
          </cell>
          <cell r="F49">
            <v>2527</v>
          </cell>
          <cell r="G49">
            <v>2520</v>
          </cell>
        </row>
        <row r="50">
          <cell r="B50">
            <v>1401</v>
          </cell>
          <cell r="C50">
            <v>947</v>
          </cell>
          <cell r="F50">
            <v>2520</v>
          </cell>
          <cell r="G50">
            <v>2520</v>
          </cell>
        </row>
      </sheetData>
      <sheetData sheetId="4">
        <row r="8">
          <cell r="B8">
            <v>32205</v>
          </cell>
          <cell r="C8">
            <v>27365</v>
          </cell>
          <cell r="F8">
            <v>49168</v>
          </cell>
          <cell r="G8">
            <v>45138</v>
          </cell>
        </row>
        <row r="9">
          <cell r="B9">
            <v>9365</v>
          </cell>
          <cell r="C9">
            <v>7547</v>
          </cell>
          <cell r="F9">
            <v>13560</v>
          </cell>
          <cell r="G9">
            <v>12487</v>
          </cell>
        </row>
        <row r="10">
          <cell r="B10">
            <v>2202</v>
          </cell>
          <cell r="C10">
            <v>1488</v>
          </cell>
          <cell r="F10">
            <v>2907</v>
          </cell>
          <cell r="G10">
            <v>2700</v>
          </cell>
        </row>
        <row r="11">
          <cell r="B11">
            <v>5174</v>
          </cell>
          <cell r="C11">
            <v>5073</v>
          </cell>
          <cell r="F11">
            <v>9600</v>
          </cell>
          <cell r="G11">
            <v>9600</v>
          </cell>
        </row>
        <row r="12">
          <cell r="B12">
            <v>5160</v>
          </cell>
          <cell r="C12">
            <v>4130</v>
          </cell>
          <cell r="F12">
            <v>7137</v>
          </cell>
          <cell r="G12">
            <v>6900</v>
          </cell>
        </row>
        <row r="13">
          <cell r="B13">
            <v>2385</v>
          </cell>
          <cell r="C13">
            <v>2452</v>
          </cell>
          <cell r="F13">
            <v>2700</v>
          </cell>
          <cell r="G13">
            <v>2700</v>
          </cell>
        </row>
        <row r="15">
          <cell r="B15">
            <v>1025</v>
          </cell>
          <cell r="C15">
            <v>1212</v>
          </cell>
          <cell r="F15">
            <v>1500</v>
          </cell>
          <cell r="G15">
            <v>1500</v>
          </cell>
        </row>
        <row r="16">
          <cell r="B16">
            <v>1226</v>
          </cell>
          <cell r="C16">
            <v>1176</v>
          </cell>
          <cell r="F16">
            <v>1500</v>
          </cell>
          <cell r="G16">
            <v>1500</v>
          </cell>
        </row>
        <row r="17">
          <cell r="B17">
            <v>859</v>
          </cell>
          <cell r="C17">
            <v>792</v>
          </cell>
          <cell r="F17">
            <v>1500</v>
          </cell>
          <cell r="G17">
            <v>1500</v>
          </cell>
        </row>
        <row r="18">
          <cell r="B18">
            <v>2146</v>
          </cell>
          <cell r="C18">
            <v>1854</v>
          </cell>
          <cell r="F18">
            <v>3000</v>
          </cell>
          <cell r="G18">
            <v>3000</v>
          </cell>
        </row>
        <row r="19">
          <cell r="B19">
            <v>1273</v>
          </cell>
          <cell r="C19">
            <v>1021</v>
          </cell>
          <cell r="F19">
            <v>1500</v>
          </cell>
          <cell r="G19">
            <v>1500</v>
          </cell>
        </row>
        <row r="20">
          <cell r="B20">
            <v>909</v>
          </cell>
          <cell r="C20">
            <v>723</v>
          </cell>
          <cell r="F20">
            <v>1500</v>
          </cell>
          <cell r="G20">
            <v>1500</v>
          </cell>
        </row>
        <row r="21">
          <cell r="B21">
            <v>859</v>
          </cell>
          <cell r="C21">
            <v>900</v>
          </cell>
          <cell r="F21">
            <v>1350</v>
          </cell>
          <cell r="G21">
            <v>1500</v>
          </cell>
        </row>
        <row r="22">
          <cell r="B22">
            <v>582</v>
          </cell>
          <cell r="C22">
            <v>427</v>
          </cell>
          <cell r="F22">
            <v>750</v>
          </cell>
          <cell r="G22">
            <v>750</v>
          </cell>
        </row>
        <row r="23">
          <cell r="B23">
            <v>432</v>
          </cell>
          <cell r="C23">
            <v>382</v>
          </cell>
          <cell r="F23">
            <v>750</v>
          </cell>
          <cell r="G23">
            <v>750</v>
          </cell>
        </row>
        <row r="24">
          <cell r="B24">
            <v>1264</v>
          </cell>
          <cell r="C24">
            <v>968</v>
          </cell>
          <cell r="F24">
            <v>1500</v>
          </cell>
          <cell r="G24">
            <v>1500</v>
          </cell>
        </row>
        <row r="25">
          <cell r="B25">
            <v>1019</v>
          </cell>
          <cell r="C25">
            <v>992</v>
          </cell>
          <cell r="F25">
            <v>1500</v>
          </cell>
          <cell r="G25">
            <v>1500</v>
          </cell>
        </row>
        <row r="26">
          <cell r="B26">
            <v>1022</v>
          </cell>
          <cell r="C26">
            <v>859</v>
          </cell>
          <cell r="F26">
            <v>1500</v>
          </cell>
          <cell r="G26">
            <v>1500</v>
          </cell>
        </row>
        <row r="28">
          <cell r="B28">
            <v>771</v>
          </cell>
          <cell r="C28">
            <v>717</v>
          </cell>
          <cell r="F28">
            <v>1170</v>
          </cell>
          <cell r="G28">
            <v>936</v>
          </cell>
        </row>
        <row r="29">
          <cell r="B29">
            <v>333</v>
          </cell>
          <cell r="C29">
            <v>301</v>
          </cell>
          <cell r="F29">
            <v>390</v>
          </cell>
          <cell r="G29">
            <v>390</v>
          </cell>
        </row>
        <row r="31">
          <cell r="B31">
            <v>24394</v>
          </cell>
          <cell r="C31">
            <v>22252</v>
          </cell>
          <cell r="F31">
            <v>41996</v>
          </cell>
          <cell r="G31">
            <v>41365</v>
          </cell>
        </row>
        <row r="32">
          <cell r="B32">
            <v>7968</v>
          </cell>
          <cell r="C32">
            <v>6281</v>
          </cell>
          <cell r="F32">
            <v>12527</v>
          </cell>
          <cell r="G32">
            <v>10454</v>
          </cell>
        </row>
        <row r="33">
          <cell r="B33">
            <v>4095</v>
          </cell>
          <cell r="C33">
            <v>4501</v>
          </cell>
          <cell r="F33">
            <v>5760</v>
          </cell>
          <cell r="G33">
            <v>7020</v>
          </cell>
        </row>
        <row r="34">
          <cell r="B34">
            <v>9462</v>
          </cell>
          <cell r="C34">
            <v>10265</v>
          </cell>
          <cell r="F34">
            <v>17913</v>
          </cell>
          <cell r="G34">
            <v>17930</v>
          </cell>
        </row>
        <row r="35">
          <cell r="B35">
            <v>6742</v>
          </cell>
          <cell r="C35">
            <v>5842</v>
          </cell>
          <cell r="F35">
            <v>10466</v>
          </cell>
          <cell r="G35">
            <v>9370</v>
          </cell>
        </row>
        <row r="36">
          <cell r="B36">
            <v>1737</v>
          </cell>
          <cell r="C36">
            <v>1549</v>
          </cell>
          <cell r="F36">
            <v>2880</v>
          </cell>
          <cell r="G36">
            <v>2880</v>
          </cell>
        </row>
        <row r="38">
          <cell r="B38">
            <v>1843</v>
          </cell>
          <cell r="C38">
            <v>1746</v>
          </cell>
          <cell r="F38">
            <v>2880</v>
          </cell>
          <cell r="G38">
            <v>2880</v>
          </cell>
        </row>
        <row r="39">
          <cell r="B39">
            <v>1457</v>
          </cell>
          <cell r="C39">
            <v>1572</v>
          </cell>
          <cell r="F39">
            <v>2880</v>
          </cell>
          <cell r="G39">
            <v>2880</v>
          </cell>
        </row>
        <row r="40">
          <cell r="B40">
            <v>830</v>
          </cell>
          <cell r="C40">
            <v>787</v>
          </cell>
          <cell r="F40">
            <v>1660</v>
          </cell>
          <cell r="G40">
            <v>1660</v>
          </cell>
        </row>
        <row r="41">
          <cell r="B41">
            <v>1449</v>
          </cell>
          <cell r="C41">
            <v>1469</v>
          </cell>
          <cell r="F41">
            <v>2879</v>
          </cell>
          <cell r="G41">
            <v>2880</v>
          </cell>
        </row>
        <row r="42">
          <cell r="B42">
            <v>2717</v>
          </cell>
          <cell r="C42">
            <v>2947</v>
          </cell>
          <cell r="F42">
            <v>3780</v>
          </cell>
          <cell r="G42">
            <v>3780</v>
          </cell>
        </row>
        <row r="43">
          <cell r="B43">
            <v>924</v>
          </cell>
          <cell r="C43">
            <v>886</v>
          </cell>
          <cell r="F43">
            <v>1260</v>
          </cell>
          <cell r="G43">
            <v>1260</v>
          </cell>
        </row>
        <row r="44">
          <cell r="B44">
            <v>920</v>
          </cell>
          <cell r="C44">
            <v>1036</v>
          </cell>
          <cell r="F44">
            <v>1260</v>
          </cell>
          <cell r="G44">
            <v>1260</v>
          </cell>
        </row>
        <row r="45">
          <cell r="B45">
            <v>981</v>
          </cell>
          <cell r="C45">
            <v>1051</v>
          </cell>
          <cell r="F45">
            <v>1660</v>
          </cell>
          <cell r="G45">
            <v>1386</v>
          </cell>
        </row>
        <row r="46">
          <cell r="B46">
            <v>1035</v>
          </cell>
          <cell r="C46">
            <v>798</v>
          </cell>
          <cell r="F46">
            <v>1260</v>
          </cell>
          <cell r="G46">
            <v>1260</v>
          </cell>
        </row>
        <row r="47">
          <cell r="B47">
            <v>771</v>
          </cell>
          <cell r="C47">
            <v>703</v>
          </cell>
          <cell r="F47">
            <v>1260</v>
          </cell>
          <cell r="G47">
            <v>1260</v>
          </cell>
        </row>
        <row r="48">
          <cell r="B48">
            <v>805</v>
          </cell>
          <cell r="C48">
            <v>803</v>
          </cell>
          <cell r="F48">
            <v>1260</v>
          </cell>
          <cell r="G48">
            <v>1260</v>
          </cell>
        </row>
        <row r="49">
          <cell r="B49">
            <v>796</v>
          </cell>
          <cell r="C49">
            <v>536</v>
          </cell>
          <cell r="F49">
            <v>1260</v>
          </cell>
          <cell r="G49">
            <v>1260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月動向(20)"/>
    </sheetNames>
    <sheetDataSet>
      <sheetData sheetId="0">
        <row r="8">
          <cell r="B8">
            <v>76168</v>
          </cell>
          <cell r="C8">
            <v>70297</v>
          </cell>
          <cell r="F8">
            <v>93705</v>
          </cell>
          <cell r="G8">
            <v>86194</v>
          </cell>
        </row>
        <row r="9">
          <cell r="B9">
            <v>19306</v>
          </cell>
          <cell r="C9">
            <v>15822</v>
          </cell>
          <cell r="F9">
            <v>23749</v>
          </cell>
          <cell r="G9">
            <v>20081</v>
          </cell>
        </row>
        <row r="10">
          <cell r="B10">
            <v>4074</v>
          </cell>
          <cell r="C10">
            <v>3473</v>
          </cell>
          <cell r="F10">
            <v>5229</v>
          </cell>
          <cell r="G10">
            <v>5130</v>
          </cell>
        </row>
        <row r="11">
          <cell r="B11">
            <v>13381</v>
          </cell>
          <cell r="C11">
            <v>11410</v>
          </cell>
          <cell r="F11">
            <v>19038</v>
          </cell>
          <cell r="G11">
            <v>17280</v>
          </cell>
        </row>
        <row r="12">
          <cell r="B12">
            <v>12760</v>
          </cell>
          <cell r="C12">
            <v>10401</v>
          </cell>
          <cell r="F12">
            <v>19154</v>
          </cell>
          <cell r="G12">
            <v>13110</v>
          </cell>
        </row>
        <row r="13">
          <cell r="B13">
            <v>6136</v>
          </cell>
          <cell r="C13">
            <v>4166</v>
          </cell>
          <cell r="F13">
            <v>7752</v>
          </cell>
          <cell r="G13">
            <v>4860</v>
          </cell>
        </row>
        <row r="15">
          <cell r="B15">
            <v>1263</v>
          </cell>
          <cell r="C15">
            <v>870</v>
          </cell>
          <cell r="F15">
            <v>1817</v>
          </cell>
          <cell r="G15">
            <v>1650</v>
          </cell>
        </row>
        <row r="16">
          <cell r="B16">
            <v>2210</v>
          </cell>
          <cell r="C16">
            <v>2095</v>
          </cell>
          <cell r="F16">
            <v>3000</v>
          </cell>
          <cell r="G16">
            <v>2867</v>
          </cell>
        </row>
        <row r="17">
          <cell r="B17">
            <v>2824</v>
          </cell>
          <cell r="C17">
            <v>2627</v>
          </cell>
          <cell r="F17">
            <v>3000</v>
          </cell>
          <cell r="G17">
            <v>2850</v>
          </cell>
        </row>
        <row r="18">
          <cell r="B18">
            <v>3173</v>
          </cell>
          <cell r="C18">
            <v>2949</v>
          </cell>
          <cell r="F18">
            <v>4534</v>
          </cell>
          <cell r="G18">
            <v>3934</v>
          </cell>
        </row>
        <row r="19">
          <cell r="B19">
            <v>4948</v>
          </cell>
          <cell r="C19">
            <v>4580</v>
          </cell>
          <cell r="F19">
            <v>6000</v>
          </cell>
          <cell r="G19">
            <v>5717</v>
          </cell>
        </row>
        <row r="20">
          <cell r="B20">
            <v>2156</v>
          </cell>
          <cell r="C20">
            <v>1845</v>
          </cell>
          <cell r="F20">
            <v>3000</v>
          </cell>
          <cell r="G20">
            <v>2850</v>
          </cell>
        </row>
        <row r="21">
          <cell r="B21">
            <v>0</v>
          </cell>
          <cell r="C21">
            <v>0</v>
          </cell>
          <cell r="F21">
            <v>0</v>
          </cell>
          <cell r="G21">
            <v>0</v>
          </cell>
        </row>
        <row r="22">
          <cell r="B22">
            <v>2574</v>
          </cell>
          <cell r="C22">
            <v>1992</v>
          </cell>
          <cell r="F22">
            <v>3000</v>
          </cell>
          <cell r="G22">
            <v>2550</v>
          </cell>
        </row>
        <row r="23">
          <cell r="B23">
            <v>875</v>
          </cell>
          <cell r="C23">
            <v>545</v>
          </cell>
          <cell r="F23">
            <v>1350</v>
          </cell>
          <cell r="G23">
            <v>1200</v>
          </cell>
        </row>
        <row r="24">
          <cell r="B24">
            <v>2628</v>
          </cell>
          <cell r="C24">
            <v>2309</v>
          </cell>
          <cell r="F24">
            <v>3000</v>
          </cell>
          <cell r="G24">
            <v>2700</v>
          </cell>
        </row>
        <row r="25">
          <cell r="B25">
            <v>2082</v>
          </cell>
          <cell r="C25">
            <v>2188</v>
          </cell>
          <cell r="F25">
            <v>3000</v>
          </cell>
          <cell r="G25">
            <v>3000</v>
          </cell>
        </row>
        <row r="26">
          <cell r="B26">
            <v>2009</v>
          </cell>
          <cell r="C26">
            <v>1997</v>
          </cell>
          <cell r="F26">
            <v>3000</v>
          </cell>
          <cell r="G26">
            <v>3000</v>
          </cell>
        </row>
        <row r="27">
          <cell r="B27">
            <v>0</v>
          </cell>
          <cell r="C27">
            <v>0</v>
          </cell>
          <cell r="F27">
            <v>0</v>
          </cell>
          <cell r="G27">
            <v>0</v>
          </cell>
        </row>
        <row r="28">
          <cell r="B28">
            <v>2335</v>
          </cell>
          <cell r="C28">
            <v>1921</v>
          </cell>
          <cell r="F28">
            <v>3000</v>
          </cell>
          <cell r="G28">
            <v>2850</v>
          </cell>
        </row>
        <row r="30">
          <cell r="B30">
            <v>1051</v>
          </cell>
          <cell r="C30">
            <v>1030</v>
          </cell>
          <cell r="F30">
            <v>1482</v>
          </cell>
          <cell r="G30">
            <v>1326</v>
          </cell>
        </row>
        <row r="31">
          <cell r="B31">
            <v>561</v>
          </cell>
          <cell r="C31">
            <v>415</v>
          </cell>
          <cell r="F31">
            <v>780</v>
          </cell>
          <cell r="G31">
            <v>702</v>
          </cell>
        </row>
        <row r="33">
          <cell r="B33">
            <v>71092</v>
          </cell>
          <cell r="C33">
            <v>62300</v>
          </cell>
          <cell r="F33">
            <v>84894</v>
          </cell>
          <cell r="G33">
            <v>78371</v>
          </cell>
        </row>
        <row r="34">
          <cell r="B34">
            <v>14207</v>
          </cell>
          <cell r="C34">
            <v>16026</v>
          </cell>
          <cell r="F34">
            <v>17140</v>
          </cell>
          <cell r="G34">
            <v>20963</v>
          </cell>
        </row>
        <row r="35">
          <cell r="B35">
            <v>11823</v>
          </cell>
          <cell r="C35">
            <v>6421</v>
          </cell>
          <cell r="F35">
            <v>22899</v>
          </cell>
          <cell r="G35">
            <v>10598</v>
          </cell>
        </row>
        <row r="36">
          <cell r="B36">
            <v>22426</v>
          </cell>
          <cell r="C36">
            <v>19081</v>
          </cell>
          <cell r="F36">
            <v>35860</v>
          </cell>
          <cell r="G36">
            <v>32427</v>
          </cell>
        </row>
        <row r="37">
          <cell r="B37">
            <v>13423</v>
          </cell>
          <cell r="C37">
            <v>11613</v>
          </cell>
          <cell r="F37">
            <v>16880</v>
          </cell>
          <cell r="G37">
            <v>16030</v>
          </cell>
        </row>
        <row r="38">
          <cell r="B38">
            <v>3664</v>
          </cell>
          <cell r="C38">
            <v>3819</v>
          </cell>
          <cell r="F38">
            <v>5760</v>
          </cell>
          <cell r="G38">
            <v>5472</v>
          </cell>
        </row>
        <row r="39">
          <cell r="B39">
            <v>2561</v>
          </cell>
          <cell r="C39">
            <v>3035</v>
          </cell>
          <cell r="F39">
            <v>3320</v>
          </cell>
          <cell r="G39">
            <v>4419</v>
          </cell>
        </row>
        <row r="40">
          <cell r="B40">
            <v>4562</v>
          </cell>
          <cell r="C40">
            <v>3436</v>
          </cell>
          <cell r="F40">
            <v>5760</v>
          </cell>
          <cell r="G40">
            <v>5467</v>
          </cell>
        </row>
        <row r="41">
          <cell r="B41">
            <v>2456</v>
          </cell>
          <cell r="C41">
            <v>2468</v>
          </cell>
          <cell r="F41">
            <v>5760</v>
          </cell>
          <cell r="G41">
            <v>5184</v>
          </cell>
        </row>
        <row r="42">
          <cell r="B42">
            <v>1445</v>
          </cell>
          <cell r="C42">
            <v>1543</v>
          </cell>
          <cell r="F42">
            <v>3320</v>
          </cell>
          <cell r="G42">
            <v>2970</v>
          </cell>
        </row>
        <row r="43">
          <cell r="B43">
            <v>2294</v>
          </cell>
          <cell r="C43">
            <v>2737</v>
          </cell>
          <cell r="F43">
            <v>5760</v>
          </cell>
          <cell r="G43">
            <v>5184</v>
          </cell>
        </row>
        <row r="44">
          <cell r="B44">
            <v>5132</v>
          </cell>
          <cell r="C44">
            <v>4748</v>
          </cell>
          <cell r="F44">
            <v>7560</v>
          </cell>
          <cell r="G44">
            <v>6795</v>
          </cell>
        </row>
        <row r="45">
          <cell r="B45">
            <v>1410</v>
          </cell>
          <cell r="C45">
            <v>1436</v>
          </cell>
          <cell r="F45">
            <v>2520</v>
          </cell>
          <cell r="G45">
            <v>2259</v>
          </cell>
        </row>
        <row r="46">
          <cell r="B46">
            <v>1843</v>
          </cell>
          <cell r="C46">
            <v>1745</v>
          </cell>
          <cell r="F46">
            <v>2520</v>
          </cell>
          <cell r="G46">
            <v>2268</v>
          </cell>
        </row>
        <row r="47">
          <cell r="B47">
            <v>1252</v>
          </cell>
          <cell r="C47">
            <v>1721</v>
          </cell>
          <cell r="F47">
            <v>3154</v>
          </cell>
          <cell r="G47">
            <v>3154</v>
          </cell>
        </row>
        <row r="48">
          <cell r="B48">
            <v>2077</v>
          </cell>
          <cell r="C48">
            <v>1932</v>
          </cell>
          <cell r="F48">
            <v>2653</v>
          </cell>
          <cell r="G48">
            <v>2385</v>
          </cell>
        </row>
        <row r="49">
          <cell r="B49">
            <v>1956</v>
          </cell>
          <cell r="C49">
            <v>1591</v>
          </cell>
          <cell r="F49">
            <v>2520</v>
          </cell>
          <cell r="G49">
            <v>2527</v>
          </cell>
        </row>
        <row r="50">
          <cell r="B50">
            <v>1609</v>
          </cell>
          <cell r="C50">
            <v>1559</v>
          </cell>
          <cell r="F50">
            <v>2520</v>
          </cell>
          <cell r="G50">
            <v>2394</v>
          </cell>
        </row>
        <row r="51">
          <cell r="B51">
            <v>2077</v>
          </cell>
          <cell r="C51">
            <v>1863</v>
          </cell>
          <cell r="F51">
            <v>2520</v>
          </cell>
          <cell r="G51">
            <v>2394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月動向(20)"/>
    </sheetNames>
    <sheetDataSet>
      <sheetData sheetId="0">
        <row r="8">
          <cell r="B8">
            <v>75520</v>
          </cell>
          <cell r="C8">
            <v>70864</v>
          </cell>
          <cell r="F8">
            <v>95627</v>
          </cell>
          <cell r="G8">
            <v>97601</v>
          </cell>
        </row>
        <row r="9">
          <cell r="B9">
            <v>13770</v>
          </cell>
          <cell r="C9">
            <v>14942</v>
          </cell>
          <cell r="F9">
            <v>17543</v>
          </cell>
          <cell r="G9">
            <v>22040</v>
          </cell>
        </row>
        <row r="10">
          <cell r="B10">
            <v>8023</v>
          </cell>
          <cell r="C10">
            <v>3174</v>
          </cell>
          <cell r="F10">
            <v>13052</v>
          </cell>
          <cell r="G10">
            <v>5400</v>
          </cell>
        </row>
        <row r="11">
          <cell r="B11">
            <v>14831</v>
          </cell>
          <cell r="C11">
            <v>13860</v>
          </cell>
          <cell r="F11">
            <v>18795</v>
          </cell>
          <cell r="G11">
            <v>19200</v>
          </cell>
        </row>
        <row r="12">
          <cell r="B12">
            <v>13545</v>
          </cell>
          <cell r="C12">
            <v>9689</v>
          </cell>
          <cell r="F12">
            <v>21177</v>
          </cell>
          <cell r="G12">
            <v>13800</v>
          </cell>
        </row>
        <row r="13">
          <cell r="B13">
            <v>7267</v>
          </cell>
          <cell r="C13">
            <v>4755</v>
          </cell>
          <cell r="F13">
            <v>8318</v>
          </cell>
          <cell r="G13">
            <v>5400</v>
          </cell>
        </row>
        <row r="15">
          <cell r="B15">
            <v>1319</v>
          </cell>
          <cell r="C15">
            <v>969</v>
          </cell>
          <cell r="F15">
            <v>1817</v>
          </cell>
          <cell r="G15">
            <v>1650</v>
          </cell>
        </row>
        <row r="16">
          <cell r="B16">
            <v>2419</v>
          </cell>
          <cell r="C16">
            <v>2281</v>
          </cell>
          <cell r="F16">
            <v>3000</v>
          </cell>
          <cell r="G16">
            <v>3000</v>
          </cell>
        </row>
        <row r="17">
          <cell r="B17">
            <v>2727</v>
          </cell>
          <cell r="C17">
            <v>2432</v>
          </cell>
          <cell r="F17">
            <v>3000</v>
          </cell>
          <cell r="G17">
            <v>3000</v>
          </cell>
        </row>
        <row r="18">
          <cell r="B18">
            <v>3288</v>
          </cell>
          <cell r="C18">
            <v>3088</v>
          </cell>
          <cell r="F18">
            <v>3900</v>
          </cell>
          <cell r="G18">
            <v>3750</v>
          </cell>
        </row>
        <row r="19">
          <cell r="B19">
            <v>4422</v>
          </cell>
          <cell r="C19">
            <v>4598</v>
          </cell>
          <cell r="F19">
            <v>6000</v>
          </cell>
          <cell r="G19">
            <v>6000</v>
          </cell>
        </row>
        <row r="20">
          <cell r="B20">
            <v>1947</v>
          </cell>
          <cell r="C20">
            <v>1864</v>
          </cell>
          <cell r="F20">
            <v>3000</v>
          </cell>
          <cell r="G20">
            <v>3000</v>
          </cell>
        </row>
        <row r="21">
          <cell r="B21">
            <v>0</v>
          </cell>
          <cell r="C21">
            <v>0</v>
          </cell>
          <cell r="F21">
            <v>0</v>
          </cell>
          <cell r="G21">
            <v>0</v>
          </cell>
        </row>
        <row r="22">
          <cell r="B22">
            <v>2491</v>
          </cell>
          <cell r="C22">
            <v>2331</v>
          </cell>
          <cell r="F22">
            <v>3000</v>
          </cell>
          <cell r="G22">
            <v>3000</v>
          </cell>
        </row>
        <row r="23">
          <cell r="B23">
            <v>792</v>
          </cell>
          <cell r="C23">
            <v>732</v>
          </cell>
          <cell r="F23">
            <v>1200</v>
          </cell>
          <cell r="G23">
            <v>1350</v>
          </cell>
        </row>
        <row r="24">
          <cell r="B24">
            <v>2975</v>
          </cell>
          <cell r="C24">
            <v>2814</v>
          </cell>
          <cell r="F24">
            <v>3150</v>
          </cell>
          <cell r="G24">
            <v>3150</v>
          </cell>
        </row>
        <row r="25">
          <cell r="B25">
            <v>3362</v>
          </cell>
          <cell r="C25">
            <v>3070</v>
          </cell>
          <cell r="F25">
            <v>3900</v>
          </cell>
          <cell r="G25">
            <v>3900</v>
          </cell>
        </row>
        <row r="26">
          <cell r="B26">
            <v>2609</v>
          </cell>
          <cell r="C26">
            <v>2433</v>
          </cell>
          <cell r="F26">
            <v>3300</v>
          </cell>
          <cell r="G26">
            <v>3150</v>
          </cell>
        </row>
        <row r="27">
          <cell r="B27">
            <v>0</v>
          </cell>
          <cell r="C27">
            <v>0</v>
          </cell>
          <cell r="F27">
            <v>0</v>
          </cell>
          <cell r="G27">
            <v>0</v>
          </cell>
        </row>
        <row r="28">
          <cell r="B28">
            <v>2062</v>
          </cell>
          <cell r="C28">
            <v>1664</v>
          </cell>
          <cell r="F28">
            <v>3000</v>
          </cell>
          <cell r="G28">
            <v>3000</v>
          </cell>
        </row>
        <row r="30">
          <cell r="B30">
            <v>612</v>
          </cell>
          <cell r="C30">
            <v>618</v>
          </cell>
          <cell r="F30">
            <v>819</v>
          </cell>
          <cell r="G30">
            <v>819</v>
          </cell>
        </row>
        <row r="31">
          <cell r="B31">
            <v>594</v>
          </cell>
          <cell r="C31">
            <v>483</v>
          </cell>
          <cell r="F31">
            <v>780</v>
          </cell>
          <cell r="G31">
            <v>780</v>
          </cell>
        </row>
        <row r="33">
          <cell r="B33">
            <v>65812</v>
          </cell>
          <cell r="C33">
            <v>59543</v>
          </cell>
          <cell r="F33">
            <v>93879</v>
          </cell>
          <cell r="G33">
            <v>86474</v>
          </cell>
        </row>
        <row r="34">
          <cell r="B34">
            <v>13336</v>
          </cell>
          <cell r="C34">
            <v>15195</v>
          </cell>
          <cell r="F34">
            <v>17139</v>
          </cell>
          <cell r="G34">
            <v>22887</v>
          </cell>
        </row>
        <row r="35">
          <cell r="B35">
            <v>11418</v>
          </cell>
          <cell r="C35">
            <v>7072</v>
          </cell>
          <cell r="F35">
            <v>19727</v>
          </cell>
          <cell r="G35">
            <v>11508</v>
          </cell>
        </row>
        <row r="36">
          <cell r="B36">
            <v>25593</v>
          </cell>
          <cell r="C36">
            <v>24858</v>
          </cell>
          <cell r="F36">
            <v>35068</v>
          </cell>
          <cell r="G36">
            <v>35695</v>
          </cell>
        </row>
        <row r="37">
          <cell r="B37">
            <v>13874</v>
          </cell>
          <cell r="C37">
            <v>12912</v>
          </cell>
          <cell r="F37">
            <v>20267</v>
          </cell>
          <cell r="G37">
            <v>20312</v>
          </cell>
        </row>
        <row r="38">
          <cell r="B38">
            <v>4582</v>
          </cell>
          <cell r="C38">
            <v>4654</v>
          </cell>
          <cell r="F38">
            <v>5760</v>
          </cell>
          <cell r="G38">
            <v>5760</v>
          </cell>
        </row>
        <row r="39">
          <cell r="B39">
            <v>2440</v>
          </cell>
          <cell r="C39">
            <v>2457</v>
          </cell>
          <cell r="F39">
            <v>3320</v>
          </cell>
          <cell r="G39">
            <v>3896</v>
          </cell>
        </row>
        <row r="40">
          <cell r="B40">
            <v>4368</v>
          </cell>
          <cell r="C40">
            <v>4156</v>
          </cell>
          <cell r="F40">
            <v>5742</v>
          </cell>
          <cell r="G40">
            <v>5760</v>
          </cell>
        </row>
        <row r="41">
          <cell r="B41">
            <v>3105</v>
          </cell>
          <cell r="C41">
            <v>3064</v>
          </cell>
          <cell r="F41">
            <v>5688</v>
          </cell>
          <cell r="G41">
            <v>5760</v>
          </cell>
        </row>
        <row r="42">
          <cell r="B42">
            <v>2009</v>
          </cell>
          <cell r="C42">
            <v>1707</v>
          </cell>
          <cell r="F42">
            <v>3320</v>
          </cell>
          <cell r="G42">
            <v>3320</v>
          </cell>
        </row>
        <row r="43">
          <cell r="B43">
            <v>3150</v>
          </cell>
          <cell r="C43">
            <v>3109</v>
          </cell>
          <cell r="F43">
            <v>5580</v>
          </cell>
          <cell r="G43">
            <v>5760</v>
          </cell>
        </row>
        <row r="44">
          <cell r="B44">
            <v>6230</v>
          </cell>
          <cell r="C44">
            <v>5722</v>
          </cell>
          <cell r="F44">
            <v>7700</v>
          </cell>
          <cell r="G44">
            <v>7567</v>
          </cell>
        </row>
        <row r="45">
          <cell r="B45">
            <v>1888</v>
          </cell>
          <cell r="C45">
            <v>1813</v>
          </cell>
          <cell r="F45">
            <v>2520</v>
          </cell>
          <cell r="G45">
            <v>2520</v>
          </cell>
        </row>
        <row r="46">
          <cell r="B46">
            <v>2138</v>
          </cell>
          <cell r="C46">
            <v>2079</v>
          </cell>
          <cell r="F46">
            <v>2520</v>
          </cell>
          <cell r="G46">
            <v>2527</v>
          </cell>
        </row>
        <row r="47">
          <cell r="B47">
            <v>1187</v>
          </cell>
          <cell r="C47">
            <v>1529</v>
          </cell>
          <cell r="F47">
            <v>3320</v>
          </cell>
          <cell r="G47">
            <v>3320</v>
          </cell>
        </row>
        <row r="48">
          <cell r="B48">
            <v>2221</v>
          </cell>
          <cell r="C48">
            <v>1903</v>
          </cell>
          <cell r="F48">
            <v>2527</v>
          </cell>
          <cell r="G48">
            <v>2520</v>
          </cell>
        </row>
        <row r="49">
          <cell r="B49">
            <v>2085</v>
          </cell>
          <cell r="C49">
            <v>1928</v>
          </cell>
          <cell r="F49">
            <v>2520</v>
          </cell>
          <cell r="G49">
            <v>2520</v>
          </cell>
        </row>
        <row r="50">
          <cell r="B50">
            <v>1843</v>
          </cell>
          <cell r="C50">
            <v>1478</v>
          </cell>
          <cell r="F50">
            <v>2527</v>
          </cell>
          <cell r="G50">
            <v>2527</v>
          </cell>
        </row>
        <row r="51">
          <cell r="B51">
            <v>1911</v>
          </cell>
          <cell r="C51">
            <v>1631</v>
          </cell>
          <cell r="F51">
            <v>2527</v>
          </cell>
          <cell r="G51">
            <v>2511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月動向(20)"/>
    </sheetNames>
    <sheetDataSet>
      <sheetData sheetId="0">
        <row r="8">
          <cell r="B8">
            <v>67371</v>
          </cell>
          <cell r="C8">
            <v>62098</v>
          </cell>
          <cell r="F8">
            <v>92635</v>
          </cell>
          <cell r="G8">
            <v>91728</v>
          </cell>
        </row>
        <row r="9">
          <cell r="B9">
            <v>12358</v>
          </cell>
          <cell r="C9">
            <v>13979</v>
          </cell>
          <cell r="F9">
            <v>18988</v>
          </cell>
          <cell r="G9">
            <v>21720</v>
          </cell>
        </row>
        <row r="10">
          <cell r="B10">
            <v>6756</v>
          </cell>
          <cell r="C10">
            <v>2762</v>
          </cell>
          <cell r="F10">
            <v>12853</v>
          </cell>
          <cell r="G10">
            <v>5400</v>
          </cell>
        </row>
        <row r="11">
          <cell r="B11">
            <v>13408</v>
          </cell>
          <cell r="C11">
            <v>12460</v>
          </cell>
          <cell r="F11">
            <v>18399</v>
          </cell>
          <cell r="G11">
            <v>19200</v>
          </cell>
        </row>
        <row r="12">
          <cell r="B12">
            <v>11356</v>
          </cell>
          <cell r="C12">
            <v>8822</v>
          </cell>
          <cell r="F12">
            <v>20528</v>
          </cell>
          <cell r="G12">
            <v>13800</v>
          </cell>
        </row>
        <row r="13">
          <cell r="B13">
            <v>4044</v>
          </cell>
          <cell r="C13">
            <v>3505</v>
          </cell>
          <cell r="F13">
            <v>5220</v>
          </cell>
          <cell r="G13">
            <v>4860</v>
          </cell>
        </row>
        <row r="15">
          <cell r="B15">
            <v>761</v>
          </cell>
          <cell r="C15">
            <v>661</v>
          </cell>
          <cell r="F15">
            <v>1650</v>
          </cell>
          <cell r="G15">
            <v>1650</v>
          </cell>
        </row>
        <row r="16">
          <cell r="B16">
            <v>2085</v>
          </cell>
          <cell r="C16">
            <v>1899</v>
          </cell>
          <cell r="F16">
            <v>3300</v>
          </cell>
          <cell r="G16">
            <v>3000</v>
          </cell>
        </row>
        <row r="17">
          <cell r="B17">
            <v>2369</v>
          </cell>
          <cell r="C17">
            <v>2205</v>
          </cell>
          <cell r="F17">
            <v>3000</v>
          </cell>
          <cell r="G17">
            <v>3000</v>
          </cell>
        </row>
        <row r="18">
          <cell r="B18">
            <v>1867</v>
          </cell>
          <cell r="C18">
            <v>1707</v>
          </cell>
          <cell r="F18">
            <v>3000</v>
          </cell>
          <cell r="G18">
            <v>3300</v>
          </cell>
        </row>
        <row r="19">
          <cell r="B19">
            <v>3896</v>
          </cell>
          <cell r="C19">
            <v>3258</v>
          </cell>
          <cell r="F19">
            <v>6000</v>
          </cell>
          <cell r="G19">
            <v>6000</v>
          </cell>
        </row>
        <row r="20">
          <cell r="B20">
            <v>1444</v>
          </cell>
          <cell r="C20">
            <v>1465</v>
          </cell>
          <cell r="F20">
            <v>3000</v>
          </cell>
          <cell r="G20">
            <v>3000</v>
          </cell>
        </row>
        <row r="21">
          <cell r="B21">
            <v>0</v>
          </cell>
          <cell r="C21">
            <v>0</v>
          </cell>
          <cell r="F21">
            <v>0</v>
          </cell>
          <cell r="G21">
            <v>0</v>
          </cell>
        </row>
        <row r="22">
          <cell r="B22">
            <v>2021</v>
          </cell>
          <cell r="C22">
            <v>1904</v>
          </cell>
          <cell r="F22">
            <v>3000</v>
          </cell>
          <cell r="G22">
            <v>3000</v>
          </cell>
        </row>
        <row r="23">
          <cell r="B23">
            <v>521</v>
          </cell>
          <cell r="C23">
            <v>387</v>
          </cell>
          <cell r="F23">
            <v>1350</v>
          </cell>
          <cell r="G23">
            <v>1350</v>
          </cell>
        </row>
        <row r="24">
          <cell r="B24">
            <v>2593</v>
          </cell>
          <cell r="C24">
            <v>2444</v>
          </cell>
          <cell r="F24">
            <v>3000</v>
          </cell>
          <cell r="G24">
            <v>3000</v>
          </cell>
        </row>
        <row r="25">
          <cell r="B25">
            <v>1964</v>
          </cell>
          <cell r="C25">
            <v>1932</v>
          </cell>
          <cell r="F25">
            <v>3000</v>
          </cell>
          <cell r="G25">
            <v>3000</v>
          </cell>
        </row>
        <row r="26">
          <cell r="B26">
            <v>2075</v>
          </cell>
          <cell r="C26">
            <v>2007</v>
          </cell>
          <cell r="F26">
            <v>3000</v>
          </cell>
          <cell r="G26">
            <v>3000</v>
          </cell>
        </row>
        <row r="27">
          <cell r="B27">
            <v>0</v>
          </cell>
          <cell r="C27">
            <v>0</v>
          </cell>
          <cell r="F27">
            <v>0</v>
          </cell>
          <cell r="G27">
            <v>0</v>
          </cell>
        </row>
        <row r="28">
          <cell r="B28">
            <v>1637</v>
          </cell>
          <cell r="C28">
            <v>1244</v>
          </cell>
          <cell r="F28">
            <v>3000</v>
          </cell>
          <cell r="G28">
            <v>3000</v>
          </cell>
        </row>
        <row r="30">
          <cell r="B30">
            <v>512</v>
          </cell>
          <cell r="C30">
            <v>466</v>
          </cell>
          <cell r="F30">
            <v>741</v>
          </cell>
          <cell r="G30">
            <v>780</v>
          </cell>
        </row>
        <row r="31">
          <cell r="B31">
            <v>427</v>
          </cell>
          <cell r="C31">
            <v>451</v>
          </cell>
          <cell r="F31">
            <v>741</v>
          </cell>
          <cell r="G31">
            <v>780</v>
          </cell>
        </row>
        <row r="33">
          <cell r="B33">
            <v>59597</v>
          </cell>
          <cell r="C33">
            <v>51636</v>
          </cell>
          <cell r="F33">
            <v>94354</v>
          </cell>
          <cell r="G33">
            <v>83515</v>
          </cell>
        </row>
        <row r="34">
          <cell r="B34">
            <v>12376</v>
          </cell>
          <cell r="C34">
            <v>15297</v>
          </cell>
          <cell r="F34">
            <v>17099</v>
          </cell>
          <cell r="G34">
            <v>22301</v>
          </cell>
        </row>
        <row r="35">
          <cell r="B35">
            <v>10984</v>
          </cell>
          <cell r="C35">
            <v>6022</v>
          </cell>
          <cell r="F35">
            <v>18494</v>
          </cell>
          <cell r="G35">
            <v>11520</v>
          </cell>
        </row>
        <row r="36">
          <cell r="B36">
            <v>22878</v>
          </cell>
          <cell r="C36">
            <v>20971</v>
          </cell>
          <cell r="F36">
            <v>34445</v>
          </cell>
          <cell r="G36">
            <v>35365</v>
          </cell>
        </row>
        <row r="37">
          <cell r="B37">
            <v>11972</v>
          </cell>
          <cell r="C37">
            <v>11202</v>
          </cell>
          <cell r="F37">
            <v>19614</v>
          </cell>
          <cell r="G37">
            <v>20591</v>
          </cell>
        </row>
        <row r="38">
          <cell r="B38">
            <v>5279</v>
          </cell>
          <cell r="C38">
            <v>5142</v>
          </cell>
          <cell r="F38">
            <v>5598</v>
          </cell>
          <cell r="G38">
            <v>5760</v>
          </cell>
        </row>
        <row r="39">
          <cell r="B39">
            <v>2806</v>
          </cell>
          <cell r="C39">
            <v>4888</v>
          </cell>
          <cell r="F39">
            <v>3320</v>
          </cell>
          <cell r="G39">
            <v>6712</v>
          </cell>
        </row>
        <row r="40">
          <cell r="B40">
            <v>4203</v>
          </cell>
          <cell r="C40">
            <v>4420</v>
          </cell>
          <cell r="F40">
            <v>5580</v>
          </cell>
          <cell r="G40">
            <v>5760</v>
          </cell>
        </row>
        <row r="41">
          <cell r="B41">
            <v>2854</v>
          </cell>
          <cell r="C41">
            <v>2830</v>
          </cell>
          <cell r="F41">
            <v>5580</v>
          </cell>
          <cell r="G41">
            <v>5760</v>
          </cell>
        </row>
        <row r="42">
          <cell r="B42">
            <v>1075</v>
          </cell>
          <cell r="C42">
            <v>1167</v>
          </cell>
          <cell r="F42">
            <v>3320</v>
          </cell>
          <cell r="G42">
            <v>3318</v>
          </cell>
        </row>
        <row r="43">
          <cell r="B43">
            <v>2755</v>
          </cell>
          <cell r="C43">
            <v>2647</v>
          </cell>
          <cell r="F43">
            <v>5785</v>
          </cell>
          <cell r="G43">
            <v>5760</v>
          </cell>
        </row>
        <row r="44">
          <cell r="B44">
            <v>4325</v>
          </cell>
          <cell r="C44">
            <v>4406</v>
          </cell>
          <cell r="F44">
            <v>7560</v>
          </cell>
          <cell r="G44">
            <v>7560</v>
          </cell>
        </row>
        <row r="45">
          <cell r="B45">
            <v>1227</v>
          </cell>
          <cell r="C45">
            <v>1273</v>
          </cell>
          <cell r="F45">
            <v>2509</v>
          </cell>
          <cell r="G45">
            <v>2520</v>
          </cell>
        </row>
        <row r="46">
          <cell r="B46">
            <v>1576</v>
          </cell>
          <cell r="C46">
            <v>1655</v>
          </cell>
          <cell r="F46">
            <v>2520</v>
          </cell>
          <cell r="G46">
            <v>2520</v>
          </cell>
        </row>
        <row r="47">
          <cell r="B47">
            <v>1250</v>
          </cell>
          <cell r="C47">
            <v>1305</v>
          </cell>
          <cell r="F47">
            <v>3320</v>
          </cell>
          <cell r="G47">
            <v>3320</v>
          </cell>
        </row>
        <row r="48">
          <cell r="B48">
            <v>1804</v>
          </cell>
          <cell r="C48">
            <v>1422</v>
          </cell>
          <cell r="F48">
            <v>2520</v>
          </cell>
          <cell r="G48">
            <v>2520</v>
          </cell>
        </row>
        <row r="49">
          <cell r="B49">
            <v>1293</v>
          </cell>
          <cell r="C49">
            <v>1402</v>
          </cell>
          <cell r="F49">
            <v>2520</v>
          </cell>
          <cell r="G49">
            <v>2520</v>
          </cell>
        </row>
        <row r="50">
          <cell r="B50">
            <v>1410</v>
          </cell>
          <cell r="C50">
            <v>1191</v>
          </cell>
          <cell r="F50">
            <v>2520</v>
          </cell>
          <cell r="G50">
            <v>2520</v>
          </cell>
        </row>
        <row r="51">
          <cell r="B51">
            <v>1248</v>
          </cell>
          <cell r="C51">
            <v>999</v>
          </cell>
          <cell r="F51">
            <v>2520</v>
          </cell>
          <cell r="G51">
            <v>2520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２月動向(21-28)"/>
      <sheetName val="２月動向(28)"/>
      <sheetName val="２月動向(11-20)"/>
      <sheetName val="２月動向(20)"/>
      <sheetName val="２月動向(10)"/>
    </sheetNames>
    <sheetDataSet>
      <sheetData sheetId="0" refreshError="1"/>
      <sheetData sheetId="1" refreshError="1"/>
      <sheetData sheetId="2" refreshError="1"/>
      <sheetData sheetId="3">
        <row r="9">
          <cell r="B9">
            <v>70565</v>
          </cell>
          <cell r="C9">
            <v>71063</v>
          </cell>
          <cell r="F9">
            <v>93102</v>
          </cell>
          <cell r="G9">
            <v>88902</v>
          </cell>
        </row>
        <row r="10">
          <cell r="B10">
            <v>18514</v>
          </cell>
          <cell r="C10">
            <v>18894</v>
          </cell>
          <cell r="F10">
            <v>22824</v>
          </cell>
          <cell r="G10">
            <v>23193</v>
          </cell>
        </row>
        <row r="11">
          <cell r="B11">
            <v>4343</v>
          </cell>
          <cell r="C11">
            <v>4383</v>
          </cell>
          <cell r="F11">
            <v>5400</v>
          </cell>
          <cell r="G11">
            <v>5400</v>
          </cell>
        </row>
        <row r="12">
          <cell r="B12">
            <v>15089</v>
          </cell>
          <cell r="C12">
            <v>14273</v>
          </cell>
          <cell r="F12">
            <v>19200</v>
          </cell>
          <cell r="G12">
            <v>19200</v>
          </cell>
        </row>
        <row r="13">
          <cell r="B13">
            <v>9824</v>
          </cell>
          <cell r="C13">
            <v>11702</v>
          </cell>
          <cell r="F13">
            <v>14340</v>
          </cell>
          <cell r="G13">
            <v>19760</v>
          </cell>
        </row>
        <row r="14">
          <cell r="B14">
            <v>6511</v>
          </cell>
          <cell r="C14">
            <v>5127</v>
          </cell>
          <cell r="F14">
            <v>7105</v>
          </cell>
          <cell r="G14">
            <v>5933</v>
          </cell>
        </row>
        <row r="16">
          <cell r="B16">
            <v>2114</v>
          </cell>
          <cell r="C16">
            <v>2235</v>
          </cell>
          <cell r="F16">
            <v>3000</v>
          </cell>
          <cell r="G16">
            <v>3000</v>
          </cell>
        </row>
        <row r="17">
          <cell r="B17">
            <v>2183</v>
          </cell>
          <cell r="C17">
            <v>2328</v>
          </cell>
          <cell r="F17">
            <v>3017</v>
          </cell>
          <cell r="G17">
            <v>3000</v>
          </cell>
        </row>
        <row r="18">
          <cell r="B18">
            <v>1894</v>
          </cell>
          <cell r="C18">
            <v>2038</v>
          </cell>
          <cell r="F18">
            <v>3150</v>
          </cell>
          <cell r="G18">
            <v>3450</v>
          </cell>
        </row>
        <row r="19">
          <cell r="B19">
            <v>4399</v>
          </cell>
          <cell r="C19">
            <v>4400</v>
          </cell>
          <cell r="F19">
            <v>6000</v>
          </cell>
          <cell r="G19">
            <v>6000</v>
          </cell>
        </row>
        <row r="20">
          <cell r="B20">
            <v>2341</v>
          </cell>
          <cell r="C20">
            <v>2656</v>
          </cell>
          <cell r="F20">
            <v>3000</v>
          </cell>
          <cell r="G20">
            <v>2850</v>
          </cell>
        </row>
        <row r="21">
          <cell r="B21">
            <v>2005</v>
          </cell>
          <cell r="C21">
            <v>1718</v>
          </cell>
          <cell r="F21">
            <v>3000</v>
          </cell>
          <cell r="G21">
            <v>3000</v>
          </cell>
        </row>
        <row r="22">
          <cell r="B22">
            <v>1765</v>
          </cell>
          <cell r="C22">
            <v>1631</v>
          </cell>
          <cell r="F22">
            <v>3000</v>
          </cell>
          <cell r="G22">
            <v>3000</v>
          </cell>
        </row>
        <row r="23">
          <cell r="B23">
            <v>1172</v>
          </cell>
          <cell r="C23">
            <v>1489</v>
          </cell>
          <cell r="F23">
            <v>1817</v>
          </cell>
          <cell r="G23">
            <v>1800</v>
          </cell>
        </row>
        <row r="24">
          <cell r="B24">
            <v>467</v>
          </cell>
          <cell r="C24">
            <v>721</v>
          </cell>
          <cell r="F24">
            <v>1200</v>
          </cell>
          <cell r="G24">
            <v>1200</v>
          </cell>
        </row>
        <row r="25">
          <cell r="B25">
            <v>2535</v>
          </cell>
          <cell r="C25">
            <v>2488</v>
          </cell>
          <cell r="F25">
            <v>3000</v>
          </cell>
          <cell r="G25">
            <v>3000</v>
          </cell>
        </row>
        <row r="26">
          <cell r="B26">
            <v>1970</v>
          </cell>
          <cell r="C26">
            <v>2141</v>
          </cell>
          <cell r="F26">
            <v>2850</v>
          </cell>
          <cell r="G26">
            <v>3000</v>
          </cell>
        </row>
        <row r="27">
          <cell r="B27">
            <v>2217</v>
          </cell>
          <cell r="C27">
            <v>2299</v>
          </cell>
          <cell r="F27">
            <v>2850</v>
          </cell>
          <cell r="G27">
            <v>3000</v>
          </cell>
        </row>
        <row r="29">
          <cell r="B29">
            <v>457</v>
          </cell>
          <cell r="C29">
            <v>512</v>
          </cell>
          <cell r="F29">
            <v>819</v>
          </cell>
          <cell r="G29">
            <v>780</v>
          </cell>
        </row>
        <row r="30">
          <cell r="B30">
            <v>441</v>
          </cell>
          <cell r="C30">
            <v>501</v>
          </cell>
          <cell r="F30">
            <v>780</v>
          </cell>
          <cell r="G30">
            <v>780</v>
          </cell>
        </row>
        <row r="32">
          <cell r="B32">
            <v>60429</v>
          </cell>
          <cell r="C32">
            <v>59968</v>
          </cell>
          <cell r="F32">
            <v>84338</v>
          </cell>
          <cell r="G32">
            <v>83703</v>
          </cell>
        </row>
        <row r="33">
          <cell r="B33">
            <v>18609</v>
          </cell>
          <cell r="C33">
            <v>14052</v>
          </cell>
          <cell r="F33">
            <v>23275</v>
          </cell>
          <cell r="G33">
            <v>17140</v>
          </cell>
        </row>
        <row r="34">
          <cell r="B34">
            <v>7452</v>
          </cell>
          <cell r="C34">
            <v>9503</v>
          </cell>
          <cell r="F34">
            <v>11398</v>
          </cell>
          <cell r="G34">
            <v>14178</v>
          </cell>
        </row>
        <row r="35">
          <cell r="B35">
            <v>25348</v>
          </cell>
          <cell r="C35">
            <v>24275</v>
          </cell>
          <cell r="F35">
            <v>35719</v>
          </cell>
          <cell r="G35">
            <v>35483</v>
          </cell>
        </row>
        <row r="36">
          <cell r="B36">
            <v>14744</v>
          </cell>
          <cell r="C36">
            <v>12612</v>
          </cell>
          <cell r="F36">
            <v>20600</v>
          </cell>
          <cell r="G36">
            <v>18711</v>
          </cell>
        </row>
        <row r="37">
          <cell r="B37">
            <v>3968</v>
          </cell>
          <cell r="C37">
            <v>4220</v>
          </cell>
          <cell r="F37">
            <v>5566</v>
          </cell>
          <cell r="G37">
            <v>5760</v>
          </cell>
        </row>
        <row r="39">
          <cell r="B39">
            <v>4127</v>
          </cell>
          <cell r="C39">
            <v>4441</v>
          </cell>
          <cell r="F39">
            <v>5760</v>
          </cell>
          <cell r="G39">
            <v>5760</v>
          </cell>
        </row>
        <row r="40">
          <cell r="B40">
            <v>2556</v>
          </cell>
          <cell r="C40">
            <v>3133</v>
          </cell>
          <cell r="F40">
            <v>5760</v>
          </cell>
          <cell r="G40">
            <v>5760</v>
          </cell>
        </row>
        <row r="41">
          <cell r="B41">
            <v>1495</v>
          </cell>
          <cell r="C41">
            <v>1760</v>
          </cell>
          <cell r="F41">
            <v>3320</v>
          </cell>
          <cell r="G41">
            <v>3320</v>
          </cell>
        </row>
        <row r="42">
          <cell r="B42">
            <v>2739</v>
          </cell>
          <cell r="C42">
            <v>3016</v>
          </cell>
          <cell r="F42">
            <v>5760</v>
          </cell>
          <cell r="G42">
            <v>5757</v>
          </cell>
        </row>
        <row r="43">
          <cell r="B43">
            <v>5027</v>
          </cell>
          <cell r="C43">
            <v>5056</v>
          </cell>
          <cell r="F43">
            <v>7669</v>
          </cell>
          <cell r="G43">
            <v>7560</v>
          </cell>
        </row>
        <row r="44">
          <cell r="B44">
            <v>1561</v>
          </cell>
          <cell r="C44">
            <v>1418</v>
          </cell>
          <cell r="F44">
            <v>2639</v>
          </cell>
          <cell r="G44">
            <v>2520</v>
          </cell>
        </row>
        <row r="45">
          <cell r="B45">
            <v>1852</v>
          </cell>
          <cell r="C45">
            <v>1916</v>
          </cell>
          <cell r="F45">
            <v>2520</v>
          </cell>
          <cell r="G45">
            <v>2520</v>
          </cell>
        </row>
        <row r="46">
          <cell r="B46">
            <v>1605</v>
          </cell>
          <cell r="C46">
            <v>1897</v>
          </cell>
          <cell r="F46">
            <v>2548</v>
          </cell>
          <cell r="G46">
            <v>2520</v>
          </cell>
        </row>
        <row r="47">
          <cell r="B47">
            <v>2134</v>
          </cell>
          <cell r="C47">
            <v>2017</v>
          </cell>
          <cell r="F47">
            <v>2520</v>
          </cell>
          <cell r="G47">
            <v>2520</v>
          </cell>
        </row>
        <row r="48">
          <cell r="B48">
            <v>1974</v>
          </cell>
          <cell r="C48">
            <v>1936</v>
          </cell>
          <cell r="F48">
            <v>2517</v>
          </cell>
          <cell r="G48">
            <v>2534</v>
          </cell>
        </row>
        <row r="49">
          <cell r="B49">
            <v>1523</v>
          </cell>
          <cell r="C49">
            <v>1288</v>
          </cell>
          <cell r="F49">
            <v>2520</v>
          </cell>
          <cell r="G49">
            <v>2520</v>
          </cell>
        </row>
        <row r="50">
          <cell r="B50">
            <v>1542</v>
          </cell>
          <cell r="C50">
            <v>1276</v>
          </cell>
          <cell r="F50">
            <v>2520</v>
          </cell>
          <cell r="G50">
            <v>2520</v>
          </cell>
        </row>
      </sheetData>
      <sheetData sheetId="4">
        <row r="8">
          <cell r="B8">
            <v>32214</v>
          </cell>
          <cell r="C8">
            <v>33327</v>
          </cell>
          <cell r="F8">
            <v>46622</v>
          </cell>
          <cell r="G8">
            <v>43934</v>
          </cell>
        </row>
        <row r="9">
          <cell r="B9">
            <v>8404</v>
          </cell>
          <cell r="C9">
            <v>8769</v>
          </cell>
          <cell r="F9">
            <v>10860</v>
          </cell>
          <cell r="G9">
            <v>11437</v>
          </cell>
        </row>
        <row r="10">
          <cell r="B10">
            <v>2032</v>
          </cell>
          <cell r="C10">
            <v>2118</v>
          </cell>
          <cell r="F10">
            <v>2700</v>
          </cell>
          <cell r="G10">
            <v>2700</v>
          </cell>
        </row>
        <row r="11">
          <cell r="B11">
            <v>7086</v>
          </cell>
          <cell r="C11">
            <v>6636</v>
          </cell>
          <cell r="F11">
            <v>9600</v>
          </cell>
          <cell r="G11">
            <v>9600</v>
          </cell>
        </row>
        <row r="12">
          <cell r="B12">
            <v>4402</v>
          </cell>
          <cell r="C12">
            <v>5784</v>
          </cell>
          <cell r="F12">
            <v>6630</v>
          </cell>
          <cell r="G12">
            <v>9880</v>
          </cell>
        </row>
        <row r="13">
          <cell r="B13">
            <v>2288</v>
          </cell>
          <cell r="C13">
            <v>1999</v>
          </cell>
          <cell r="F13">
            <v>2700</v>
          </cell>
          <cell r="G13">
            <v>2700</v>
          </cell>
        </row>
        <row r="15">
          <cell r="B15">
            <v>1026</v>
          </cell>
          <cell r="C15">
            <v>1037</v>
          </cell>
          <cell r="F15">
            <v>1500</v>
          </cell>
          <cell r="G15">
            <v>1500</v>
          </cell>
        </row>
        <row r="16">
          <cell r="B16">
            <v>1019</v>
          </cell>
          <cell r="C16">
            <v>1151</v>
          </cell>
          <cell r="F16">
            <v>1500</v>
          </cell>
          <cell r="G16">
            <v>1500</v>
          </cell>
        </row>
        <row r="17">
          <cell r="B17">
            <v>990</v>
          </cell>
          <cell r="C17">
            <v>1027</v>
          </cell>
          <cell r="F17">
            <v>1650</v>
          </cell>
          <cell r="G17">
            <v>1950</v>
          </cell>
        </row>
        <row r="18">
          <cell r="B18">
            <v>2017</v>
          </cell>
          <cell r="C18">
            <v>2045</v>
          </cell>
          <cell r="F18">
            <v>3000</v>
          </cell>
          <cell r="G18">
            <v>3000</v>
          </cell>
        </row>
        <row r="19">
          <cell r="B19">
            <v>1099</v>
          </cell>
          <cell r="C19">
            <v>1426</v>
          </cell>
          <cell r="F19">
            <v>1500</v>
          </cell>
          <cell r="G19">
            <v>1500</v>
          </cell>
        </row>
        <row r="20">
          <cell r="B20">
            <v>788</v>
          </cell>
          <cell r="C20">
            <v>655</v>
          </cell>
          <cell r="F20">
            <v>1500</v>
          </cell>
          <cell r="G20">
            <v>1500</v>
          </cell>
        </row>
        <row r="21">
          <cell r="B21">
            <v>707</v>
          </cell>
          <cell r="C21">
            <v>649</v>
          </cell>
          <cell r="F21">
            <v>1500</v>
          </cell>
          <cell r="G21">
            <v>1500</v>
          </cell>
        </row>
        <row r="22">
          <cell r="B22">
            <v>375</v>
          </cell>
          <cell r="C22">
            <v>755</v>
          </cell>
          <cell r="F22">
            <v>900</v>
          </cell>
          <cell r="G22">
            <v>900</v>
          </cell>
        </row>
        <row r="23">
          <cell r="B23">
            <v>261</v>
          </cell>
          <cell r="C23">
            <v>297</v>
          </cell>
          <cell r="F23">
            <v>600</v>
          </cell>
          <cell r="G23">
            <v>600</v>
          </cell>
        </row>
        <row r="24">
          <cell r="B24">
            <v>1175</v>
          </cell>
          <cell r="C24">
            <v>1129</v>
          </cell>
          <cell r="F24">
            <v>1500</v>
          </cell>
          <cell r="G24">
            <v>1500</v>
          </cell>
        </row>
        <row r="25">
          <cell r="B25">
            <v>814</v>
          </cell>
          <cell r="C25">
            <v>963</v>
          </cell>
          <cell r="F25">
            <v>1500</v>
          </cell>
          <cell r="G25">
            <v>1500</v>
          </cell>
        </row>
        <row r="26">
          <cell r="B26">
            <v>919</v>
          </cell>
          <cell r="C26">
            <v>930</v>
          </cell>
          <cell r="F26">
            <v>1350</v>
          </cell>
          <cell r="G26">
            <v>1500</v>
          </cell>
        </row>
        <row r="28">
          <cell r="B28">
            <v>171</v>
          </cell>
          <cell r="C28">
            <v>236</v>
          </cell>
          <cell r="F28">
            <v>351</v>
          </cell>
          <cell r="G28">
            <v>390</v>
          </cell>
        </row>
        <row r="29">
          <cell r="B29">
            <v>202</v>
          </cell>
          <cell r="C29">
            <v>221</v>
          </cell>
          <cell r="F29">
            <v>390</v>
          </cell>
          <cell r="G29">
            <v>390</v>
          </cell>
        </row>
        <row r="31">
          <cell r="B31">
            <v>27044</v>
          </cell>
          <cell r="C31">
            <v>27191</v>
          </cell>
          <cell r="F31">
            <v>41664</v>
          </cell>
          <cell r="G31">
            <v>41829</v>
          </cell>
        </row>
        <row r="32">
          <cell r="B32">
            <v>8314</v>
          </cell>
          <cell r="C32">
            <v>6514</v>
          </cell>
          <cell r="F32">
            <v>11450</v>
          </cell>
          <cell r="G32">
            <v>8570</v>
          </cell>
        </row>
        <row r="33">
          <cell r="B33">
            <v>3333</v>
          </cell>
          <cell r="C33">
            <v>4425</v>
          </cell>
          <cell r="F33">
            <v>5638</v>
          </cell>
          <cell r="G33">
            <v>7089</v>
          </cell>
        </row>
        <row r="34">
          <cell r="B34">
            <v>12196</v>
          </cell>
          <cell r="C34">
            <v>11334</v>
          </cell>
          <cell r="F34">
            <v>17352</v>
          </cell>
          <cell r="G34">
            <v>17723</v>
          </cell>
        </row>
        <row r="35">
          <cell r="B35">
            <v>6914</v>
          </cell>
          <cell r="C35">
            <v>5743</v>
          </cell>
          <cell r="F35">
            <v>10300</v>
          </cell>
          <cell r="G35">
            <v>9370</v>
          </cell>
        </row>
        <row r="36">
          <cell r="B36">
            <v>1739</v>
          </cell>
          <cell r="C36">
            <v>1875</v>
          </cell>
          <cell r="F36">
            <v>2880</v>
          </cell>
          <cell r="G36">
            <v>2880</v>
          </cell>
        </row>
        <row r="38">
          <cell r="B38">
            <v>1857</v>
          </cell>
          <cell r="C38">
            <v>2056</v>
          </cell>
          <cell r="F38">
            <v>2880</v>
          </cell>
          <cell r="G38">
            <v>2880</v>
          </cell>
        </row>
        <row r="39">
          <cell r="B39">
            <v>879</v>
          </cell>
          <cell r="C39">
            <v>1207</v>
          </cell>
          <cell r="F39">
            <v>2880</v>
          </cell>
          <cell r="G39">
            <v>2880</v>
          </cell>
        </row>
        <row r="40">
          <cell r="B40">
            <v>636</v>
          </cell>
          <cell r="C40">
            <v>723</v>
          </cell>
          <cell r="F40">
            <v>1660</v>
          </cell>
          <cell r="G40">
            <v>1660</v>
          </cell>
        </row>
        <row r="41">
          <cell r="B41">
            <v>1008</v>
          </cell>
          <cell r="C41">
            <v>1249</v>
          </cell>
          <cell r="F41">
            <v>2880</v>
          </cell>
          <cell r="G41">
            <v>2877</v>
          </cell>
        </row>
        <row r="42">
          <cell r="B42">
            <v>2023</v>
          </cell>
          <cell r="C42">
            <v>2149</v>
          </cell>
          <cell r="F42">
            <v>3847</v>
          </cell>
          <cell r="G42">
            <v>3780</v>
          </cell>
        </row>
        <row r="43">
          <cell r="B43">
            <v>602</v>
          </cell>
          <cell r="C43">
            <v>559</v>
          </cell>
          <cell r="F43">
            <v>1330</v>
          </cell>
          <cell r="G43">
            <v>1260</v>
          </cell>
        </row>
        <row r="44">
          <cell r="B44">
            <v>819</v>
          </cell>
          <cell r="C44">
            <v>865</v>
          </cell>
          <cell r="F44">
            <v>1260</v>
          </cell>
          <cell r="G44">
            <v>1260</v>
          </cell>
        </row>
        <row r="45">
          <cell r="B45">
            <v>660</v>
          </cell>
          <cell r="C45">
            <v>798</v>
          </cell>
          <cell r="F45">
            <v>1260</v>
          </cell>
          <cell r="G45">
            <v>1260</v>
          </cell>
        </row>
        <row r="46">
          <cell r="B46">
            <v>1048</v>
          </cell>
          <cell r="C46">
            <v>916</v>
          </cell>
          <cell r="F46">
            <v>1260</v>
          </cell>
          <cell r="G46">
            <v>1260</v>
          </cell>
        </row>
        <row r="47">
          <cell r="B47">
            <v>937</v>
          </cell>
          <cell r="C47">
            <v>909</v>
          </cell>
          <cell r="F47">
            <v>1260</v>
          </cell>
          <cell r="G47">
            <v>1274</v>
          </cell>
        </row>
        <row r="48">
          <cell r="B48">
            <v>658</v>
          </cell>
          <cell r="C48">
            <v>524</v>
          </cell>
          <cell r="F48">
            <v>1260</v>
          </cell>
          <cell r="G48">
            <v>1260</v>
          </cell>
        </row>
        <row r="49">
          <cell r="B49">
            <v>683</v>
          </cell>
          <cell r="C49">
            <v>611</v>
          </cell>
          <cell r="F49">
            <v>1260</v>
          </cell>
          <cell r="G49">
            <v>1260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月動向(21-31)"/>
      <sheetName val="３月動向(31)"/>
      <sheetName val="３月動向(11-20)"/>
      <sheetName val="３月動向(20)"/>
      <sheetName val="３月動向(10)"/>
    </sheetNames>
    <sheetDataSet>
      <sheetData sheetId="0" refreshError="1"/>
      <sheetData sheetId="1" refreshError="1"/>
      <sheetData sheetId="2" refreshError="1"/>
      <sheetData sheetId="3">
        <row r="9">
          <cell r="B9">
            <v>78693</v>
          </cell>
          <cell r="C9">
            <v>75188</v>
          </cell>
          <cell r="F9">
            <v>94904</v>
          </cell>
          <cell r="G9">
            <v>89074</v>
          </cell>
        </row>
        <row r="10">
          <cell r="B10">
            <v>22452</v>
          </cell>
          <cell r="C10">
            <v>22575</v>
          </cell>
          <cell r="F10">
            <v>27350</v>
          </cell>
          <cell r="G10">
            <v>24232</v>
          </cell>
        </row>
        <row r="11">
          <cell r="B11">
            <v>5098</v>
          </cell>
          <cell r="C11">
            <v>5156</v>
          </cell>
          <cell r="F11">
            <v>5793</v>
          </cell>
          <cell r="G11">
            <v>5793</v>
          </cell>
        </row>
        <row r="12">
          <cell r="B12">
            <v>15303</v>
          </cell>
          <cell r="C12">
            <v>15532</v>
          </cell>
          <cell r="F12">
            <v>19200</v>
          </cell>
          <cell r="G12">
            <v>19200</v>
          </cell>
        </row>
        <row r="13">
          <cell r="B13">
            <v>15075</v>
          </cell>
          <cell r="C13">
            <v>15041</v>
          </cell>
          <cell r="F13">
            <v>19200</v>
          </cell>
          <cell r="G13">
            <v>19672</v>
          </cell>
        </row>
        <row r="14">
          <cell r="B14">
            <v>9292</v>
          </cell>
          <cell r="C14">
            <v>5135</v>
          </cell>
          <cell r="F14">
            <v>11149</v>
          </cell>
          <cell r="G14">
            <v>5400</v>
          </cell>
        </row>
        <row r="16">
          <cell r="B16">
            <v>2548</v>
          </cell>
          <cell r="C16">
            <v>2489</v>
          </cell>
          <cell r="F16">
            <v>3000</v>
          </cell>
          <cell r="G16">
            <v>3000</v>
          </cell>
        </row>
        <row r="17">
          <cell r="B17">
            <v>2625</v>
          </cell>
          <cell r="C17">
            <v>2754</v>
          </cell>
          <cell r="F17">
            <v>3000</v>
          </cell>
          <cell r="G17">
            <v>3000</v>
          </cell>
        </row>
        <row r="18">
          <cell r="B18">
            <v>2158</v>
          </cell>
          <cell r="C18">
            <v>1832</v>
          </cell>
          <cell r="F18">
            <v>3000</v>
          </cell>
          <cell r="G18">
            <v>3000</v>
          </cell>
        </row>
        <row r="19">
          <cell r="B19">
            <v>5079</v>
          </cell>
          <cell r="C19">
            <v>4855</v>
          </cell>
          <cell r="F19">
            <v>6000</v>
          </cell>
          <cell r="G19">
            <v>6000</v>
          </cell>
        </row>
        <row r="20">
          <cell r="B20">
            <v>2511</v>
          </cell>
          <cell r="C20">
            <v>2452</v>
          </cell>
          <cell r="F20">
            <v>2850</v>
          </cell>
          <cell r="G20">
            <v>3017</v>
          </cell>
        </row>
        <row r="21">
          <cell r="B21">
            <v>2526</v>
          </cell>
          <cell r="C21">
            <v>2390</v>
          </cell>
          <cell r="F21">
            <v>3000</v>
          </cell>
          <cell r="G21">
            <v>3000</v>
          </cell>
        </row>
        <row r="22">
          <cell r="B22">
            <v>2414</v>
          </cell>
          <cell r="C22">
            <v>2399</v>
          </cell>
          <cell r="F22">
            <v>3000</v>
          </cell>
          <cell r="G22">
            <v>3000</v>
          </cell>
        </row>
        <row r="23">
          <cell r="B23">
            <v>1317</v>
          </cell>
          <cell r="C23">
            <v>1380</v>
          </cell>
          <cell r="F23">
            <v>1800</v>
          </cell>
          <cell r="G23">
            <v>1667</v>
          </cell>
        </row>
        <row r="24">
          <cell r="B24">
            <v>866</v>
          </cell>
          <cell r="C24">
            <v>949</v>
          </cell>
          <cell r="F24">
            <v>1200</v>
          </cell>
          <cell r="G24">
            <v>1350</v>
          </cell>
        </row>
        <row r="25">
          <cell r="B25">
            <v>2717</v>
          </cell>
          <cell r="C25">
            <v>2691</v>
          </cell>
          <cell r="F25">
            <v>3000</v>
          </cell>
          <cell r="G25">
            <v>3000</v>
          </cell>
        </row>
        <row r="26">
          <cell r="B26">
            <v>2294</v>
          </cell>
          <cell r="C26">
            <v>2171</v>
          </cell>
          <cell r="F26">
            <v>3000</v>
          </cell>
          <cell r="G26">
            <v>3000</v>
          </cell>
        </row>
        <row r="27">
          <cell r="B27">
            <v>2666</v>
          </cell>
          <cell r="C27">
            <v>2800</v>
          </cell>
          <cell r="F27">
            <v>3000</v>
          </cell>
          <cell r="G27">
            <v>3000</v>
          </cell>
        </row>
        <row r="29">
          <cell r="B29">
            <v>877</v>
          </cell>
          <cell r="C29">
            <v>982</v>
          </cell>
          <cell r="F29">
            <v>1287</v>
          </cell>
          <cell r="G29">
            <v>1248</v>
          </cell>
        </row>
        <row r="30">
          <cell r="B30">
            <v>477</v>
          </cell>
          <cell r="C30">
            <v>496</v>
          </cell>
          <cell r="F30">
            <v>780</v>
          </cell>
          <cell r="G30">
            <v>780</v>
          </cell>
        </row>
        <row r="32">
          <cell r="B32">
            <v>73499</v>
          </cell>
          <cell r="C32">
            <v>72170</v>
          </cell>
          <cell r="F32">
            <v>86979</v>
          </cell>
          <cell r="G32">
            <v>85253</v>
          </cell>
        </row>
        <row r="33">
          <cell r="B33">
            <v>21708</v>
          </cell>
          <cell r="C33">
            <v>16100</v>
          </cell>
          <cell r="F33">
            <v>24780</v>
          </cell>
          <cell r="G33">
            <v>17472</v>
          </cell>
        </row>
        <row r="34">
          <cell r="B34">
            <v>9224</v>
          </cell>
          <cell r="C34">
            <v>12777</v>
          </cell>
          <cell r="F34">
            <v>11520</v>
          </cell>
          <cell r="G34">
            <v>14720</v>
          </cell>
        </row>
        <row r="35">
          <cell r="B35">
            <v>26461</v>
          </cell>
          <cell r="C35">
            <v>26591</v>
          </cell>
          <cell r="F35">
            <v>38339</v>
          </cell>
          <cell r="G35">
            <v>35421</v>
          </cell>
        </row>
        <row r="36">
          <cell r="B36">
            <v>17827</v>
          </cell>
          <cell r="C36">
            <v>15831</v>
          </cell>
          <cell r="F36">
            <v>20599</v>
          </cell>
          <cell r="G36">
            <v>18740</v>
          </cell>
        </row>
        <row r="37">
          <cell r="B37">
            <v>4322</v>
          </cell>
          <cell r="C37">
            <v>4846</v>
          </cell>
          <cell r="F37">
            <v>5566</v>
          </cell>
          <cell r="G37">
            <v>5760</v>
          </cell>
        </row>
        <row r="39">
          <cell r="B39">
            <v>5372</v>
          </cell>
          <cell r="C39">
            <v>5142</v>
          </cell>
          <cell r="F39">
            <v>5760</v>
          </cell>
          <cell r="G39">
            <v>5760</v>
          </cell>
        </row>
        <row r="40">
          <cell r="B40">
            <v>3047</v>
          </cell>
          <cell r="C40">
            <v>3300</v>
          </cell>
          <cell r="F40">
            <v>5760</v>
          </cell>
          <cell r="G40">
            <v>5747</v>
          </cell>
        </row>
        <row r="41">
          <cell r="B41">
            <v>1708</v>
          </cell>
          <cell r="C41">
            <v>1973</v>
          </cell>
          <cell r="F41">
            <v>3320</v>
          </cell>
          <cell r="G41">
            <v>3320</v>
          </cell>
        </row>
        <row r="42">
          <cell r="B42">
            <v>3491</v>
          </cell>
          <cell r="C42">
            <v>3298</v>
          </cell>
          <cell r="F42">
            <v>5760</v>
          </cell>
          <cell r="G42">
            <v>5760</v>
          </cell>
        </row>
        <row r="43">
          <cell r="B43">
            <v>5404</v>
          </cell>
          <cell r="C43">
            <v>5389</v>
          </cell>
          <cell r="F43">
            <v>7560</v>
          </cell>
          <cell r="G43">
            <v>7551</v>
          </cell>
        </row>
        <row r="44">
          <cell r="B44">
            <v>1817</v>
          </cell>
          <cell r="C44">
            <v>1828</v>
          </cell>
          <cell r="F44">
            <v>2548</v>
          </cell>
          <cell r="G44">
            <v>2520</v>
          </cell>
        </row>
        <row r="45">
          <cell r="B45">
            <v>1956</v>
          </cell>
          <cell r="C45">
            <v>2132</v>
          </cell>
          <cell r="F45">
            <v>2520</v>
          </cell>
          <cell r="G45">
            <v>2511</v>
          </cell>
        </row>
        <row r="46">
          <cell r="B46">
            <v>1881</v>
          </cell>
          <cell r="C46">
            <v>2344</v>
          </cell>
          <cell r="F46">
            <v>2646</v>
          </cell>
          <cell r="G46">
            <v>2600</v>
          </cell>
        </row>
        <row r="47">
          <cell r="B47">
            <v>2333</v>
          </cell>
          <cell r="C47">
            <v>2163</v>
          </cell>
          <cell r="F47">
            <v>2520</v>
          </cell>
          <cell r="G47">
            <v>2520</v>
          </cell>
        </row>
        <row r="48">
          <cell r="B48">
            <v>2153</v>
          </cell>
          <cell r="C48">
            <v>2083</v>
          </cell>
          <cell r="F48">
            <v>2520</v>
          </cell>
          <cell r="G48">
            <v>2520</v>
          </cell>
        </row>
        <row r="49">
          <cell r="B49">
            <v>1950</v>
          </cell>
          <cell r="C49">
            <v>2005</v>
          </cell>
          <cell r="F49">
            <v>2520</v>
          </cell>
          <cell r="G49">
            <v>2520</v>
          </cell>
        </row>
        <row r="50">
          <cell r="B50">
            <v>1861</v>
          </cell>
          <cell r="C50">
            <v>1562</v>
          </cell>
          <cell r="F50">
            <v>2520</v>
          </cell>
          <cell r="G50">
            <v>2520</v>
          </cell>
        </row>
      </sheetData>
      <sheetData sheetId="4">
        <row r="8">
          <cell r="B8">
            <v>37971</v>
          </cell>
          <cell r="C8">
            <v>37608</v>
          </cell>
          <cell r="F8">
            <v>47040</v>
          </cell>
          <cell r="G8">
            <v>44756</v>
          </cell>
        </row>
        <row r="9">
          <cell r="B9">
            <v>10696</v>
          </cell>
          <cell r="C9">
            <v>10613</v>
          </cell>
          <cell r="F9">
            <v>13620</v>
          </cell>
          <cell r="G9">
            <v>11877</v>
          </cell>
        </row>
        <row r="10">
          <cell r="B10">
            <v>2322</v>
          </cell>
          <cell r="C10">
            <v>2289</v>
          </cell>
          <cell r="F10">
            <v>2700</v>
          </cell>
          <cell r="G10">
            <v>2700</v>
          </cell>
        </row>
        <row r="11">
          <cell r="B11">
            <v>7536</v>
          </cell>
          <cell r="C11">
            <v>7536</v>
          </cell>
          <cell r="F11">
            <v>9600</v>
          </cell>
          <cell r="G11">
            <v>9600</v>
          </cell>
        </row>
        <row r="12">
          <cell r="B12">
            <v>7483</v>
          </cell>
          <cell r="C12">
            <v>7904</v>
          </cell>
          <cell r="F12">
            <v>9600</v>
          </cell>
          <cell r="G12">
            <v>9858</v>
          </cell>
        </row>
        <row r="13">
          <cell r="B13">
            <v>4662</v>
          </cell>
          <cell r="C13">
            <v>2586</v>
          </cell>
          <cell r="F13">
            <v>5570</v>
          </cell>
          <cell r="G13">
            <v>2700</v>
          </cell>
        </row>
        <row r="15">
          <cell r="B15">
            <v>1218</v>
          </cell>
          <cell r="C15">
            <v>1167</v>
          </cell>
          <cell r="F15">
            <v>1500</v>
          </cell>
          <cell r="G15">
            <v>1500</v>
          </cell>
        </row>
        <row r="16">
          <cell r="B16">
            <v>1207</v>
          </cell>
          <cell r="C16">
            <v>1336</v>
          </cell>
          <cell r="F16">
            <v>1500</v>
          </cell>
          <cell r="G16">
            <v>1500</v>
          </cell>
        </row>
        <row r="17">
          <cell r="B17">
            <v>996</v>
          </cell>
          <cell r="C17">
            <v>892</v>
          </cell>
          <cell r="F17">
            <v>1500</v>
          </cell>
          <cell r="G17">
            <v>1500</v>
          </cell>
        </row>
        <row r="18">
          <cell r="B18">
            <v>2509</v>
          </cell>
          <cell r="C18">
            <v>2486</v>
          </cell>
          <cell r="F18">
            <v>3000</v>
          </cell>
          <cell r="G18">
            <v>3000</v>
          </cell>
        </row>
        <row r="19">
          <cell r="B19">
            <v>1338</v>
          </cell>
          <cell r="C19">
            <v>1195</v>
          </cell>
          <cell r="F19">
            <v>1500</v>
          </cell>
          <cell r="G19">
            <v>1517</v>
          </cell>
        </row>
        <row r="20">
          <cell r="B20">
            <v>1307</v>
          </cell>
          <cell r="C20">
            <v>1204</v>
          </cell>
          <cell r="F20">
            <v>1500</v>
          </cell>
          <cell r="G20">
            <v>1500</v>
          </cell>
        </row>
        <row r="21">
          <cell r="B21">
            <v>1161</v>
          </cell>
          <cell r="C21">
            <v>1187</v>
          </cell>
          <cell r="F21">
            <v>1500</v>
          </cell>
          <cell r="G21">
            <v>1500</v>
          </cell>
        </row>
        <row r="22">
          <cell r="B22">
            <v>594</v>
          </cell>
          <cell r="C22">
            <v>701</v>
          </cell>
          <cell r="F22">
            <v>900</v>
          </cell>
          <cell r="G22">
            <v>917</v>
          </cell>
        </row>
        <row r="23">
          <cell r="B23">
            <v>408</v>
          </cell>
          <cell r="C23">
            <v>401</v>
          </cell>
          <cell r="F23">
            <v>600</v>
          </cell>
          <cell r="G23">
            <v>600</v>
          </cell>
        </row>
        <row r="24">
          <cell r="B24">
            <v>1398</v>
          </cell>
          <cell r="C24">
            <v>1342</v>
          </cell>
          <cell r="F24">
            <v>1500</v>
          </cell>
          <cell r="G24">
            <v>1500</v>
          </cell>
        </row>
        <row r="25">
          <cell r="B25">
            <v>1226</v>
          </cell>
          <cell r="C25">
            <v>1143</v>
          </cell>
          <cell r="F25">
            <v>1500</v>
          </cell>
          <cell r="G25">
            <v>1500</v>
          </cell>
        </row>
        <row r="26">
          <cell r="B26">
            <v>1341</v>
          </cell>
          <cell r="C26">
            <v>1364</v>
          </cell>
          <cell r="F26">
            <v>1500</v>
          </cell>
          <cell r="G26">
            <v>1500</v>
          </cell>
        </row>
        <row r="28">
          <cell r="B28">
            <v>522</v>
          </cell>
          <cell r="C28">
            <v>576</v>
          </cell>
          <cell r="F28">
            <v>780</v>
          </cell>
          <cell r="G28">
            <v>780</v>
          </cell>
        </row>
        <row r="29">
          <cell r="B29">
            <v>246</v>
          </cell>
          <cell r="C29">
            <v>238</v>
          </cell>
          <cell r="F29">
            <v>390</v>
          </cell>
          <cell r="G29">
            <v>390</v>
          </cell>
        </row>
        <row r="31">
          <cell r="B31">
            <v>35132</v>
          </cell>
          <cell r="C31">
            <v>33796</v>
          </cell>
          <cell r="F31">
            <v>43431</v>
          </cell>
          <cell r="G31">
            <v>42036</v>
          </cell>
        </row>
        <row r="32">
          <cell r="B32">
            <v>10573</v>
          </cell>
          <cell r="C32">
            <v>7797</v>
          </cell>
          <cell r="F32">
            <v>12390</v>
          </cell>
          <cell r="G32">
            <v>8736</v>
          </cell>
        </row>
        <row r="33">
          <cell r="B33">
            <v>4376</v>
          </cell>
          <cell r="C33">
            <v>6270</v>
          </cell>
          <cell r="F33">
            <v>5760</v>
          </cell>
          <cell r="G33">
            <v>7420</v>
          </cell>
        </row>
        <row r="34">
          <cell r="B34">
            <v>12571</v>
          </cell>
          <cell r="C34">
            <v>12487</v>
          </cell>
          <cell r="F34">
            <v>19098</v>
          </cell>
          <cell r="G34">
            <v>17683</v>
          </cell>
        </row>
        <row r="35">
          <cell r="B35">
            <v>9226</v>
          </cell>
          <cell r="C35">
            <v>8335</v>
          </cell>
          <cell r="F35">
            <v>10299</v>
          </cell>
          <cell r="G35">
            <v>9370</v>
          </cell>
        </row>
        <row r="36">
          <cell r="B36">
            <v>2256</v>
          </cell>
          <cell r="C36">
            <v>2403</v>
          </cell>
          <cell r="F36">
            <v>2974</v>
          </cell>
          <cell r="G36">
            <v>2880</v>
          </cell>
        </row>
        <row r="38">
          <cell r="B38">
            <v>2585</v>
          </cell>
          <cell r="C38">
            <v>2490</v>
          </cell>
          <cell r="F38">
            <v>2880</v>
          </cell>
          <cell r="G38">
            <v>2880</v>
          </cell>
        </row>
        <row r="39">
          <cell r="B39">
            <v>1550</v>
          </cell>
          <cell r="C39">
            <v>1447</v>
          </cell>
          <cell r="F39">
            <v>2880</v>
          </cell>
          <cell r="G39">
            <v>2873</v>
          </cell>
        </row>
        <row r="40">
          <cell r="B40">
            <v>709</v>
          </cell>
          <cell r="C40">
            <v>882</v>
          </cell>
          <cell r="F40">
            <v>1660</v>
          </cell>
          <cell r="G40">
            <v>1660</v>
          </cell>
        </row>
        <row r="41">
          <cell r="B41">
            <v>1602</v>
          </cell>
          <cell r="C41">
            <v>1531</v>
          </cell>
          <cell r="F41">
            <v>2880</v>
          </cell>
          <cell r="G41">
            <v>2880</v>
          </cell>
        </row>
        <row r="42">
          <cell r="B42">
            <v>2760</v>
          </cell>
          <cell r="C42">
            <v>2628</v>
          </cell>
          <cell r="F42">
            <v>3780</v>
          </cell>
          <cell r="G42">
            <v>3771</v>
          </cell>
        </row>
        <row r="43">
          <cell r="B43">
            <v>840</v>
          </cell>
          <cell r="C43">
            <v>871</v>
          </cell>
          <cell r="F43">
            <v>1274</v>
          </cell>
          <cell r="G43">
            <v>1260</v>
          </cell>
        </row>
        <row r="44">
          <cell r="B44">
            <v>954</v>
          </cell>
          <cell r="C44">
            <v>1047</v>
          </cell>
          <cell r="F44">
            <v>1260</v>
          </cell>
          <cell r="G44">
            <v>1251</v>
          </cell>
        </row>
        <row r="45">
          <cell r="B45">
            <v>958</v>
          </cell>
          <cell r="C45">
            <v>1131</v>
          </cell>
          <cell r="F45">
            <v>1323</v>
          </cell>
          <cell r="G45">
            <v>1260</v>
          </cell>
        </row>
        <row r="46">
          <cell r="B46">
            <v>1188</v>
          </cell>
          <cell r="C46">
            <v>1085</v>
          </cell>
          <cell r="F46">
            <v>1260</v>
          </cell>
          <cell r="G46">
            <v>1260</v>
          </cell>
        </row>
        <row r="47">
          <cell r="B47">
            <v>1042</v>
          </cell>
          <cell r="C47">
            <v>1004</v>
          </cell>
          <cell r="F47">
            <v>1260</v>
          </cell>
          <cell r="G47">
            <v>1260</v>
          </cell>
        </row>
        <row r="48">
          <cell r="B48">
            <v>1004</v>
          </cell>
          <cell r="C48">
            <v>988</v>
          </cell>
          <cell r="F48">
            <v>1260</v>
          </cell>
          <cell r="G48">
            <v>1260</v>
          </cell>
        </row>
        <row r="49">
          <cell r="B49">
            <v>928</v>
          </cell>
          <cell r="C49">
            <v>730</v>
          </cell>
          <cell r="F49">
            <v>1260</v>
          </cell>
          <cell r="G49">
            <v>1260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４月動向(21-30)"/>
      <sheetName val="４月動向(30)"/>
      <sheetName val="４月動向(11-20)"/>
      <sheetName val="４月動向(20)"/>
      <sheetName val="４月動向(10)"/>
    </sheetNames>
    <sheetDataSet>
      <sheetData sheetId="0" refreshError="1"/>
      <sheetData sheetId="1" refreshError="1"/>
      <sheetData sheetId="2" refreshError="1"/>
      <sheetData sheetId="3">
        <row r="9">
          <cell r="B9">
            <v>65979</v>
          </cell>
          <cell r="C9">
            <v>64260</v>
          </cell>
          <cell r="F9">
            <v>95422</v>
          </cell>
          <cell r="G9">
            <v>92473</v>
          </cell>
        </row>
        <row r="10">
          <cell r="B10">
            <v>18274</v>
          </cell>
          <cell r="C10">
            <v>16546</v>
          </cell>
          <cell r="F10">
            <v>23920</v>
          </cell>
          <cell r="G10">
            <v>22168</v>
          </cell>
        </row>
        <row r="11">
          <cell r="B11">
            <v>4669</v>
          </cell>
          <cell r="C11">
            <v>3789</v>
          </cell>
          <cell r="F11">
            <v>6210</v>
          </cell>
          <cell r="G11">
            <v>5400</v>
          </cell>
        </row>
        <row r="12">
          <cell r="B12">
            <v>12277</v>
          </cell>
          <cell r="C12">
            <v>13674</v>
          </cell>
          <cell r="F12">
            <v>18930</v>
          </cell>
          <cell r="G12">
            <v>19200</v>
          </cell>
        </row>
        <row r="13">
          <cell r="B13">
            <v>11757</v>
          </cell>
          <cell r="C13">
            <v>10098</v>
          </cell>
          <cell r="F13">
            <v>16000</v>
          </cell>
          <cell r="G13">
            <v>13530</v>
          </cell>
        </row>
        <row r="14">
          <cell r="B14">
            <v>4701</v>
          </cell>
          <cell r="C14">
            <v>4534</v>
          </cell>
          <cell r="F14">
            <v>5400</v>
          </cell>
          <cell r="G14">
            <v>5400</v>
          </cell>
        </row>
        <row r="16">
          <cell r="B16">
            <v>2192</v>
          </cell>
          <cell r="C16">
            <v>2232</v>
          </cell>
          <cell r="F16">
            <v>3000</v>
          </cell>
          <cell r="G16">
            <v>3000</v>
          </cell>
        </row>
        <row r="17">
          <cell r="B17">
            <v>2908</v>
          </cell>
          <cell r="C17">
            <v>2642</v>
          </cell>
          <cell r="F17">
            <v>3150</v>
          </cell>
          <cell r="G17">
            <v>3000</v>
          </cell>
        </row>
        <row r="18">
          <cell r="B18">
            <v>1875</v>
          </cell>
          <cell r="C18">
            <v>1813</v>
          </cell>
          <cell r="F18">
            <v>3000</v>
          </cell>
          <cell r="G18">
            <v>3000</v>
          </cell>
        </row>
        <row r="19">
          <cell r="B19">
            <v>5200</v>
          </cell>
          <cell r="C19">
            <v>5191</v>
          </cell>
          <cell r="F19">
            <v>6000</v>
          </cell>
          <cell r="G19">
            <v>6000</v>
          </cell>
        </row>
        <row r="20">
          <cell r="B20">
            <v>2645</v>
          </cell>
          <cell r="C20">
            <v>2773</v>
          </cell>
          <cell r="F20">
            <v>3000</v>
          </cell>
          <cell r="G20">
            <v>3000</v>
          </cell>
        </row>
        <row r="21">
          <cell r="B21">
            <v>1826</v>
          </cell>
          <cell r="C21">
            <v>2156</v>
          </cell>
          <cell r="F21">
            <v>3000</v>
          </cell>
          <cell r="G21">
            <v>3000</v>
          </cell>
        </row>
        <row r="22">
          <cell r="B22">
            <v>2200</v>
          </cell>
          <cell r="C22">
            <v>2268</v>
          </cell>
          <cell r="F22">
            <v>3000</v>
          </cell>
          <cell r="G22">
            <v>3000</v>
          </cell>
        </row>
        <row r="23">
          <cell r="B23">
            <v>1249</v>
          </cell>
          <cell r="C23">
            <v>1191</v>
          </cell>
          <cell r="F23">
            <v>1800</v>
          </cell>
          <cell r="G23">
            <v>1650</v>
          </cell>
        </row>
        <row r="24">
          <cell r="B24">
            <v>783</v>
          </cell>
          <cell r="C24">
            <v>733</v>
          </cell>
          <cell r="F24">
            <v>1200</v>
          </cell>
          <cell r="G24">
            <v>1367</v>
          </cell>
        </row>
        <row r="25">
          <cell r="B25">
            <v>2637</v>
          </cell>
          <cell r="C25">
            <v>2531</v>
          </cell>
          <cell r="F25">
            <v>3000</v>
          </cell>
          <cell r="G25">
            <v>3000</v>
          </cell>
        </row>
        <row r="26">
          <cell r="B26">
            <v>2303</v>
          </cell>
          <cell r="C26">
            <v>2478</v>
          </cell>
          <cell r="F26">
            <v>3000</v>
          </cell>
          <cell r="G26">
            <v>3000</v>
          </cell>
        </row>
        <row r="27">
          <cell r="B27">
            <v>2676</v>
          </cell>
          <cell r="C27">
            <v>2710</v>
          </cell>
          <cell r="F27">
            <v>3000</v>
          </cell>
          <cell r="G27">
            <v>3000</v>
          </cell>
        </row>
        <row r="29">
          <cell r="B29">
            <v>701</v>
          </cell>
          <cell r="C29">
            <v>764</v>
          </cell>
          <cell r="F29">
            <v>936</v>
          </cell>
          <cell r="G29">
            <v>975</v>
          </cell>
        </row>
        <row r="30">
          <cell r="B30">
            <v>457</v>
          </cell>
          <cell r="C30">
            <v>406</v>
          </cell>
          <cell r="F30">
            <v>780</v>
          </cell>
          <cell r="G30">
            <v>780</v>
          </cell>
        </row>
        <row r="32">
          <cell r="B32">
            <v>59358</v>
          </cell>
          <cell r="C32">
            <v>52246</v>
          </cell>
          <cell r="F32">
            <v>87661</v>
          </cell>
          <cell r="G32">
            <v>83384</v>
          </cell>
        </row>
        <row r="33">
          <cell r="B33">
            <v>19669</v>
          </cell>
          <cell r="C33">
            <v>18349</v>
          </cell>
          <cell r="F33">
            <v>28605</v>
          </cell>
          <cell r="G33">
            <v>28512</v>
          </cell>
        </row>
        <row r="34">
          <cell r="B34">
            <v>8213</v>
          </cell>
          <cell r="C34">
            <v>8308</v>
          </cell>
          <cell r="F34">
            <v>11707</v>
          </cell>
          <cell r="G34">
            <v>11520</v>
          </cell>
        </row>
        <row r="35">
          <cell r="B35">
            <v>19741</v>
          </cell>
          <cell r="C35">
            <v>22593</v>
          </cell>
          <cell r="F35">
            <v>35782</v>
          </cell>
          <cell r="G35">
            <v>35565</v>
          </cell>
        </row>
        <row r="36">
          <cell r="B36">
            <v>13050</v>
          </cell>
          <cell r="C36">
            <v>11823</v>
          </cell>
          <cell r="F36">
            <v>20596</v>
          </cell>
          <cell r="G36">
            <v>18731</v>
          </cell>
        </row>
        <row r="37">
          <cell r="B37">
            <v>3916</v>
          </cell>
          <cell r="C37">
            <v>3715</v>
          </cell>
          <cell r="F37">
            <v>5760</v>
          </cell>
          <cell r="G37">
            <v>5759</v>
          </cell>
        </row>
        <row r="39">
          <cell r="B39">
            <v>4833</v>
          </cell>
          <cell r="C39">
            <v>4357</v>
          </cell>
          <cell r="F39">
            <v>5760</v>
          </cell>
          <cell r="G39">
            <v>5760</v>
          </cell>
        </row>
        <row r="40">
          <cell r="B40">
            <v>2269</v>
          </cell>
          <cell r="C40">
            <v>2659</v>
          </cell>
          <cell r="F40">
            <v>5760</v>
          </cell>
          <cell r="G40">
            <v>5760</v>
          </cell>
        </row>
        <row r="41">
          <cell r="B41">
            <v>1308</v>
          </cell>
          <cell r="C41">
            <v>1583</v>
          </cell>
          <cell r="F41">
            <v>3320</v>
          </cell>
          <cell r="G41">
            <v>3320</v>
          </cell>
        </row>
        <row r="42">
          <cell r="B42">
            <v>4178</v>
          </cell>
          <cell r="C42">
            <v>3940</v>
          </cell>
          <cell r="F42">
            <v>5760</v>
          </cell>
          <cell r="G42">
            <v>5760</v>
          </cell>
        </row>
        <row r="43">
          <cell r="B43">
            <v>4544</v>
          </cell>
          <cell r="C43">
            <v>4694</v>
          </cell>
          <cell r="F43">
            <v>7560</v>
          </cell>
          <cell r="G43">
            <v>7434</v>
          </cell>
        </row>
        <row r="44">
          <cell r="B44">
            <v>1363</v>
          </cell>
          <cell r="C44">
            <v>1392</v>
          </cell>
          <cell r="F44">
            <v>2520</v>
          </cell>
          <cell r="G44">
            <v>2527</v>
          </cell>
        </row>
        <row r="45">
          <cell r="B45">
            <v>1808</v>
          </cell>
          <cell r="C45">
            <v>1938</v>
          </cell>
          <cell r="F45">
            <v>2520</v>
          </cell>
          <cell r="G45">
            <v>2520</v>
          </cell>
        </row>
        <row r="46">
          <cell r="B46">
            <v>1697</v>
          </cell>
          <cell r="C46">
            <v>2006</v>
          </cell>
          <cell r="F46">
            <v>3320</v>
          </cell>
          <cell r="G46">
            <v>2520</v>
          </cell>
        </row>
        <row r="47">
          <cell r="B47">
            <v>2931</v>
          </cell>
          <cell r="C47">
            <v>2252</v>
          </cell>
          <cell r="F47">
            <v>5040</v>
          </cell>
          <cell r="G47">
            <v>2527</v>
          </cell>
        </row>
        <row r="48">
          <cell r="B48">
            <v>2110</v>
          </cell>
          <cell r="C48">
            <v>2078</v>
          </cell>
          <cell r="F48">
            <v>2660</v>
          </cell>
          <cell r="G48">
            <v>2520</v>
          </cell>
        </row>
        <row r="49">
          <cell r="B49">
            <v>1845</v>
          </cell>
          <cell r="C49">
            <v>2072</v>
          </cell>
          <cell r="F49">
            <v>2520</v>
          </cell>
          <cell r="G49">
            <v>2520</v>
          </cell>
        </row>
        <row r="50">
          <cell r="B50">
            <v>1992</v>
          </cell>
          <cell r="C50">
            <v>2029</v>
          </cell>
          <cell r="F50">
            <v>2520</v>
          </cell>
          <cell r="G50">
            <v>2520</v>
          </cell>
        </row>
      </sheetData>
      <sheetData sheetId="4">
        <row r="8">
          <cell r="B8">
            <v>34592</v>
          </cell>
          <cell r="C8">
            <v>33212</v>
          </cell>
          <cell r="F8">
            <v>48240</v>
          </cell>
          <cell r="G8">
            <v>46585</v>
          </cell>
        </row>
        <row r="9">
          <cell r="B9">
            <v>9020</v>
          </cell>
          <cell r="C9">
            <v>8141</v>
          </cell>
          <cell r="F9">
            <v>11960</v>
          </cell>
          <cell r="G9">
            <v>11154</v>
          </cell>
        </row>
        <row r="10">
          <cell r="B10">
            <v>2706</v>
          </cell>
          <cell r="C10">
            <v>2036</v>
          </cell>
          <cell r="F10">
            <v>3510</v>
          </cell>
          <cell r="G10">
            <v>2700</v>
          </cell>
        </row>
        <row r="11">
          <cell r="B11">
            <v>5869</v>
          </cell>
          <cell r="C11">
            <v>6746</v>
          </cell>
          <cell r="F11">
            <v>9330</v>
          </cell>
          <cell r="G11">
            <v>9600</v>
          </cell>
        </row>
        <row r="12">
          <cell r="B12">
            <v>5934</v>
          </cell>
          <cell r="C12">
            <v>4925</v>
          </cell>
          <cell r="F12">
            <v>8000</v>
          </cell>
          <cell r="G12">
            <v>6900</v>
          </cell>
        </row>
        <row r="13">
          <cell r="B13">
            <v>2206</v>
          </cell>
          <cell r="C13">
            <v>2366</v>
          </cell>
          <cell r="F13">
            <v>2700</v>
          </cell>
          <cell r="G13">
            <v>2700</v>
          </cell>
        </row>
        <row r="15">
          <cell r="B15">
            <v>1218</v>
          </cell>
          <cell r="C15">
            <v>1220</v>
          </cell>
          <cell r="F15">
            <v>1500</v>
          </cell>
          <cell r="G15">
            <v>1500</v>
          </cell>
        </row>
        <row r="16">
          <cell r="B16">
            <v>1493</v>
          </cell>
          <cell r="C16">
            <v>1428</v>
          </cell>
          <cell r="F16">
            <v>1650</v>
          </cell>
          <cell r="G16">
            <v>1500</v>
          </cell>
        </row>
        <row r="17">
          <cell r="B17">
            <v>1003</v>
          </cell>
          <cell r="C17">
            <v>969</v>
          </cell>
          <cell r="F17">
            <v>1500</v>
          </cell>
          <cell r="G17">
            <v>1500</v>
          </cell>
        </row>
        <row r="18">
          <cell r="B18">
            <v>2774</v>
          </cell>
          <cell r="C18">
            <v>2580</v>
          </cell>
          <cell r="F18">
            <v>3000</v>
          </cell>
          <cell r="G18">
            <v>3000</v>
          </cell>
        </row>
        <row r="19">
          <cell r="B19">
            <v>1349</v>
          </cell>
          <cell r="C19">
            <v>1411</v>
          </cell>
          <cell r="F19">
            <v>1500</v>
          </cell>
          <cell r="G19">
            <v>1500</v>
          </cell>
        </row>
        <row r="20">
          <cell r="B20">
            <v>1009</v>
          </cell>
          <cell r="C20">
            <v>1221</v>
          </cell>
          <cell r="F20">
            <v>1500</v>
          </cell>
          <cell r="G20">
            <v>1500</v>
          </cell>
        </row>
        <row r="21">
          <cell r="B21">
            <v>1261</v>
          </cell>
          <cell r="C21">
            <v>1154</v>
          </cell>
          <cell r="F21">
            <v>1500</v>
          </cell>
          <cell r="G21">
            <v>1500</v>
          </cell>
        </row>
        <row r="22">
          <cell r="B22">
            <v>715</v>
          </cell>
          <cell r="C22">
            <v>599</v>
          </cell>
          <cell r="F22">
            <v>900</v>
          </cell>
          <cell r="G22">
            <v>750</v>
          </cell>
        </row>
        <row r="23">
          <cell r="B23">
            <v>327</v>
          </cell>
          <cell r="C23">
            <v>425</v>
          </cell>
          <cell r="F23">
            <v>600</v>
          </cell>
          <cell r="G23">
            <v>750</v>
          </cell>
        </row>
        <row r="24">
          <cell r="B24">
            <v>1300</v>
          </cell>
          <cell r="C24">
            <v>1268</v>
          </cell>
          <cell r="F24">
            <v>1500</v>
          </cell>
          <cell r="G24">
            <v>1500</v>
          </cell>
        </row>
        <row r="25">
          <cell r="B25">
            <v>1000</v>
          </cell>
          <cell r="C25">
            <v>1117</v>
          </cell>
          <cell r="F25">
            <v>1500</v>
          </cell>
          <cell r="G25">
            <v>1500</v>
          </cell>
        </row>
        <row r="26">
          <cell r="B26">
            <v>1340</v>
          </cell>
          <cell r="C26">
            <v>1315</v>
          </cell>
          <cell r="F26">
            <v>1500</v>
          </cell>
          <cell r="G26">
            <v>1500</v>
          </cell>
        </row>
        <row r="28">
          <cell r="B28">
            <v>407</v>
          </cell>
          <cell r="C28">
            <v>402</v>
          </cell>
          <cell r="F28">
            <v>546</v>
          </cell>
          <cell r="G28">
            <v>585</v>
          </cell>
        </row>
        <row r="29">
          <cell r="B29">
            <v>224</v>
          </cell>
          <cell r="C29">
            <v>210</v>
          </cell>
          <cell r="F29">
            <v>390</v>
          </cell>
          <cell r="G29">
            <v>390</v>
          </cell>
        </row>
        <row r="31">
          <cell r="B31">
            <v>31673</v>
          </cell>
          <cell r="C31">
            <v>27036</v>
          </cell>
          <cell r="F31">
            <v>44951</v>
          </cell>
          <cell r="G31">
            <v>42014</v>
          </cell>
        </row>
        <row r="32">
          <cell r="B32">
            <v>9568</v>
          </cell>
          <cell r="C32">
            <v>9042</v>
          </cell>
          <cell r="F32">
            <v>14345</v>
          </cell>
          <cell r="G32">
            <v>14252</v>
          </cell>
        </row>
        <row r="33">
          <cell r="B33">
            <v>4460</v>
          </cell>
          <cell r="C33">
            <v>4685</v>
          </cell>
          <cell r="F33">
            <v>5948</v>
          </cell>
          <cell r="G33">
            <v>5760</v>
          </cell>
        </row>
        <row r="34">
          <cell r="B34">
            <v>10054</v>
          </cell>
          <cell r="C34">
            <v>10894</v>
          </cell>
          <cell r="F34">
            <v>17798</v>
          </cell>
          <cell r="G34">
            <v>17642</v>
          </cell>
        </row>
        <row r="35">
          <cell r="B35">
            <v>6930</v>
          </cell>
          <cell r="C35">
            <v>5939</v>
          </cell>
          <cell r="F35">
            <v>10296</v>
          </cell>
          <cell r="G35">
            <v>9370</v>
          </cell>
        </row>
        <row r="36">
          <cell r="B36">
            <v>1753</v>
          </cell>
          <cell r="C36">
            <v>1687</v>
          </cell>
          <cell r="F36">
            <v>2880</v>
          </cell>
          <cell r="G36">
            <v>2880</v>
          </cell>
        </row>
        <row r="38">
          <cell r="B38">
            <v>2311</v>
          </cell>
          <cell r="C38">
            <v>2054</v>
          </cell>
          <cell r="F38">
            <v>2880</v>
          </cell>
          <cell r="G38">
            <v>2880</v>
          </cell>
        </row>
        <row r="39">
          <cell r="B39">
            <v>1323</v>
          </cell>
          <cell r="C39">
            <v>1365</v>
          </cell>
          <cell r="F39">
            <v>2880</v>
          </cell>
          <cell r="G39">
            <v>2880</v>
          </cell>
        </row>
        <row r="40">
          <cell r="B40">
            <v>730</v>
          </cell>
          <cell r="C40">
            <v>834</v>
          </cell>
          <cell r="F40">
            <v>1660</v>
          </cell>
          <cell r="G40">
            <v>1660</v>
          </cell>
        </row>
        <row r="41">
          <cell r="B41">
            <v>1766</v>
          </cell>
          <cell r="C41">
            <v>1758</v>
          </cell>
          <cell r="F41">
            <v>2880</v>
          </cell>
          <cell r="G41">
            <v>2880</v>
          </cell>
        </row>
        <row r="42">
          <cell r="B42">
            <v>2328</v>
          </cell>
          <cell r="C42">
            <v>2250</v>
          </cell>
          <cell r="F42">
            <v>3780</v>
          </cell>
          <cell r="G42">
            <v>3780</v>
          </cell>
        </row>
        <row r="43">
          <cell r="B43">
            <v>840</v>
          </cell>
          <cell r="C43">
            <v>781</v>
          </cell>
          <cell r="F43">
            <v>1260</v>
          </cell>
          <cell r="G43">
            <v>1260</v>
          </cell>
        </row>
        <row r="44">
          <cell r="B44">
            <v>920</v>
          </cell>
          <cell r="C44">
            <v>977</v>
          </cell>
          <cell r="F44">
            <v>1260</v>
          </cell>
          <cell r="G44">
            <v>1260</v>
          </cell>
        </row>
        <row r="45">
          <cell r="B45">
            <v>979</v>
          </cell>
          <cell r="C45">
            <v>1057</v>
          </cell>
          <cell r="F45">
            <v>1660</v>
          </cell>
          <cell r="G45">
            <v>1260</v>
          </cell>
        </row>
        <row r="46">
          <cell r="B46">
            <v>1513</v>
          </cell>
          <cell r="C46">
            <v>1073</v>
          </cell>
          <cell r="F46">
            <v>2520</v>
          </cell>
          <cell r="G46">
            <v>1267</v>
          </cell>
        </row>
        <row r="47">
          <cell r="B47">
            <v>1035</v>
          </cell>
          <cell r="C47">
            <v>1066</v>
          </cell>
          <cell r="F47">
            <v>1330</v>
          </cell>
          <cell r="G47">
            <v>1260</v>
          </cell>
        </row>
        <row r="48">
          <cell r="B48">
            <v>959</v>
          </cell>
          <cell r="C48">
            <v>1035</v>
          </cell>
          <cell r="F48">
            <v>1260</v>
          </cell>
          <cell r="G48">
            <v>1260</v>
          </cell>
        </row>
        <row r="49">
          <cell r="B49">
            <v>999</v>
          </cell>
          <cell r="C49">
            <v>1034</v>
          </cell>
          <cell r="F49">
            <v>1260</v>
          </cell>
          <cell r="G49">
            <v>1260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月動向(21-31)"/>
      <sheetName val="5月動向(11-20)"/>
      <sheetName val="5月動向(31)"/>
      <sheetName val="5月動向(20)"/>
      <sheetName val="5月動向(10)"/>
    </sheetNames>
    <sheetDataSet>
      <sheetData sheetId="0" refreshError="1"/>
      <sheetData sheetId="1" refreshError="1"/>
      <sheetData sheetId="2" refreshError="1"/>
      <sheetData sheetId="3">
        <row r="9">
          <cell r="B9">
            <v>60913</v>
          </cell>
          <cell r="C9">
            <v>56365</v>
          </cell>
          <cell r="F9">
            <v>95477</v>
          </cell>
          <cell r="G9">
            <v>91895</v>
          </cell>
        </row>
        <row r="10">
          <cell r="B10">
            <v>21775</v>
          </cell>
          <cell r="C10">
            <v>19556</v>
          </cell>
          <cell r="F10">
            <v>26364</v>
          </cell>
          <cell r="G10">
            <v>23040</v>
          </cell>
        </row>
        <row r="11">
          <cell r="B11">
            <v>4912</v>
          </cell>
          <cell r="C11">
            <v>4454</v>
          </cell>
          <cell r="F11">
            <v>6328</v>
          </cell>
          <cell r="G11">
            <v>5400</v>
          </cell>
        </row>
        <row r="12">
          <cell r="B12">
            <v>12069</v>
          </cell>
          <cell r="C12">
            <v>13102</v>
          </cell>
          <cell r="F12">
            <v>19318</v>
          </cell>
          <cell r="G12">
            <v>19200</v>
          </cell>
        </row>
        <row r="13">
          <cell r="B13">
            <v>4489</v>
          </cell>
          <cell r="C13">
            <v>4373</v>
          </cell>
          <cell r="F13">
            <v>5400</v>
          </cell>
          <cell r="G13">
            <v>5400</v>
          </cell>
        </row>
        <row r="14">
          <cell r="B14">
            <v>9746</v>
          </cell>
          <cell r="C14">
            <v>9449</v>
          </cell>
          <cell r="F14">
            <v>16390</v>
          </cell>
          <cell r="G14">
            <v>14547</v>
          </cell>
        </row>
        <row r="16">
          <cell r="B16">
            <v>1327</v>
          </cell>
          <cell r="C16">
            <v>1281</v>
          </cell>
          <cell r="F16">
            <v>1800</v>
          </cell>
          <cell r="G16">
            <v>1667</v>
          </cell>
        </row>
        <row r="17">
          <cell r="B17">
            <v>3348</v>
          </cell>
          <cell r="C17">
            <v>3148</v>
          </cell>
          <cell r="F17">
            <v>3934</v>
          </cell>
          <cell r="G17">
            <v>4384</v>
          </cell>
        </row>
        <row r="18">
          <cell r="B18">
            <v>2607</v>
          </cell>
          <cell r="C18">
            <v>2635</v>
          </cell>
          <cell r="F18">
            <v>3000</v>
          </cell>
          <cell r="G18">
            <v>3017</v>
          </cell>
        </row>
        <row r="19">
          <cell r="B19">
            <v>2698</v>
          </cell>
          <cell r="C19">
            <v>2411</v>
          </cell>
          <cell r="F19">
            <v>3000</v>
          </cell>
          <cell r="G19">
            <v>3017</v>
          </cell>
        </row>
        <row r="20">
          <cell r="B20">
            <v>4544</v>
          </cell>
          <cell r="C20">
            <v>4793</v>
          </cell>
          <cell r="F20">
            <v>6017</v>
          </cell>
          <cell r="G20">
            <v>6000</v>
          </cell>
        </row>
        <row r="21">
          <cell r="B21">
            <v>1445</v>
          </cell>
          <cell r="C21">
            <v>1708</v>
          </cell>
          <cell r="F21">
            <v>3000</v>
          </cell>
          <cell r="G21">
            <v>3000</v>
          </cell>
        </row>
        <row r="22">
          <cell r="B22">
            <v>1819</v>
          </cell>
          <cell r="C22">
            <v>2026</v>
          </cell>
          <cell r="F22">
            <v>3150</v>
          </cell>
          <cell r="G22">
            <v>3000</v>
          </cell>
        </row>
        <row r="23">
          <cell r="B23">
            <v>730</v>
          </cell>
          <cell r="C23">
            <v>862</v>
          </cell>
          <cell r="F23">
            <v>1200</v>
          </cell>
          <cell r="G23">
            <v>1367</v>
          </cell>
        </row>
        <row r="24">
          <cell r="B24">
            <v>2208</v>
          </cell>
          <cell r="C24">
            <v>2249</v>
          </cell>
          <cell r="F24">
            <v>3000</v>
          </cell>
          <cell r="G24">
            <v>3000</v>
          </cell>
        </row>
        <row r="25">
          <cell r="B25">
            <v>1704</v>
          </cell>
          <cell r="C25">
            <v>1883</v>
          </cell>
          <cell r="F25">
            <v>3017</v>
          </cell>
          <cell r="G25">
            <v>3000</v>
          </cell>
        </row>
        <row r="26">
          <cell r="B26">
            <v>1627</v>
          </cell>
          <cell r="C26">
            <v>1771</v>
          </cell>
          <cell r="F26">
            <v>3000</v>
          </cell>
          <cell r="G26">
            <v>3000</v>
          </cell>
        </row>
        <row r="27">
          <cell r="B27">
            <v>2290</v>
          </cell>
          <cell r="C27">
            <v>2124</v>
          </cell>
          <cell r="F27">
            <v>3000</v>
          </cell>
          <cell r="G27">
            <v>3000</v>
          </cell>
        </row>
        <row r="29">
          <cell r="B29">
            <v>907</v>
          </cell>
          <cell r="C29">
            <v>1001</v>
          </cell>
          <cell r="F29">
            <v>1092</v>
          </cell>
          <cell r="G29">
            <v>1131</v>
          </cell>
        </row>
        <row r="30">
          <cell r="B30">
            <v>516</v>
          </cell>
          <cell r="C30">
            <v>515</v>
          </cell>
          <cell r="F30">
            <v>780</v>
          </cell>
          <cell r="G30">
            <v>741</v>
          </cell>
        </row>
        <row r="32">
          <cell r="B32">
            <v>54349</v>
          </cell>
          <cell r="C32">
            <v>50018</v>
          </cell>
          <cell r="F32">
            <v>88015</v>
          </cell>
          <cell r="G32">
            <v>83505</v>
          </cell>
        </row>
        <row r="33">
          <cell r="B33">
            <v>22811</v>
          </cell>
          <cell r="C33">
            <v>23103</v>
          </cell>
          <cell r="F33">
            <v>28518</v>
          </cell>
          <cell r="G33">
            <v>28843</v>
          </cell>
        </row>
        <row r="34">
          <cell r="B34">
            <v>7873</v>
          </cell>
          <cell r="C34">
            <v>6482</v>
          </cell>
          <cell r="F34">
            <v>12389</v>
          </cell>
          <cell r="G34">
            <v>11518</v>
          </cell>
        </row>
        <row r="35">
          <cell r="B35">
            <v>20248</v>
          </cell>
          <cell r="C35">
            <v>22256</v>
          </cell>
          <cell r="F35">
            <v>36595</v>
          </cell>
          <cell r="G35">
            <v>36191</v>
          </cell>
        </row>
        <row r="36">
          <cell r="B36">
            <v>12561</v>
          </cell>
          <cell r="C36">
            <v>10675</v>
          </cell>
          <cell r="F36">
            <v>20155</v>
          </cell>
          <cell r="G36">
            <v>18901</v>
          </cell>
        </row>
        <row r="37">
          <cell r="B37">
            <v>3287</v>
          </cell>
          <cell r="C37">
            <v>2959</v>
          </cell>
          <cell r="F37">
            <v>5760</v>
          </cell>
          <cell r="G37">
            <v>5638</v>
          </cell>
        </row>
        <row r="38">
          <cell r="B38">
            <v>1622</v>
          </cell>
          <cell r="C38">
            <v>1907</v>
          </cell>
          <cell r="F38">
            <v>3320</v>
          </cell>
          <cell r="G38">
            <v>3442</v>
          </cell>
        </row>
        <row r="39">
          <cell r="B39">
            <v>4650</v>
          </cell>
          <cell r="C39">
            <v>3873</v>
          </cell>
          <cell r="F39">
            <v>5760</v>
          </cell>
          <cell r="G39">
            <v>5760</v>
          </cell>
        </row>
        <row r="40">
          <cell r="B40">
            <v>2605</v>
          </cell>
          <cell r="C40">
            <v>2823</v>
          </cell>
          <cell r="F40">
            <v>5760</v>
          </cell>
          <cell r="G40">
            <v>5760</v>
          </cell>
        </row>
        <row r="41">
          <cell r="B41">
            <v>1521</v>
          </cell>
          <cell r="C41">
            <v>1699</v>
          </cell>
          <cell r="F41">
            <v>3320</v>
          </cell>
          <cell r="G41">
            <v>3442</v>
          </cell>
        </row>
        <row r="42">
          <cell r="B42">
            <v>3989</v>
          </cell>
          <cell r="C42">
            <v>3713</v>
          </cell>
          <cell r="F42">
            <v>5688</v>
          </cell>
          <cell r="G42">
            <v>5760</v>
          </cell>
        </row>
        <row r="43">
          <cell r="B43">
            <v>5068</v>
          </cell>
          <cell r="C43">
            <v>5150</v>
          </cell>
          <cell r="F43">
            <v>7560</v>
          </cell>
          <cell r="G43">
            <v>7560</v>
          </cell>
        </row>
        <row r="44">
          <cell r="B44">
            <v>1589</v>
          </cell>
          <cell r="C44">
            <v>1519</v>
          </cell>
          <cell r="F44">
            <v>2520</v>
          </cell>
          <cell r="G44">
            <v>2527</v>
          </cell>
        </row>
        <row r="45">
          <cell r="B45">
            <v>1938</v>
          </cell>
          <cell r="C45">
            <v>1783</v>
          </cell>
          <cell r="F45">
            <v>2520</v>
          </cell>
          <cell r="G45">
            <v>2520</v>
          </cell>
        </row>
        <row r="46">
          <cell r="B46">
            <v>1348</v>
          </cell>
          <cell r="C46">
            <v>1727</v>
          </cell>
          <cell r="F46">
            <v>3320</v>
          </cell>
          <cell r="G46">
            <v>2520</v>
          </cell>
        </row>
        <row r="47">
          <cell r="B47">
            <v>1966</v>
          </cell>
          <cell r="C47">
            <v>2010</v>
          </cell>
          <cell r="F47">
            <v>2772</v>
          </cell>
          <cell r="G47">
            <v>2520</v>
          </cell>
        </row>
        <row r="48">
          <cell r="B48">
            <v>1826</v>
          </cell>
          <cell r="C48">
            <v>1940</v>
          </cell>
          <cell r="F48">
            <v>2660</v>
          </cell>
          <cell r="G48">
            <v>2520</v>
          </cell>
        </row>
        <row r="49">
          <cell r="B49">
            <v>1597</v>
          </cell>
          <cell r="C49">
            <v>1684</v>
          </cell>
          <cell r="F49">
            <v>2520</v>
          </cell>
          <cell r="G49">
            <v>2520</v>
          </cell>
        </row>
        <row r="50">
          <cell r="B50">
            <v>1947</v>
          </cell>
          <cell r="C50">
            <v>1977</v>
          </cell>
          <cell r="F50">
            <v>2520</v>
          </cell>
          <cell r="G50">
            <v>2520</v>
          </cell>
        </row>
      </sheetData>
      <sheetData sheetId="4">
        <row r="8">
          <cell r="B8">
            <v>32261</v>
          </cell>
          <cell r="C8">
            <v>30136</v>
          </cell>
          <cell r="F8">
            <v>48423</v>
          </cell>
          <cell r="G8">
            <v>46611</v>
          </cell>
        </row>
        <row r="9">
          <cell r="B9">
            <v>9893</v>
          </cell>
          <cell r="C9">
            <v>9205</v>
          </cell>
          <cell r="F9">
            <v>13140</v>
          </cell>
          <cell r="G9">
            <v>11578</v>
          </cell>
        </row>
        <row r="10">
          <cell r="B10">
            <v>2465</v>
          </cell>
          <cell r="C10">
            <v>1980</v>
          </cell>
          <cell r="F10">
            <v>3510</v>
          </cell>
          <cell r="G10">
            <v>2700</v>
          </cell>
        </row>
        <row r="11">
          <cell r="B11">
            <v>5479</v>
          </cell>
          <cell r="C11">
            <v>6413</v>
          </cell>
          <cell r="F11">
            <v>9600</v>
          </cell>
          <cell r="G11">
            <v>9600</v>
          </cell>
        </row>
        <row r="12">
          <cell r="B12">
            <v>2260</v>
          </cell>
          <cell r="C12">
            <v>2307</v>
          </cell>
          <cell r="F12">
            <v>2700</v>
          </cell>
          <cell r="G12">
            <v>2700</v>
          </cell>
        </row>
        <row r="13">
          <cell r="B13">
            <v>4927</v>
          </cell>
          <cell r="C13">
            <v>5156</v>
          </cell>
          <cell r="F13">
            <v>8390</v>
          </cell>
          <cell r="G13">
            <v>7647</v>
          </cell>
        </row>
        <row r="15">
          <cell r="B15">
            <v>645</v>
          </cell>
          <cell r="C15">
            <v>569</v>
          </cell>
          <cell r="F15">
            <v>900</v>
          </cell>
          <cell r="G15">
            <v>750</v>
          </cell>
        </row>
        <row r="16">
          <cell r="B16">
            <v>1800</v>
          </cell>
          <cell r="C16">
            <v>1260</v>
          </cell>
          <cell r="F16">
            <v>2100</v>
          </cell>
          <cell r="G16">
            <v>1500</v>
          </cell>
        </row>
        <row r="17">
          <cell r="B17">
            <v>1276</v>
          </cell>
          <cell r="C17">
            <v>1278</v>
          </cell>
          <cell r="F17">
            <v>1500</v>
          </cell>
          <cell r="G17">
            <v>1500</v>
          </cell>
        </row>
        <row r="18">
          <cell r="B18">
            <v>1325</v>
          </cell>
          <cell r="C18">
            <v>1032</v>
          </cell>
          <cell r="F18">
            <v>1500</v>
          </cell>
          <cell r="G18">
            <v>1500</v>
          </cell>
        </row>
        <row r="19">
          <cell r="B19">
            <v>2378</v>
          </cell>
          <cell r="C19">
            <v>2554</v>
          </cell>
          <cell r="F19">
            <v>3000</v>
          </cell>
          <cell r="G19">
            <v>3000</v>
          </cell>
        </row>
        <row r="20">
          <cell r="B20">
            <v>767</v>
          </cell>
          <cell r="C20">
            <v>929</v>
          </cell>
          <cell r="F20">
            <v>1500</v>
          </cell>
          <cell r="G20">
            <v>1500</v>
          </cell>
        </row>
        <row r="21">
          <cell r="B21">
            <v>886</v>
          </cell>
          <cell r="C21">
            <v>1036</v>
          </cell>
          <cell r="F21">
            <v>1650</v>
          </cell>
          <cell r="G21">
            <v>1500</v>
          </cell>
        </row>
        <row r="22">
          <cell r="B22">
            <v>436</v>
          </cell>
          <cell r="C22">
            <v>462</v>
          </cell>
          <cell r="F22">
            <v>600</v>
          </cell>
          <cell r="G22">
            <v>750</v>
          </cell>
        </row>
        <row r="23">
          <cell r="B23">
            <v>1134</v>
          </cell>
          <cell r="C23">
            <v>1140</v>
          </cell>
          <cell r="F23">
            <v>1500</v>
          </cell>
          <cell r="G23">
            <v>1500</v>
          </cell>
        </row>
        <row r="24">
          <cell r="B24">
            <v>870</v>
          </cell>
          <cell r="C24">
            <v>1022</v>
          </cell>
          <cell r="F24">
            <v>1500</v>
          </cell>
          <cell r="G24">
            <v>1500</v>
          </cell>
        </row>
        <row r="25">
          <cell r="B25">
            <v>795</v>
          </cell>
          <cell r="C25">
            <v>988</v>
          </cell>
          <cell r="F25">
            <v>1500</v>
          </cell>
          <cell r="G25">
            <v>1500</v>
          </cell>
        </row>
        <row r="26">
          <cell r="B26">
            <v>1166</v>
          </cell>
          <cell r="C26">
            <v>1131</v>
          </cell>
          <cell r="F26">
            <v>1500</v>
          </cell>
          <cell r="G26">
            <v>1500</v>
          </cell>
        </row>
        <row r="28">
          <cell r="B28">
            <v>605</v>
          </cell>
          <cell r="C28">
            <v>639</v>
          </cell>
          <cell r="F28">
            <v>702</v>
          </cell>
          <cell r="G28">
            <v>741</v>
          </cell>
        </row>
        <row r="29">
          <cell r="B29">
            <v>313</v>
          </cell>
          <cell r="C29">
            <v>312</v>
          </cell>
          <cell r="F29">
            <v>390</v>
          </cell>
          <cell r="G29">
            <v>351</v>
          </cell>
        </row>
        <row r="31">
          <cell r="B31">
            <v>29963</v>
          </cell>
          <cell r="C31">
            <v>27995</v>
          </cell>
          <cell r="F31">
            <v>44953</v>
          </cell>
          <cell r="G31">
            <v>42763</v>
          </cell>
        </row>
        <row r="32">
          <cell r="B32">
            <v>10070</v>
          </cell>
          <cell r="C32">
            <v>10320</v>
          </cell>
          <cell r="F32">
            <v>14260</v>
          </cell>
          <cell r="G32">
            <v>14583</v>
          </cell>
        </row>
        <row r="33">
          <cell r="B33">
            <v>4168</v>
          </cell>
          <cell r="C33">
            <v>3600</v>
          </cell>
          <cell r="F33">
            <v>6536</v>
          </cell>
          <cell r="G33">
            <v>5759</v>
          </cell>
        </row>
        <row r="34">
          <cell r="B34">
            <v>10083</v>
          </cell>
          <cell r="C34">
            <v>11492</v>
          </cell>
          <cell r="F34">
            <v>18938</v>
          </cell>
          <cell r="G34">
            <v>18277</v>
          </cell>
        </row>
        <row r="35">
          <cell r="B35">
            <v>6375</v>
          </cell>
          <cell r="C35">
            <v>5636</v>
          </cell>
          <cell r="F35">
            <v>10236</v>
          </cell>
          <cell r="G35">
            <v>9536</v>
          </cell>
        </row>
        <row r="36">
          <cell r="B36">
            <v>1911</v>
          </cell>
          <cell r="C36">
            <v>1613</v>
          </cell>
          <cell r="F36">
            <v>2880</v>
          </cell>
          <cell r="G36">
            <v>2880</v>
          </cell>
        </row>
        <row r="37">
          <cell r="B37">
            <v>734</v>
          </cell>
          <cell r="C37">
            <v>934</v>
          </cell>
          <cell r="F37">
            <v>1660</v>
          </cell>
          <cell r="G37">
            <v>1660</v>
          </cell>
        </row>
        <row r="38">
          <cell r="B38">
            <v>2109</v>
          </cell>
          <cell r="C38">
            <v>1961</v>
          </cell>
          <cell r="F38">
            <v>2880</v>
          </cell>
          <cell r="G38">
            <v>2880</v>
          </cell>
        </row>
        <row r="39">
          <cell r="B39">
            <v>1363</v>
          </cell>
          <cell r="C39">
            <v>1594</v>
          </cell>
          <cell r="F39">
            <v>2880</v>
          </cell>
          <cell r="G39">
            <v>2880</v>
          </cell>
        </row>
        <row r="40">
          <cell r="B40">
            <v>778</v>
          </cell>
          <cell r="C40">
            <v>897</v>
          </cell>
          <cell r="F40">
            <v>1660</v>
          </cell>
          <cell r="G40">
            <v>1660</v>
          </cell>
        </row>
        <row r="41">
          <cell r="B41">
            <v>1688</v>
          </cell>
          <cell r="C41">
            <v>1957</v>
          </cell>
          <cell r="F41">
            <v>2808</v>
          </cell>
          <cell r="G41">
            <v>2880</v>
          </cell>
        </row>
        <row r="42">
          <cell r="B42">
            <v>2616</v>
          </cell>
          <cell r="C42">
            <v>2761</v>
          </cell>
          <cell r="F42">
            <v>3780</v>
          </cell>
          <cell r="G42">
            <v>3780</v>
          </cell>
        </row>
        <row r="43">
          <cell r="B43">
            <v>775</v>
          </cell>
          <cell r="C43">
            <v>857</v>
          </cell>
          <cell r="F43">
            <v>1260</v>
          </cell>
          <cell r="G43">
            <v>1267</v>
          </cell>
        </row>
        <row r="44">
          <cell r="B44">
            <v>919</v>
          </cell>
          <cell r="C44">
            <v>956</v>
          </cell>
          <cell r="F44">
            <v>1260</v>
          </cell>
          <cell r="G44">
            <v>1260</v>
          </cell>
        </row>
        <row r="45">
          <cell r="B45">
            <v>720</v>
          </cell>
          <cell r="C45">
            <v>871</v>
          </cell>
          <cell r="F45">
            <v>1660</v>
          </cell>
          <cell r="G45">
            <v>1260</v>
          </cell>
        </row>
        <row r="46">
          <cell r="B46">
            <v>1030</v>
          </cell>
          <cell r="C46">
            <v>1001</v>
          </cell>
          <cell r="F46">
            <v>1512</v>
          </cell>
          <cell r="G46">
            <v>1260</v>
          </cell>
        </row>
        <row r="47">
          <cell r="B47">
            <v>1007</v>
          </cell>
          <cell r="C47">
            <v>1003</v>
          </cell>
          <cell r="F47">
            <v>1330</v>
          </cell>
          <cell r="G47">
            <v>1260</v>
          </cell>
        </row>
        <row r="48">
          <cell r="B48">
            <v>812</v>
          </cell>
          <cell r="C48">
            <v>888</v>
          </cell>
          <cell r="F48">
            <v>1260</v>
          </cell>
          <cell r="G48">
            <v>1260</v>
          </cell>
        </row>
        <row r="49">
          <cell r="B49">
            <v>975</v>
          </cell>
          <cell r="C49">
            <v>1044</v>
          </cell>
          <cell r="F49">
            <v>1260</v>
          </cell>
          <cell r="G49">
            <v>1260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月動向(21-30)"/>
      <sheetName val="6月動向(30)"/>
      <sheetName val="6月動向(11-20)"/>
      <sheetName val="6月動向(20)"/>
      <sheetName val="6月動向(10)"/>
    </sheetNames>
    <sheetDataSet>
      <sheetData sheetId="0" refreshError="1"/>
      <sheetData sheetId="1" refreshError="1"/>
      <sheetData sheetId="2" refreshError="1"/>
      <sheetData sheetId="3">
        <row r="9">
          <cell r="B9">
            <v>63323</v>
          </cell>
          <cell r="C9">
            <v>54964</v>
          </cell>
          <cell r="F9">
            <v>91804</v>
          </cell>
          <cell r="G9">
            <v>90579</v>
          </cell>
        </row>
        <row r="10">
          <cell r="B10">
            <v>18456</v>
          </cell>
          <cell r="C10">
            <v>16242</v>
          </cell>
          <cell r="F10">
            <v>26246</v>
          </cell>
          <cell r="G10">
            <v>21751</v>
          </cell>
        </row>
        <row r="11">
          <cell r="B11">
            <v>4879</v>
          </cell>
          <cell r="C11">
            <v>3933</v>
          </cell>
          <cell r="F11">
            <v>5854</v>
          </cell>
          <cell r="G11">
            <v>5400</v>
          </cell>
        </row>
        <row r="12">
          <cell r="B12">
            <v>13283</v>
          </cell>
          <cell r="C12">
            <v>11199</v>
          </cell>
          <cell r="F12">
            <v>18933</v>
          </cell>
          <cell r="G12">
            <v>18780</v>
          </cell>
        </row>
        <row r="13">
          <cell r="B13">
            <v>11178</v>
          </cell>
          <cell r="C13">
            <v>9049</v>
          </cell>
          <cell r="F13">
            <v>15955</v>
          </cell>
          <cell r="G13">
            <v>13800</v>
          </cell>
        </row>
        <row r="15">
          <cell r="B15">
            <v>979</v>
          </cell>
          <cell r="C15">
            <v>926</v>
          </cell>
          <cell r="F15">
            <v>1650</v>
          </cell>
          <cell r="G15">
            <v>1800</v>
          </cell>
        </row>
        <row r="16">
          <cell r="B16">
            <v>2762</v>
          </cell>
          <cell r="C16">
            <v>2627</v>
          </cell>
          <cell r="F16">
            <v>3201</v>
          </cell>
          <cell r="G16">
            <v>3300</v>
          </cell>
        </row>
        <row r="17">
          <cell r="B17">
            <v>2683</v>
          </cell>
          <cell r="C17">
            <v>2470</v>
          </cell>
          <cell r="F17">
            <v>3000</v>
          </cell>
          <cell r="G17">
            <v>3000</v>
          </cell>
        </row>
        <row r="18">
          <cell r="B18">
            <v>3049</v>
          </cell>
          <cell r="C18">
            <v>2546</v>
          </cell>
          <cell r="F18">
            <v>3968</v>
          </cell>
          <cell r="G18">
            <v>3600</v>
          </cell>
        </row>
        <row r="19">
          <cell r="B19">
            <v>2675</v>
          </cell>
          <cell r="C19">
            <v>2364</v>
          </cell>
          <cell r="F19">
            <v>3000</v>
          </cell>
          <cell r="G19">
            <v>3000</v>
          </cell>
        </row>
        <row r="20">
          <cell r="B20">
            <v>1507</v>
          </cell>
          <cell r="C20">
            <v>1647</v>
          </cell>
          <cell r="F20">
            <v>3000</v>
          </cell>
          <cell r="G20">
            <v>3000</v>
          </cell>
        </row>
        <row r="21">
          <cell r="B21">
            <v>1675</v>
          </cell>
          <cell r="C21">
            <v>1700</v>
          </cell>
          <cell r="F21">
            <v>3000</v>
          </cell>
          <cell r="G21">
            <v>3000</v>
          </cell>
        </row>
        <row r="22">
          <cell r="B22">
            <v>2039</v>
          </cell>
          <cell r="C22">
            <v>2131</v>
          </cell>
          <cell r="F22">
            <v>3150</v>
          </cell>
          <cell r="G22">
            <v>3000</v>
          </cell>
        </row>
        <row r="23">
          <cell r="B23">
            <v>483</v>
          </cell>
          <cell r="C23">
            <v>1156</v>
          </cell>
          <cell r="F23">
            <v>1350</v>
          </cell>
          <cell r="G23">
            <v>1800</v>
          </cell>
        </row>
        <row r="24">
          <cell r="B24">
            <v>2227</v>
          </cell>
          <cell r="C24">
            <v>2360</v>
          </cell>
          <cell r="F24">
            <v>3000</v>
          </cell>
          <cell r="G24">
            <v>2850</v>
          </cell>
        </row>
        <row r="25">
          <cell r="B25">
            <v>1754</v>
          </cell>
          <cell r="C25">
            <v>1802</v>
          </cell>
          <cell r="F25">
            <v>3017</v>
          </cell>
          <cell r="G25">
            <v>3000</v>
          </cell>
        </row>
        <row r="26">
          <cell r="B26">
            <v>1642</v>
          </cell>
          <cell r="C26">
            <v>1631</v>
          </cell>
          <cell r="F26">
            <v>3000</v>
          </cell>
          <cell r="G26">
            <v>3000</v>
          </cell>
        </row>
        <row r="27">
          <cell r="B27">
            <v>2248</v>
          </cell>
          <cell r="C27">
            <v>2174</v>
          </cell>
          <cell r="F27">
            <v>2850</v>
          </cell>
          <cell r="G27">
            <v>3000</v>
          </cell>
        </row>
        <row r="29">
          <cell r="B29">
            <v>834</v>
          </cell>
          <cell r="C29">
            <v>590</v>
          </cell>
          <cell r="F29">
            <v>1521</v>
          </cell>
          <cell r="G29">
            <v>702</v>
          </cell>
        </row>
        <row r="30">
          <cell r="B30">
            <v>505</v>
          </cell>
          <cell r="C30">
            <v>430</v>
          </cell>
          <cell r="F30">
            <v>780</v>
          </cell>
          <cell r="G30">
            <v>819</v>
          </cell>
        </row>
        <row r="32">
          <cell r="B32">
            <v>53351</v>
          </cell>
          <cell r="C32">
            <v>47561</v>
          </cell>
          <cell r="F32">
            <v>83742</v>
          </cell>
          <cell r="G32">
            <v>81978</v>
          </cell>
        </row>
        <row r="33">
          <cell r="B33">
            <v>19482</v>
          </cell>
          <cell r="C33">
            <v>17060</v>
          </cell>
          <cell r="F33">
            <v>28520</v>
          </cell>
          <cell r="G33">
            <v>28520</v>
          </cell>
        </row>
        <row r="34">
          <cell r="B34">
            <v>6787</v>
          </cell>
          <cell r="C34">
            <v>6087</v>
          </cell>
          <cell r="F34">
            <v>11519</v>
          </cell>
          <cell r="G34">
            <v>11520</v>
          </cell>
        </row>
        <row r="35">
          <cell r="B35">
            <v>22052</v>
          </cell>
          <cell r="C35">
            <v>18564</v>
          </cell>
          <cell r="F35">
            <v>36172</v>
          </cell>
          <cell r="G35">
            <v>34840</v>
          </cell>
        </row>
        <row r="36">
          <cell r="B36">
            <v>14473</v>
          </cell>
          <cell r="C36">
            <v>11570</v>
          </cell>
          <cell r="F36">
            <v>18768</v>
          </cell>
          <cell r="G36">
            <v>16880</v>
          </cell>
        </row>
        <row r="37">
          <cell r="B37">
            <v>3127</v>
          </cell>
          <cell r="C37">
            <v>3141</v>
          </cell>
          <cell r="F37">
            <v>5760</v>
          </cell>
          <cell r="G37">
            <v>5638</v>
          </cell>
        </row>
        <row r="38">
          <cell r="B38">
            <v>4745</v>
          </cell>
          <cell r="C38">
            <v>3901</v>
          </cell>
          <cell r="F38">
            <v>5760</v>
          </cell>
          <cell r="G38">
            <v>5760</v>
          </cell>
        </row>
        <row r="39">
          <cell r="B39">
            <v>2494</v>
          </cell>
          <cell r="C39">
            <v>2001</v>
          </cell>
          <cell r="F39">
            <v>5760</v>
          </cell>
          <cell r="G39">
            <v>5760</v>
          </cell>
        </row>
        <row r="40">
          <cell r="B40">
            <v>1517</v>
          </cell>
          <cell r="C40">
            <v>1145</v>
          </cell>
          <cell r="F40">
            <v>3320</v>
          </cell>
          <cell r="G40">
            <v>3442</v>
          </cell>
        </row>
        <row r="41">
          <cell r="B41">
            <v>2747</v>
          </cell>
          <cell r="C41">
            <v>2159</v>
          </cell>
          <cell r="F41">
            <v>5760</v>
          </cell>
          <cell r="G41">
            <v>5760</v>
          </cell>
        </row>
        <row r="42">
          <cell r="B42">
            <v>4785</v>
          </cell>
          <cell r="C42">
            <v>4655</v>
          </cell>
          <cell r="F42">
            <v>7693</v>
          </cell>
          <cell r="G42">
            <v>7722</v>
          </cell>
        </row>
        <row r="43">
          <cell r="B43">
            <v>1613</v>
          </cell>
          <cell r="C43">
            <v>1299</v>
          </cell>
          <cell r="F43">
            <v>2632</v>
          </cell>
          <cell r="G43">
            <v>2520</v>
          </cell>
        </row>
        <row r="44">
          <cell r="B44">
            <v>2067</v>
          </cell>
          <cell r="C44">
            <v>1598</v>
          </cell>
          <cell r="F44">
            <v>2646</v>
          </cell>
          <cell r="G44">
            <v>2520</v>
          </cell>
        </row>
        <row r="45">
          <cell r="B45">
            <v>1757</v>
          </cell>
          <cell r="C45">
            <v>1957</v>
          </cell>
          <cell r="F45">
            <v>3311</v>
          </cell>
          <cell r="G45">
            <v>3320</v>
          </cell>
        </row>
        <row r="46">
          <cell r="B46">
            <v>1653</v>
          </cell>
          <cell r="C46">
            <v>1789</v>
          </cell>
          <cell r="F46">
            <v>2516</v>
          </cell>
          <cell r="G46">
            <v>2394</v>
          </cell>
        </row>
        <row r="47">
          <cell r="B47">
            <v>1913</v>
          </cell>
          <cell r="C47">
            <v>1796</v>
          </cell>
          <cell r="F47">
            <v>2527</v>
          </cell>
          <cell r="G47">
            <v>2660</v>
          </cell>
        </row>
        <row r="48">
          <cell r="B48">
            <v>1818</v>
          </cell>
          <cell r="C48">
            <v>1707</v>
          </cell>
          <cell r="F48">
            <v>2520</v>
          </cell>
          <cell r="G48">
            <v>2520</v>
          </cell>
        </row>
        <row r="49">
          <cell r="B49">
            <v>2232</v>
          </cell>
          <cell r="C49">
            <v>2135</v>
          </cell>
          <cell r="F49">
            <v>2520</v>
          </cell>
          <cell r="G49">
            <v>2520</v>
          </cell>
        </row>
      </sheetData>
      <sheetData sheetId="4">
        <row r="8">
          <cell r="B8">
            <v>29462</v>
          </cell>
          <cell r="C8">
            <v>23969</v>
          </cell>
          <cell r="F8">
            <v>45735</v>
          </cell>
          <cell r="G8">
            <v>44773</v>
          </cell>
        </row>
        <row r="9">
          <cell r="B9">
            <v>7983</v>
          </cell>
          <cell r="C9">
            <v>7676</v>
          </cell>
          <cell r="F9">
            <v>13140</v>
          </cell>
          <cell r="G9">
            <v>10773</v>
          </cell>
        </row>
        <row r="10">
          <cell r="B10">
            <v>1981</v>
          </cell>
          <cell r="C10">
            <v>1853</v>
          </cell>
          <cell r="F10">
            <v>2700</v>
          </cell>
          <cell r="G10">
            <v>2700</v>
          </cell>
        </row>
        <row r="11">
          <cell r="B11">
            <v>6105</v>
          </cell>
          <cell r="C11">
            <v>4887</v>
          </cell>
          <cell r="F11">
            <v>9450</v>
          </cell>
          <cell r="G11">
            <v>9330</v>
          </cell>
        </row>
        <row r="12">
          <cell r="B12">
            <v>5104</v>
          </cell>
          <cell r="C12">
            <v>4418</v>
          </cell>
          <cell r="F12">
            <v>8000</v>
          </cell>
          <cell r="G12">
            <v>6900</v>
          </cell>
        </row>
        <row r="14">
          <cell r="B14">
            <v>526</v>
          </cell>
          <cell r="C14">
            <v>411</v>
          </cell>
          <cell r="F14">
            <v>900</v>
          </cell>
          <cell r="G14">
            <v>900</v>
          </cell>
        </row>
        <row r="15">
          <cell r="B15">
            <v>1292</v>
          </cell>
          <cell r="C15">
            <v>1179</v>
          </cell>
          <cell r="F15">
            <v>1551</v>
          </cell>
          <cell r="G15">
            <v>1500</v>
          </cell>
        </row>
        <row r="16">
          <cell r="B16">
            <v>1334</v>
          </cell>
          <cell r="C16">
            <v>1168</v>
          </cell>
          <cell r="F16">
            <v>1500</v>
          </cell>
          <cell r="G16">
            <v>1500</v>
          </cell>
        </row>
        <row r="17">
          <cell r="B17">
            <v>1728</v>
          </cell>
          <cell r="C17">
            <v>1437</v>
          </cell>
          <cell r="F17">
            <v>2318</v>
          </cell>
          <cell r="G17">
            <v>1800</v>
          </cell>
        </row>
        <row r="18">
          <cell r="B18">
            <v>1276</v>
          </cell>
          <cell r="C18">
            <v>1111</v>
          </cell>
          <cell r="F18">
            <v>1500</v>
          </cell>
          <cell r="G18">
            <v>1500</v>
          </cell>
        </row>
        <row r="19">
          <cell r="B19">
            <v>669</v>
          </cell>
          <cell r="C19">
            <v>599</v>
          </cell>
          <cell r="F19">
            <v>1500</v>
          </cell>
          <cell r="G19">
            <v>1500</v>
          </cell>
        </row>
        <row r="20">
          <cell r="B20">
            <v>923</v>
          </cell>
          <cell r="C20">
            <v>826</v>
          </cell>
          <cell r="F20">
            <v>1500</v>
          </cell>
          <cell r="G20">
            <v>1500</v>
          </cell>
        </row>
        <row r="21">
          <cell r="B21">
            <v>944</v>
          </cell>
          <cell r="C21">
            <v>1036</v>
          </cell>
          <cell r="F21">
            <v>1500</v>
          </cell>
          <cell r="G21">
            <v>1500</v>
          </cell>
        </row>
        <row r="22">
          <cell r="B22">
            <v>127</v>
          </cell>
          <cell r="C22">
            <v>822</v>
          </cell>
          <cell r="F22">
            <v>600</v>
          </cell>
          <cell r="G22">
            <v>1200</v>
          </cell>
        </row>
        <row r="23">
          <cell r="B23">
            <v>1144</v>
          </cell>
          <cell r="C23">
            <v>1184</v>
          </cell>
          <cell r="F23">
            <v>1500</v>
          </cell>
          <cell r="G23">
            <v>1500</v>
          </cell>
        </row>
        <row r="24">
          <cell r="B24">
            <v>716</v>
          </cell>
          <cell r="C24">
            <v>835</v>
          </cell>
          <cell r="F24">
            <v>1517</v>
          </cell>
          <cell r="G24">
            <v>1500</v>
          </cell>
        </row>
        <row r="25">
          <cell r="B25">
            <v>755</v>
          </cell>
          <cell r="C25">
            <v>681</v>
          </cell>
          <cell r="F25">
            <v>1500</v>
          </cell>
          <cell r="G25">
            <v>1500</v>
          </cell>
        </row>
        <row r="26">
          <cell r="B26">
            <v>936</v>
          </cell>
          <cell r="C26">
            <v>859</v>
          </cell>
          <cell r="F26">
            <v>1350</v>
          </cell>
          <cell r="G26">
            <v>1500</v>
          </cell>
        </row>
        <row r="28">
          <cell r="B28">
            <v>288</v>
          </cell>
          <cell r="C28">
            <v>277</v>
          </cell>
          <cell r="F28">
            <v>468</v>
          </cell>
          <cell r="G28">
            <v>351</v>
          </cell>
        </row>
        <row r="29">
          <cell r="B29">
            <v>192</v>
          </cell>
          <cell r="C29">
            <v>181</v>
          </cell>
          <cell r="F29">
            <v>390</v>
          </cell>
          <cell r="G29">
            <v>390</v>
          </cell>
        </row>
        <row r="31">
          <cell r="B31">
            <v>23613</v>
          </cell>
          <cell r="C31">
            <v>19765</v>
          </cell>
          <cell r="F31">
            <v>42710</v>
          </cell>
          <cell r="G31">
            <v>41253</v>
          </cell>
        </row>
        <row r="32">
          <cell r="B32">
            <v>9530</v>
          </cell>
          <cell r="C32">
            <v>7736</v>
          </cell>
          <cell r="F32">
            <v>14260</v>
          </cell>
          <cell r="G32">
            <v>14260</v>
          </cell>
        </row>
        <row r="33">
          <cell r="B33">
            <v>3222</v>
          </cell>
          <cell r="C33">
            <v>2582</v>
          </cell>
          <cell r="F33">
            <v>5759</v>
          </cell>
          <cell r="G33">
            <v>5760</v>
          </cell>
        </row>
        <row r="34">
          <cell r="B34">
            <v>9672</v>
          </cell>
          <cell r="C34">
            <v>8048</v>
          </cell>
          <cell r="F34">
            <v>18161</v>
          </cell>
          <cell r="G34">
            <v>17564</v>
          </cell>
        </row>
        <row r="35">
          <cell r="B35">
            <v>7026</v>
          </cell>
          <cell r="C35">
            <v>5401</v>
          </cell>
          <cell r="F35">
            <v>9398</v>
          </cell>
          <cell r="G35">
            <v>8440</v>
          </cell>
        </row>
        <row r="36">
          <cell r="B36">
            <v>1418</v>
          </cell>
          <cell r="C36">
            <v>1342</v>
          </cell>
          <cell r="F36">
            <v>2880</v>
          </cell>
          <cell r="G36">
            <v>2758</v>
          </cell>
        </row>
        <row r="37">
          <cell r="B37">
            <v>2291</v>
          </cell>
          <cell r="C37">
            <v>1871</v>
          </cell>
          <cell r="F37">
            <v>2880</v>
          </cell>
          <cell r="G37">
            <v>2880</v>
          </cell>
        </row>
        <row r="38">
          <cell r="B38">
            <v>897</v>
          </cell>
          <cell r="C38">
            <v>946</v>
          </cell>
          <cell r="F38">
            <v>2880</v>
          </cell>
          <cell r="G38">
            <v>2880</v>
          </cell>
        </row>
        <row r="39">
          <cell r="B39">
            <v>529</v>
          </cell>
          <cell r="C39">
            <v>417</v>
          </cell>
          <cell r="F39">
            <v>1660</v>
          </cell>
          <cell r="G39">
            <v>1782</v>
          </cell>
        </row>
        <row r="40">
          <cell r="B40">
            <v>1154</v>
          </cell>
          <cell r="C40">
            <v>890</v>
          </cell>
          <cell r="F40">
            <v>2880</v>
          </cell>
          <cell r="G40">
            <v>2880</v>
          </cell>
        </row>
        <row r="41">
          <cell r="B41">
            <v>2013</v>
          </cell>
          <cell r="C41">
            <v>2027</v>
          </cell>
          <cell r="F41">
            <v>3836</v>
          </cell>
          <cell r="G41">
            <v>3780</v>
          </cell>
        </row>
        <row r="42">
          <cell r="B42">
            <v>688</v>
          </cell>
          <cell r="C42">
            <v>505</v>
          </cell>
          <cell r="F42">
            <v>1316</v>
          </cell>
          <cell r="G42">
            <v>1260</v>
          </cell>
        </row>
        <row r="43">
          <cell r="B43">
            <v>957</v>
          </cell>
          <cell r="C43">
            <v>708</v>
          </cell>
          <cell r="F43">
            <v>1316</v>
          </cell>
          <cell r="G43">
            <v>1260</v>
          </cell>
        </row>
        <row r="44">
          <cell r="B44">
            <v>784</v>
          </cell>
          <cell r="C44">
            <v>868</v>
          </cell>
          <cell r="F44">
            <v>1651</v>
          </cell>
          <cell r="G44">
            <v>1660</v>
          </cell>
        </row>
        <row r="45">
          <cell r="B45">
            <v>802</v>
          </cell>
          <cell r="C45">
            <v>899</v>
          </cell>
          <cell r="F45">
            <v>1249</v>
          </cell>
          <cell r="G45">
            <v>1260</v>
          </cell>
        </row>
        <row r="46">
          <cell r="B46">
            <v>817</v>
          </cell>
          <cell r="C46">
            <v>806</v>
          </cell>
          <cell r="F46">
            <v>1267</v>
          </cell>
          <cell r="G46">
            <v>1330</v>
          </cell>
        </row>
        <row r="47">
          <cell r="B47">
            <v>803</v>
          </cell>
          <cell r="C47">
            <v>649</v>
          </cell>
          <cell r="F47">
            <v>1260</v>
          </cell>
          <cell r="G47">
            <v>1260</v>
          </cell>
        </row>
        <row r="48">
          <cell r="B48">
            <v>1071</v>
          </cell>
          <cell r="C48">
            <v>1002</v>
          </cell>
          <cell r="F48">
            <v>1260</v>
          </cell>
          <cell r="G48">
            <v>1260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月動向(21-31)"/>
      <sheetName val="7月動向(11-20)"/>
      <sheetName val="7月動向(31)"/>
      <sheetName val="7月動向(20)"/>
      <sheetName val="7月動向(10)"/>
    </sheetNames>
    <sheetDataSet>
      <sheetData sheetId="0" refreshError="1"/>
      <sheetData sheetId="1" refreshError="1"/>
      <sheetData sheetId="2" refreshError="1"/>
      <sheetData sheetId="3">
        <row r="9">
          <cell r="B9">
            <v>69547</v>
          </cell>
          <cell r="C9">
            <v>68576</v>
          </cell>
          <cell r="F9">
            <v>95544</v>
          </cell>
          <cell r="G9">
            <v>92476</v>
          </cell>
        </row>
        <row r="10">
          <cell r="B10">
            <v>19008</v>
          </cell>
          <cell r="C10">
            <v>17431</v>
          </cell>
          <cell r="F10">
            <v>27231</v>
          </cell>
          <cell r="G10">
            <v>24450</v>
          </cell>
        </row>
        <row r="11">
          <cell r="B11">
            <v>3790</v>
          </cell>
          <cell r="C11">
            <v>4229</v>
          </cell>
          <cell r="F11">
            <v>5526</v>
          </cell>
          <cell r="G11">
            <v>5400</v>
          </cell>
        </row>
        <row r="12">
          <cell r="B12">
            <v>13150</v>
          </cell>
          <cell r="C12">
            <v>12979</v>
          </cell>
          <cell r="F12">
            <v>19155</v>
          </cell>
          <cell r="G12">
            <v>19200</v>
          </cell>
        </row>
        <row r="13">
          <cell r="B13">
            <v>10676</v>
          </cell>
          <cell r="C13">
            <v>9011</v>
          </cell>
          <cell r="F13">
            <v>17546</v>
          </cell>
          <cell r="G13">
            <v>14880</v>
          </cell>
        </row>
        <row r="15">
          <cell r="B15">
            <v>1396</v>
          </cell>
          <cell r="C15">
            <v>1154</v>
          </cell>
          <cell r="F15">
            <v>2434</v>
          </cell>
          <cell r="G15">
            <v>2284</v>
          </cell>
        </row>
        <row r="16">
          <cell r="B16">
            <v>2581</v>
          </cell>
          <cell r="C16">
            <v>2585</v>
          </cell>
          <cell r="F16">
            <v>3000</v>
          </cell>
          <cell r="G16">
            <v>3000</v>
          </cell>
        </row>
        <row r="17">
          <cell r="B17">
            <v>2871</v>
          </cell>
          <cell r="C17">
            <v>3048</v>
          </cell>
          <cell r="F17">
            <v>3450</v>
          </cell>
          <cell r="G17">
            <v>3600</v>
          </cell>
        </row>
        <row r="18">
          <cell r="B18">
            <v>2457</v>
          </cell>
          <cell r="C18">
            <v>2337</v>
          </cell>
          <cell r="F18">
            <v>3300</v>
          </cell>
          <cell r="G18">
            <v>3150</v>
          </cell>
        </row>
        <row r="19">
          <cell r="B19">
            <v>2516</v>
          </cell>
          <cell r="C19">
            <v>2803</v>
          </cell>
          <cell r="F19">
            <v>2717</v>
          </cell>
          <cell r="G19">
            <v>3000</v>
          </cell>
        </row>
        <row r="20">
          <cell r="B20">
            <v>1813</v>
          </cell>
          <cell r="C20">
            <v>1909</v>
          </cell>
          <cell r="F20">
            <v>2700</v>
          </cell>
          <cell r="G20">
            <v>3000</v>
          </cell>
        </row>
        <row r="21">
          <cell r="B21">
            <v>1404</v>
          </cell>
          <cell r="C21">
            <v>1682</v>
          </cell>
          <cell r="F21">
            <v>2850</v>
          </cell>
          <cell r="G21">
            <v>3000</v>
          </cell>
        </row>
        <row r="22">
          <cell r="B22">
            <v>2465</v>
          </cell>
          <cell r="C22">
            <v>2710</v>
          </cell>
          <cell r="F22">
            <v>3235</v>
          </cell>
          <cell r="G22">
            <v>3000</v>
          </cell>
        </row>
        <row r="23">
          <cell r="B23">
            <v>662</v>
          </cell>
          <cell r="C23">
            <v>695</v>
          </cell>
          <cell r="F23">
            <v>1200</v>
          </cell>
          <cell r="G23">
            <v>1350</v>
          </cell>
        </row>
        <row r="24">
          <cell r="B24">
            <v>2102</v>
          </cell>
          <cell r="C24">
            <v>2423</v>
          </cell>
          <cell r="F24">
            <v>3150</v>
          </cell>
          <cell r="G24">
            <v>3017</v>
          </cell>
        </row>
        <row r="25">
          <cell r="B25">
            <v>1627</v>
          </cell>
          <cell r="C25">
            <v>1536</v>
          </cell>
          <cell r="F25">
            <v>3000</v>
          </cell>
          <cell r="G25">
            <v>3000</v>
          </cell>
        </row>
        <row r="26">
          <cell r="B26">
            <v>1682</v>
          </cell>
          <cell r="C26">
            <v>1862</v>
          </cell>
          <cell r="F26">
            <v>3000</v>
          </cell>
          <cell r="G26">
            <v>3000</v>
          </cell>
        </row>
        <row r="27">
          <cell r="B27">
            <v>404</v>
          </cell>
          <cell r="C27">
            <v>320</v>
          </cell>
          <cell r="F27">
            <v>600</v>
          </cell>
          <cell r="G27">
            <v>450</v>
          </cell>
        </row>
        <row r="28">
          <cell r="B28">
            <v>2486</v>
          </cell>
          <cell r="C28">
            <v>2765</v>
          </cell>
          <cell r="F28">
            <v>2700</v>
          </cell>
          <cell r="G28">
            <v>3017</v>
          </cell>
        </row>
        <row r="30">
          <cell r="B30">
            <v>1380</v>
          </cell>
          <cell r="C30">
            <v>1484</v>
          </cell>
          <cell r="F30">
            <v>2457</v>
          </cell>
          <cell r="G30">
            <v>2496</v>
          </cell>
        </row>
        <row r="31">
          <cell r="B31">
            <v>547</v>
          </cell>
          <cell r="C31">
            <v>617</v>
          </cell>
          <cell r="F31">
            <v>780</v>
          </cell>
          <cell r="G31">
            <v>780</v>
          </cell>
        </row>
        <row r="33">
          <cell r="B33">
            <v>67112</v>
          </cell>
          <cell r="C33">
            <v>59363</v>
          </cell>
          <cell r="F33">
            <v>86859</v>
          </cell>
          <cell r="G33">
            <v>83315</v>
          </cell>
        </row>
        <row r="34">
          <cell r="B34">
            <v>17221</v>
          </cell>
          <cell r="C34">
            <v>15832</v>
          </cell>
          <cell r="F34">
            <v>28514</v>
          </cell>
          <cell r="G34">
            <v>24738</v>
          </cell>
        </row>
        <row r="35">
          <cell r="B35">
            <v>9274</v>
          </cell>
          <cell r="C35">
            <v>6908</v>
          </cell>
          <cell r="F35">
            <v>14869</v>
          </cell>
          <cell r="G35">
            <v>11520</v>
          </cell>
        </row>
        <row r="36">
          <cell r="B36">
            <v>22055</v>
          </cell>
          <cell r="C36">
            <v>21707</v>
          </cell>
          <cell r="F36">
            <v>36660</v>
          </cell>
          <cell r="G36">
            <v>35364</v>
          </cell>
        </row>
        <row r="37">
          <cell r="B37">
            <v>12801</v>
          </cell>
          <cell r="C37">
            <v>10349</v>
          </cell>
          <cell r="F37">
            <v>16880</v>
          </cell>
          <cell r="G37">
            <v>16880</v>
          </cell>
        </row>
        <row r="38">
          <cell r="B38">
            <v>3057</v>
          </cell>
          <cell r="C38">
            <v>3050</v>
          </cell>
          <cell r="F38">
            <v>5760</v>
          </cell>
          <cell r="G38">
            <v>5760</v>
          </cell>
        </row>
        <row r="39">
          <cell r="B39">
            <v>4478</v>
          </cell>
          <cell r="C39">
            <v>3863</v>
          </cell>
          <cell r="F39">
            <v>5760</v>
          </cell>
          <cell r="G39">
            <v>5760</v>
          </cell>
        </row>
        <row r="40">
          <cell r="B40">
            <v>2477</v>
          </cell>
          <cell r="C40">
            <v>2661</v>
          </cell>
          <cell r="F40">
            <v>5760</v>
          </cell>
          <cell r="G40">
            <v>5760</v>
          </cell>
        </row>
        <row r="41">
          <cell r="B41">
            <v>1347</v>
          </cell>
          <cell r="C41">
            <v>1558</v>
          </cell>
          <cell r="F41">
            <v>3320</v>
          </cell>
          <cell r="G41">
            <v>3320</v>
          </cell>
        </row>
        <row r="42">
          <cell r="B42">
            <v>5244</v>
          </cell>
          <cell r="C42">
            <v>5120</v>
          </cell>
          <cell r="F42">
            <v>7560</v>
          </cell>
          <cell r="G42">
            <v>7560</v>
          </cell>
        </row>
        <row r="43">
          <cell r="B43">
            <v>1618</v>
          </cell>
          <cell r="C43">
            <v>1617</v>
          </cell>
          <cell r="F43">
            <v>2527</v>
          </cell>
          <cell r="G43">
            <v>2527</v>
          </cell>
        </row>
        <row r="44">
          <cell r="B44">
            <v>1604</v>
          </cell>
          <cell r="C44">
            <v>1872</v>
          </cell>
          <cell r="F44">
            <v>2520</v>
          </cell>
          <cell r="G44">
            <v>2520</v>
          </cell>
        </row>
        <row r="45">
          <cell r="B45">
            <v>1560</v>
          </cell>
          <cell r="C45">
            <v>2049</v>
          </cell>
          <cell r="F45">
            <v>3154</v>
          </cell>
          <cell r="G45">
            <v>3320</v>
          </cell>
        </row>
        <row r="46">
          <cell r="B46">
            <v>1787</v>
          </cell>
          <cell r="C46">
            <v>1775</v>
          </cell>
          <cell r="F46">
            <v>2268</v>
          </cell>
          <cell r="G46">
            <v>2520</v>
          </cell>
        </row>
        <row r="47">
          <cell r="B47">
            <v>1933</v>
          </cell>
          <cell r="C47">
            <v>2094</v>
          </cell>
          <cell r="F47">
            <v>2394</v>
          </cell>
          <cell r="G47">
            <v>2660</v>
          </cell>
        </row>
        <row r="48">
          <cell r="B48">
            <v>1965</v>
          </cell>
          <cell r="C48">
            <v>1846</v>
          </cell>
          <cell r="F48">
            <v>2268</v>
          </cell>
          <cell r="G48">
            <v>2517</v>
          </cell>
        </row>
        <row r="49">
          <cell r="B49">
            <v>2048</v>
          </cell>
          <cell r="C49">
            <v>2288</v>
          </cell>
          <cell r="F49">
            <v>2268</v>
          </cell>
          <cell r="G49">
            <v>2520</v>
          </cell>
        </row>
      </sheetData>
      <sheetData sheetId="4">
        <row r="8">
          <cell r="B8">
            <v>37676</v>
          </cell>
          <cell r="C8">
            <v>34996</v>
          </cell>
          <cell r="F8">
            <v>48441</v>
          </cell>
          <cell r="G8">
            <v>46311</v>
          </cell>
        </row>
        <row r="9">
          <cell r="B9">
            <v>9753</v>
          </cell>
          <cell r="C9">
            <v>8222</v>
          </cell>
          <cell r="F9">
            <v>12524</v>
          </cell>
          <cell r="G9">
            <v>10860</v>
          </cell>
        </row>
        <row r="10">
          <cell r="B10">
            <v>2085</v>
          </cell>
          <cell r="C10">
            <v>2020</v>
          </cell>
          <cell r="F10">
            <v>2637</v>
          </cell>
          <cell r="G10">
            <v>2700</v>
          </cell>
        </row>
        <row r="11">
          <cell r="B11">
            <v>6902</v>
          </cell>
          <cell r="C11">
            <v>6382</v>
          </cell>
          <cell r="F11">
            <v>9582</v>
          </cell>
          <cell r="G11">
            <v>9600</v>
          </cell>
        </row>
        <row r="12">
          <cell r="B12">
            <v>5931</v>
          </cell>
          <cell r="C12">
            <v>4509</v>
          </cell>
          <cell r="F12">
            <v>7890</v>
          </cell>
          <cell r="G12">
            <v>6900</v>
          </cell>
        </row>
        <row r="14">
          <cell r="B14">
            <v>814</v>
          </cell>
          <cell r="C14">
            <v>556</v>
          </cell>
          <cell r="F14">
            <v>1234</v>
          </cell>
          <cell r="G14">
            <v>1084</v>
          </cell>
        </row>
        <row r="15">
          <cell r="B15">
            <v>1324</v>
          </cell>
          <cell r="C15">
            <v>1306</v>
          </cell>
          <cell r="F15">
            <v>1500</v>
          </cell>
          <cell r="G15">
            <v>1500</v>
          </cell>
        </row>
        <row r="16">
          <cell r="B16">
            <v>1463</v>
          </cell>
          <cell r="C16">
            <v>1442</v>
          </cell>
          <cell r="F16">
            <v>1500</v>
          </cell>
          <cell r="G16">
            <v>1500</v>
          </cell>
        </row>
        <row r="17">
          <cell r="B17">
            <v>1335</v>
          </cell>
          <cell r="C17">
            <v>1147</v>
          </cell>
          <cell r="F17">
            <v>1500</v>
          </cell>
          <cell r="G17">
            <v>1500</v>
          </cell>
        </row>
        <row r="18">
          <cell r="B18">
            <v>1468</v>
          </cell>
          <cell r="C18">
            <v>1423</v>
          </cell>
          <cell r="F18">
            <v>1517</v>
          </cell>
          <cell r="G18">
            <v>1500</v>
          </cell>
        </row>
        <row r="19">
          <cell r="B19">
            <v>1039</v>
          </cell>
          <cell r="C19">
            <v>953</v>
          </cell>
          <cell r="F19">
            <v>1500</v>
          </cell>
          <cell r="G19">
            <v>1500</v>
          </cell>
        </row>
        <row r="20">
          <cell r="B20">
            <v>801</v>
          </cell>
          <cell r="C20">
            <v>851</v>
          </cell>
          <cell r="F20">
            <v>1500</v>
          </cell>
          <cell r="G20">
            <v>1500</v>
          </cell>
        </row>
        <row r="21">
          <cell r="B21">
            <v>1272</v>
          </cell>
          <cell r="C21">
            <v>1381</v>
          </cell>
          <cell r="F21">
            <v>1500</v>
          </cell>
          <cell r="G21">
            <v>1500</v>
          </cell>
        </row>
        <row r="22">
          <cell r="B22">
            <v>410</v>
          </cell>
          <cell r="C22">
            <v>359</v>
          </cell>
          <cell r="F22">
            <v>600</v>
          </cell>
          <cell r="G22">
            <v>750</v>
          </cell>
        </row>
        <row r="23">
          <cell r="B23">
            <v>1036</v>
          </cell>
          <cell r="C23">
            <v>1196</v>
          </cell>
          <cell r="F23">
            <v>1500</v>
          </cell>
          <cell r="G23">
            <v>1517</v>
          </cell>
        </row>
        <row r="24">
          <cell r="B24">
            <v>911</v>
          </cell>
          <cell r="C24">
            <v>822</v>
          </cell>
          <cell r="F24">
            <v>1500</v>
          </cell>
          <cell r="G24">
            <v>1500</v>
          </cell>
        </row>
        <row r="25">
          <cell r="B25">
            <v>820</v>
          </cell>
          <cell r="C25">
            <v>909</v>
          </cell>
          <cell r="F25">
            <v>1500</v>
          </cell>
          <cell r="G25">
            <v>1500</v>
          </cell>
        </row>
        <row r="26">
          <cell r="B26">
            <v>1425</v>
          </cell>
          <cell r="C26">
            <v>1405</v>
          </cell>
          <cell r="F26">
            <v>1500</v>
          </cell>
          <cell r="G26">
            <v>1517</v>
          </cell>
        </row>
        <row r="28">
          <cell r="B28">
            <v>622</v>
          </cell>
          <cell r="C28">
            <v>685</v>
          </cell>
          <cell r="F28">
            <v>1131</v>
          </cell>
          <cell r="G28">
            <v>1131</v>
          </cell>
        </row>
        <row r="29">
          <cell r="B29">
            <v>284</v>
          </cell>
          <cell r="C29">
            <v>330</v>
          </cell>
          <cell r="F29">
            <v>390</v>
          </cell>
          <cell r="G29">
            <v>390</v>
          </cell>
        </row>
        <row r="31">
          <cell r="B31">
            <v>36166</v>
          </cell>
          <cell r="C31">
            <v>29988</v>
          </cell>
          <cell r="F31">
            <v>44099</v>
          </cell>
          <cell r="G31">
            <v>41390</v>
          </cell>
        </row>
        <row r="32">
          <cell r="B32">
            <v>9740</v>
          </cell>
          <cell r="C32">
            <v>7908</v>
          </cell>
          <cell r="F32">
            <v>14260</v>
          </cell>
          <cell r="G32">
            <v>12357</v>
          </cell>
        </row>
        <row r="33">
          <cell r="B33">
            <v>4392</v>
          </cell>
          <cell r="C33">
            <v>3058</v>
          </cell>
          <cell r="F33">
            <v>7420</v>
          </cell>
          <cell r="G33">
            <v>5760</v>
          </cell>
        </row>
        <row r="34">
          <cell r="B34">
            <v>11387</v>
          </cell>
          <cell r="C34">
            <v>10207</v>
          </cell>
          <cell r="F34">
            <v>18330</v>
          </cell>
          <cell r="G34">
            <v>17690</v>
          </cell>
        </row>
        <row r="35">
          <cell r="B35">
            <v>6664</v>
          </cell>
          <cell r="C35">
            <v>5305</v>
          </cell>
          <cell r="F35">
            <v>8440</v>
          </cell>
          <cell r="G35">
            <v>8440</v>
          </cell>
        </row>
        <row r="36">
          <cell r="B36">
            <v>1706</v>
          </cell>
          <cell r="C36">
            <v>1679</v>
          </cell>
          <cell r="F36">
            <v>2880</v>
          </cell>
          <cell r="G36">
            <v>2880</v>
          </cell>
        </row>
        <row r="37">
          <cell r="B37">
            <v>2283</v>
          </cell>
          <cell r="C37">
            <v>1821</v>
          </cell>
          <cell r="F37">
            <v>2880</v>
          </cell>
          <cell r="G37">
            <v>2880</v>
          </cell>
        </row>
        <row r="38">
          <cell r="B38">
            <v>1237</v>
          </cell>
          <cell r="C38">
            <v>1249</v>
          </cell>
          <cell r="F38">
            <v>2880</v>
          </cell>
          <cell r="G38">
            <v>2880</v>
          </cell>
        </row>
        <row r="39">
          <cell r="B39">
            <v>757</v>
          </cell>
          <cell r="C39">
            <v>738</v>
          </cell>
          <cell r="F39">
            <v>1660</v>
          </cell>
          <cell r="G39">
            <v>1660</v>
          </cell>
        </row>
        <row r="40">
          <cell r="B40">
            <v>2764</v>
          </cell>
          <cell r="C40">
            <v>2328</v>
          </cell>
          <cell r="F40">
            <v>3780</v>
          </cell>
          <cell r="G40">
            <v>3780</v>
          </cell>
        </row>
        <row r="41">
          <cell r="B41">
            <v>900</v>
          </cell>
          <cell r="C41">
            <v>816</v>
          </cell>
          <cell r="F41">
            <v>1267</v>
          </cell>
          <cell r="G41">
            <v>1260</v>
          </cell>
        </row>
        <row r="42">
          <cell r="B42">
            <v>937</v>
          </cell>
          <cell r="C42">
            <v>893</v>
          </cell>
          <cell r="F42">
            <v>1260</v>
          </cell>
          <cell r="G42">
            <v>1260</v>
          </cell>
        </row>
        <row r="43">
          <cell r="B43">
            <v>904</v>
          </cell>
          <cell r="C43">
            <v>1020</v>
          </cell>
          <cell r="F43">
            <v>1660</v>
          </cell>
          <cell r="G43">
            <v>1660</v>
          </cell>
        </row>
        <row r="44">
          <cell r="B44">
            <v>1054</v>
          </cell>
          <cell r="C44">
            <v>874</v>
          </cell>
          <cell r="F44">
            <v>1260</v>
          </cell>
          <cell r="G44">
            <v>1260</v>
          </cell>
        </row>
        <row r="45">
          <cell r="B45">
            <v>1166</v>
          </cell>
          <cell r="C45">
            <v>1079</v>
          </cell>
          <cell r="F45">
            <v>1260</v>
          </cell>
          <cell r="G45">
            <v>1330</v>
          </cell>
        </row>
        <row r="46">
          <cell r="B46">
            <v>1106</v>
          </cell>
          <cell r="C46">
            <v>969</v>
          </cell>
          <cell r="F46">
            <v>1260</v>
          </cell>
          <cell r="G46">
            <v>1260</v>
          </cell>
        </row>
        <row r="47">
          <cell r="B47">
            <v>1176</v>
          </cell>
          <cell r="C47">
            <v>1171</v>
          </cell>
          <cell r="F47">
            <v>1260</v>
          </cell>
          <cell r="G47">
            <v>1260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月動向(21-31)"/>
      <sheetName val="8月動向(31)"/>
      <sheetName val="8月動向(11-20)"/>
      <sheetName val="8月動向(20)"/>
      <sheetName val="8月動向(10)"/>
    </sheetNames>
    <sheetDataSet>
      <sheetData sheetId="0"/>
      <sheetData sheetId="1"/>
      <sheetData sheetId="2"/>
      <sheetData sheetId="3">
        <row r="9">
          <cell r="B9">
            <v>83766</v>
          </cell>
          <cell r="C9">
            <v>80955</v>
          </cell>
          <cell r="F9">
            <v>102352</v>
          </cell>
          <cell r="G9">
            <v>98894</v>
          </cell>
        </row>
        <row r="10">
          <cell r="B10">
            <v>28705</v>
          </cell>
          <cell r="C10">
            <v>26518</v>
          </cell>
          <cell r="F10">
            <v>36630</v>
          </cell>
          <cell r="G10">
            <v>32640</v>
          </cell>
        </row>
        <row r="11">
          <cell r="B11">
            <v>6913</v>
          </cell>
          <cell r="C11">
            <v>5640</v>
          </cell>
          <cell r="F11">
            <v>7920</v>
          </cell>
          <cell r="G11">
            <v>6297</v>
          </cell>
        </row>
        <row r="12">
          <cell r="B12">
            <v>14977</v>
          </cell>
          <cell r="C12">
            <v>15419</v>
          </cell>
          <cell r="F12">
            <v>19200</v>
          </cell>
          <cell r="G12">
            <v>19407</v>
          </cell>
        </row>
        <row r="13">
          <cell r="B13">
            <v>14564</v>
          </cell>
          <cell r="C13">
            <v>15074</v>
          </cell>
          <cell r="F13">
            <v>21520</v>
          </cell>
          <cell r="G13">
            <v>19466</v>
          </cell>
        </row>
        <row r="15">
          <cell r="B15">
            <v>2252</v>
          </cell>
          <cell r="C15">
            <v>2200</v>
          </cell>
          <cell r="F15">
            <v>3000</v>
          </cell>
          <cell r="G15">
            <v>3017</v>
          </cell>
        </row>
        <row r="16">
          <cell r="B16">
            <v>2796</v>
          </cell>
          <cell r="C16">
            <v>2876</v>
          </cell>
          <cell r="F16">
            <v>3000</v>
          </cell>
          <cell r="G16">
            <v>3000</v>
          </cell>
        </row>
        <row r="17">
          <cell r="B17">
            <v>4469</v>
          </cell>
          <cell r="C17">
            <v>4556</v>
          </cell>
          <cell r="F17">
            <v>5130</v>
          </cell>
          <cell r="G17">
            <v>5130</v>
          </cell>
        </row>
        <row r="18">
          <cell r="B18">
            <v>2695</v>
          </cell>
          <cell r="C18">
            <v>2951</v>
          </cell>
          <cell r="F18">
            <v>3750</v>
          </cell>
          <cell r="G18">
            <v>3917</v>
          </cell>
        </row>
        <row r="19">
          <cell r="B19">
            <v>2527</v>
          </cell>
          <cell r="C19">
            <v>2689</v>
          </cell>
          <cell r="F19">
            <v>2700</v>
          </cell>
          <cell r="G19">
            <v>3000</v>
          </cell>
        </row>
        <row r="20">
          <cell r="B20">
            <v>2387</v>
          </cell>
          <cell r="C20">
            <v>2326</v>
          </cell>
          <cell r="F20">
            <v>2700</v>
          </cell>
          <cell r="G20">
            <v>2850</v>
          </cell>
        </row>
        <row r="21">
          <cell r="B21">
            <v>1769</v>
          </cell>
          <cell r="C21">
            <v>1943</v>
          </cell>
          <cell r="F21">
            <v>2700</v>
          </cell>
          <cell r="G21">
            <v>2850</v>
          </cell>
        </row>
        <row r="22">
          <cell r="B22">
            <v>2724</v>
          </cell>
          <cell r="C22">
            <v>2526</v>
          </cell>
          <cell r="F22">
            <v>3272</v>
          </cell>
          <cell r="G22">
            <v>3306</v>
          </cell>
        </row>
        <row r="23">
          <cell r="B23">
            <v>955</v>
          </cell>
          <cell r="C23">
            <v>892</v>
          </cell>
          <cell r="F23">
            <v>1350</v>
          </cell>
          <cell r="G23">
            <v>1200</v>
          </cell>
        </row>
        <row r="24">
          <cell r="B24">
            <v>2591</v>
          </cell>
          <cell r="C24">
            <v>2608</v>
          </cell>
          <cell r="F24">
            <v>3450</v>
          </cell>
          <cell r="G24">
            <v>3017</v>
          </cell>
        </row>
        <row r="25">
          <cell r="B25">
            <v>2485</v>
          </cell>
          <cell r="C25">
            <v>2587</v>
          </cell>
          <cell r="F25">
            <v>3000</v>
          </cell>
          <cell r="G25">
            <v>3000</v>
          </cell>
        </row>
        <row r="26">
          <cell r="B26">
            <v>2364</v>
          </cell>
          <cell r="C26">
            <v>1961</v>
          </cell>
          <cell r="F26">
            <v>3000</v>
          </cell>
          <cell r="G26">
            <v>3000</v>
          </cell>
        </row>
        <row r="27">
          <cell r="B27">
            <v>957</v>
          </cell>
          <cell r="C27">
            <v>1102</v>
          </cell>
          <cell r="F27">
            <v>1650</v>
          </cell>
          <cell r="G27">
            <v>1800</v>
          </cell>
        </row>
        <row r="28">
          <cell r="B28">
            <v>2508</v>
          </cell>
          <cell r="C28">
            <v>2770</v>
          </cell>
          <cell r="F28">
            <v>2700</v>
          </cell>
          <cell r="G28">
            <v>3000</v>
          </cell>
        </row>
        <row r="29">
          <cell r="B29">
            <v>0</v>
          </cell>
          <cell r="C29">
            <v>522</v>
          </cell>
          <cell r="F29">
            <v>0</v>
          </cell>
          <cell r="G29">
            <v>600</v>
          </cell>
        </row>
        <row r="31">
          <cell r="B31">
            <v>1880</v>
          </cell>
          <cell r="C31">
            <v>2184</v>
          </cell>
          <cell r="F31">
            <v>3081</v>
          </cell>
          <cell r="G31">
            <v>2964</v>
          </cell>
        </row>
        <row r="32">
          <cell r="B32">
            <v>603</v>
          </cell>
          <cell r="C32">
            <v>570</v>
          </cell>
          <cell r="F32">
            <v>780</v>
          </cell>
          <cell r="G32">
            <v>702</v>
          </cell>
        </row>
        <row r="34">
          <cell r="B34">
            <v>77770</v>
          </cell>
          <cell r="C34">
            <v>73075</v>
          </cell>
          <cell r="F34">
            <v>88337</v>
          </cell>
          <cell r="G34">
            <v>85445</v>
          </cell>
        </row>
        <row r="35">
          <cell r="B35">
            <v>23849</v>
          </cell>
          <cell r="C35">
            <v>21987</v>
          </cell>
          <cell r="F35">
            <v>28520</v>
          </cell>
          <cell r="G35">
            <v>26375</v>
          </cell>
        </row>
        <row r="36">
          <cell r="B36">
            <v>11387</v>
          </cell>
          <cell r="C36">
            <v>10072</v>
          </cell>
          <cell r="F36">
            <v>14840</v>
          </cell>
          <cell r="G36">
            <v>11686</v>
          </cell>
        </row>
        <row r="37">
          <cell r="B37">
            <v>26690</v>
          </cell>
          <cell r="C37">
            <v>26890</v>
          </cell>
          <cell r="F37">
            <v>37375</v>
          </cell>
          <cell r="G37">
            <v>35833</v>
          </cell>
        </row>
        <row r="38">
          <cell r="B38">
            <v>18879</v>
          </cell>
          <cell r="C38">
            <v>13664</v>
          </cell>
          <cell r="F38">
            <v>23634</v>
          </cell>
          <cell r="G38">
            <v>16880</v>
          </cell>
        </row>
        <row r="39">
          <cell r="B39">
            <v>3940</v>
          </cell>
          <cell r="C39">
            <v>3805</v>
          </cell>
          <cell r="F39">
            <v>5759</v>
          </cell>
          <cell r="G39">
            <v>5760</v>
          </cell>
        </row>
        <row r="40">
          <cell r="B40">
            <v>5083</v>
          </cell>
          <cell r="C40">
            <v>5240</v>
          </cell>
          <cell r="F40">
            <v>5760</v>
          </cell>
          <cell r="G40">
            <v>5760</v>
          </cell>
        </row>
        <row r="41">
          <cell r="B41">
            <v>3438</v>
          </cell>
          <cell r="C41">
            <v>4213</v>
          </cell>
          <cell r="F41">
            <v>5760</v>
          </cell>
          <cell r="G41">
            <v>5760</v>
          </cell>
        </row>
        <row r="42">
          <cell r="B42">
            <v>1901</v>
          </cell>
          <cell r="C42">
            <v>2338</v>
          </cell>
          <cell r="F42">
            <v>3320</v>
          </cell>
          <cell r="G42">
            <v>3320</v>
          </cell>
        </row>
        <row r="43">
          <cell r="B43">
            <v>6402</v>
          </cell>
          <cell r="C43">
            <v>6648</v>
          </cell>
          <cell r="F43">
            <v>7558</v>
          </cell>
          <cell r="G43">
            <v>7560</v>
          </cell>
        </row>
        <row r="44">
          <cell r="B44">
            <v>2042</v>
          </cell>
          <cell r="C44">
            <v>2108</v>
          </cell>
          <cell r="F44">
            <v>2520</v>
          </cell>
          <cell r="G44">
            <v>2520</v>
          </cell>
        </row>
        <row r="45">
          <cell r="B45">
            <v>2108</v>
          </cell>
          <cell r="C45">
            <v>2291</v>
          </cell>
          <cell r="F45">
            <v>2520</v>
          </cell>
          <cell r="G45">
            <v>2520</v>
          </cell>
        </row>
        <row r="46">
          <cell r="B46">
            <v>1906</v>
          </cell>
          <cell r="C46">
            <v>2518</v>
          </cell>
          <cell r="F46">
            <v>3154</v>
          </cell>
          <cell r="G46">
            <v>3154</v>
          </cell>
        </row>
        <row r="47">
          <cell r="B47">
            <v>2150</v>
          </cell>
          <cell r="C47">
            <v>2063</v>
          </cell>
          <cell r="F47">
            <v>2394</v>
          </cell>
          <cell r="G47">
            <v>2394</v>
          </cell>
        </row>
        <row r="48">
          <cell r="B48">
            <v>2055</v>
          </cell>
          <cell r="C48">
            <v>2280</v>
          </cell>
          <cell r="F48">
            <v>2275</v>
          </cell>
          <cell r="G48">
            <v>2527</v>
          </cell>
        </row>
        <row r="49">
          <cell r="B49">
            <v>2067</v>
          </cell>
          <cell r="C49">
            <v>2032</v>
          </cell>
          <cell r="F49">
            <v>2268</v>
          </cell>
          <cell r="G49">
            <v>2520</v>
          </cell>
        </row>
        <row r="50">
          <cell r="B50">
            <v>1981</v>
          </cell>
          <cell r="C50">
            <v>2194</v>
          </cell>
          <cell r="F50">
            <v>2268</v>
          </cell>
          <cell r="G50">
            <v>2520</v>
          </cell>
        </row>
      </sheetData>
      <sheetData sheetId="4">
        <row r="8">
          <cell r="B8">
            <v>41300</v>
          </cell>
          <cell r="C8">
            <v>41509</v>
          </cell>
          <cell r="F8">
            <v>50569</v>
          </cell>
          <cell r="G8">
            <v>49350</v>
          </cell>
        </row>
        <row r="9">
          <cell r="B9">
            <v>12629</v>
          </cell>
          <cell r="C9">
            <v>12142</v>
          </cell>
          <cell r="F9">
            <v>18180</v>
          </cell>
          <cell r="G9">
            <v>16320</v>
          </cell>
        </row>
        <row r="10">
          <cell r="B10">
            <v>2107</v>
          </cell>
          <cell r="C10">
            <v>2337</v>
          </cell>
          <cell r="F10">
            <v>2610</v>
          </cell>
          <cell r="G10">
            <v>2700</v>
          </cell>
        </row>
        <row r="11">
          <cell r="B11">
            <v>7061</v>
          </cell>
          <cell r="C11">
            <v>7333</v>
          </cell>
          <cell r="F11">
            <v>9600</v>
          </cell>
          <cell r="G11">
            <v>9600</v>
          </cell>
        </row>
        <row r="12">
          <cell r="B12">
            <v>6872</v>
          </cell>
          <cell r="C12">
            <v>7526</v>
          </cell>
          <cell r="F12">
            <v>10760</v>
          </cell>
          <cell r="G12">
            <v>9600</v>
          </cell>
        </row>
        <row r="14">
          <cell r="B14">
            <v>973</v>
          </cell>
          <cell r="C14">
            <v>1010</v>
          </cell>
          <cell r="F14">
            <v>1500</v>
          </cell>
          <cell r="G14">
            <v>1517</v>
          </cell>
        </row>
        <row r="15">
          <cell r="B15">
            <v>1366</v>
          </cell>
          <cell r="C15">
            <v>1465</v>
          </cell>
          <cell r="F15">
            <v>1500</v>
          </cell>
          <cell r="G15">
            <v>1500</v>
          </cell>
        </row>
        <row r="16">
          <cell r="B16">
            <v>1881</v>
          </cell>
          <cell r="C16">
            <v>2330</v>
          </cell>
          <cell r="F16">
            <v>2430</v>
          </cell>
          <cell r="G16">
            <v>2700</v>
          </cell>
        </row>
        <row r="17">
          <cell r="B17">
            <v>1221</v>
          </cell>
          <cell r="C17">
            <v>1411</v>
          </cell>
          <cell r="F17">
            <v>1800</v>
          </cell>
          <cell r="G17">
            <v>1967</v>
          </cell>
        </row>
        <row r="18">
          <cell r="B18">
            <v>1112</v>
          </cell>
          <cell r="C18">
            <v>1354</v>
          </cell>
          <cell r="F18">
            <v>1200</v>
          </cell>
          <cell r="G18">
            <v>1500</v>
          </cell>
        </row>
        <row r="19">
          <cell r="B19">
            <v>1034</v>
          </cell>
          <cell r="C19">
            <v>1098</v>
          </cell>
          <cell r="F19">
            <v>1200</v>
          </cell>
          <cell r="G19">
            <v>1500</v>
          </cell>
        </row>
        <row r="20">
          <cell r="B20">
            <v>699</v>
          </cell>
          <cell r="C20">
            <v>963</v>
          </cell>
          <cell r="F20">
            <v>1200</v>
          </cell>
          <cell r="G20">
            <v>1500</v>
          </cell>
        </row>
        <row r="21">
          <cell r="B21">
            <v>1316</v>
          </cell>
          <cell r="C21">
            <v>1413</v>
          </cell>
          <cell r="F21">
            <v>1653</v>
          </cell>
          <cell r="G21">
            <v>1636</v>
          </cell>
        </row>
        <row r="22">
          <cell r="B22">
            <v>267</v>
          </cell>
          <cell r="C22">
            <v>411</v>
          </cell>
          <cell r="F22">
            <v>600</v>
          </cell>
          <cell r="G22">
            <v>600</v>
          </cell>
        </row>
        <row r="23">
          <cell r="B23">
            <v>1380</v>
          </cell>
          <cell r="C23">
            <v>1401</v>
          </cell>
          <cell r="F23">
            <v>1950</v>
          </cell>
          <cell r="G23">
            <v>1517</v>
          </cell>
        </row>
        <row r="24">
          <cell r="B24">
            <v>1201</v>
          </cell>
          <cell r="C24">
            <v>1355</v>
          </cell>
          <cell r="F24">
            <v>1500</v>
          </cell>
          <cell r="G24">
            <v>1500</v>
          </cell>
        </row>
        <row r="25">
          <cell r="B25">
            <v>1264</v>
          </cell>
          <cell r="C25">
            <v>1078</v>
          </cell>
          <cell r="F25">
            <v>1500</v>
          </cell>
          <cell r="G25">
            <v>1500</v>
          </cell>
        </row>
        <row r="26">
          <cell r="B26">
            <v>442</v>
          </cell>
          <cell r="D26">
            <v>0.87179487179487181</v>
          </cell>
          <cell r="F26">
            <v>900</v>
          </cell>
          <cell r="G26">
            <v>900</v>
          </cell>
        </row>
        <row r="27">
          <cell r="B27">
            <v>1086</v>
          </cell>
          <cell r="C27">
            <v>1415</v>
          </cell>
          <cell r="F27">
            <v>1200</v>
          </cell>
          <cell r="G27">
            <v>1500</v>
          </cell>
        </row>
        <row r="29">
          <cell r="B29">
            <v>881</v>
          </cell>
          <cell r="C29">
            <v>996</v>
          </cell>
          <cell r="F29">
            <v>1521</v>
          </cell>
          <cell r="G29">
            <v>1560</v>
          </cell>
        </row>
        <row r="30">
          <cell r="B30">
            <v>291</v>
          </cell>
          <cell r="C30">
            <v>303</v>
          </cell>
          <cell r="F30">
            <v>390</v>
          </cell>
          <cell r="G30">
            <v>390</v>
          </cell>
        </row>
        <row r="32">
          <cell r="B32">
            <v>38398</v>
          </cell>
          <cell r="C32">
            <v>37685</v>
          </cell>
          <cell r="F32">
            <v>43594</v>
          </cell>
          <cell r="G32">
            <v>42448</v>
          </cell>
        </row>
        <row r="33">
          <cell r="B33">
            <v>10552</v>
          </cell>
          <cell r="C33">
            <v>10270</v>
          </cell>
          <cell r="F33">
            <v>14260</v>
          </cell>
          <cell r="G33">
            <v>13281</v>
          </cell>
        </row>
        <row r="34">
          <cell r="B34">
            <v>5211</v>
          </cell>
          <cell r="C34">
            <v>4723</v>
          </cell>
          <cell r="F34">
            <v>7420</v>
          </cell>
          <cell r="G34">
            <v>5760</v>
          </cell>
        </row>
        <row r="35">
          <cell r="B35">
            <v>12695</v>
          </cell>
          <cell r="C35">
            <v>13081</v>
          </cell>
          <cell r="F35">
            <v>18613</v>
          </cell>
          <cell r="G35">
            <v>18276</v>
          </cell>
        </row>
        <row r="36">
          <cell r="B36">
            <v>9641</v>
          </cell>
          <cell r="C36">
            <v>6895</v>
          </cell>
          <cell r="F36">
            <v>11760</v>
          </cell>
          <cell r="G36">
            <v>8440</v>
          </cell>
        </row>
        <row r="37">
          <cell r="B37">
            <v>1807</v>
          </cell>
          <cell r="C37">
            <v>1877</v>
          </cell>
          <cell r="F37">
            <v>2880</v>
          </cell>
          <cell r="G37">
            <v>2880</v>
          </cell>
        </row>
        <row r="38">
          <cell r="B38">
            <v>2334</v>
          </cell>
          <cell r="C38">
            <v>2489</v>
          </cell>
          <cell r="F38">
            <v>2880</v>
          </cell>
          <cell r="G38">
            <v>2880</v>
          </cell>
        </row>
        <row r="39">
          <cell r="B39">
            <v>1586</v>
          </cell>
          <cell r="C39">
            <v>2074</v>
          </cell>
          <cell r="F39">
            <v>2880</v>
          </cell>
          <cell r="G39">
            <v>2880</v>
          </cell>
        </row>
        <row r="40">
          <cell r="B40">
            <v>815</v>
          </cell>
          <cell r="C40">
            <v>1112</v>
          </cell>
          <cell r="F40">
            <v>1660</v>
          </cell>
          <cell r="G40">
            <v>1660</v>
          </cell>
        </row>
        <row r="42">
          <cell r="B42">
            <v>3037</v>
          </cell>
          <cell r="C42">
            <v>3323</v>
          </cell>
          <cell r="F42">
            <v>3778</v>
          </cell>
          <cell r="G42">
            <v>3780</v>
          </cell>
        </row>
        <row r="43">
          <cell r="B43">
            <v>914</v>
          </cell>
          <cell r="C43">
            <v>1070</v>
          </cell>
          <cell r="F43">
            <v>1260</v>
          </cell>
          <cell r="G43">
            <v>1260</v>
          </cell>
        </row>
        <row r="44">
          <cell r="B44">
            <v>1076</v>
          </cell>
          <cell r="C44">
            <v>1137</v>
          </cell>
          <cell r="F44">
            <v>1260</v>
          </cell>
          <cell r="G44">
            <v>1260</v>
          </cell>
        </row>
        <row r="45">
          <cell r="B45">
            <v>750</v>
          </cell>
          <cell r="C45">
            <v>1183</v>
          </cell>
          <cell r="F45">
            <v>1494</v>
          </cell>
          <cell r="G45">
            <v>1660</v>
          </cell>
        </row>
        <row r="46">
          <cell r="B46">
            <v>973</v>
          </cell>
          <cell r="C46">
            <v>1116</v>
          </cell>
          <cell r="F46">
            <v>1134</v>
          </cell>
          <cell r="G46">
            <v>1260</v>
          </cell>
        </row>
        <row r="47">
          <cell r="B47">
            <v>887</v>
          </cell>
          <cell r="C47">
            <v>1210</v>
          </cell>
          <cell r="F47">
            <v>1015</v>
          </cell>
          <cell r="G47">
            <v>1330</v>
          </cell>
        </row>
        <row r="48">
          <cell r="B48">
            <v>905</v>
          </cell>
          <cell r="C48">
            <v>1036</v>
          </cell>
          <cell r="F48">
            <v>1008</v>
          </cell>
          <cell r="G48">
            <v>1260</v>
          </cell>
        </row>
        <row r="49">
          <cell r="B49">
            <v>884</v>
          </cell>
          <cell r="C49">
            <v>1109</v>
          </cell>
          <cell r="F49">
            <v>1008</v>
          </cell>
          <cell r="G49">
            <v>1260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月動向(20)"/>
    </sheetNames>
    <sheetDataSet>
      <sheetData sheetId="0">
        <row r="8">
          <cell r="B8">
            <v>82574</v>
          </cell>
          <cell r="C8">
            <v>80873</v>
          </cell>
          <cell r="F8">
            <v>99727</v>
          </cell>
          <cell r="G8">
            <v>95640</v>
          </cell>
        </row>
        <row r="9">
          <cell r="B9">
            <v>23173</v>
          </cell>
          <cell r="C9">
            <v>23844</v>
          </cell>
          <cell r="F9">
            <v>26696</v>
          </cell>
          <cell r="G9">
            <v>25602</v>
          </cell>
        </row>
        <row r="10">
          <cell r="B10">
            <v>8211</v>
          </cell>
          <cell r="C10">
            <v>4613</v>
          </cell>
          <cell r="F10">
            <v>10791</v>
          </cell>
          <cell r="G10">
            <v>4860</v>
          </cell>
        </row>
        <row r="11">
          <cell r="B11">
            <v>14210</v>
          </cell>
          <cell r="C11">
            <v>14532</v>
          </cell>
          <cell r="F11">
            <v>18231</v>
          </cell>
          <cell r="G11">
            <v>16860</v>
          </cell>
        </row>
        <row r="12">
          <cell r="B12">
            <v>12713</v>
          </cell>
          <cell r="C12">
            <v>12419</v>
          </cell>
          <cell r="F12">
            <v>21520</v>
          </cell>
          <cell r="G12">
            <v>17550</v>
          </cell>
        </row>
        <row r="13">
          <cell r="B13">
            <v>6736</v>
          </cell>
          <cell r="C13">
            <v>3940</v>
          </cell>
          <cell r="F13">
            <v>8180</v>
          </cell>
          <cell r="G13">
            <v>4590</v>
          </cell>
        </row>
        <row r="15">
          <cell r="B15">
            <v>1182</v>
          </cell>
          <cell r="C15">
            <v>1091</v>
          </cell>
          <cell r="F15">
            <v>1500</v>
          </cell>
          <cell r="G15">
            <v>1350</v>
          </cell>
        </row>
        <row r="16">
          <cell r="B16">
            <v>2555</v>
          </cell>
          <cell r="C16">
            <v>2541</v>
          </cell>
          <cell r="F16">
            <v>3000</v>
          </cell>
          <cell r="G16">
            <v>2700</v>
          </cell>
        </row>
        <row r="17">
          <cell r="B17">
            <v>2637</v>
          </cell>
          <cell r="C17">
            <v>2861</v>
          </cell>
          <cell r="F17">
            <v>2850</v>
          </cell>
          <cell r="G17">
            <v>3000</v>
          </cell>
        </row>
        <row r="18">
          <cell r="B18">
            <v>2506</v>
          </cell>
          <cell r="C18">
            <v>2459</v>
          </cell>
          <cell r="F18">
            <v>3900</v>
          </cell>
          <cell r="G18">
            <v>3600</v>
          </cell>
        </row>
        <row r="19">
          <cell r="B19">
            <v>2615</v>
          </cell>
          <cell r="C19">
            <v>2836</v>
          </cell>
          <cell r="F19">
            <v>2850</v>
          </cell>
          <cell r="G19">
            <v>3000</v>
          </cell>
        </row>
        <row r="20">
          <cell r="B20">
            <v>2310</v>
          </cell>
          <cell r="C20">
            <v>2145</v>
          </cell>
          <cell r="F20">
            <v>2850</v>
          </cell>
          <cell r="G20">
            <v>2850</v>
          </cell>
        </row>
        <row r="21">
          <cell r="B21">
            <v>1921</v>
          </cell>
          <cell r="C21">
            <v>2022</v>
          </cell>
          <cell r="F21">
            <v>3000</v>
          </cell>
          <cell r="G21">
            <v>2700</v>
          </cell>
        </row>
        <row r="22">
          <cell r="B22">
            <v>2606</v>
          </cell>
          <cell r="C22">
            <v>2331</v>
          </cell>
          <cell r="F22">
            <v>3300</v>
          </cell>
          <cell r="G22">
            <v>2550</v>
          </cell>
        </row>
        <row r="23">
          <cell r="B23">
            <v>894</v>
          </cell>
          <cell r="C23">
            <v>936</v>
          </cell>
          <cell r="F23">
            <v>1350</v>
          </cell>
          <cell r="G23">
            <v>1200</v>
          </cell>
        </row>
        <row r="24">
          <cell r="B24">
            <v>2339</v>
          </cell>
          <cell r="C24">
            <v>2308</v>
          </cell>
          <cell r="F24">
            <v>3000</v>
          </cell>
          <cell r="G24">
            <v>2700</v>
          </cell>
        </row>
        <row r="25">
          <cell r="B25">
            <v>2076</v>
          </cell>
          <cell r="C25">
            <v>2055</v>
          </cell>
          <cell r="F25">
            <v>3000</v>
          </cell>
          <cell r="G25">
            <v>2850</v>
          </cell>
        </row>
        <row r="26">
          <cell r="B26">
            <v>1649</v>
          </cell>
          <cell r="C26">
            <v>1842</v>
          </cell>
          <cell r="F26">
            <v>2850</v>
          </cell>
          <cell r="G26">
            <v>3000</v>
          </cell>
        </row>
        <row r="27">
          <cell r="B27">
            <v>0</v>
          </cell>
          <cell r="C27">
            <v>0</v>
          </cell>
          <cell r="F27">
            <v>0</v>
          </cell>
          <cell r="G27">
            <v>0</v>
          </cell>
        </row>
        <row r="28">
          <cell r="B28">
            <v>2666</v>
          </cell>
          <cell r="C28">
            <v>2565</v>
          </cell>
          <cell r="F28">
            <v>3000</v>
          </cell>
          <cell r="G28">
            <v>2850</v>
          </cell>
        </row>
        <row r="30">
          <cell r="B30">
            <v>1353</v>
          </cell>
          <cell r="C30">
            <v>1685</v>
          </cell>
          <cell r="F30">
            <v>2067</v>
          </cell>
          <cell r="G30">
            <v>2145</v>
          </cell>
        </row>
        <row r="31">
          <cell r="B31">
            <v>478</v>
          </cell>
          <cell r="C31">
            <v>501</v>
          </cell>
          <cell r="F31">
            <v>702</v>
          </cell>
          <cell r="G31">
            <v>663</v>
          </cell>
        </row>
        <row r="33">
          <cell r="B33">
            <v>73984</v>
          </cell>
          <cell r="C33">
            <v>69618</v>
          </cell>
          <cell r="F33">
            <v>86286</v>
          </cell>
          <cell r="G33">
            <v>83040</v>
          </cell>
        </row>
        <row r="34">
          <cell r="B34">
            <v>15464</v>
          </cell>
          <cell r="C34">
            <v>20639</v>
          </cell>
          <cell r="F34">
            <v>17140</v>
          </cell>
          <cell r="G34">
            <v>21388</v>
          </cell>
        </row>
        <row r="35">
          <cell r="B35">
            <v>15700</v>
          </cell>
          <cell r="C35">
            <v>9044</v>
          </cell>
          <cell r="F35">
            <v>22900</v>
          </cell>
          <cell r="G35">
            <v>10742</v>
          </cell>
        </row>
        <row r="36">
          <cell r="B36">
            <v>24486</v>
          </cell>
          <cell r="C36">
            <v>25885</v>
          </cell>
          <cell r="F36">
            <v>34627</v>
          </cell>
          <cell r="G36">
            <v>33251</v>
          </cell>
        </row>
        <row r="37">
          <cell r="B37">
            <v>14860</v>
          </cell>
          <cell r="C37">
            <v>12360</v>
          </cell>
          <cell r="F37">
            <v>18926</v>
          </cell>
          <cell r="G37">
            <v>15841</v>
          </cell>
        </row>
        <row r="38">
          <cell r="B38">
            <v>3927</v>
          </cell>
          <cell r="C38">
            <v>3745</v>
          </cell>
          <cell r="F38">
            <v>5760</v>
          </cell>
          <cell r="G38">
            <v>5471</v>
          </cell>
        </row>
        <row r="39">
          <cell r="B39">
            <v>4377</v>
          </cell>
          <cell r="C39">
            <v>4287</v>
          </cell>
          <cell r="F39">
            <v>5472</v>
          </cell>
          <cell r="G39">
            <v>5278</v>
          </cell>
        </row>
        <row r="40">
          <cell r="B40">
            <v>2734</v>
          </cell>
          <cell r="C40">
            <v>3319</v>
          </cell>
          <cell r="F40">
            <v>5472</v>
          </cell>
          <cell r="G40">
            <v>5184</v>
          </cell>
        </row>
        <row r="41">
          <cell r="B41">
            <v>1346</v>
          </cell>
          <cell r="C41">
            <v>1844</v>
          </cell>
          <cell r="F41">
            <v>3154</v>
          </cell>
          <cell r="G41">
            <v>2988</v>
          </cell>
        </row>
        <row r="42">
          <cell r="B42">
            <v>0</v>
          </cell>
          <cell r="C42">
            <v>0</v>
          </cell>
          <cell r="F42">
            <v>0</v>
          </cell>
          <cell r="G42">
            <v>0</v>
          </cell>
        </row>
        <row r="43">
          <cell r="B43">
            <v>4941</v>
          </cell>
          <cell r="C43">
            <v>5020</v>
          </cell>
          <cell r="F43">
            <v>6804</v>
          </cell>
          <cell r="G43">
            <v>6533</v>
          </cell>
        </row>
        <row r="44">
          <cell r="B44">
            <v>1455</v>
          </cell>
          <cell r="C44">
            <v>1684</v>
          </cell>
          <cell r="F44">
            <v>2268</v>
          </cell>
          <cell r="G44">
            <v>2133</v>
          </cell>
        </row>
        <row r="45">
          <cell r="B45">
            <v>1858</v>
          </cell>
          <cell r="C45">
            <v>1855</v>
          </cell>
          <cell r="F45">
            <v>2268</v>
          </cell>
          <cell r="G45">
            <v>2142</v>
          </cell>
        </row>
        <row r="46">
          <cell r="B46">
            <v>1700</v>
          </cell>
          <cell r="C46">
            <v>2621</v>
          </cell>
          <cell r="F46">
            <v>3154</v>
          </cell>
          <cell r="G46">
            <v>3154</v>
          </cell>
        </row>
        <row r="47">
          <cell r="B47">
            <v>1930</v>
          </cell>
          <cell r="C47">
            <v>1976</v>
          </cell>
          <cell r="F47">
            <v>2394</v>
          </cell>
          <cell r="G47">
            <v>2394</v>
          </cell>
        </row>
        <row r="48">
          <cell r="B48">
            <v>2023</v>
          </cell>
          <cell r="C48">
            <v>2223</v>
          </cell>
          <cell r="F48">
            <v>2415</v>
          </cell>
          <cell r="G48">
            <v>2527</v>
          </cell>
        </row>
        <row r="49">
          <cell r="B49">
            <v>2067</v>
          </cell>
          <cell r="C49">
            <v>1957</v>
          </cell>
          <cell r="F49">
            <v>2520</v>
          </cell>
          <cell r="G49">
            <v>2520</v>
          </cell>
        </row>
        <row r="50">
          <cell r="B50">
            <v>2268</v>
          </cell>
          <cell r="C50">
            <v>2177</v>
          </cell>
          <cell r="F50">
            <v>2527</v>
          </cell>
          <cell r="G50">
            <v>2394</v>
          </cell>
        </row>
        <row r="52">
          <cell r="B52">
            <v>1910</v>
          </cell>
          <cell r="F52">
            <v>2391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B1" sqref="B1"/>
    </sheetView>
  </sheetViews>
  <sheetFormatPr defaultRowHeight="12" x14ac:dyDescent="0.4"/>
  <cols>
    <col min="1" max="2" width="10.25" style="1" bestFit="1" customWidth="1"/>
    <col min="3" max="3" width="10.375" style="1" bestFit="1" customWidth="1"/>
    <col min="4" max="4" width="9.375" style="1" bestFit="1" customWidth="1"/>
    <col min="5" max="5" width="9.125" style="1" customWidth="1"/>
    <col min="6" max="16384" width="9" style="1"/>
  </cols>
  <sheetData>
    <row r="1" spans="1:9" ht="21" customHeight="1" x14ac:dyDescent="0.4">
      <c r="A1" s="1" t="s">
        <v>143</v>
      </c>
      <c r="B1" s="96" t="s">
        <v>69</v>
      </c>
    </row>
    <row r="2" spans="1:9" ht="21" customHeight="1" x14ac:dyDescent="0.4">
      <c r="A2" s="168" t="s">
        <v>0</v>
      </c>
      <c r="B2" s="167" t="s">
        <v>12</v>
      </c>
      <c r="C2" s="167"/>
      <c r="D2" s="167"/>
      <c r="E2" s="167" t="s">
        <v>73</v>
      </c>
      <c r="F2" s="167"/>
      <c r="G2" s="167"/>
      <c r="H2" s="167"/>
    </row>
    <row r="3" spans="1:9" ht="21" customHeight="1" x14ac:dyDescent="0.4">
      <c r="A3" s="169"/>
      <c r="B3" s="2" t="s">
        <v>1</v>
      </c>
      <c r="C3" s="3" t="s">
        <v>71</v>
      </c>
      <c r="D3" s="4" t="s">
        <v>2</v>
      </c>
      <c r="E3" s="2" t="s">
        <v>4</v>
      </c>
      <c r="F3" s="3" t="s">
        <v>3</v>
      </c>
      <c r="G3" s="3" t="s">
        <v>5</v>
      </c>
      <c r="H3" s="4" t="s">
        <v>6</v>
      </c>
    </row>
    <row r="4" spans="1:9" ht="21" customHeight="1" x14ac:dyDescent="0.4">
      <c r="A4" s="119" t="s">
        <v>38</v>
      </c>
      <c r="B4" s="73">
        <f>'１月(月間)'!$B$6</f>
        <v>422299</v>
      </c>
      <c r="C4" s="118">
        <f>'１月(月間)'!$F$6</f>
        <v>668472</v>
      </c>
      <c r="D4" s="74">
        <f t="shared" ref="D4:D6" si="0">B4/C4</f>
        <v>0.63173775416173006</v>
      </c>
      <c r="E4" s="5" t="s">
        <v>41</v>
      </c>
      <c r="F4" s="6" t="s">
        <v>44</v>
      </c>
      <c r="G4" s="102" t="s">
        <v>45</v>
      </c>
      <c r="H4" s="196" t="s">
        <v>46</v>
      </c>
      <c r="I4" s="198"/>
    </row>
    <row r="5" spans="1:9" ht="21" customHeight="1" x14ac:dyDescent="0.4">
      <c r="A5" s="9" t="s">
        <v>39</v>
      </c>
      <c r="B5" s="99">
        <f>'２月(月間)'!$B$6</f>
        <v>448487</v>
      </c>
      <c r="C5" s="97">
        <f>'２月(月間)'!$F$6</f>
        <v>608731</v>
      </c>
      <c r="D5" s="98">
        <f t="shared" si="0"/>
        <v>0.73675728688041187</v>
      </c>
      <c r="E5" s="101" t="s">
        <v>42</v>
      </c>
      <c r="F5" s="104" t="s">
        <v>47</v>
      </c>
      <c r="G5" s="103" t="s">
        <v>48</v>
      </c>
      <c r="H5" s="80" t="s">
        <v>49</v>
      </c>
      <c r="I5" s="198"/>
    </row>
    <row r="6" spans="1:9" ht="21" customHeight="1" x14ac:dyDescent="0.4">
      <c r="A6" s="9" t="s">
        <v>40</v>
      </c>
      <c r="B6" s="99">
        <f>'３月(月間)'!$B$6</f>
        <v>544857</v>
      </c>
      <c r="C6" s="97">
        <f>'３月(月間)'!$F$6</f>
        <v>700081</v>
      </c>
      <c r="D6" s="98">
        <f t="shared" si="0"/>
        <v>0.77827708508015503</v>
      </c>
      <c r="E6" s="105" t="s">
        <v>43</v>
      </c>
      <c r="F6" s="8" t="s">
        <v>50</v>
      </c>
      <c r="G6" s="105" t="s">
        <v>51</v>
      </c>
      <c r="H6" s="106" t="s">
        <v>52</v>
      </c>
      <c r="I6" s="198"/>
    </row>
    <row r="7" spans="1:9" ht="21" customHeight="1" x14ac:dyDescent="0.4">
      <c r="A7" s="9" t="s">
        <v>11</v>
      </c>
      <c r="B7" s="99">
        <f>'４月(月間)'!$B$6</f>
        <v>474416</v>
      </c>
      <c r="C7" s="97">
        <f>'４月(月間)'!$F$6</f>
        <v>671282</v>
      </c>
      <c r="D7" s="98">
        <f>B7/C7</f>
        <v>0.70673129921553091</v>
      </c>
      <c r="E7" s="7" t="s">
        <v>7</v>
      </c>
      <c r="F7" s="100" t="s">
        <v>8</v>
      </c>
      <c r="G7" s="8" t="s">
        <v>9</v>
      </c>
      <c r="H7" s="106" t="s">
        <v>10</v>
      </c>
      <c r="I7" s="198"/>
    </row>
    <row r="8" spans="1:9" ht="21" customHeight="1" x14ac:dyDescent="0.4">
      <c r="A8" s="9" t="s">
        <v>13</v>
      </c>
      <c r="B8" s="99">
        <f>'５月(月間)'!$B$6</f>
        <v>434184</v>
      </c>
      <c r="C8" s="97">
        <f>'５月(月間)'!$F$6</f>
        <v>692292</v>
      </c>
      <c r="D8" s="98">
        <f t="shared" ref="D8:D10" si="1">B8/C8</f>
        <v>0.62716888249466984</v>
      </c>
      <c r="E8" s="7" t="s">
        <v>14</v>
      </c>
      <c r="F8" s="8" t="s">
        <v>15</v>
      </c>
      <c r="G8" s="8" t="s">
        <v>16</v>
      </c>
      <c r="H8" s="197" t="s">
        <v>17</v>
      </c>
      <c r="I8" s="198"/>
    </row>
    <row r="9" spans="1:9" ht="21" customHeight="1" x14ac:dyDescent="0.4">
      <c r="A9" s="9" t="s">
        <v>18</v>
      </c>
      <c r="B9" s="99">
        <f>'６月(月間)'!$B$6</f>
        <v>437249</v>
      </c>
      <c r="C9" s="97">
        <f>'６月(月間)'!$F$6</f>
        <v>645543</v>
      </c>
      <c r="D9" s="98">
        <f t="shared" si="1"/>
        <v>0.67733520462618291</v>
      </c>
      <c r="E9" s="7" t="s">
        <v>19</v>
      </c>
      <c r="F9" s="8" t="s">
        <v>20</v>
      </c>
      <c r="G9" s="8" t="s">
        <v>21</v>
      </c>
      <c r="H9" s="197" t="s">
        <v>22</v>
      </c>
      <c r="I9" s="198"/>
    </row>
    <row r="10" spans="1:9" ht="21" customHeight="1" x14ac:dyDescent="0.4">
      <c r="A10" s="9" t="s">
        <v>23</v>
      </c>
      <c r="B10" s="99">
        <f>'７月(月間)'!$B$6</f>
        <v>504176</v>
      </c>
      <c r="C10" s="97">
        <f>'７月(月間)'!$F$6</f>
        <v>689042</v>
      </c>
      <c r="D10" s="98">
        <f t="shared" si="1"/>
        <v>0.73170575959085227</v>
      </c>
      <c r="E10" s="7" t="s">
        <v>24</v>
      </c>
      <c r="F10" s="8" t="s">
        <v>25</v>
      </c>
      <c r="G10" s="8" t="s">
        <v>26</v>
      </c>
      <c r="H10" s="197" t="s">
        <v>27</v>
      </c>
      <c r="I10" s="198"/>
    </row>
    <row r="11" spans="1:9" ht="21" customHeight="1" x14ac:dyDescent="0.4">
      <c r="A11" s="9" t="s">
        <v>28</v>
      </c>
      <c r="B11" s="99">
        <f>'８月(月間)'!$B$6</f>
        <v>598048</v>
      </c>
      <c r="C11" s="97">
        <f>'８月(月間)'!$F$6</f>
        <v>746401</v>
      </c>
      <c r="D11" s="98">
        <f t="shared" ref="D11:D15" si="2">B11/C11</f>
        <v>0.80124222770333908</v>
      </c>
      <c r="E11" s="7" t="s">
        <v>29</v>
      </c>
      <c r="F11" s="8" t="s">
        <v>30</v>
      </c>
      <c r="G11" s="8" t="s">
        <v>31</v>
      </c>
      <c r="H11" s="197" t="s">
        <v>32</v>
      </c>
      <c r="I11" s="198"/>
    </row>
    <row r="12" spans="1:9" ht="21" customHeight="1" x14ac:dyDescent="0.4">
      <c r="A12" s="9" t="s">
        <v>33</v>
      </c>
      <c r="B12" s="99">
        <f>'９月(月間)'!$B$6</f>
        <v>523874</v>
      </c>
      <c r="C12" s="97">
        <f>'９月(月間)'!$F$6</f>
        <v>678288</v>
      </c>
      <c r="D12" s="98">
        <f t="shared" si="2"/>
        <v>0.7723474394357559</v>
      </c>
      <c r="E12" s="80" t="s">
        <v>34</v>
      </c>
      <c r="F12" s="8" t="s">
        <v>35</v>
      </c>
      <c r="G12" s="8" t="s">
        <v>36</v>
      </c>
      <c r="H12" s="197" t="s">
        <v>37</v>
      </c>
      <c r="I12" s="198"/>
    </row>
    <row r="13" spans="1:9" ht="21" customHeight="1" x14ac:dyDescent="0.4">
      <c r="A13" s="9" t="s">
        <v>66</v>
      </c>
      <c r="B13" s="99">
        <f>'10月(月間)'!$B$6</f>
        <v>510884</v>
      </c>
      <c r="C13" s="97">
        <f>'10月(月間)'!$F$6</f>
        <v>689622</v>
      </c>
      <c r="D13" s="98">
        <f t="shared" si="2"/>
        <v>0.74081743331854266</v>
      </c>
      <c r="E13" s="7" t="s">
        <v>53</v>
      </c>
      <c r="F13" s="8" t="s">
        <v>56</v>
      </c>
      <c r="G13" s="8" t="s">
        <v>57</v>
      </c>
      <c r="H13" s="197" t="s">
        <v>58</v>
      </c>
      <c r="I13" s="198"/>
    </row>
    <row r="14" spans="1:9" ht="21" customHeight="1" x14ac:dyDescent="0.4">
      <c r="A14" s="9" t="s">
        <v>67</v>
      </c>
      <c r="B14" s="99">
        <f>'11月(月間)'!$B$6</f>
        <v>483121</v>
      </c>
      <c r="C14" s="97">
        <f>'11月(月間)'!$F$6</f>
        <v>678904</v>
      </c>
      <c r="D14" s="75">
        <f t="shared" si="2"/>
        <v>0.71161902124600829</v>
      </c>
      <c r="E14" s="7" t="s">
        <v>54</v>
      </c>
      <c r="F14" s="8" t="s">
        <v>59</v>
      </c>
      <c r="G14" s="8" t="s">
        <v>60</v>
      </c>
      <c r="H14" s="197" t="s">
        <v>61</v>
      </c>
      <c r="I14" s="198"/>
    </row>
    <row r="15" spans="1:9" ht="21" customHeight="1" thickBot="1" x14ac:dyDescent="0.45">
      <c r="A15" s="10" t="s">
        <v>68</v>
      </c>
      <c r="B15" s="116">
        <f>'12月(月間)'!$B$6</f>
        <v>475682</v>
      </c>
      <c r="C15" s="117">
        <f>'12月(月間)'!$F$6</f>
        <v>698563</v>
      </c>
      <c r="D15" s="76">
        <f t="shared" si="2"/>
        <v>0.68094359420696482</v>
      </c>
      <c r="E15" s="7" t="s">
        <v>55</v>
      </c>
      <c r="F15" s="8" t="s">
        <v>62</v>
      </c>
      <c r="G15" s="8" t="s">
        <v>63</v>
      </c>
      <c r="H15" s="197" t="s">
        <v>64</v>
      </c>
      <c r="I15" s="198"/>
    </row>
    <row r="16" spans="1:9" ht="23.25" customHeight="1" thickTop="1" x14ac:dyDescent="0.4">
      <c r="A16" s="39" t="s">
        <v>65</v>
      </c>
      <c r="B16" s="77">
        <f>SUM(B4:B15)</f>
        <v>5857277</v>
      </c>
      <c r="C16" s="78">
        <f>SUM(C4:C15)</f>
        <v>8167221</v>
      </c>
      <c r="D16" s="79">
        <f t="shared" ref="D16" si="3">B16/C16</f>
        <v>0.71716891216730883</v>
      </c>
      <c r="E16" s="94" t="s">
        <v>72</v>
      </c>
      <c r="F16" s="11"/>
      <c r="G16" s="11"/>
      <c r="H16" s="11"/>
    </row>
    <row r="17" spans="5:5" ht="17.25" customHeight="1" x14ac:dyDescent="0.4">
      <c r="E17" s="95" t="s">
        <v>270</v>
      </c>
    </row>
  </sheetData>
  <mergeCells count="3">
    <mergeCell ref="E2:H2"/>
    <mergeCell ref="B2:D2"/>
    <mergeCell ref="A2:A3"/>
  </mergeCells>
  <phoneticPr fontId="3"/>
  <hyperlinks>
    <hyperlink ref="E11" location="'８月(月間)'!A1" display="８月月間"/>
    <hyperlink ref="F11" location="'８月(上旬)'!A1" display="８月上旬"/>
    <hyperlink ref="G11" location="'８月(中旬)'!A1" display="８月中旬"/>
    <hyperlink ref="H11" location="'８月(下旬)'!A1" display="８月下旬"/>
    <hyperlink ref="F12" location="'９月(上旬)'!A1" display="９月上旬"/>
    <hyperlink ref="G12" location="'９月(中旬)'!A1" display="９月中旬"/>
    <hyperlink ref="H12" location="'９月(下旬)'!A1" display="９月下旬"/>
    <hyperlink ref="E13" location="'10月(月間)'!A1" display="10月月間"/>
    <hyperlink ref="F13" location="'10月(上旬)'!A1" display="10月上旬"/>
    <hyperlink ref="G13" location="'10月(中旬)'!A1" display="10月中旬"/>
    <hyperlink ref="H13" location="'10月(下旬)'!A1" display="10月下旬"/>
    <hyperlink ref="H14" location="'11月（下旬）'!A1" display="11月下旬"/>
    <hyperlink ref="E14" location="'11月（月間）'!A1" display="11月月間"/>
    <hyperlink ref="F14" location="'11月（上旬）'!A1" display="11月上旬"/>
    <hyperlink ref="G14" location="'11月（中旬）'!A1" display="11月中旬"/>
    <hyperlink ref="E15" location="'12月（月間）'!A1" display="12月月間"/>
    <hyperlink ref="F15" location="'12月（上旬）'!A1" display="12月上旬"/>
    <hyperlink ref="G15" location="'12月（中旬）'!A1" display="12月中旬"/>
    <hyperlink ref="H15" location="'12月（下旬）'!A1" display="12月下旬"/>
    <hyperlink ref="E4:H6" location="'１月(月間)'!A1" display="１月月間"/>
    <hyperlink ref="F4" location="'１月(上旬)'!A1" display="１月上旬"/>
    <hyperlink ref="G4" location="'１月(中旬)'!A1" display="１月中旬"/>
    <hyperlink ref="H4" location="'１月(下旬)'!A1" display="１月下旬"/>
    <hyperlink ref="E5" location="'２月(月間)'!A1" display="２月月間"/>
    <hyperlink ref="F5" location="'２月(上旬)'!A1" display="２月上旬"/>
    <hyperlink ref="G5" location="'２月(中旬)'!A1" display="２月中旬"/>
    <hyperlink ref="H5" location="'２月(下旬)'!A1" display="２月下旬"/>
    <hyperlink ref="E6" location="'３月(月間)'!A1" display="３月月間"/>
    <hyperlink ref="F6" location="'３月(上旬)'!A1" display="３月上旬"/>
    <hyperlink ref="G6" location="'３月(中旬)'!A1" display="３月中旬"/>
    <hyperlink ref="H6" location="'３月(下旬)'!A1" display="３月下旬"/>
    <hyperlink ref="E7" location="'4月（月間）'!A1" display="４月月間"/>
    <hyperlink ref="F7" location="'4月（上旬）'!A1" display="４月上旬"/>
    <hyperlink ref="G7" location="'4月（中旬）'!A1" display="４月中旬"/>
    <hyperlink ref="H7" location="'4月（下旬）'!A1" display="４月下旬"/>
    <hyperlink ref="E8" location="'５月（月間）'!A1" display="５月月間"/>
    <hyperlink ref="F8" location="'５月(上旬)'!A1" display="５月上旬"/>
    <hyperlink ref="G8" location="'５月(中旬)'!A1" display="５月中旬"/>
    <hyperlink ref="H8" location="'５月(下旬)'!A1" display="５月下旬"/>
    <hyperlink ref="E9" location="'６月(月間)'!A1" display="６月月間"/>
    <hyperlink ref="F9" location="'６月(上旬)'!A1" display="６月上旬"/>
    <hyperlink ref="G9" location="'６月(中旬)'!A1" display="６月中旬"/>
    <hyperlink ref="H9" location="'６月(下旬)'!A1" display="６月下旬"/>
    <hyperlink ref="E10" location="'７月(月間)'!A1" display="７月月間"/>
    <hyperlink ref="F10" location="'７月(上旬)'!A1" display="７月上旬"/>
    <hyperlink ref="G10" location="'７月(中旬)'!A1" display="７月中旬"/>
    <hyperlink ref="H10" location="'７月(下旬)'!A1" display="７月下旬"/>
    <hyperlink ref="E12" location="'９月(月間)'!A1" display="９月月間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３月(月間)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107</v>
      </c>
      <c r="C4" s="177" t="s">
        <v>177</v>
      </c>
      <c r="D4" s="176" t="s">
        <v>87</v>
      </c>
      <c r="E4" s="176"/>
      <c r="F4" s="173" t="str">
        <f>+B4</f>
        <v>(05'3/1～31)</v>
      </c>
      <c r="G4" s="173" t="str">
        <f>+C4</f>
        <v>(04'3/1～31)</v>
      </c>
      <c r="H4" s="176" t="s">
        <v>87</v>
      </c>
      <c r="I4" s="176"/>
      <c r="J4" s="173" t="str">
        <f>+B4</f>
        <v>(05'3/1～31)</v>
      </c>
      <c r="K4" s="173" t="str">
        <f>+C4</f>
        <v>(04'3/1～31)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+B7+B31</f>
        <v>544857</v>
      </c>
      <c r="C6" s="43">
        <f>+C7+C31</f>
        <v>520534</v>
      </c>
      <c r="D6" s="20">
        <f t="shared" ref="D6:D50" si="0">+B6/C6</f>
        <v>1.0467270149500321</v>
      </c>
      <c r="E6" s="21">
        <f t="shared" ref="E6:E50" si="1">+B6-C6</f>
        <v>24323</v>
      </c>
      <c r="F6" s="43">
        <f>+F7+F31</f>
        <v>700081</v>
      </c>
      <c r="G6" s="43">
        <f>+G7+G31</f>
        <v>660572</v>
      </c>
      <c r="H6" s="20">
        <f t="shared" ref="H6:H50" si="2">+F6/G6</f>
        <v>1.0598102856312408</v>
      </c>
      <c r="I6" s="21">
        <f t="shared" ref="I6:I50" si="3">+F6-G6</f>
        <v>39509</v>
      </c>
      <c r="J6" s="20">
        <f t="shared" ref="J6:J50" si="4">+B6/F6</f>
        <v>0.77827708508015503</v>
      </c>
      <c r="K6" s="20">
        <f t="shared" ref="K6:K50" si="5">+C6/G6</f>
        <v>0.78800494117219622</v>
      </c>
      <c r="L6" s="33">
        <f t="shared" ref="L6:L50" si="6">+J6-K6</f>
        <v>-9.7278560920411872E-3</v>
      </c>
    </row>
    <row r="7" spans="1:12" s="13" customFormat="1" x14ac:dyDescent="0.4">
      <c r="A7" s="84" t="s">
        <v>84</v>
      </c>
      <c r="B7" s="43">
        <f>+B8+B15+B28</f>
        <v>262877</v>
      </c>
      <c r="C7" s="43">
        <f>+C8+C15+C28</f>
        <v>247287</v>
      </c>
      <c r="D7" s="20">
        <f t="shared" si="0"/>
        <v>1.0630441551719256</v>
      </c>
      <c r="E7" s="21">
        <f t="shared" si="1"/>
        <v>15590</v>
      </c>
      <c r="F7" s="43">
        <f>+F8+F15+F28</f>
        <v>332533</v>
      </c>
      <c r="G7" s="43">
        <f>+G8+G15+G28</f>
        <v>310533</v>
      </c>
      <c r="H7" s="20">
        <f t="shared" si="2"/>
        <v>1.0708459326383992</v>
      </c>
      <c r="I7" s="21">
        <f t="shared" si="3"/>
        <v>22000</v>
      </c>
      <c r="J7" s="20">
        <f t="shared" si="4"/>
        <v>0.79052906027371717</v>
      </c>
      <c r="K7" s="20">
        <f t="shared" si="5"/>
        <v>0.796330824743264</v>
      </c>
      <c r="L7" s="33">
        <f t="shared" si="6"/>
        <v>-5.8017644695468329E-3</v>
      </c>
    </row>
    <row r="8" spans="1:12" s="121" customFormat="1" x14ac:dyDescent="0.4">
      <c r="A8" s="107" t="s">
        <v>91</v>
      </c>
      <c r="B8" s="48">
        <f>SUM(B9:B14)</f>
        <v>216043</v>
      </c>
      <c r="C8" s="48">
        <f>SUM(C9:C14)</f>
        <v>200860</v>
      </c>
      <c r="D8" s="31">
        <f t="shared" si="0"/>
        <v>1.0755899631584187</v>
      </c>
      <c r="E8" s="19">
        <f t="shared" si="1"/>
        <v>15183</v>
      </c>
      <c r="F8" s="48">
        <f>SUM(F9:F14)</f>
        <v>273379</v>
      </c>
      <c r="G8" s="48">
        <f>SUM(G9:G14)</f>
        <v>251384</v>
      </c>
      <c r="H8" s="31">
        <f t="shared" si="2"/>
        <v>1.0874956242242944</v>
      </c>
      <c r="I8" s="19">
        <f t="shared" si="3"/>
        <v>21995</v>
      </c>
      <c r="J8" s="31">
        <f t="shared" si="4"/>
        <v>0.79026918673343605</v>
      </c>
      <c r="K8" s="31">
        <f t="shared" si="5"/>
        <v>0.79901664385959326</v>
      </c>
      <c r="L8" s="30">
        <f t="shared" si="6"/>
        <v>-8.7474571261572098E-3</v>
      </c>
    </row>
    <row r="9" spans="1:12" x14ac:dyDescent="0.4">
      <c r="A9" s="88" t="s">
        <v>82</v>
      </c>
      <c r="B9" s="69">
        <v>116135</v>
      </c>
      <c r="C9" s="69">
        <v>108341</v>
      </c>
      <c r="D9" s="25">
        <f t="shared" si="0"/>
        <v>1.0719395242798202</v>
      </c>
      <c r="E9" s="26">
        <f t="shared" si="1"/>
        <v>7794</v>
      </c>
      <c r="F9" s="69">
        <v>145186</v>
      </c>
      <c r="G9" s="69">
        <v>136614</v>
      </c>
      <c r="H9" s="25">
        <f t="shared" si="2"/>
        <v>1.0627461314360167</v>
      </c>
      <c r="I9" s="26">
        <f t="shared" si="3"/>
        <v>8572</v>
      </c>
      <c r="J9" s="25">
        <f t="shared" si="4"/>
        <v>0.79990494951303848</v>
      </c>
      <c r="K9" s="25">
        <f t="shared" si="5"/>
        <v>0.79304463671366043</v>
      </c>
      <c r="L9" s="24">
        <f t="shared" si="6"/>
        <v>6.8603127993780433E-3</v>
      </c>
    </row>
    <row r="10" spans="1:12" x14ac:dyDescent="0.4">
      <c r="A10" s="86" t="s">
        <v>83</v>
      </c>
      <c r="B10" s="64">
        <v>32576</v>
      </c>
      <c r="C10" s="64">
        <v>33001</v>
      </c>
      <c r="D10" s="27">
        <f t="shared" si="0"/>
        <v>0.98712160237568558</v>
      </c>
      <c r="E10" s="18">
        <f t="shared" si="1"/>
        <v>-425</v>
      </c>
      <c r="F10" s="69">
        <v>42332</v>
      </c>
      <c r="G10" s="69">
        <v>37469</v>
      </c>
      <c r="H10" s="27">
        <f t="shared" si="2"/>
        <v>1.1297872908270836</v>
      </c>
      <c r="I10" s="18">
        <f t="shared" si="3"/>
        <v>4863</v>
      </c>
      <c r="J10" s="27">
        <f t="shared" si="4"/>
        <v>0.76953604837947653</v>
      </c>
      <c r="K10" s="27">
        <f t="shared" si="5"/>
        <v>0.8807547572660066</v>
      </c>
      <c r="L10" s="32">
        <f t="shared" si="6"/>
        <v>-0.11121870888653007</v>
      </c>
    </row>
    <row r="11" spans="1:12" x14ac:dyDescent="0.4">
      <c r="A11" s="86" t="s">
        <v>96</v>
      </c>
      <c r="B11" s="64">
        <v>7190</v>
      </c>
      <c r="C11" s="64">
        <v>7350</v>
      </c>
      <c r="D11" s="27">
        <f t="shared" si="0"/>
        <v>0.9782312925170068</v>
      </c>
      <c r="E11" s="18">
        <f t="shared" si="1"/>
        <v>-160</v>
      </c>
      <c r="F11" s="64">
        <v>8763</v>
      </c>
      <c r="G11" s="64">
        <v>8763</v>
      </c>
      <c r="H11" s="27">
        <f t="shared" si="2"/>
        <v>1</v>
      </c>
      <c r="I11" s="18">
        <f t="shared" si="3"/>
        <v>0</v>
      </c>
      <c r="J11" s="27">
        <f t="shared" si="4"/>
        <v>0.82049526417893415</v>
      </c>
      <c r="K11" s="27">
        <f t="shared" si="5"/>
        <v>0.83875385142074632</v>
      </c>
      <c r="L11" s="32">
        <f t="shared" si="6"/>
        <v>-1.8258587241812174E-2</v>
      </c>
    </row>
    <row r="12" spans="1:12" x14ac:dyDescent="0.4">
      <c r="A12" s="86" t="s">
        <v>80</v>
      </c>
      <c r="B12" s="64">
        <v>23130</v>
      </c>
      <c r="C12" s="64">
        <v>22783</v>
      </c>
      <c r="D12" s="27">
        <f t="shared" si="0"/>
        <v>1.0152306544353247</v>
      </c>
      <c r="E12" s="18">
        <f t="shared" si="1"/>
        <v>347</v>
      </c>
      <c r="F12" s="64">
        <v>29760</v>
      </c>
      <c r="G12" s="64">
        <v>29760</v>
      </c>
      <c r="H12" s="27">
        <f t="shared" si="2"/>
        <v>1</v>
      </c>
      <c r="I12" s="18">
        <f t="shared" si="3"/>
        <v>0</v>
      </c>
      <c r="J12" s="27">
        <f t="shared" si="4"/>
        <v>0.77721774193548387</v>
      </c>
      <c r="K12" s="27">
        <f t="shared" si="5"/>
        <v>0.76555779569892468</v>
      </c>
      <c r="L12" s="32">
        <f t="shared" si="6"/>
        <v>1.1659946236559193E-2</v>
      </c>
    </row>
    <row r="13" spans="1:12" x14ac:dyDescent="0.4">
      <c r="A13" s="86" t="s">
        <v>81</v>
      </c>
      <c r="B13" s="64">
        <v>23666</v>
      </c>
      <c r="C13" s="64">
        <v>22089</v>
      </c>
      <c r="D13" s="27">
        <f t="shared" si="0"/>
        <v>1.0713930010412422</v>
      </c>
      <c r="E13" s="18">
        <f t="shared" si="1"/>
        <v>1577</v>
      </c>
      <c r="F13" s="64">
        <v>30030</v>
      </c>
      <c r="G13" s="64">
        <v>30408</v>
      </c>
      <c r="H13" s="27">
        <f t="shared" si="2"/>
        <v>0.98756906077348061</v>
      </c>
      <c r="I13" s="18">
        <f t="shared" si="3"/>
        <v>-378</v>
      </c>
      <c r="J13" s="27">
        <f t="shared" si="4"/>
        <v>0.7880785880785881</v>
      </c>
      <c r="K13" s="27">
        <f t="shared" si="5"/>
        <v>0.72642067876874505</v>
      </c>
      <c r="L13" s="32">
        <f t="shared" si="6"/>
        <v>6.1657909309843051E-2</v>
      </c>
    </row>
    <row r="14" spans="1:12" x14ac:dyDescent="0.4">
      <c r="A14" s="89" t="s">
        <v>165</v>
      </c>
      <c r="B14" s="70">
        <v>13346</v>
      </c>
      <c r="C14" s="64">
        <v>7296</v>
      </c>
      <c r="D14" s="27">
        <f t="shared" si="0"/>
        <v>1.8292214912280702</v>
      </c>
      <c r="E14" s="18">
        <f t="shared" si="1"/>
        <v>6050</v>
      </c>
      <c r="F14" s="70">
        <v>17308</v>
      </c>
      <c r="G14" s="64">
        <v>8370</v>
      </c>
      <c r="H14" s="27">
        <f t="shared" si="2"/>
        <v>2.0678614097968935</v>
      </c>
      <c r="I14" s="18">
        <f t="shared" si="3"/>
        <v>8938</v>
      </c>
      <c r="J14" s="27">
        <f t="shared" si="4"/>
        <v>0.77108851398197364</v>
      </c>
      <c r="K14" s="27">
        <f t="shared" si="5"/>
        <v>0.87168458781362013</v>
      </c>
      <c r="L14" s="32">
        <f t="shared" si="6"/>
        <v>-0.10059607383164648</v>
      </c>
    </row>
    <row r="15" spans="1:12" x14ac:dyDescent="0.4">
      <c r="A15" s="107" t="s">
        <v>90</v>
      </c>
      <c r="B15" s="48">
        <f>SUM(B16:B27)</f>
        <v>44820</v>
      </c>
      <c r="C15" s="48">
        <f>SUM(C16:C27)</f>
        <v>44127</v>
      </c>
      <c r="D15" s="31">
        <f t="shared" si="0"/>
        <v>1.0157046706098307</v>
      </c>
      <c r="E15" s="19">
        <f t="shared" si="1"/>
        <v>693</v>
      </c>
      <c r="F15" s="48">
        <f>SUM(F16:F27)</f>
        <v>55800</v>
      </c>
      <c r="G15" s="48">
        <f>SUM(G16:G27)</f>
        <v>55834</v>
      </c>
      <c r="H15" s="31">
        <f t="shared" si="2"/>
        <v>0.99939105204713974</v>
      </c>
      <c r="I15" s="19">
        <f t="shared" si="3"/>
        <v>-34</v>
      </c>
      <c r="J15" s="31">
        <f t="shared" si="4"/>
        <v>0.8032258064516129</v>
      </c>
      <c r="K15" s="31">
        <f t="shared" si="5"/>
        <v>0.79032489164308484</v>
      </c>
      <c r="L15" s="30">
        <f t="shared" si="6"/>
        <v>1.2900914808528063E-2</v>
      </c>
    </row>
    <row r="16" spans="1:12" x14ac:dyDescent="0.4">
      <c r="A16" s="87" t="s">
        <v>164</v>
      </c>
      <c r="B16" s="65">
        <v>3946</v>
      </c>
      <c r="C16" s="65">
        <v>3741</v>
      </c>
      <c r="D16" s="23">
        <f t="shared" si="0"/>
        <v>1.0547981823041968</v>
      </c>
      <c r="E16" s="17">
        <f t="shared" si="1"/>
        <v>205</v>
      </c>
      <c r="F16" s="65">
        <v>4650</v>
      </c>
      <c r="G16" s="65">
        <v>4650</v>
      </c>
      <c r="H16" s="23">
        <f t="shared" si="2"/>
        <v>1</v>
      </c>
      <c r="I16" s="17">
        <f t="shared" si="3"/>
        <v>0</v>
      </c>
      <c r="J16" s="23">
        <f t="shared" si="4"/>
        <v>0.84860215053763444</v>
      </c>
      <c r="K16" s="23">
        <f t="shared" si="5"/>
        <v>0.80451612903225811</v>
      </c>
      <c r="L16" s="22">
        <f t="shared" si="6"/>
        <v>4.4086021505376327E-2</v>
      </c>
    </row>
    <row r="17" spans="1:12" s="120" customFormat="1" x14ac:dyDescent="0.4">
      <c r="A17" s="86" t="s">
        <v>163</v>
      </c>
      <c r="B17" s="64">
        <v>4239</v>
      </c>
      <c r="C17" s="64">
        <v>4289</v>
      </c>
      <c r="D17" s="27">
        <f t="shared" si="0"/>
        <v>0.98834227092562366</v>
      </c>
      <c r="E17" s="18">
        <f t="shared" si="1"/>
        <v>-50</v>
      </c>
      <c r="F17" s="64">
        <v>4800</v>
      </c>
      <c r="G17" s="64">
        <v>4650</v>
      </c>
      <c r="H17" s="27">
        <f t="shared" si="2"/>
        <v>1.032258064516129</v>
      </c>
      <c r="I17" s="18">
        <f t="shared" si="3"/>
        <v>150</v>
      </c>
      <c r="J17" s="27">
        <f t="shared" si="4"/>
        <v>0.88312500000000005</v>
      </c>
      <c r="K17" s="27">
        <f t="shared" si="5"/>
        <v>0.92236559139784946</v>
      </c>
      <c r="L17" s="32">
        <f t="shared" si="6"/>
        <v>-3.9240591397849411E-2</v>
      </c>
    </row>
    <row r="18" spans="1:12" s="120" customFormat="1" x14ac:dyDescent="0.4">
      <c r="A18" s="86" t="s">
        <v>162</v>
      </c>
      <c r="B18" s="64">
        <v>3462</v>
      </c>
      <c r="C18" s="64">
        <v>2889</v>
      </c>
      <c r="D18" s="27">
        <f t="shared" si="0"/>
        <v>1.1983385254413292</v>
      </c>
      <c r="E18" s="18">
        <f t="shared" si="1"/>
        <v>573</v>
      </c>
      <c r="F18" s="64">
        <v>4650</v>
      </c>
      <c r="G18" s="64">
        <v>4650</v>
      </c>
      <c r="H18" s="27">
        <f t="shared" si="2"/>
        <v>1</v>
      </c>
      <c r="I18" s="18">
        <f t="shared" si="3"/>
        <v>0</v>
      </c>
      <c r="J18" s="27">
        <f t="shared" si="4"/>
        <v>0.74451612903225806</v>
      </c>
      <c r="K18" s="27">
        <f t="shared" si="5"/>
        <v>0.6212903225806452</v>
      </c>
      <c r="L18" s="32">
        <f t="shared" si="6"/>
        <v>0.12322580645161285</v>
      </c>
    </row>
    <row r="19" spans="1:12" s="120" customFormat="1" x14ac:dyDescent="0.4">
      <c r="A19" s="86" t="s">
        <v>161</v>
      </c>
      <c r="B19" s="64">
        <v>7762</v>
      </c>
      <c r="C19" s="64">
        <v>7285</v>
      </c>
      <c r="D19" s="27">
        <f t="shared" si="0"/>
        <v>1.0654770075497597</v>
      </c>
      <c r="E19" s="18">
        <f t="shared" si="1"/>
        <v>477</v>
      </c>
      <c r="F19" s="64">
        <v>9300</v>
      </c>
      <c r="G19" s="64">
        <v>9300</v>
      </c>
      <c r="H19" s="27">
        <f t="shared" si="2"/>
        <v>1</v>
      </c>
      <c r="I19" s="18">
        <f t="shared" si="3"/>
        <v>0</v>
      </c>
      <c r="J19" s="27">
        <f t="shared" si="4"/>
        <v>0.83462365591397847</v>
      </c>
      <c r="K19" s="27">
        <f t="shared" si="5"/>
        <v>0.78333333333333333</v>
      </c>
      <c r="L19" s="32">
        <f t="shared" si="6"/>
        <v>5.1290322580645142E-2</v>
      </c>
    </row>
    <row r="20" spans="1:12" s="120" customFormat="1" x14ac:dyDescent="0.4">
      <c r="A20" s="86" t="s">
        <v>160</v>
      </c>
      <c r="B20" s="64">
        <v>3727</v>
      </c>
      <c r="C20" s="64">
        <v>3698</v>
      </c>
      <c r="D20" s="27">
        <f t="shared" si="0"/>
        <v>1.0078420767982694</v>
      </c>
      <c r="E20" s="18">
        <f t="shared" si="1"/>
        <v>29</v>
      </c>
      <c r="F20" s="64">
        <v>4500</v>
      </c>
      <c r="G20" s="64">
        <v>4667</v>
      </c>
      <c r="H20" s="27">
        <f t="shared" si="2"/>
        <v>0.96421684165416754</v>
      </c>
      <c r="I20" s="18">
        <f t="shared" si="3"/>
        <v>-167</v>
      </c>
      <c r="J20" s="27">
        <f t="shared" si="4"/>
        <v>0.82822222222222219</v>
      </c>
      <c r="K20" s="27">
        <f t="shared" si="5"/>
        <v>0.79237197343046928</v>
      </c>
      <c r="L20" s="32">
        <f t="shared" si="6"/>
        <v>3.5850248791752914E-2</v>
      </c>
    </row>
    <row r="21" spans="1:12" s="120" customFormat="1" x14ac:dyDescent="0.4">
      <c r="A21" s="86" t="s">
        <v>159</v>
      </c>
      <c r="B21" s="64">
        <v>3363</v>
      </c>
      <c r="C21" s="64">
        <v>3517</v>
      </c>
      <c r="D21" s="27">
        <f t="shared" si="0"/>
        <v>0.95621268126243963</v>
      </c>
      <c r="E21" s="18">
        <f t="shared" si="1"/>
        <v>-154</v>
      </c>
      <c r="F21" s="64">
        <v>4650</v>
      </c>
      <c r="G21" s="64">
        <v>4650</v>
      </c>
      <c r="H21" s="27">
        <f t="shared" si="2"/>
        <v>1</v>
      </c>
      <c r="I21" s="18">
        <f t="shared" si="3"/>
        <v>0</v>
      </c>
      <c r="J21" s="27">
        <f t="shared" si="4"/>
        <v>0.72322580645161294</v>
      </c>
      <c r="K21" s="27">
        <f t="shared" si="5"/>
        <v>0.75634408602150538</v>
      </c>
      <c r="L21" s="32">
        <f t="shared" si="6"/>
        <v>-3.3118279569892439E-2</v>
      </c>
    </row>
    <row r="22" spans="1:12" s="120" customFormat="1" x14ac:dyDescent="0.4">
      <c r="A22" s="86" t="s">
        <v>158</v>
      </c>
      <c r="B22" s="64">
        <v>3571</v>
      </c>
      <c r="C22" s="64">
        <v>3580</v>
      </c>
      <c r="D22" s="27">
        <f t="shared" si="0"/>
        <v>0.99748603351955312</v>
      </c>
      <c r="E22" s="18">
        <f t="shared" si="1"/>
        <v>-9</v>
      </c>
      <c r="F22" s="64">
        <v>4650</v>
      </c>
      <c r="G22" s="64">
        <v>4650</v>
      </c>
      <c r="H22" s="27">
        <f t="shared" si="2"/>
        <v>1</v>
      </c>
      <c r="I22" s="18">
        <f t="shared" si="3"/>
        <v>0</v>
      </c>
      <c r="J22" s="27">
        <f t="shared" si="4"/>
        <v>0.76795698924731182</v>
      </c>
      <c r="K22" s="27">
        <f t="shared" si="5"/>
        <v>0.76989247311827957</v>
      </c>
      <c r="L22" s="32">
        <f t="shared" si="6"/>
        <v>-1.935483870967758E-3</v>
      </c>
    </row>
    <row r="23" spans="1:12" s="120" customFormat="1" x14ac:dyDescent="0.4">
      <c r="A23" s="86" t="s">
        <v>157</v>
      </c>
      <c r="B23" s="64">
        <v>1902</v>
      </c>
      <c r="C23" s="64">
        <v>2086</v>
      </c>
      <c r="D23" s="27">
        <f t="shared" si="0"/>
        <v>0.91179290508149569</v>
      </c>
      <c r="E23" s="18">
        <f t="shared" si="1"/>
        <v>-184</v>
      </c>
      <c r="F23" s="64">
        <v>2700</v>
      </c>
      <c r="G23" s="64">
        <v>2717</v>
      </c>
      <c r="H23" s="27">
        <f t="shared" si="2"/>
        <v>0.9937430990062569</v>
      </c>
      <c r="I23" s="18">
        <f t="shared" si="3"/>
        <v>-17</v>
      </c>
      <c r="J23" s="27">
        <f t="shared" si="4"/>
        <v>0.70444444444444443</v>
      </c>
      <c r="K23" s="27">
        <f t="shared" si="5"/>
        <v>0.7677585572322414</v>
      </c>
      <c r="L23" s="32">
        <f t="shared" si="6"/>
        <v>-6.3314112787796972E-2</v>
      </c>
    </row>
    <row r="24" spans="1:12" s="120" customFormat="1" x14ac:dyDescent="0.4">
      <c r="A24" s="86" t="s">
        <v>156</v>
      </c>
      <c r="B24" s="64">
        <v>1316</v>
      </c>
      <c r="C24" s="64">
        <v>1372</v>
      </c>
      <c r="D24" s="27">
        <f t="shared" si="0"/>
        <v>0.95918367346938771</v>
      </c>
      <c r="E24" s="18">
        <f t="shared" si="1"/>
        <v>-56</v>
      </c>
      <c r="F24" s="64">
        <v>1950</v>
      </c>
      <c r="G24" s="64">
        <v>1950</v>
      </c>
      <c r="H24" s="27">
        <f t="shared" si="2"/>
        <v>1</v>
      </c>
      <c r="I24" s="18">
        <f t="shared" si="3"/>
        <v>0</v>
      </c>
      <c r="J24" s="27">
        <f t="shared" si="4"/>
        <v>0.67487179487179483</v>
      </c>
      <c r="K24" s="27">
        <f t="shared" si="5"/>
        <v>0.70358974358974358</v>
      </c>
      <c r="L24" s="32">
        <f t="shared" si="6"/>
        <v>-2.8717948717948749E-2</v>
      </c>
    </row>
    <row r="25" spans="1:12" s="120" customFormat="1" x14ac:dyDescent="0.4">
      <c r="A25" s="86" t="s">
        <v>155</v>
      </c>
      <c r="B25" s="64">
        <v>4209</v>
      </c>
      <c r="C25" s="64">
        <v>4173</v>
      </c>
      <c r="D25" s="27">
        <f t="shared" si="0"/>
        <v>1.00862688713156</v>
      </c>
      <c r="E25" s="18">
        <f t="shared" si="1"/>
        <v>36</v>
      </c>
      <c r="F25" s="64">
        <v>4650</v>
      </c>
      <c r="G25" s="64">
        <v>4650</v>
      </c>
      <c r="H25" s="27">
        <f t="shared" si="2"/>
        <v>1</v>
      </c>
      <c r="I25" s="18">
        <f t="shared" si="3"/>
        <v>0</v>
      </c>
      <c r="J25" s="27">
        <f t="shared" si="4"/>
        <v>0.90516129032258064</v>
      </c>
      <c r="K25" s="27">
        <f t="shared" si="5"/>
        <v>0.89741935483870972</v>
      </c>
      <c r="L25" s="32">
        <f t="shared" si="6"/>
        <v>7.7419354838709209E-3</v>
      </c>
    </row>
    <row r="26" spans="1:12" s="120" customFormat="1" x14ac:dyDescent="0.4">
      <c r="A26" s="86" t="s">
        <v>154</v>
      </c>
      <c r="B26" s="64">
        <v>3255</v>
      </c>
      <c r="C26" s="64">
        <v>3268</v>
      </c>
      <c r="D26" s="27">
        <f t="shared" si="0"/>
        <v>0.99602203182374538</v>
      </c>
      <c r="E26" s="18">
        <f t="shared" si="1"/>
        <v>-13</v>
      </c>
      <c r="F26" s="64">
        <v>4650</v>
      </c>
      <c r="G26" s="64">
        <v>4650</v>
      </c>
      <c r="H26" s="27">
        <f t="shared" si="2"/>
        <v>1</v>
      </c>
      <c r="I26" s="18">
        <f t="shared" si="3"/>
        <v>0</v>
      </c>
      <c r="J26" s="27">
        <f t="shared" si="4"/>
        <v>0.7</v>
      </c>
      <c r="K26" s="27">
        <f t="shared" si="5"/>
        <v>0.70279569892473115</v>
      </c>
      <c r="L26" s="32">
        <f t="shared" si="6"/>
        <v>-2.7956989247311936E-3</v>
      </c>
    </row>
    <row r="27" spans="1:12" x14ac:dyDescent="0.4">
      <c r="A27" s="88" t="s">
        <v>153</v>
      </c>
      <c r="B27" s="69">
        <v>4068</v>
      </c>
      <c r="C27" s="69">
        <v>4229</v>
      </c>
      <c r="D27" s="25">
        <f t="shared" si="0"/>
        <v>0.9619295341688342</v>
      </c>
      <c r="E27" s="26">
        <f t="shared" si="1"/>
        <v>-161</v>
      </c>
      <c r="F27" s="69">
        <v>4650</v>
      </c>
      <c r="G27" s="69">
        <v>4650</v>
      </c>
      <c r="H27" s="25">
        <f t="shared" si="2"/>
        <v>1</v>
      </c>
      <c r="I27" s="26">
        <f t="shared" si="3"/>
        <v>0</v>
      </c>
      <c r="J27" s="25">
        <f t="shared" si="4"/>
        <v>0.87483870967741939</v>
      </c>
      <c r="K27" s="25">
        <f t="shared" si="5"/>
        <v>0.90946236559139781</v>
      </c>
      <c r="L27" s="24">
        <f t="shared" si="6"/>
        <v>-3.4623655913978424E-2</v>
      </c>
    </row>
    <row r="28" spans="1:12" x14ac:dyDescent="0.4">
      <c r="A28" s="107" t="s">
        <v>89</v>
      </c>
      <c r="B28" s="48">
        <f>SUM(B29:B30)</f>
        <v>2014</v>
      </c>
      <c r="C28" s="48">
        <f>SUM(C29:C30)</f>
        <v>2300</v>
      </c>
      <c r="D28" s="31">
        <f t="shared" si="0"/>
        <v>0.87565217391304351</v>
      </c>
      <c r="E28" s="19">
        <f t="shared" si="1"/>
        <v>-286</v>
      </c>
      <c r="F28" s="48">
        <f>SUM(F29:F30)</f>
        <v>3354</v>
      </c>
      <c r="G28" s="48">
        <f>SUM(G29:G30)</f>
        <v>3315</v>
      </c>
      <c r="H28" s="31">
        <f t="shared" si="2"/>
        <v>1.0117647058823529</v>
      </c>
      <c r="I28" s="19">
        <f t="shared" si="3"/>
        <v>39</v>
      </c>
      <c r="J28" s="31">
        <f t="shared" si="4"/>
        <v>0.60047704233750743</v>
      </c>
      <c r="K28" s="31">
        <f t="shared" si="5"/>
        <v>0.69381598793363497</v>
      </c>
      <c r="L28" s="30">
        <f t="shared" si="6"/>
        <v>-9.3338945596127543E-2</v>
      </c>
    </row>
    <row r="29" spans="1:12" x14ac:dyDescent="0.4">
      <c r="A29" s="88" t="s">
        <v>152</v>
      </c>
      <c r="B29" s="69">
        <v>1299</v>
      </c>
      <c r="C29" s="69">
        <v>1517</v>
      </c>
      <c r="D29" s="25">
        <f t="shared" si="0"/>
        <v>0.85629531970995387</v>
      </c>
      <c r="E29" s="26">
        <f t="shared" si="1"/>
        <v>-218</v>
      </c>
      <c r="F29" s="69">
        <v>2145</v>
      </c>
      <c r="G29" s="69">
        <v>2106</v>
      </c>
      <c r="H29" s="25">
        <f t="shared" si="2"/>
        <v>1.0185185185185186</v>
      </c>
      <c r="I29" s="26">
        <f t="shared" si="3"/>
        <v>39</v>
      </c>
      <c r="J29" s="25">
        <f t="shared" si="4"/>
        <v>0.60559440559440558</v>
      </c>
      <c r="K29" s="25">
        <f t="shared" si="5"/>
        <v>0.7203228869895536</v>
      </c>
      <c r="L29" s="24">
        <f t="shared" si="6"/>
        <v>-0.11472848139514802</v>
      </c>
    </row>
    <row r="30" spans="1:12" x14ac:dyDescent="0.4">
      <c r="A30" s="86" t="s">
        <v>151</v>
      </c>
      <c r="B30" s="64">
        <v>715</v>
      </c>
      <c r="C30" s="64">
        <v>783</v>
      </c>
      <c r="D30" s="27">
        <f t="shared" si="0"/>
        <v>0.91315453384418899</v>
      </c>
      <c r="E30" s="18">
        <f t="shared" si="1"/>
        <v>-68</v>
      </c>
      <c r="F30" s="64">
        <v>1209</v>
      </c>
      <c r="G30" s="64">
        <v>1209</v>
      </c>
      <c r="H30" s="27">
        <f t="shared" si="2"/>
        <v>1</v>
      </c>
      <c r="I30" s="18">
        <f t="shared" si="3"/>
        <v>0</v>
      </c>
      <c r="J30" s="27">
        <f t="shared" si="4"/>
        <v>0.59139784946236562</v>
      </c>
      <c r="K30" s="27">
        <f t="shared" si="5"/>
        <v>0.64764267990074442</v>
      </c>
      <c r="L30" s="32">
        <f t="shared" si="6"/>
        <v>-5.6244830438378801E-2</v>
      </c>
    </row>
    <row r="31" spans="1:12" s="13" customFormat="1" x14ac:dyDescent="0.4">
      <c r="A31" s="84" t="s">
        <v>93</v>
      </c>
      <c r="B31" s="43">
        <f>SUM(B32:B50)</f>
        <v>281980</v>
      </c>
      <c r="C31" s="43">
        <f>SUM(C32:C50)</f>
        <v>273247</v>
      </c>
      <c r="D31" s="20">
        <f t="shared" si="0"/>
        <v>1.0319600947128422</v>
      </c>
      <c r="E31" s="21">
        <f t="shared" si="1"/>
        <v>8733</v>
      </c>
      <c r="F31" s="43">
        <f>SUM(F32:F50)</f>
        <v>367548</v>
      </c>
      <c r="G31" s="43">
        <f>SUM(G32:G50)</f>
        <v>350039</v>
      </c>
      <c r="H31" s="20">
        <f t="shared" si="2"/>
        <v>1.0500201406129031</v>
      </c>
      <c r="I31" s="21">
        <f t="shared" si="3"/>
        <v>17509</v>
      </c>
      <c r="J31" s="20">
        <f t="shared" si="4"/>
        <v>0.76719231229662521</v>
      </c>
      <c r="K31" s="20">
        <f t="shared" si="5"/>
        <v>0.78061873105568236</v>
      </c>
      <c r="L31" s="33">
        <f t="shared" si="6"/>
        <v>-1.3426418759057146E-2</v>
      </c>
    </row>
    <row r="32" spans="1:12" x14ac:dyDescent="0.4">
      <c r="A32" s="86" t="s">
        <v>82</v>
      </c>
      <c r="B32" s="64">
        <v>108590</v>
      </c>
      <c r="C32" s="64">
        <v>105865</v>
      </c>
      <c r="D32" s="27">
        <f t="shared" si="0"/>
        <v>1.0257403296651395</v>
      </c>
      <c r="E32" s="18">
        <f t="shared" si="1"/>
        <v>2725</v>
      </c>
      <c r="F32" s="64">
        <v>134705</v>
      </c>
      <c r="G32" s="64">
        <v>131121</v>
      </c>
      <c r="H32" s="27">
        <f t="shared" si="2"/>
        <v>1.0273335316234622</v>
      </c>
      <c r="I32" s="18">
        <f t="shared" si="3"/>
        <v>3584</v>
      </c>
      <c r="J32" s="27">
        <f t="shared" si="4"/>
        <v>0.80613191789465866</v>
      </c>
      <c r="K32" s="27">
        <f t="shared" si="5"/>
        <v>0.80738401934091408</v>
      </c>
      <c r="L32" s="32">
        <f t="shared" si="6"/>
        <v>-1.252101446255427E-3</v>
      </c>
    </row>
    <row r="33" spans="1:12" x14ac:dyDescent="0.4">
      <c r="A33" s="86" t="s">
        <v>150</v>
      </c>
      <c r="B33" s="64">
        <v>31718</v>
      </c>
      <c r="C33" s="64">
        <v>24218</v>
      </c>
      <c r="D33" s="27">
        <f t="shared" si="0"/>
        <v>1.3096870096622346</v>
      </c>
      <c r="E33" s="18">
        <f t="shared" si="1"/>
        <v>7500</v>
      </c>
      <c r="F33" s="64">
        <v>38409</v>
      </c>
      <c r="G33" s="64">
        <v>27397</v>
      </c>
      <c r="H33" s="27">
        <f t="shared" si="2"/>
        <v>1.4019418184472752</v>
      </c>
      <c r="I33" s="18">
        <f t="shared" si="3"/>
        <v>11012</v>
      </c>
      <c r="J33" s="27">
        <f t="shared" si="4"/>
        <v>0.82579603738707075</v>
      </c>
      <c r="K33" s="27">
        <f t="shared" si="5"/>
        <v>0.88396539767127791</v>
      </c>
      <c r="L33" s="32">
        <f t="shared" si="6"/>
        <v>-5.8169360284207161E-2</v>
      </c>
    </row>
    <row r="34" spans="1:12" x14ac:dyDescent="0.4">
      <c r="A34" s="86" t="s">
        <v>149</v>
      </c>
      <c r="B34" s="64">
        <v>13635</v>
      </c>
      <c r="C34" s="64">
        <v>19062</v>
      </c>
      <c r="D34" s="27">
        <f t="shared" si="0"/>
        <v>0.7152974504249292</v>
      </c>
      <c r="E34" s="18">
        <f t="shared" si="1"/>
        <v>-5427</v>
      </c>
      <c r="F34" s="64">
        <v>17856</v>
      </c>
      <c r="G34" s="64">
        <v>22801</v>
      </c>
      <c r="H34" s="27">
        <f t="shared" si="2"/>
        <v>0.7831235472128415</v>
      </c>
      <c r="I34" s="18">
        <f t="shared" si="3"/>
        <v>-4945</v>
      </c>
      <c r="J34" s="27">
        <f t="shared" si="4"/>
        <v>0.76360887096774188</v>
      </c>
      <c r="K34" s="27">
        <f t="shared" si="5"/>
        <v>0.83601596421209601</v>
      </c>
      <c r="L34" s="32">
        <f t="shared" si="6"/>
        <v>-7.2407093244354126E-2</v>
      </c>
    </row>
    <row r="35" spans="1:12" x14ac:dyDescent="0.4">
      <c r="A35" s="86" t="s">
        <v>80</v>
      </c>
      <c r="B35" s="64">
        <v>40923</v>
      </c>
      <c r="C35" s="64">
        <v>40152</v>
      </c>
      <c r="D35" s="27">
        <f t="shared" si="0"/>
        <v>1.0192020322773461</v>
      </c>
      <c r="E35" s="18">
        <f t="shared" si="1"/>
        <v>771</v>
      </c>
      <c r="F35" s="64">
        <v>59592</v>
      </c>
      <c r="G35" s="64">
        <v>54841</v>
      </c>
      <c r="H35" s="27">
        <f t="shared" si="2"/>
        <v>1.0866322641819077</v>
      </c>
      <c r="I35" s="18">
        <f t="shared" si="3"/>
        <v>4751</v>
      </c>
      <c r="J35" s="27">
        <f t="shared" si="4"/>
        <v>0.68671969391864685</v>
      </c>
      <c r="K35" s="27">
        <f t="shared" si="5"/>
        <v>0.73215295125909452</v>
      </c>
      <c r="L35" s="32">
        <f t="shared" si="6"/>
        <v>-4.5433257340447675E-2</v>
      </c>
    </row>
    <row r="36" spans="1:12" x14ac:dyDescent="0.4">
      <c r="A36" s="86" t="s">
        <v>81</v>
      </c>
      <c r="B36" s="64">
        <v>26107</v>
      </c>
      <c r="C36" s="64">
        <v>22792</v>
      </c>
      <c r="D36" s="27">
        <f t="shared" si="0"/>
        <v>1.1454457704457703</v>
      </c>
      <c r="E36" s="18">
        <f t="shared" si="1"/>
        <v>3315</v>
      </c>
      <c r="F36" s="64">
        <v>31928</v>
      </c>
      <c r="G36" s="64">
        <v>29047</v>
      </c>
      <c r="H36" s="27">
        <f t="shared" si="2"/>
        <v>1.0991840809722175</v>
      </c>
      <c r="I36" s="18">
        <f t="shared" si="3"/>
        <v>2881</v>
      </c>
      <c r="J36" s="27">
        <f t="shared" si="4"/>
        <v>0.81768353796041093</v>
      </c>
      <c r="K36" s="27">
        <f t="shared" si="5"/>
        <v>0.78465934519916003</v>
      </c>
      <c r="L36" s="32">
        <f t="shared" si="6"/>
        <v>3.3024192761250903E-2</v>
      </c>
    </row>
    <row r="37" spans="1:12" x14ac:dyDescent="0.4">
      <c r="A37" s="86" t="s">
        <v>79</v>
      </c>
      <c r="B37" s="64">
        <v>6617</v>
      </c>
      <c r="C37" s="64">
        <v>7367</v>
      </c>
      <c r="D37" s="27">
        <f t="shared" si="0"/>
        <v>0.89819465182570923</v>
      </c>
      <c r="E37" s="18">
        <f t="shared" si="1"/>
        <v>-750</v>
      </c>
      <c r="F37" s="64">
        <v>8828</v>
      </c>
      <c r="G37" s="64">
        <v>8928</v>
      </c>
      <c r="H37" s="27">
        <f t="shared" si="2"/>
        <v>0.98879928315412191</v>
      </c>
      <c r="I37" s="18">
        <f t="shared" si="3"/>
        <v>-100</v>
      </c>
      <c r="J37" s="27">
        <f t="shared" si="4"/>
        <v>0.74954689623923876</v>
      </c>
      <c r="K37" s="27">
        <f t="shared" si="5"/>
        <v>0.82515681003584229</v>
      </c>
      <c r="L37" s="32">
        <f t="shared" si="6"/>
        <v>-7.5609913796603534E-2</v>
      </c>
    </row>
    <row r="38" spans="1:12" x14ac:dyDescent="0.4">
      <c r="A38" s="86" t="s">
        <v>148</v>
      </c>
      <c r="B38" s="64">
        <v>3481</v>
      </c>
      <c r="C38" s="64">
        <v>3555</v>
      </c>
      <c r="D38" s="27">
        <f t="shared" si="0"/>
        <v>0.97918424753867794</v>
      </c>
      <c r="E38" s="18">
        <f t="shared" si="1"/>
        <v>-74</v>
      </c>
      <c r="F38" s="64">
        <v>5146</v>
      </c>
      <c r="G38" s="64">
        <v>5146</v>
      </c>
      <c r="H38" s="27">
        <f t="shared" si="2"/>
        <v>1</v>
      </c>
      <c r="I38" s="18">
        <f t="shared" si="3"/>
        <v>0</v>
      </c>
      <c r="J38" s="27">
        <f t="shared" si="4"/>
        <v>0.67644772638942863</v>
      </c>
      <c r="K38" s="27">
        <f t="shared" si="5"/>
        <v>0.69082782743878746</v>
      </c>
      <c r="L38" s="32">
        <f t="shared" si="6"/>
        <v>-1.4380101049358829E-2</v>
      </c>
    </row>
    <row r="39" spans="1:12" x14ac:dyDescent="0.4">
      <c r="A39" s="86" t="s">
        <v>78</v>
      </c>
      <c r="B39" s="64">
        <v>8295</v>
      </c>
      <c r="C39" s="64">
        <v>7819</v>
      </c>
      <c r="D39" s="27">
        <f t="shared" si="0"/>
        <v>1.0608773500447628</v>
      </c>
      <c r="E39" s="18">
        <f t="shared" si="1"/>
        <v>476</v>
      </c>
      <c r="F39" s="64">
        <v>8928</v>
      </c>
      <c r="G39" s="64">
        <v>8928</v>
      </c>
      <c r="H39" s="27">
        <f t="shared" si="2"/>
        <v>1</v>
      </c>
      <c r="I39" s="18">
        <f t="shared" si="3"/>
        <v>0</v>
      </c>
      <c r="J39" s="27">
        <f t="shared" si="4"/>
        <v>0.92909946236559138</v>
      </c>
      <c r="K39" s="27">
        <f t="shared" si="5"/>
        <v>0.87578405017921146</v>
      </c>
      <c r="L39" s="32">
        <f t="shared" si="6"/>
        <v>5.3315412186379918E-2</v>
      </c>
    </row>
    <row r="40" spans="1:12" x14ac:dyDescent="0.4">
      <c r="A40" s="87" t="s">
        <v>77</v>
      </c>
      <c r="B40" s="65">
        <v>4757</v>
      </c>
      <c r="C40" s="65">
        <v>5050</v>
      </c>
      <c r="D40" s="23">
        <f t="shared" si="0"/>
        <v>0.94198019801980193</v>
      </c>
      <c r="E40" s="17">
        <f t="shared" si="1"/>
        <v>-293</v>
      </c>
      <c r="F40" s="65">
        <v>8928</v>
      </c>
      <c r="G40" s="65">
        <v>8915</v>
      </c>
      <c r="H40" s="23">
        <f t="shared" si="2"/>
        <v>1.0014582164890633</v>
      </c>
      <c r="I40" s="17">
        <f t="shared" si="3"/>
        <v>13</v>
      </c>
      <c r="J40" s="23">
        <f t="shared" si="4"/>
        <v>0.53281810035842292</v>
      </c>
      <c r="K40" s="23">
        <f t="shared" si="5"/>
        <v>0.56646102075154237</v>
      </c>
      <c r="L40" s="22">
        <f t="shared" si="6"/>
        <v>-3.3642920393119446E-2</v>
      </c>
    </row>
    <row r="41" spans="1:12" x14ac:dyDescent="0.4">
      <c r="A41" s="86" t="s">
        <v>95</v>
      </c>
      <c r="B41" s="64">
        <v>2622</v>
      </c>
      <c r="C41" s="64">
        <v>2763</v>
      </c>
      <c r="D41" s="27">
        <f t="shared" si="0"/>
        <v>0.94896851248642777</v>
      </c>
      <c r="E41" s="18">
        <f t="shared" si="1"/>
        <v>-141</v>
      </c>
      <c r="F41" s="64">
        <v>5146</v>
      </c>
      <c r="G41" s="64">
        <v>5146</v>
      </c>
      <c r="H41" s="27">
        <f t="shared" si="2"/>
        <v>1</v>
      </c>
      <c r="I41" s="18">
        <f t="shared" si="3"/>
        <v>0</v>
      </c>
      <c r="J41" s="27">
        <f t="shared" si="4"/>
        <v>0.5095219588029537</v>
      </c>
      <c r="K41" s="27">
        <f t="shared" si="5"/>
        <v>0.5369218810726778</v>
      </c>
      <c r="L41" s="32">
        <f t="shared" si="6"/>
        <v>-2.7399922269724097E-2</v>
      </c>
    </row>
    <row r="42" spans="1:12" x14ac:dyDescent="0.4">
      <c r="A42" s="86" t="s">
        <v>92</v>
      </c>
      <c r="B42" s="64">
        <v>5539</v>
      </c>
      <c r="C42" s="64">
        <v>4939</v>
      </c>
      <c r="D42" s="27">
        <f t="shared" si="0"/>
        <v>1.1214820813929944</v>
      </c>
      <c r="E42" s="18">
        <f t="shared" si="1"/>
        <v>600</v>
      </c>
      <c r="F42" s="64">
        <v>8926</v>
      </c>
      <c r="G42" s="64">
        <v>8640</v>
      </c>
      <c r="H42" s="27">
        <f t="shared" si="2"/>
        <v>1.0331018518518518</v>
      </c>
      <c r="I42" s="18">
        <f t="shared" si="3"/>
        <v>286</v>
      </c>
      <c r="J42" s="27">
        <f t="shared" si="4"/>
        <v>0.62054671745462697</v>
      </c>
      <c r="K42" s="27">
        <f t="shared" si="5"/>
        <v>0.57164351851851847</v>
      </c>
      <c r="L42" s="32">
        <f t="shared" si="6"/>
        <v>4.8903198936108505E-2</v>
      </c>
    </row>
    <row r="43" spans="1:12" x14ac:dyDescent="0.4">
      <c r="A43" s="86" t="s">
        <v>74</v>
      </c>
      <c r="B43" s="64">
        <v>8516</v>
      </c>
      <c r="C43" s="64">
        <v>8509</v>
      </c>
      <c r="D43" s="27">
        <f t="shared" si="0"/>
        <v>1.0008226583617346</v>
      </c>
      <c r="E43" s="18">
        <f t="shared" si="1"/>
        <v>7</v>
      </c>
      <c r="F43" s="64">
        <v>11718</v>
      </c>
      <c r="G43" s="64">
        <v>11709</v>
      </c>
      <c r="H43" s="27">
        <f t="shared" si="2"/>
        <v>1.0007686395080708</v>
      </c>
      <c r="I43" s="18">
        <f t="shared" si="3"/>
        <v>9</v>
      </c>
      <c r="J43" s="27">
        <f t="shared" si="4"/>
        <v>0.72674517835808161</v>
      </c>
      <c r="K43" s="27">
        <f t="shared" si="5"/>
        <v>0.72670595268596805</v>
      </c>
      <c r="L43" s="32">
        <f t="shared" si="6"/>
        <v>3.9225672113563093E-5</v>
      </c>
    </row>
    <row r="44" spans="1:12" x14ac:dyDescent="0.4">
      <c r="A44" s="86" t="s">
        <v>76</v>
      </c>
      <c r="B44" s="64">
        <v>2794</v>
      </c>
      <c r="C44" s="64">
        <v>2757</v>
      </c>
      <c r="D44" s="27">
        <f t="shared" si="0"/>
        <v>1.0134203844758796</v>
      </c>
      <c r="E44" s="18">
        <f t="shared" si="1"/>
        <v>37</v>
      </c>
      <c r="F44" s="64">
        <v>3808</v>
      </c>
      <c r="G44" s="64">
        <v>3906</v>
      </c>
      <c r="H44" s="27">
        <f t="shared" si="2"/>
        <v>0.97491039426523296</v>
      </c>
      <c r="I44" s="18">
        <f t="shared" si="3"/>
        <v>-98</v>
      </c>
      <c r="J44" s="27">
        <f t="shared" si="4"/>
        <v>0.73371848739495793</v>
      </c>
      <c r="K44" s="27">
        <f t="shared" si="5"/>
        <v>0.70583717357910902</v>
      </c>
      <c r="L44" s="32">
        <f t="shared" si="6"/>
        <v>2.7881313815848907E-2</v>
      </c>
    </row>
    <row r="45" spans="1:12" x14ac:dyDescent="0.4">
      <c r="A45" s="86" t="s">
        <v>75</v>
      </c>
      <c r="B45" s="64">
        <v>3102</v>
      </c>
      <c r="C45" s="64">
        <v>3201</v>
      </c>
      <c r="D45" s="27">
        <f t="shared" si="0"/>
        <v>0.96907216494845361</v>
      </c>
      <c r="E45" s="18">
        <f t="shared" si="1"/>
        <v>-99</v>
      </c>
      <c r="F45" s="64">
        <v>3906</v>
      </c>
      <c r="G45" s="64">
        <v>3897</v>
      </c>
      <c r="H45" s="27">
        <f t="shared" si="2"/>
        <v>1.002309468822171</v>
      </c>
      <c r="I45" s="18">
        <f t="shared" si="3"/>
        <v>9</v>
      </c>
      <c r="J45" s="27">
        <f t="shared" si="4"/>
        <v>0.79416282642089098</v>
      </c>
      <c r="K45" s="27">
        <f t="shared" si="5"/>
        <v>0.82140107775211701</v>
      </c>
      <c r="L45" s="32">
        <f t="shared" si="6"/>
        <v>-2.7238251331226038E-2</v>
      </c>
    </row>
    <row r="46" spans="1:12" x14ac:dyDescent="0.4">
      <c r="A46" s="86" t="s">
        <v>147</v>
      </c>
      <c r="B46" s="64">
        <v>2737</v>
      </c>
      <c r="C46" s="64">
        <v>3378</v>
      </c>
      <c r="D46" s="27">
        <f t="shared" si="0"/>
        <v>0.81024274718768508</v>
      </c>
      <c r="E46" s="18">
        <f t="shared" si="1"/>
        <v>-641</v>
      </c>
      <c r="F46" s="64">
        <v>4102</v>
      </c>
      <c r="G46" s="64">
        <v>3986</v>
      </c>
      <c r="H46" s="27">
        <f t="shared" si="2"/>
        <v>1.0291018564977421</v>
      </c>
      <c r="I46" s="18">
        <f t="shared" si="3"/>
        <v>116</v>
      </c>
      <c r="J46" s="27">
        <f t="shared" si="4"/>
        <v>0.66723549488054612</v>
      </c>
      <c r="K46" s="27">
        <f t="shared" si="5"/>
        <v>0.84746613146011041</v>
      </c>
      <c r="L46" s="32">
        <f t="shared" si="6"/>
        <v>-0.18023063657956429</v>
      </c>
    </row>
    <row r="47" spans="1:12" x14ac:dyDescent="0.4">
      <c r="A47" s="86" t="s">
        <v>98</v>
      </c>
      <c r="B47" s="64">
        <v>3553</v>
      </c>
      <c r="C47" s="64">
        <v>3345</v>
      </c>
      <c r="D47" s="27">
        <f t="shared" si="0"/>
        <v>1.0621823617339312</v>
      </c>
      <c r="E47" s="18">
        <f t="shared" si="1"/>
        <v>208</v>
      </c>
      <c r="F47" s="64">
        <v>3906</v>
      </c>
      <c r="G47" s="64">
        <v>3906</v>
      </c>
      <c r="H47" s="27">
        <f t="shared" si="2"/>
        <v>1</v>
      </c>
      <c r="I47" s="18">
        <f t="shared" si="3"/>
        <v>0</v>
      </c>
      <c r="J47" s="27">
        <f t="shared" si="4"/>
        <v>0.90962621607782901</v>
      </c>
      <c r="K47" s="27">
        <f t="shared" si="5"/>
        <v>0.85637480798771126</v>
      </c>
      <c r="L47" s="32">
        <f t="shared" si="6"/>
        <v>5.3251408090117747E-2</v>
      </c>
    </row>
    <row r="48" spans="1:12" x14ac:dyDescent="0.4">
      <c r="A48" s="86" t="s">
        <v>146</v>
      </c>
      <c r="B48" s="64">
        <v>3187</v>
      </c>
      <c r="C48" s="64">
        <v>2974</v>
      </c>
      <c r="D48" s="27">
        <f t="shared" si="0"/>
        <v>1.0716207128446538</v>
      </c>
      <c r="E48" s="18">
        <f t="shared" si="1"/>
        <v>213</v>
      </c>
      <c r="F48" s="64">
        <v>3913</v>
      </c>
      <c r="G48" s="64">
        <v>3913</v>
      </c>
      <c r="H48" s="27">
        <f t="shared" si="2"/>
        <v>1</v>
      </c>
      <c r="I48" s="18">
        <f t="shared" si="3"/>
        <v>0</v>
      </c>
      <c r="J48" s="27">
        <f t="shared" si="4"/>
        <v>0.81446460516227959</v>
      </c>
      <c r="K48" s="27">
        <f t="shared" si="5"/>
        <v>0.76003066700741118</v>
      </c>
      <c r="L48" s="32">
        <f t="shared" si="6"/>
        <v>5.4433938154868411E-2</v>
      </c>
    </row>
    <row r="49" spans="1:12" x14ac:dyDescent="0.4">
      <c r="A49" s="86" t="s">
        <v>145</v>
      </c>
      <c r="B49" s="64">
        <v>2946</v>
      </c>
      <c r="C49" s="64">
        <v>2975</v>
      </c>
      <c r="D49" s="27">
        <f t="shared" si="0"/>
        <v>0.9902521008403361</v>
      </c>
      <c r="E49" s="18">
        <f t="shared" si="1"/>
        <v>-29</v>
      </c>
      <c r="F49" s="64">
        <v>3906</v>
      </c>
      <c r="G49" s="64">
        <v>3906</v>
      </c>
      <c r="H49" s="27">
        <f t="shared" si="2"/>
        <v>1</v>
      </c>
      <c r="I49" s="18">
        <f t="shared" si="3"/>
        <v>0</v>
      </c>
      <c r="J49" s="27">
        <f t="shared" si="4"/>
        <v>0.75422427035330264</v>
      </c>
      <c r="K49" s="27">
        <f t="shared" si="5"/>
        <v>0.76164874551971329</v>
      </c>
      <c r="L49" s="32">
        <f t="shared" si="6"/>
        <v>-7.424475166410649E-3</v>
      </c>
    </row>
    <row r="50" spans="1:12" x14ac:dyDescent="0.4">
      <c r="A50" s="85" t="s">
        <v>144</v>
      </c>
      <c r="B50" s="61">
        <v>2861</v>
      </c>
      <c r="C50" s="61">
        <v>2526</v>
      </c>
      <c r="D50" s="36">
        <f t="shared" si="0"/>
        <v>1.1326207442596992</v>
      </c>
      <c r="E50" s="16">
        <f t="shared" si="1"/>
        <v>335</v>
      </c>
      <c r="F50" s="61">
        <v>3897</v>
      </c>
      <c r="G50" s="61">
        <v>3906</v>
      </c>
      <c r="H50" s="36">
        <f t="shared" si="2"/>
        <v>0.99769585253456217</v>
      </c>
      <c r="I50" s="16">
        <f t="shared" si="3"/>
        <v>-9</v>
      </c>
      <c r="J50" s="36">
        <f t="shared" si="4"/>
        <v>0.73415447780343857</v>
      </c>
      <c r="K50" s="36">
        <f t="shared" si="5"/>
        <v>0.64669738863287252</v>
      </c>
      <c r="L50" s="35">
        <f t="shared" si="6"/>
        <v>8.7457089170566049E-2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３月(上旬)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108</v>
      </c>
      <c r="C4" s="177" t="s">
        <v>178</v>
      </c>
      <c r="D4" s="176" t="s">
        <v>87</v>
      </c>
      <c r="E4" s="176"/>
      <c r="F4" s="173" t="str">
        <f>+B4</f>
        <v>(05'3/1～10)</v>
      </c>
      <c r="G4" s="173" t="str">
        <f>+C4</f>
        <v>(04'3/1～10)</v>
      </c>
      <c r="H4" s="176" t="s">
        <v>87</v>
      </c>
      <c r="I4" s="176"/>
      <c r="J4" s="173" t="str">
        <f>+B4</f>
        <v>(05'3/1～10)</v>
      </c>
      <c r="K4" s="173" t="str">
        <f>+C4</f>
        <v>(04'3/1～10)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+B7+B31</f>
        <v>177630</v>
      </c>
      <c r="C6" s="43">
        <f>+C7+C31</f>
        <v>171866</v>
      </c>
      <c r="D6" s="20">
        <f t="shared" ref="D6:D50" si="0">+B6/C6</f>
        <v>1.0335377561588679</v>
      </c>
      <c r="E6" s="21">
        <f t="shared" ref="E6:E50" si="1">+B6-C6</f>
        <v>5764</v>
      </c>
      <c r="F6" s="43">
        <f>+F7+F31</f>
        <v>225889</v>
      </c>
      <c r="G6" s="43">
        <f>+G7+G31</f>
        <v>213355</v>
      </c>
      <c r="H6" s="20">
        <f t="shared" ref="H6:H50" si="2">+F6/G6</f>
        <v>1.0587471584917156</v>
      </c>
      <c r="I6" s="21">
        <f t="shared" ref="I6:I50" si="3">+F6-G6</f>
        <v>12534</v>
      </c>
      <c r="J6" s="20">
        <f t="shared" ref="J6:J50" si="4">+B6/F6</f>
        <v>0.78635967222839531</v>
      </c>
      <c r="K6" s="20">
        <f t="shared" ref="K6:K50" si="5">+C6/G6</f>
        <v>0.80554006233741882</v>
      </c>
      <c r="L6" s="33">
        <f t="shared" ref="L6:L50" si="6">+J6-K6</f>
        <v>-1.9180390109023504E-2</v>
      </c>
    </row>
    <row r="7" spans="1:12" s="13" customFormat="1" x14ac:dyDescent="0.4">
      <c r="A7" s="84" t="s">
        <v>84</v>
      </c>
      <c r="B7" s="43">
        <f>+B8+B15+B28</f>
        <v>86141</v>
      </c>
      <c r="C7" s="43">
        <f>+C8+C15+C28</f>
        <v>83768</v>
      </c>
      <c r="D7" s="20">
        <f t="shared" si="0"/>
        <v>1.0283282399006781</v>
      </c>
      <c r="E7" s="21">
        <f t="shared" si="1"/>
        <v>2373</v>
      </c>
      <c r="F7" s="43">
        <f>+F8+F15+F28</f>
        <v>107300</v>
      </c>
      <c r="G7" s="43">
        <f>+G8+G15+G28</f>
        <v>100695</v>
      </c>
      <c r="H7" s="20">
        <f t="shared" si="2"/>
        <v>1.0655941208600228</v>
      </c>
      <c r="I7" s="21">
        <f t="shared" si="3"/>
        <v>6605</v>
      </c>
      <c r="J7" s="20">
        <f t="shared" si="4"/>
        <v>0.80280521901211555</v>
      </c>
      <c r="K7" s="20">
        <f t="shared" si="5"/>
        <v>0.83189830676796261</v>
      </c>
      <c r="L7" s="33">
        <f t="shared" si="6"/>
        <v>-2.9093087755847069E-2</v>
      </c>
    </row>
    <row r="8" spans="1:12" s="121" customFormat="1" x14ac:dyDescent="0.4">
      <c r="A8" s="107" t="s">
        <v>91</v>
      </c>
      <c r="B8" s="48">
        <f>SUM(B9:B14)</f>
        <v>70670</v>
      </c>
      <c r="C8" s="48">
        <f>SUM(C9:C14)</f>
        <v>68536</v>
      </c>
      <c r="D8" s="31">
        <f t="shared" si="0"/>
        <v>1.0311369207423835</v>
      </c>
      <c r="E8" s="19">
        <f t="shared" si="1"/>
        <v>2134</v>
      </c>
      <c r="F8" s="48">
        <f>SUM(F9:F14)</f>
        <v>88130</v>
      </c>
      <c r="G8" s="48">
        <f>SUM(G9:G14)</f>
        <v>81491</v>
      </c>
      <c r="H8" s="31">
        <f t="shared" si="2"/>
        <v>1.0814691192892467</v>
      </c>
      <c r="I8" s="19">
        <f t="shared" si="3"/>
        <v>6639</v>
      </c>
      <c r="J8" s="31">
        <f t="shared" si="4"/>
        <v>0.80188358107341429</v>
      </c>
      <c r="K8" s="31">
        <f t="shared" si="5"/>
        <v>0.8410253893067946</v>
      </c>
      <c r="L8" s="30">
        <f t="shared" si="6"/>
        <v>-3.9141808233380315E-2</v>
      </c>
    </row>
    <row r="9" spans="1:12" x14ac:dyDescent="0.4">
      <c r="A9" s="88" t="s">
        <v>82</v>
      </c>
      <c r="B9" s="69">
        <v>37971</v>
      </c>
      <c r="C9" s="69">
        <v>37608</v>
      </c>
      <c r="D9" s="25">
        <f t="shared" si="0"/>
        <v>1.0096522016592215</v>
      </c>
      <c r="E9" s="26">
        <f t="shared" si="1"/>
        <v>363</v>
      </c>
      <c r="F9" s="69">
        <v>47040</v>
      </c>
      <c r="G9" s="69">
        <v>44756</v>
      </c>
      <c r="H9" s="25">
        <f t="shared" si="2"/>
        <v>1.0510322638305478</v>
      </c>
      <c r="I9" s="26">
        <f t="shared" si="3"/>
        <v>2284</v>
      </c>
      <c r="J9" s="25">
        <f t="shared" si="4"/>
        <v>0.80720663265306125</v>
      </c>
      <c r="K9" s="25">
        <f t="shared" si="5"/>
        <v>0.84028957011350436</v>
      </c>
      <c r="L9" s="24">
        <f t="shared" si="6"/>
        <v>-3.3082937460443107E-2</v>
      </c>
    </row>
    <row r="10" spans="1:12" x14ac:dyDescent="0.4">
      <c r="A10" s="86" t="s">
        <v>83</v>
      </c>
      <c r="B10" s="64">
        <v>10696</v>
      </c>
      <c r="C10" s="64">
        <v>10613</v>
      </c>
      <c r="D10" s="27">
        <f t="shared" si="0"/>
        <v>1.0078205973805709</v>
      </c>
      <c r="E10" s="18">
        <f t="shared" si="1"/>
        <v>83</v>
      </c>
      <c r="F10" s="64">
        <v>13620</v>
      </c>
      <c r="G10" s="69">
        <v>11877</v>
      </c>
      <c r="H10" s="27">
        <f t="shared" si="2"/>
        <v>1.1467542308663805</v>
      </c>
      <c r="I10" s="18">
        <f t="shared" si="3"/>
        <v>1743</v>
      </c>
      <c r="J10" s="27">
        <f t="shared" si="4"/>
        <v>0.78531571218795893</v>
      </c>
      <c r="K10" s="27">
        <f t="shared" si="5"/>
        <v>0.89357581880946368</v>
      </c>
      <c r="L10" s="32">
        <f t="shared" si="6"/>
        <v>-0.10826010662150476</v>
      </c>
    </row>
    <row r="11" spans="1:12" x14ac:dyDescent="0.4">
      <c r="A11" s="86" t="s">
        <v>96</v>
      </c>
      <c r="B11" s="64">
        <v>2322</v>
      </c>
      <c r="C11" s="64">
        <v>2289</v>
      </c>
      <c r="D11" s="27">
        <f t="shared" si="0"/>
        <v>1.0144167758846658</v>
      </c>
      <c r="E11" s="18">
        <f t="shared" si="1"/>
        <v>33</v>
      </c>
      <c r="F11" s="64">
        <v>2700</v>
      </c>
      <c r="G11" s="64">
        <v>2700</v>
      </c>
      <c r="H11" s="27">
        <f t="shared" si="2"/>
        <v>1</v>
      </c>
      <c r="I11" s="18">
        <f t="shared" si="3"/>
        <v>0</v>
      </c>
      <c r="J11" s="27">
        <f t="shared" si="4"/>
        <v>0.86</v>
      </c>
      <c r="K11" s="27">
        <f t="shared" si="5"/>
        <v>0.84777777777777774</v>
      </c>
      <c r="L11" s="32">
        <f t="shared" si="6"/>
        <v>1.2222222222222245E-2</v>
      </c>
    </row>
    <row r="12" spans="1:12" x14ac:dyDescent="0.4">
      <c r="A12" s="86" t="s">
        <v>80</v>
      </c>
      <c r="B12" s="64">
        <v>7536</v>
      </c>
      <c r="C12" s="64">
        <v>7536</v>
      </c>
      <c r="D12" s="27">
        <f t="shared" si="0"/>
        <v>1</v>
      </c>
      <c r="E12" s="18">
        <f t="shared" si="1"/>
        <v>0</v>
      </c>
      <c r="F12" s="64">
        <v>9600</v>
      </c>
      <c r="G12" s="64">
        <v>9600</v>
      </c>
      <c r="H12" s="27">
        <f t="shared" si="2"/>
        <v>1</v>
      </c>
      <c r="I12" s="18">
        <f t="shared" si="3"/>
        <v>0</v>
      </c>
      <c r="J12" s="27">
        <f t="shared" si="4"/>
        <v>0.78500000000000003</v>
      </c>
      <c r="K12" s="27">
        <f t="shared" si="5"/>
        <v>0.78500000000000003</v>
      </c>
      <c r="L12" s="32">
        <f t="shared" si="6"/>
        <v>0</v>
      </c>
    </row>
    <row r="13" spans="1:12" x14ac:dyDescent="0.4">
      <c r="A13" s="86" t="s">
        <v>81</v>
      </c>
      <c r="B13" s="64">
        <v>7483</v>
      </c>
      <c r="C13" s="64">
        <v>7904</v>
      </c>
      <c r="D13" s="27">
        <f t="shared" si="0"/>
        <v>0.94673582995951422</v>
      </c>
      <c r="E13" s="18">
        <f t="shared" si="1"/>
        <v>-421</v>
      </c>
      <c r="F13" s="64">
        <v>9600</v>
      </c>
      <c r="G13" s="64">
        <v>9858</v>
      </c>
      <c r="H13" s="27">
        <f t="shared" si="2"/>
        <v>0.9738283627510651</v>
      </c>
      <c r="I13" s="18">
        <f t="shared" si="3"/>
        <v>-258</v>
      </c>
      <c r="J13" s="27">
        <f t="shared" si="4"/>
        <v>0.77947916666666661</v>
      </c>
      <c r="K13" s="27">
        <f t="shared" si="5"/>
        <v>0.80178535199837697</v>
      </c>
      <c r="L13" s="32">
        <f t="shared" si="6"/>
        <v>-2.230618533171036E-2</v>
      </c>
    </row>
    <row r="14" spans="1:12" x14ac:dyDescent="0.4">
      <c r="A14" s="89" t="s">
        <v>165</v>
      </c>
      <c r="B14" s="64">
        <v>4662</v>
      </c>
      <c r="C14" s="64">
        <v>2586</v>
      </c>
      <c r="D14" s="29">
        <f t="shared" si="0"/>
        <v>1.802784222737819</v>
      </c>
      <c r="E14" s="28">
        <f t="shared" si="1"/>
        <v>2076</v>
      </c>
      <c r="F14" s="64">
        <v>5570</v>
      </c>
      <c r="G14" s="64">
        <v>2700</v>
      </c>
      <c r="H14" s="27">
        <f t="shared" si="2"/>
        <v>2.0629629629629629</v>
      </c>
      <c r="I14" s="18">
        <f t="shared" si="3"/>
        <v>2870</v>
      </c>
      <c r="J14" s="29">
        <f t="shared" si="4"/>
        <v>0.83698384201077203</v>
      </c>
      <c r="K14" s="29">
        <f t="shared" si="5"/>
        <v>0.95777777777777773</v>
      </c>
      <c r="L14" s="57">
        <f t="shared" si="6"/>
        <v>-0.1207939357670057</v>
      </c>
    </row>
    <row r="15" spans="1:12" x14ac:dyDescent="0.4">
      <c r="A15" s="107" t="s">
        <v>90</v>
      </c>
      <c r="B15" s="48">
        <f>SUM(B16:B27)</f>
        <v>14703</v>
      </c>
      <c r="C15" s="48">
        <f>SUM(C16:C27)</f>
        <v>14418</v>
      </c>
      <c r="D15" s="31">
        <f t="shared" si="0"/>
        <v>1.0197669579692052</v>
      </c>
      <c r="E15" s="19">
        <f t="shared" si="1"/>
        <v>285</v>
      </c>
      <c r="F15" s="48">
        <f>SUM(F16:F27)</f>
        <v>18000</v>
      </c>
      <c r="G15" s="48">
        <f>SUM(G16:G27)</f>
        <v>18034</v>
      </c>
      <c r="H15" s="31">
        <f t="shared" si="2"/>
        <v>0.99811467228568262</v>
      </c>
      <c r="I15" s="19">
        <f t="shared" si="3"/>
        <v>-34</v>
      </c>
      <c r="J15" s="31">
        <f t="shared" si="4"/>
        <v>0.8168333333333333</v>
      </c>
      <c r="K15" s="31">
        <f t="shared" si="5"/>
        <v>0.79948985250083171</v>
      </c>
      <c r="L15" s="30">
        <f t="shared" si="6"/>
        <v>1.734348083250159E-2</v>
      </c>
    </row>
    <row r="16" spans="1:12" x14ac:dyDescent="0.4">
      <c r="A16" s="87" t="s">
        <v>164</v>
      </c>
      <c r="B16" s="65">
        <v>1218</v>
      </c>
      <c r="C16" s="65">
        <v>1167</v>
      </c>
      <c r="D16" s="23">
        <f t="shared" si="0"/>
        <v>1.0437017994858613</v>
      </c>
      <c r="E16" s="17">
        <f t="shared" si="1"/>
        <v>51</v>
      </c>
      <c r="F16" s="65">
        <v>1500</v>
      </c>
      <c r="G16" s="65">
        <v>1500</v>
      </c>
      <c r="H16" s="23">
        <f t="shared" si="2"/>
        <v>1</v>
      </c>
      <c r="I16" s="17">
        <f t="shared" si="3"/>
        <v>0</v>
      </c>
      <c r="J16" s="23">
        <f t="shared" si="4"/>
        <v>0.81200000000000006</v>
      </c>
      <c r="K16" s="23">
        <f t="shared" si="5"/>
        <v>0.77800000000000002</v>
      </c>
      <c r="L16" s="22">
        <f t="shared" si="6"/>
        <v>3.400000000000003E-2</v>
      </c>
    </row>
    <row r="17" spans="1:12" s="120" customFormat="1" x14ac:dyDescent="0.4">
      <c r="A17" s="86" t="s">
        <v>163</v>
      </c>
      <c r="B17" s="64">
        <v>1207</v>
      </c>
      <c r="C17" s="64">
        <v>1336</v>
      </c>
      <c r="D17" s="27">
        <f t="shared" si="0"/>
        <v>0.90344311377245512</v>
      </c>
      <c r="E17" s="18">
        <f t="shared" si="1"/>
        <v>-129</v>
      </c>
      <c r="F17" s="64">
        <v>1500</v>
      </c>
      <c r="G17" s="64">
        <v>1500</v>
      </c>
      <c r="H17" s="27">
        <f t="shared" si="2"/>
        <v>1</v>
      </c>
      <c r="I17" s="18">
        <f t="shared" si="3"/>
        <v>0</v>
      </c>
      <c r="J17" s="27">
        <f t="shared" si="4"/>
        <v>0.80466666666666664</v>
      </c>
      <c r="K17" s="27">
        <f t="shared" si="5"/>
        <v>0.89066666666666672</v>
      </c>
      <c r="L17" s="32">
        <f t="shared" si="6"/>
        <v>-8.6000000000000076E-2</v>
      </c>
    </row>
    <row r="18" spans="1:12" s="120" customFormat="1" x14ac:dyDescent="0.4">
      <c r="A18" s="86" t="s">
        <v>162</v>
      </c>
      <c r="B18" s="64">
        <v>996</v>
      </c>
      <c r="C18" s="64">
        <v>892</v>
      </c>
      <c r="D18" s="27">
        <f t="shared" si="0"/>
        <v>1.116591928251121</v>
      </c>
      <c r="E18" s="18">
        <f t="shared" si="1"/>
        <v>104</v>
      </c>
      <c r="F18" s="64">
        <v>1500</v>
      </c>
      <c r="G18" s="64">
        <v>1500</v>
      </c>
      <c r="H18" s="27">
        <f t="shared" si="2"/>
        <v>1</v>
      </c>
      <c r="I18" s="18">
        <f t="shared" si="3"/>
        <v>0</v>
      </c>
      <c r="J18" s="27">
        <f t="shared" si="4"/>
        <v>0.66400000000000003</v>
      </c>
      <c r="K18" s="27">
        <f t="shared" si="5"/>
        <v>0.59466666666666668</v>
      </c>
      <c r="L18" s="32">
        <f t="shared" si="6"/>
        <v>6.9333333333333358E-2</v>
      </c>
    </row>
    <row r="19" spans="1:12" s="120" customFormat="1" x14ac:dyDescent="0.4">
      <c r="A19" s="86" t="s">
        <v>161</v>
      </c>
      <c r="B19" s="64">
        <v>2509</v>
      </c>
      <c r="C19" s="64">
        <v>2486</v>
      </c>
      <c r="D19" s="27">
        <f t="shared" si="0"/>
        <v>1.0092518101367658</v>
      </c>
      <c r="E19" s="18">
        <f t="shared" si="1"/>
        <v>23</v>
      </c>
      <c r="F19" s="64">
        <v>3000</v>
      </c>
      <c r="G19" s="64">
        <v>3000</v>
      </c>
      <c r="H19" s="27">
        <f t="shared" si="2"/>
        <v>1</v>
      </c>
      <c r="I19" s="18">
        <f t="shared" si="3"/>
        <v>0</v>
      </c>
      <c r="J19" s="27">
        <f t="shared" si="4"/>
        <v>0.83633333333333337</v>
      </c>
      <c r="K19" s="27">
        <f t="shared" si="5"/>
        <v>0.82866666666666666</v>
      </c>
      <c r="L19" s="32">
        <f t="shared" si="6"/>
        <v>7.6666666666667105E-3</v>
      </c>
    </row>
    <row r="20" spans="1:12" s="120" customFormat="1" x14ac:dyDescent="0.4">
      <c r="A20" s="86" t="s">
        <v>160</v>
      </c>
      <c r="B20" s="64">
        <v>1338</v>
      </c>
      <c r="C20" s="64">
        <v>1195</v>
      </c>
      <c r="D20" s="27">
        <f t="shared" si="0"/>
        <v>1.1196652719665272</v>
      </c>
      <c r="E20" s="18">
        <f t="shared" si="1"/>
        <v>143</v>
      </c>
      <c r="F20" s="64">
        <v>1500</v>
      </c>
      <c r="G20" s="64">
        <v>1517</v>
      </c>
      <c r="H20" s="27">
        <f t="shared" si="2"/>
        <v>0.98879367172050103</v>
      </c>
      <c r="I20" s="18">
        <f t="shared" si="3"/>
        <v>-17</v>
      </c>
      <c r="J20" s="27">
        <f t="shared" si="4"/>
        <v>0.89200000000000002</v>
      </c>
      <c r="K20" s="27">
        <f t="shared" si="5"/>
        <v>0.78773895847066577</v>
      </c>
      <c r="L20" s="32">
        <f t="shared" si="6"/>
        <v>0.10426104152933424</v>
      </c>
    </row>
    <row r="21" spans="1:12" s="120" customFormat="1" x14ac:dyDescent="0.4">
      <c r="A21" s="86" t="s">
        <v>159</v>
      </c>
      <c r="B21" s="64">
        <v>1307</v>
      </c>
      <c r="C21" s="64">
        <v>1204</v>
      </c>
      <c r="D21" s="27">
        <f t="shared" si="0"/>
        <v>1.0855481727574752</v>
      </c>
      <c r="E21" s="18">
        <f t="shared" si="1"/>
        <v>103</v>
      </c>
      <c r="F21" s="64">
        <v>1500</v>
      </c>
      <c r="G21" s="64">
        <v>1500</v>
      </c>
      <c r="H21" s="27">
        <f t="shared" si="2"/>
        <v>1</v>
      </c>
      <c r="I21" s="18">
        <f t="shared" si="3"/>
        <v>0</v>
      </c>
      <c r="J21" s="27">
        <f t="shared" si="4"/>
        <v>0.87133333333333329</v>
      </c>
      <c r="K21" s="27">
        <f t="shared" si="5"/>
        <v>0.80266666666666664</v>
      </c>
      <c r="L21" s="32">
        <f t="shared" si="6"/>
        <v>6.8666666666666654E-2</v>
      </c>
    </row>
    <row r="22" spans="1:12" s="120" customFormat="1" x14ac:dyDescent="0.4">
      <c r="A22" s="86" t="s">
        <v>158</v>
      </c>
      <c r="B22" s="64">
        <v>1161</v>
      </c>
      <c r="C22" s="64">
        <v>1187</v>
      </c>
      <c r="D22" s="27">
        <f t="shared" si="0"/>
        <v>0.97809604043807918</v>
      </c>
      <c r="E22" s="18">
        <f t="shared" si="1"/>
        <v>-26</v>
      </c>
      <c r="F22" s="64">
        <v>1500</v>
      </c>
      <c r="G22" s="64">
        <v>1500</v>
      </c>
      <c r="H22" s="27">
        <f t="shared" si="2"/>
        <v>1</v>
      </c>
      <c r="I22" s="18">
        <f t="shared" si="3"/>
        <v>0</v>
      </c>
      <c r="J22" s="27">
        <f t="shared" si="4"/>
        <v>0.77400000000000002</v>
      </c>
      <c r="K22" s="27">
        <f t="shared" si="5"/>
        <v>0.79133333333333333</v>
      </c>
      <c r="L22" s="32">
        <f t="shared" si="6"/>
        <v>-1.7333333333333312E-2</v>
      </c>
    </row>
    <row r="23" spans="1:12" s="120" customFormat="1" x14ac:dyDescent="0.4">
      <c r="A23" s="86" t="s">
        <v>157</v>
      </c>
      <c r="B23" s="64">
        <v>594</v>
      </c>
      <c r="C23" s="64">
        <v>701</v>
      </c>
      <c r="D23" s="27">
        <f t="shared" si="0"/>
        <v>0.84736091298145511</v>
      </c>
      <c r="E23" s="18">
        <f t="shared" si="1"/>
        <v>-107</v>
      </c>
      <c r="F23" s="64">
        <v>900</v>
      </c>
      <c r="G23" s="64">
        <v>917</v>
      </c>
      <c r="H23" s="27">
        <f t="shared" si="2"/>
        <v>0.98146128680479827</v>
      </c>
      <c r="I23" s="18">
        <f t="shared" si="3"/>
        <v>-17</v>
      </c>
      <c r="J23" s="27">
        <f t="shared" si="4"/>
        <v>0.66</v>
      </c>
      <c r="K23" s="27">
        <f t="shared" si="5"/>
        <v>0.76444929116684845</v>
      </c>
      <c r="L23" s="32">
        <f t="shared" si="6"/>
        <v>-0.10444929116684842</v>
      </c>
    </row>
    <row r="24" spans="1:12" s="120" customFormat="1" x14ac:dyDescent="0.4">
      <c r="A24" s="86" t="s">
        <v>156</v>
      </c>
      <c r="B24" s="64">
        <v>408</v>
      </c>
      <c r="C24" s="64">
        <v>401</v>
      </c>
      <c r="D24" s="27">
        <f t="shared" si="0"/>
        <v>1.0174563591022443</v>
      </c>
      <c r="E24" s="18">
        <f t="shared" si="1"/>
        <v>7</v>
      </c>
      <c r="F24" s="64">
        <v>600</v>
      </c>
      <c r="G24" s="64">
        <v>600</v>
      </c>
      <c r="H24" s="27">
        <f t="shared" si="2"/>
        <v>1</v>
      </c>
      <c r="I24" s="18">
        <f t="shared" si="3"/>
        <v>0</v>
      </c>
      <c r="J24" s="27">
        <f t="shared" si="4"/>
        <v>0.68</v>
      </c>
      <c r="K24" s="27">
        <f t="shared" si="5"/>
        <v>0.66833333333333333</v>
      </c>
      <c r="L24" s="32">
        <f t="shared" si="6"/>
        <v>1.1666666666666714E-2</v>
      </c>
    </row>
    <row r="25" spans="1:12" s="120" customFormat="1" x14ac:dyDescent="0.4">
      <c r="A25" s="86" t="s">
        <v>155</v>
      </c>
      <c r="B25" s="64">
        <v>1398</v>
      </c>
      <c r="C25" s="64">
        <v>1342</v>
      </c>
      <c r="D25" s="27">
        <f t="shared" si="0"/>
        <v>1.0417287630402385</v>
      </c>
      <c r="E25" s="18">
        <f t="shared" si="1"/>
        <v>56</v>
      </c>
      <c r="F25" s="64">
        <v>1500</v>
      </c>
      <c r="G25" s="64">
        <v>1500</v>
      </c>
      <c r="H25" s="27">
        <f t="shared" si="2"/>
        <v>1</v>
      </c>
      <c r="I25" s="18">
        <f t="shared" si="3"/>
        <v>0</v>
      </c>
      <c r="J25" s="27">
        <f t="shared" si="4"/>
        <v>0.93200000000000005</v>
      </c>
      <c r="K25" s="27">
        <f t="shared" si="5"/>
        <v>0.89466666666666672</v>
      </c>
      <c r="L25" s="32">
        <f t="shared" si="6"/>
        <v>3.7333333333333329E-2</v>
      </c>
    </row>
    <row r="26" spans="1:12" x14ac:dyDescent="0.4">
      <c r="A26" s="88" t="s">
        <v>154</v>
      </c>
      <c r="B26" s="69">
        <v>1226</v>
      </c>
      <c r="C26" s="69">
        <v>1143</v>
      </c>
      <c r="D26" s="25">
        <f t="shared" si="0"/>
        <v>1.0726159230096237</v>
      </c>
      <c r="E26" s="26">
        <f t="shared" si="1"/>
        <v>83</v>
      </c>
      <c r="F26" s="69">
        <v>1500</v>
      </c>
      <c r="G26" s="69">
        <v>1500</v>
      </c>
      <c r="H26" s="25">
        <f t="shared" si="2"/>
        <v>1</v>
      </c>
      <c r="I26" s="26">
        <f t="shared" si="3"/>
        <v>0</v>
      </c>
      <c r="J26" s="25">
        <f t="shared" si="4"/>
        <v>0.81733333333333336</v>
      </c>
      <c r="K26" s="25">
        <f t="shared" si="5"/>
        <v>0.76200000000000001</v>
      </c>
      <c r="L26" s="24">
        <f t="shared" si="6"/>
        <v>5.5333333333333345E-2</v>
      </c>
    </row>
    <row r="27" spans="1:12" x14ac:dyDescent="0.4">
      <c r="A27" s="86" t="s">
        <v>153</v>
      </c>
      <c r="B27" s="64">
        <v>1341</v>
      </c>
      <c r="C27" s="64">
        <v>1364</v>
      </c>
      <c r="D27" s="27">
        <f t="shared" si="0"/>
        <v>0.98313782991202348</v>
      </c>
      <c r="E27" s="18">
        <f t="shared" si="1"/>
        <v>-23</v>
      </c>
      <c r="F27" s="64">
        <v>1500</v>
      </c>
      <c r="G27" s="64">
        <v>1500</v>
      </c>
      <c r="H27" s="27">
        <f t="shared" si="2"/>
        <v>1</v>
      </c>
      <c r="I27" s="18">
        <f t="shared" si="3"/>
        <v>0</v>
      </c>
      <c r="J27" s="27">
        <f t="shared" si="4"/>
        <v>0.89400000000000002</v>
      </c>
      <c r="K27" s="27">
        <f t="shared" si="5"/>
        <v>0.90933333333333333</v>
      </c>
      <c r="L27" s="32">
        <f t="shared" si="6"/>
        <v>-1.533333333333331E-2</v>
      </c>
    </row>
    <row r="28" spans="1:12" x14ac:dyDescent="0.4">
      <c r="A28" s="107" t="s">
        <v>89</v>
      </c>
      <c r="B28" s="48">
        <f>SUM(B29:B30)</f>
        <v>768</v>
      </c>
      <c r="C28" s="48">
        <f>SUM(C29:C30)</f>
        <v>814</v>
      </c>
      <c r="D28" s="31">
        <f t="shared" si="0"/>
        <v>0.94348894348894352</v>
      </c>
      <c r="E28" s="19">
        <f t="shared" si="1"/>
        <v>-46</v>
      </c>
      <c r="F28" s="48">
        <f>SUM(F29:F30)</f>
        <v>1170</v>
      </c>
      <c r="G28" s="48">
        <f>SUM(G29:G30)</f>
        <v>1170</v>
      </c>
      <c r="H28" s="31">
        <f t="shared" si="2"/>
        <v>1</v>
      </c>
      <c r="I28" s="19">
        <f t="shared" si="3"/>
        <v>0</v>
      </c>
      <c r="J28" s="31">
        <f t="shared" si="4"/>
        <v>0.65641025641025641</v>
      </c>
      <c r="K28" s="31">
        <f t="shared" si="5"/>
        <v>0.6957264957264957</v>
      </c>
      <c r="L28" s="30">
        <f t="shared" si="6"/>
        <v>-3.9316239316239288E-2</v>
      </c>
    </row>
    <row r="29" spans="1:12" x14ac:dyDescent="0.4">
      <c r="A29" s="88" t="s">
        <v>152</v>
      </c>
      <c r="B29" s="69">
        <v>522</v>
      </c>
      <c r="C29" s="69">
        <v>576</v>
      </c>
      <c r="D29" s="25">
        <f t="shared" si="0"/>
        <v>0.90625</v>
      </c>
      <c r="E29" s="26">
        <f t="shared" si="1"/>
        <v>-54</v>
      </c>
      <c r="F29" s="69">
        <v>780</v>
      </c>
      <c r="G29" s="69">
        <v>780</v>
      </c>
      <c r="H29" s="25">
        <f t="shared" si="2"/>
        <v>1</v>
      </c>
      <c r="I29" s="26">
        <f t="shared" si="3"/>
        <v>0</v>
      </c>
      <c r="J29" s="25">
        <f t="shared" si="4"/>
        <v>0.66923076923076918</v>
      </c>
      <c r="K29" s="25">
        <f t="shared" si="5"/>
        <v>0.7384615384615385</v>
      </c>
      <c r="L29" s="24">
        <f t="shared" si="6"/>
        <v>-6.9230769230769318E-2</v>
      </c>
    </row>
    <row r="30" spans="1:12" x14ac:dyDescent="0.4">
      <c r="A30" s="86" t="s">
        <v>151</v>
      </c>
      <c r="B30" s="64">
        <v>246</v>
      </c>
      <c r="C30" s="64">
        <v>238</v>
      </c>
      <c r="D30" s="27">
        <f t="shared" si="0"/>
        <v>1.0336134453781514</v>
      </c>
      <c r="E30" s="18">
        <f t="shared" si="1"/>
        <v>8</v>
      </c>
      <c r="F30" s="64">
        <v>390</v>
      </c>
      <c r="G30" s="64">
        <v>390</v>
      </c>
      <c r="H30" s="27">
        <f t="shared" si="2"/>
        <v>1</v>
      </c>
      <c r="I30" s="18">
        <f t="shared" si="3"/>
        <v>0</v>
      </c>
      <c r="J30" s="27">
        <f t="shared" si="4"/>
        <v>0.63076923076923075</v>
      </c>
      <c r="K30" s="27">
        <f t="shared" si="5"/>
        <v>0.61025641025641031</v>
      </c>
      <c r="L30" s="32">
        <f t="shared" si="6"/>
        <v>2.051282051282044E-2</v>
      </c>
    </row>
    <row r="31" spans="1:12" s="13" customFormat="1" x14ac:dyDescent="0.4">
      <c r="A31" s="84" t="s">
        <v>93</v>
      </c>
      <c r="B31" s="43">
        <f>SUM(B32:B50)</f>
        <v>91489</v>
      </c>
      <c r="C31" s="43">
        <f>SUM(C32:C50)</f>
        <v>88098</v>
      </c>
      <c r="D31" s="20">
        <f t="shared" si="0"/>
        <v>1.0384912256804921</v>
      </c>
      <c r="E31" s="21">
        <f t="shared" si="1"/>
        <v>3391</v>
      </c>
      <c r="F31" s="43">
        <f>SUM(F32:F50)</f>
        <v>118589</v>
      </c>
      <c r="G31" s="43">
        <f>SUM(G32:G50)</f>
        <v>112660</v>
      </c>
      <c r="H31" s="20">
        <f t="shared" si="2"/>
        <v>1.0526273744008521</v>
      </c>
      <c r="I31" s="21">
        <f t="shared" si="3"/>
        <v>5929</v>
      </c>
      <c r="J31" s="20">
        <f t="shared" si="4"/>
        <v>0.771479648196713</v>
      </c>
      <c r="K31" s="20">
        <f t="shared" si="5"/>
        <v>0.78198118231848035</v>
      </c>
      <c r="L31" s="33">
        <f t="shared" si="6"/>
        <v>-1.0501534121767353E-2</v>
      </c>
    </row>
    <row r="32" spans="1:12" x14ac:dyDescent="0.4">
      <c r="A32" s="86" t="s">
        <v>82</v>
      </c>
      <c r="B32" s="68">
        <v>35132</v>
      </c>
      <c r="C32" s="91">
        <v>33796</v>
      </c>
      <c r="D32" s="25">
        <f t="shared" si="0"/>
        <v>1.0395313054799384</v>
      </c>
      <c r="E32" s="26">
        <f t="shared" si="1"/>
        <v>1336</v>
      </c>
      <c r="F32" s="64">
        <v>43431</v>
      </c>
      <c r="G32" s="64">
        <v>42036</v>
      </c>
      <c r="H32" s="27">
        <f t="shared" si="2"/>
        <v>1.0331858407079646</v>
      </c>
      <c r="I32" s="18">
        <f t="shared" si="3"/>
        <v>1395</v>
      </c>
      <c r="J32" s="25">
        <f t="shared" si="4"/>
        <v>0.80891529092123138</v>
      </c>
      <c r="K32" s="27">
        <f t="shared" si="5"/>
        <v>0.80397754305833091</v>
      </c>
      <c r="L32" s="32">
        <f t="shared" si="6"/>
        <v>4.9377478629004656E-3</v>
      </c>
    </row>
    <row r="33" spans="1:12" x14ac:dyDescent="0.4">
      <c r="A33" s="86" t="s">
        <v>150</v>
      </c>
      <c r="B33" s="64">
        <v>10573</v>
      </c>
      <c r="C33" s="64">
        <v>7797</v>
      </c>
      <c r="D33" s="25">
        <f t="shared" si="0"/>
        <v>1.3560343721944337</v>
      </c>
      <c r="E33" s="26">
        <f t="shared" si="1"/>
        <v>2776</v>
      </c>
      <c r="F33" s="64">
        <v>12390</v>
      </c>
      <c r="G33" s="64">
        <v>8736</v>
      </c>
      <c r="H33" s="27">
        <f t="shared" si="2"/>
        <v>1.4182692307692308</v>
      </c>
      <c r="I33" s="18">
        <f t="shared" si="3"/>
        <v>3654</v>
      </c>
      <c r="J33" s="25">
        <f t="shared" si="4"/>
        <v>0.85334947538337369</v>
      </c>
      <c r="K33" s="27">
        <f t="shared" si="5"/>
        <v>0.89251373626373631</v>
      </c>
      <c r="L33" s="32">
        <f t="shared" si="6"/>
        <v>-3.9164260880362622E-2</v>
      </c>
    </row>
    <row r="34" spans="1:12" x14ac:dyDescent="0.4">
      <c r="A34" s="86" t="s">
        <v>149</v>
      </c>
      <c r="B34" s="64">
        <v>4376</v>
      </c>
      <c r="C34" s="64">
        <v>6270</v>
      </c>
      <c r="D34" s="27">
        <f t="shared" si="0"/>
        <v>0.69792663476874006</v>
      </c>
      <c r="E34" s="18">
        <f t="shared" si="1"/>
        <v>-1894</v>
      </c>
      <c r="F34" s="64">
        <v>5760</v>
      </c>
      <c r="G34" s="64">
        <v>7420</v>
      </c>
      <c r="H34" s="27">
        <f t="shared" si="2"/>
        <v>0.77628032345013476</v>
      </c>
      <c r="I34" s="18">
        <f t="shared" si="3"/>
        <v>-1660</v>
      </c>
      <c r="J34" s="27">
        <f t="shared" si="4"/>
        <v>0.75972222222222219</v>
      </c>
      <c r="K34" s="27">
        <f t="shared" si="5"/>
        <v>0.84501347708894881</v>
      </c>
      <c r="L34" s="32">
        <f t="shared" si="6"/>
        <v>-8.5291254866726618E-2</v>
      </c>
    </row>
    <row r="35" spans="1:12" x14ac:dyDescent="0.4">
      <c r="A35" s="86" t="s">
        <v>80</v>
      </c>
      <c r="B35" s="64">
        <v>12571</v>
      </c>
      <c r="C35" s="64">
        <v>12487</v>
      </c>
      <c r="D35" s="27">
        <f t="shared" si="0"/>
        <v>1.0067269960759189</v>
      </c>
      <c r="E35" s="18">
        <f t="shared" si="1"/>
        <v>84</v>
      </c>
      <c r="F35" s="64">
        <v>19098</v>
      </c>
      <c r="G35" s="64">
        <v>17683</v>
      </c>
      <c r="H35" s="27">
        <f t="shared" si="2"/>
        <v>1.0800203585364474</v>
      </c>
      <c r="I35" s="18">
        <f t="shared" si="3"/>
        <v>1415</v>
      </c>
      <c r="J35" s="27">
        <f t="shared" si="4"/>
        <v>0.65823646455126195</v>
      </c>
      <c r="K35" s="27">
        <f t="shared" si="5"/>
        <v>0.70615845727534921</v>
      </c>
      <c r="L35" s="32">
        <f t="shared" si="6"/>
        <v>-4.7921992724087259E-2</v>
      </c>
    </row>
    <row r="36" spans="1:12" x14ac:dyDescent="0.4">
      <c r="A36" s="86" t="s">
        <v>81</v>
      </c>
      <c r="B36" s="64">
        <v>9226</v>
      </c>
      <c r="C36" s="64">
        <v>8335</v>
      </c>
      <c r="D36" s="27">
        <f t="shared" si="0"/>
        <v>1.1068986202759448</v>
      </c>
      <c r="E36" s="18">
        <f t="shared" si="1"/>
        <v>891</v>
      </c>
      <c r="F36" s="64">
        <v>10299</v>
      </c>
      <c r="G36" s="64">
        <v>9370</v>
      </c>
      <c r="H36" s="27">
        <f t="shared" si="2"/>
        <v>1.0991462113127002</v>
      </c>
      <c r="I36" s="18">
        <f t="shared" si="3"/>
        <v>929</v>
      </c>
      <c r="J36" s="27">
        <f t="shared" si="4"/>
        <v>0.89581512768229921</v>
      </c>
      <c r="K36" s="27">
        <f t="shared" si="5"/>
        <v>0.88954108858057634</v>
      </c>
      <c r="L36" s="32">
        <f t="shared" si="6"/>
        <v>6.2740391017228614E-3</v>
      </c>
    </row>
    <row r="37" spans="1:12" x14ac:dyDescent="0.4">
      <c r="A37" s="86" t="s">
        <v>79</v>
      </c>
      <c r="B37" s="64">
        <v>2256</v>
      </c>
      <c r="C37" s="64">
        <v>2403</v>
      </c>
      <c r="D37" s="27">
        <f t="shared" si="0"/>
        <v>0.93882646691635452</v>
      </c>
      <c r="E37" s="18">
        <f t="shared" si="1"/>
        <v>-147</v>
      </c>
      <c r="F37" s="64">
        <v>2974</v>
      </c>
      <c r="G37" s="64">
        <v>2880</v>
      </c>
      <c r="H37" s="27">
        <f t="shared" si="2"/>
        <v>1.0326388888888889</v>
      </c>
      <c r="I37" s="18">
        <f t="shared" si="3"/>
        <v>94</v>
      </c>
      <c r="J37" s="27">
        <f t="shared" si="4"/>
        <v>0.75857431069266978</v>
      </c>
      <c r="K37" s="27">
        <f t="shared" si="5"/>
        <v>0.83437499999999998</v>
      </c>
      <c r="L37" s="32">
        <f t="shared" si="6"/>
        <v>-7.5800689307330194E-2</v>
      </c>
    </row>
    <row r="38" spans="1:12" x14ac:dyDescent="0.4">
      <c r="A38" s="86" t="s">
        <v>148</v>
      </c>
      <c r="B38" s="64">
        <v>1235</v>
      </c>
      <c r="C38" s="64">
        <v>1176</v>
      </c>
      <c r="D38" s="27">
        <f t="shared" si="0"/>
        <v>1.0501700680272108</v>
      </c>
      <c r="E38" s="18">
        <f t="shared" si="1"/>
        <v>59</v>
      </c>
      <c r="F38" s="64">
        <v>1660</v>
      </c>
      <c r="G38" s="64">
        <v>1660</v>
      </c>
      <c r="H38" s="27">
        <f t="shared" si="2"/>
        <v>1</v>
      </c>
      <c r="I38" s="18">
        <f t="shared" si="3"/>
        <v>0</v>
      </c>
      <c r="J38" s="27">
        <f t="shared" si="4"/>
        <v>0.74397590361445787</v>
      </c>
      <c r="K38" s="27">
        <f t="shared" si="5"/>
        <v>0.70843373493975903</v>
      </c>
      <c r="L38" s="32">
        <f t="shared" si="6"/>
        <v>3.5542168674698837E-2</v>
      </c>
    </row>
    <row r="39" spans="1:12" x14ac:dyDescent="0.4">
      <c r="A39" s="86" t="s">
        <v>78</v>
      </c>
      <c r="B39" s="64">
        <v>2585</v>
      </c>
      <c r="C39" s="64">
        <v>2490</v>
      </c>
      <c r="D39" s="27">
        <f t="shared" si="0"/>
        <v>1.0381526104417671</v>
      </c>
      <c r="E39" s="18">
        <f t="shared" si="1"/>
        <v>95</v>
      </c>
      <c r="F39" s="64">
        <v>2880</v>
      </c>
      <c r="G39" s="64">
        <v>2880</v>
      </c>
      <c r="H39" s="27">
        <f t="shared" si="2"/>
        <v>1</v>
      </c>
      <c r="I39" s="18">
        <f t="shared" si="3"/>
        <v>0</v>
      </c>
      <c r="J39" s="27">
        <f t="shared" si="4"/>
        <v>0.89756944444444442</v>
      </c>
      <c r="K39" s="27">
        <f t="shared" si="5"/>
        <v>0.86458333333333337</v>
      </c>
      <c r="L39" s="32">
        <f t="shared" si="6"/>
        <v>3.2986111111111049E-2</v>
      </c>
    </row>
    <row r="40" spans="1:12" x14ac:dyDescent="0.4">
      <c r="A40" s="87" t="s">
        <v>77</v>
      </c>
      <c r="B40" s="65">
        <v>1550</v>
      </c>
      <c r="C40" s="65">
        <v>1447</v>
      </c>
      <c r="D40" s="23">
        <f t="shared" si="0"/>
        <v>1.0711817553559089</v>
      </c>
      <c r="E40" s="17">
        <f t="shared" si="1"/>
        <v>103</v>
      </c>
      <c r="F40" s="65">
        <v>2880</v>
      </c>
      <c r="G40" s="65">
        <v>2873</v>
      </c>
      <c r="H40" s="23">
        <f t="shared" si="2"/>
        <v>1.0024364775495997</v>
      </c>
      <c r="I40" s="17">
        <f t="shared" si="3"/>
        <v>7</v>
      </c>
      <c r="J40" s="23">
        <f t="shared" si="4"/>
        <v>0.53819444444444442</v>
      </c>
      <c r="K40" s="23">
        <f t="shared" si="5"/>
        <v>0.50365471632439962</v>
      </c>
      <c r="L40" s="22">
        <f t="shared" si="6"/>
        <v>3.4539728120044799E-2</v>
      </c>
    </row>
    <row r="41" spans="1:12" x14ac:dyDescent="0.4">
      <c r="A41" s="86" t="s">
        <v>95</v>
      </c>
      <c r="B41" s="64">
        <v>709</v>
      </c>
      <c r="C41" s="64">
        <v>882</v>
      </c>
      <c r="D41" s="27">
        <f t="shared" si="0"/>
        <v>0.80385487528344668</v>
      </c>
      <c r="E41" s="18">
        <f t="shared" si="1"/>
        <v>-173</v>
      </c>
      <c r="F41" s="64">
        <v>1660</v>
      </c>
      <c r="G41" s="64">
        <v>1660</v>
      </c>
      <c r="H41" s="27">
        <f t="shared" si="2"/>
        <v>1</v>
      </c>
      <c r="I41" s="18">
        <f t="shared" si="3"/>
        <v>0</v>
      </c>
      <c r="J41" s="27">
        <f t="shared" si="4"/>
        <v>0.42710843373493979</v>
      </c>
      <c r="K41" s="27">
        <f t="shared" si="5"/>
        <v>0.53132530120481924</v>
      </c>
      <c r="L41" s="32">
        <f t="shared" si="6"/>
        <v>-0.10421686746987946</v>
      </c>
    </row>
    <row r="42" spans="1:12" x14ac:dyDescent="0.4">
      <c r="A42" s="86" t="s">
        <v>92</v>
      </c>
      <c r="B42" s="64">
        <v>1602</v>
      </c>
      <c r="C42" s="64">
        <v>1531</v>
      </c>
      <c r="D42" s="27">
        <f t="shared" si="0"/>
        <v>1.046374918354017</v>
      </c>
      <c r="E42" s="18">
        <f t="shared" si="1"/>
        <v>71</v>
      </c>
      <c r="F42" s="64">
        <v>2880</v>
      </c>
      <c r="G42" s="64">
        <v>2880</v>
      </c>
      <c r="H42" s="27">
        <f t="shared" si="2"/>
        <v>1</v>
      </c>
      <c r="I42" s="18">
        <f t="shared" si="3"/>
        <v>0</v>
      </c>
      <c r="J42" s="27">
        <f t="shared" si="4"/>
        <v>0.55625000000000002</v>
      </c>
      <c r="K42" s="27">
        <f t="shared" si="5"/>
        <v>0.53159722222222228</v>
      </c>
      <c r="L42" s="32">
        <f t="shared" si="6"/>
        <v>2.4652777777777746E-2</v>
      </c>
    </row>
    <row r="43" spans="1:12" x14ac:dyDescent="0.4">
      <c r="A43" s="86" t="s">
        <v>74</v>
      </c>
      <c r="B43" s="64">
        <v>2760</v>
      </c>
      <c r="C43" s="64">
        <v>2628</v>
      </c>
      <c r="D43" s="27">
        <f t="shared" si="0"/>
        <v>1.0502283105022832</v>
      </c>
      <c r="E43" s="18">
        <f t="shared" si="1"/>
        <v>132</v>
      </c>
      <c r="F43" s="64">
        <v>3780</v>
      </c>
      <c r="G43" s="64">
        <v>3771</v>
      </c>
      <c r="H43" s="27">
        <f t="shared" si="2"/>
        <v>1.0023866348448687</v>
      </c>
      <c r="I43" s="18">
        <f t="shared" si="3"/>
        <v>9</v>
      </c>
      <c r="J43" s="27">
        <f t="shared" si="4"/>
        <v>0.73015873015873012</v>
      </c>
      <c r="K43" s="27">
        <f t="shared" si="5"/>
        <v>0.69689737470167068</v>
      </c>
      <c r="L43" s="32">
        <f t="shared" si="6"/>
        <v>3.3261355457059438E-2</v>
      </c>
    </row>
    <row r="44" spans="1:12" x14ac:dyDescent="0.4">
      <c r="A44" s="86" t="s">
        <v>76</v>
      </c>
      <c r="B44" s="64">
        <v>840</v>
      </c>
      <c r="C44" s="64">
        <v>871</v>
      </c>
      <c r="D44" s="27">
        <f t="shared" si="0"/>
        <v>0.96440872560275548</v>
      </c>
      <c r="E44" s="18">
        <f t="shared" si="1"/>
        <v>-31</v>
      </c>
      <c r="F44" s="64">
        <v>1274</v>
      </c>
      <c r="G44" s="64">
        <v>1260</v>
      </c>
      <c r="H44" s="27">
        <f t="shared" si="2"/>
        <v>1.0111111111111111</v>
      </c>
      <c r="I44" s="18">
        <f t="shared" si="3"/>
        <v>14</v>
      </c>
      <c r="J44" s="27">
        <f t="shared" si="4"/>
        <v>0.65934065934065933</v>
      </c>
      <c r="K44" s="27">
        <f t="shared" si="5"/>
        <v>0.69126984126984126</v>
      </c>
      <c r="L44" s="32">
        <f t="shared" si="6"/>
        <v>-3.1929181929181927E-2</v>
      </c>
    </row>
    <row r="45" spans="1:12" x14ac:dyDescent="0.4">
      <c r="A45" s="86" t="s">
        <v>75</v>
      </c>
      <c r="B45" s="64">
        <v>954</v>
      </c>
      <c r="C45" s="64">
        <v>1047</v>
      </c>
      <c r="D45" s="27">
        <f t="shared" si="0"/>
        <v>0.91117478510028649</v>
      </c>
      <c r="E45" s="18">
        <f t="shared" si="1"/>
        <v>-93</v>
      </c>
      <c r="F45" s="64">
        <v>1260</v>
      </c>
      <c r="G45" s="64">
        <v>1251</v>
      </c>
      <c r="H45" s="27">
        <f t="shared" si="2"/>
        <v>1.0071942446043165</v>
      </c>
      <c r="I45" s="18">
        <f t="shared" si="3"/>
        <v>9</v>
      </c>
      <c r="J45" s="27">
        <f t="shared" si="4"/>
        <v>0.75714285714285712</v>
      </c>
      <c r="K45" s="27">
        <f t="shared" si="5"/>
        <v>0.83693045563549162</v>
      </c>
      <c r="L45" s="32">
        <f t="shared" si="6"/>
        <v>-7.9787598492634504E-2</v>
      </c>
    </row>
    <row r="46" spans="1:12" x14ac:dyDescent="0.4">
      <c r="A46" s="86" t="s">
        <v>147</v>
      </c>
      <c r="B46" s="64">
        <v>958</v>
      </c>
      <c r="C46" s="64">
        <v>1131</v>
      </c>
      <c r="D46" s="27">
        <f t="shared" si="0"/>
        <v>0.84703801945181256</v>
      </c>
      <c r="E46" s="18">
        <f t="shared" si="1"/>
        <v>-173</v>
      </c>
      <c r="F46" s="64">
        <v>1323</v>
      </c>
      <c r="G46" s="64">
        <v>1260</v>
      </c>
      <c r="H46" s="27">
        <f t="shared" si="2"/>
        <v>1.05</v>
      </c>
      <c r="I46" s="18">
        <f t="shared" si="3"/>
        <v>63</v>
      </c>
      <c r="J46" s="27">
        <f t="shared" si="4"/>
        <v>0.72411186696900987</v>
      </c>
      <c r="K46" s="27">
        <f t="shared" si="5"/>
        <v>0.89761904761904765</v>
      </c>
      <c r="L46" s="32">
        <f t="shared" si="6"/>
        <v>-0.17350718065003778</v>
      </c>
    </row>
    <row r="47" spans="1:12" x14ac:dyDescent="0.4">
      <c r="A47" s="86" t="s">
        <v>98</v>
      </c>
      <c r="B47" s="64">
        <v>1188</v>
      </c>
      <c r="C47" s="64">
        <v>1085</v>
      </c>
      <c r="D47" s="27">
        <f t="shared" si="0"/>
        <v>1.094930875576037</v>
      </c>
      <c r="E47" s="18">
        <f t="shared" si="1"/>
        <v>103</v>
      </c>
      <c r="F47" s="64">
        <v>1260</v>
      </c>
      <c r="G47" s="64">
        <v>1260</v>
      </c>
      <c r="H47" s="27">
        <f t="shared" si="2"/>
        <v>1</v>
      </c>
      <c r="I47" s="18">
        <f t="shared" si="3"/>
        <v>0</v>
      </c>
      <c r="J47" s="27">
        <f t="shared" si="4"/>
        <v>0.94285714285714284</v>
      </c>
      <c r="K47" s="27">
        <f t="shared" si="5"/>
        <v>0.86111111111111116</v>
      </c>
      <c r="L47" s="32">
        <f t="shared" si="6"/>
        <v>8.1746031746031678E-2</v>
      </c>
    </row>
    <row r="48" spans="1:12" x14ac:dyDescent="0.4">
      <c r="A48" s="86" t="s">
        <v>146</v>
      </c>
      <c r="B48" s="64">
        <v>1042</v>
      </c>
      <c r="C48" s="64">
        <v>1004</v>
      </c>
      <c r="D48" s="27">
        <f t="shared" si="0"/>
        <v>1.0378486055776892</v>
      </c>
      <c r="E48" s="18">
        <f t="shared" si="1"/>
        <v>38</v>
      </c>
      <c r="F48" s="64">
        <v>1260</v>
      </c>
      <c r="G48" s="64">
        <v>1260</v>
      </c>
      <c r="H48" s="27">
        <f t="shared" si="2"/>
        <v>1</v>
      </c>
      <c r="I48" s="18">
        <f t="shared" si="3"/>
        <v>0</v>
      </c>
      <c r="J48" s="27">
        <f t="shared" si="4"/>
        <v>0.82698412698412693</v>
      </c>
      <c r="K48" s="27">
        <f t="shared" si="5"/>
        <v>0.79682539682539677</v>
      </c>
      <c r="L48" s="32">
        <f t="shared" si="6"/>
        <v>3.0158730158730163E-2</v>
      </c>
    </row>
    <row r="49" spans="1:12" x14ac:dyDescent="0.4">
      <c r="A49" s="86" t="s">
        <v>145</v>
      </c>
      <c r="B49" s="64">
        <v>1004</v>
      </c>
      <c r="C49" s="64">
        <v>988</v>
      </c>
      <c r="D49" s="27">
        <f t="shared" si="0"/>
        <v>1.0161943319838056</v>
      </c>
      <c r="E49" s="18">
        <f t="shared" si="1"/>
        <v>16</v>
      </c>
      <c r="F49" s="64">
        <v>1260</v>
      </c>
      <c r="G49" s="64">
        <v>1260</v>
      </c>
      <c r="H49" s="27">
        <f t="shared" si="2"/>
        <v>1</v>
      </c>
      <c r="I49" s="18">
        <f t="shared" si="3"/>
        <v>0</v>
      </c>
      <c r="J49" s="27">
        <f t="shared" si="4"/>
        <v>0.79682539682539677</v>
      </c>
      <c r="K49" s="27">
        <f t="shared" si="5"/>
        <v>0.78412698412698412</v>
      </c>
      <c r="L49" s="32">
        <f t="shared" si="6"/>
        <v>1.2698412698412653E-2</v>
      </c>
    </row>
    <row r="50" spans="1:12" x14ac:dyDescent="0.4">
      <c r="A50" s="85" t="s">
        <v>144</v>
      </c>
      <c r="B50" s="61">
        <v>928</v>
      </c>
      <c r="C50" s="61">
        <v>730</v>
      </c>
      <c r="D50" s="36">
        <f t="shared" si="0"/>
        <v>1.2712328767123289</v>
      </c>
      <c r="E50" s="16">
        <f t="shared" si="1"/>
        <v>198</v>
      </c>
      <c r="F50" s="61">
        <v>1260</v>
      </c>
      <c r="G50" s="61">
        <v>1260</v>
      </c>
      <c r="H50" s="36">
        <f t="shared" si="2"/>
        <v>1</v>
      </c>
      <c r="I50" s="16">
        <f t="shared" si="3"/>
        <v>0</v>
      </c>
      <c r="J50" s="36">
        <f t="shared" si="4"/>
        <v>0.73650793650793656</v>
      </c>
      <c r="K50" s="36">
        <f t="shared" si="5"/>
        <v>0.57936507936507942</v>
      </c>
      <c r="L50" s="35">
        <f t="shared" si="6"/>
        <v>0.15714285714285714</v>
      </c>
    </row>
    <row r="51" spans="1:12" x14ac:dyDescent="0.4">
      <c r="C51" s="12"/>
      <c r="D51" s="14"/>
      <c r="E51" s="14"/>
      <c r="F51" s="12"/>
      <c r="G51" s="12"/>
      <c r="H51" s="14"/>
      <c r="I51" s="14"/>
      <c r="J51" s="12"/>
      <c r="K51" s="12"/>
    </row>
    <row r="52" spans="1:12" x14ac:dyDescent="0.4">
      <c r="C52" s="12"/>
      <c r="D52" s="14"/>
      <c r="E52" s="14"/>
      <c r="F52" s="12"/>
      <c r="G52" s="12"/>
      <c r="H52" s="14"/>
      <c r="I52" s="14"/>
      <c r="J52" s="12"/>
      <c r="K52" s="12"/>
    </row>
    <row r="53" spans="1:12" x14ac:dyDescent="0.4">
      <c r="C53" s="12"/>
      <c r="E53" s="14"/>
      <c r="G53" s="12"/>
      <c r="I53" s="14"/>
      <c r="K53" s="12"/>
    </row>
    <row r="54" spans="1:12" x14ac:dyDescent="0.4">
      <c r="C54" s="12"/>
      <c r="E54" s="14"/>
      <c r="G54" s="12"/>
      <c r="I54" s="14"/>
      <c r="K54" s="12"/>
    </row>
    <row r="55" spans="1:12" x14ac:dyDescent="0.4">
      <c r="C55" s="12"/>
      <c r="E55" s="14"/>
      <c r="G55" s="12"/>
      <c r="I55" s="14"/>
      <c r="K55" s="12"/>
    </row>
    <row r="56" spans="1:12" x14ac:dyDescent="0.4">
      <c r="C56" s="12"/>
      <c r="E56" s="14"/>
      <c r="G56" s="12"/>
      <c r="I56" s="14"/>
      <c r="K56" s="12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/>
  </sheetViews>
  <sheetFormatPr defaultColWidth="15.75" defaultRowHeight="10.5" x14ac:dyDescent="0.4"/>
  <cols>
    <col min="1" max="1" width="22" style="145" bestFit="1" customWidth="1"/>
    <col min="2" max="3" width="11.25" style="14" customWidth="1"/>
    <col min="4" max="5" width="11.25" style="145" customWidth="1"/>
    <col min="6" max="7" width="11.25" style="14" customWidth="1"/>
    <col min="8" max="9" width="11.25" style="145" customWidth="1"/>
    <col min="10" max="11" width="11.25" style="14" customWidth="1"/>
    <col min="12" max="12" width="11.25" style="145" customWidth="1"/>
    <col min="13" max="13" width="9" style="145" bestFit="1" customWidth="1"/>
    <col min="14" max="14" width="6.5" style="145" bestFit="1" customWidth="1"/>
    <col min="15" max="256" width="15.75" style="145"/>
    <col min="257" max="257" width="22" style="145" bestFit="1" customWidth="1"/>
    <col min="258" max="268" width="11.25" style="145" customWidth="1"/>
    <col min="269" max="269" width="9" style="145" bestFit="1" customWidth="1"/>
    <col min="270" max="270" width="6.5" style="145" bestFit="1" customWidth="1"/>
    <col min="271" max="512" width="15.75" style="145"/>
    <col min="513" max="513" width="22" style="145" bestFit="1" customWidth="1"/>
    <col min="514" max="524" width="11.25" style="145" customWidth="1"/>
    <col min="525" max="525" width="9" style="145" bestFit="1" customWidth="1"/>
    <col min="526" max="526" width="6.5" style="145" bestFit="1" customWidth="1"/>
    <col min="527" max="768" width="15.75" style="145"/>
    <col min="769" max="769" width="22" style="145" bestFit="1" customWidth="1"/>
    <col min="770" max="780" width="11.25" style="145" customWidth="1"/>
    <col min="781" max="781" width="9" style="145" bestFit="1" customWidth="1"/>
    <col min="782" max="782" width="6.5" style="145" bestFit="1" customWidth="1"/>
    <col min="783" max="1024" width="15.75" style="145"/>
    <col min="1025" max="1025" width="22" style="145" bestFit="1" customWidth="1"/>
    <col min="1026" max="1036" width="11.25" style="145" customWidth="1"/>
    <col min="1037" max="1037" width="9" style="145" bestFit="1" customWidth="1"/>
    <col min="1038" max="1038" width="6.5" style="145" bestFit="1" customWidth="1"/>
    <col min="1039" max="1280" width="15.75" style="145"/>
    <col min="1281" max="1281" width="22" style="145" bestFit="1" customWidth="1"/>
    <col min="1282" max="1292" width="11.25" style="145" customWidth="1"/>
    <col min="1293" max="1293" width="9" style="145" bestFit="1" customWidth="1"/>
    <col min="1294" max="1294" width="6.5" style="145" bestFit="1" customWidth="1"/>
    <col min="1295" max="1536" width="15.75" style="145"/>
    <col min="1537" max="1537" width="22" style="145" bestFit="1" customWidth="1"/>
    <col min="1538" max="1548" width="11.25" style="145" customWidth="1"/>
    <col min="1549" max="1549" width="9" style="145" bestFit="1" customWidth="1"/>
    <col min="1550" max="1550" width="6.5" style="145" bestFit="1" customWidth="1"/>
    <col min="1551" max="1792" width="15.75" style="145"/>
    <col min="1793" max="1793" width="22" style="145" bestFit="1" customWidth="1"/>
    <col min="1794" max="1804" width="11.25" style="145" customWidth="1"/>
    <col min="1805" max="1805" width="9" style="145" bestFit="1" customWidth="1"/>
    <col min="1806" max="1806" width="6.5" style="145" bestFit="1" customWidth="1"/>
    <col min="1807" max="2048" width="15.75" style="145"/>
    <col min="2049" max="2049" width="22" style="145" bestFit="1" customWidth="1"/>
    <col min="2050" max="2060" width="11.25" style="145" customWidth="1"/>
    <col min="2061" max="2061" width="9" style="145" bestFit="1" customWidth="1"/>
    <col min="2062" max="2062" width="6.5" style="145" bestFit="1" customWidth="1"/>
    <col min="2063" max="2304" width="15.75" style="145"/>
    <col min="2305" max="2305" width="22" style="145" bestFit="1" customWidth="1"/>
    <col min="2306" max="2316" width="11.25" style="145" customWidth="1"/>
    <col min="2317" max="2317" width="9" style="145" bestFit="1" customWidth="1"/>
    <col min="2318" max="2318" width="6.5" style="145" bestFit="1" customWidth="1"/>
    <col min="2319" max="2560" width="15.75" style="145"/>
    <col min="2561" max="2561" width="22" style="145" bestFit="1" customWidth="1"/>
    <col min="2562" max="2572" width="11.25" style="145" customWidth="1"/>
    <col min="2573" max="2573" width="9" style="145" bestFit="1" customWidth="1"/>
    <col min="2574" max="2574" width="6.5" style="145" bestFit="1" customWidth="1"/>
    <col min="2575" max="2816" width="15.75" style="145"/>
    <col min="2817" max="2817" width="22" style="145" bestFit="1" customWidth="1"/>
    <col min="2818" max="2828" width="11.25" style="145" customWidth="1"/>
    <col min="2829" max="2829" width="9" style="145" bestFit="1" customWidth="1"/>
    <col min="2830" max="2830" width="6.5" style="145" bestFit="1" customWidth="1"/>
    <col min="2831" max="3072" width="15.75" style="145"/>
    <col min="3073" max="3073" width="22" style="145" bestFit="1" customWidth="1"/>
    <col min="3074" max="3084" width="11.25" style="145" customWidth="1"/>
    <col min="3085" max="3085" width="9" style="145" bestFit="1" customWidth="1"/>
    <col min="3086" max="3086" width="6.5" style="145" bestFit="1" customWidth="1"/>
    <col min="3087" max="3328" width="15.75" style="145"/>
    <col min="3329" max="3329" width="22" style="145" bestFit="1" customWidth="1"/>
    <col min="3330" max="3340" width="11.25" style="145" customWidth="1"/>
    <col min="3341" max="3341" width="9" style="145" bestFit="1" customWidth="1"/>
    <col min="3342" max="3342" width="6.5" style="145" bestFit="1" customWidth="1"/>
    <col min="3343" max="3584" width="15.75" style="145"/>
    <col min="3585" max="3585" width="22" style="145" bestFit="1" customWidth="1"/>
    <col min="3586" max="3596" width="11.25" style="145" customWidth="1"/>
    <col min="3597" max="3597" width="9" style="145" bestFit="1" customWidth="1"/>
    <col min="3598" max="3598" width="6.5" style="145" bestFit="1" customWidth="1"/>
    <col min="3599" max="3840" width="15.75" style="145"/>
    <col min="3841" max="3841" width="22" style="145" bestFit="1" customWidth="1"/>
    <col min="3842" max="3852" width="11.25" style="145" customWidth="1"/>
    <col min="3853" max="3853" width="9" style="145" bestFit="1" customWidth="1"/>
    <col min="3854" max="3854" width="6.5" style="145" bestFit="1" customWidth="1"/>
    <col min="3855" max="4096" width="15.75" style="145"/>
    <col min="4097" max="4097" width="22" style="145" bestFit="1" customWidth="1"/>
    <col min="4098" max="4108" width="11.25" style="145" customWidth="1"/>
    <col min="4109" max="4109" width="9" style="145" bestFit="1" customWidth="1"/>
    <col min="4110" max="4110" width="6.5" style="145" bestFit="1" customWidth="1"/>
    <col min="4111" max="4352" width="15.75" style="145"/>
    <col min="4353" max="4353" width="22" style="145" bestFit="1" customWidth="1"/>
    <col min="4354" max="4364" width="11.25" style="145" customWidth="1"/>
    <col min="4365" max="4365" width="9" style="145" bestFit="1" customWidth="1"/>
    <col min="4366" max="4366" width="6.5" style="145" bestFit="1" customWidth="1"/>
    <col min="4367" max="4608" width="15.75" style="145"/>
    <col min="4609" max="4609" width="22" style="145" bestFit="1" customWidth="1"/>
    <col min="4610" max="4620" width="11.25" style="145" customWidth="1"/>
    <col min="4621" max="4621" width="9" style="145" bestFit="1" customWidth="1"/>
    <col min="4622" max="4622" width="6.5" style="145" bestFit="1" customWidth="1"/>
    <col min="4623" max="4864" width="15.75" style="145"/>
    <col min="4865" max="4865" width="22" style="145" bestFit="1" customWidth="1"/>
    <col min="4866" max="4876" width="11.25" style="145" customWidth="1"/>
    <col min="4877" max="4877" width="9" style="145" bestFit="1" customWidth="1"/>
    <col min="4878" max="4878" width="6.5" style="145" bestFit="1" customWidth="1"/>
    <col min="4879" max="5120" width="15.75" style="145"/>
    <col min="5121" max="5121" width="22" style="145" bestFit="1" customWidth="1"/>
    <col min="5122" max="5132" width="11.25" style="145" customWidth="1"/>
    <col min="5133" max="5133" width="9" style="145" bestFit="1" customWidth="1"/>
    <col min="5134" max="5134" width="6.5" style="145" bestFit="1" customWidth="1"/>
    <col min="5135" max="5376" width="15.75" style="145"/>
    <col min="5377" max="5377" width="22" style="145" bestFit="1" customWidth="1"/>
    <col min="5378" max="5388" width="11.25" style="145" customWidth="1"/>
    <col min="5389" max="5389" width="9" style="145" bestFit="1" customWidth="1"/>
    <col min="5390" max="5390" width="6.5" style="145" bestFit="1" customWidth="1"/>
    <col min="5391" max="5632" width="15.75" style="145"/>
    <col min="5633" max="5633" width="22" style="145" bestFit="1" customWidth="1"/>
    <col min="5634" max="5644" width="11.25" style="145" customWidth="1"/>
    <col min="5645" max="5645" width="9" style="145" bestFit="1" customWidth="1"/>
    <col min="5646" max="5646" width="6.5" style="145" bestFit="1" customWidth="1"/>
    <col min="5647" max="5888" width="15.75" style="145"/>
    <col min="5889" max="5889" width="22" style="145" bestFit="1" customWidth="1"/>
    <col min="5890" max="5900" width="11.25" style="145" customWidth="1"/>
    <col min="5901" max="5901" width="9" style="145" bestFit="1" customWidth="1"/>
    <col min="5902" max="5902" width="6.5" style="145" bestFit="1" customWidth="1"/>
    <col min="5903" max="6144" width="15.75" style="145"/>
    <col min="6145" max="6145" width="22" style="145" bestFit="1" customWidth="1"/>
    <col min="6146" max="6156" width="11.25" style="145" customWidth="1"/>
    <col min="6157" max="6157" width="9" style="145" bestFit="1" customWidth="1"/>
    <col min="6158" max="6158" width="6.5" style="145" bestFit="1" customWidth="1"/>
    <col min="6159" max="6400" width="15.75" style="145"/>
    <col min="6401" max="6401" width="22" style="145" bestFit="1" customWidth="1"/>
    <col min="6402" max="6412" width="11.25" style="145" customWidth="1"/>
    <col min="6413" max="6413" width="9" style="145" bestFit="1" customWidth="1"/>
    <col min="6414" max="6414" width="6.5" style="145" bestFit="1" customWidth="1"/>
    <col min="6415" max="6656" width="15.75" style="145"/>
    <col min="6657" max="6657" width="22" style="145" bestFit="1" customWidth="1"/>
    <col min="6658" max="6668" width="11.25" style="145" customWidth="1"/>
    <col min="6669" max="6669" width="9" style="145" bestFit="1" customWidth="1"/>
    <col min="6670" max="6670" width="6.5" style="145" bestFit="1" customWidth="1"/>
    <col min="6671" max="6912" width="15.75" style="145"/>
    <col min="6913" max="6913" width="22" style="145" bestFit="1" customWidth="1"/>
    <col min="6914" max="6924" width="11.25" style="145" customWidth="1"/>
    <col min="6925" max="6925" width="9" style="145" bestFit="1" customWidth="1"/>
    <col min="6926" max="6926" width="6.5" style="145" bestFit="1" customWidth="1"/>
    <col min="6927" max="7168" width="15.75" style="145"/>
    <col min="7169" max="7169" width="22" style="145" bestFit="1" customWidth="1"/>
    <col min="7170" max="7180" width="11.25" style="145" customWidth="1"/>
    <col min="7181" max="7181" width="9" style="145" bestFit="1" customWidth="1"/>
    <col min="7182" max="7182" width="6.5" style="145" bestFit="1" customWidth="1"/>
    <col min="7183" max="7424" width="15.75" style="145"/>
    <col min="7425" max="7425" width="22" style="145" bestFit="1" customWidth="1"/>
    <col min="7426" max="7436" width="11.25" style="145" customWidth="1"/>
    <col min="7437" max="7437" width="9" style="145" bestFit="1" customWidth="1"/>
    <col min="7438" max="7438" width="6.5" style="145" bestFit="1" customWidth="1"/>
    <col min="7439" max="7680" width="15.75" style="145"/>
    <col min="7681" max="7681" width="22" style="145" bestFit="1" customWidth="1"/>
    <col min="7682" max="7692" width="11.25" style="145" customWidth="1"/>
    <col min="7693" max="7693" width="9" style="145" bestFit="1" customWidth="1"/>
    <col min="7694" max="7694" width="6.5" style="145" bestFit="1" customWidth="1"/>
    <col min="7695" max="7936" width="15.75" style="145"/>
    <col min="7937" max="7937" width="22" style="145" bestFit="1" customWidth="1"/>
    <col min="7938" max="7948" width="11.25" style="145" customWidth="1"/>
    <col min="7949" max="7949" width="9" style="145" bestFit="1" customWidth="1"/>
    <col min="7950" max="7950" width="6.5" style="145" bestFit="1" customWidth="1"/>
    <col min="7951" max="8192" width="15.75" style="145"/>
    <col min="8193" max="8193" width="22" style="145" bestFit="1" customWidth="1"/>
    <col min="8194" max="8204" width="11.25" style="145" customWidth="1"/>
    <col min="8205" max="8205" width="9" style="145" bestFit="1" customWidth="1"/>
    <col min="8206" max="8206" width="6.5" style="145" bestFit="1" customWidth="1"/>
    <col min="8207" max="8448" width="15.75" style="145"/>
    <col min="8449" max="8449" width="22" style="145" bestFit="1" customWidth="1"/>
    <col min="8450" max="8460" width="11.25" style="145" customWidth="1"/>
    <col min="8461" max="8461" width="9" style="145" bestFit="1" customWidth="1"/>
    <col min="8462" max="8462" width="6.5" style="145" bestFit="1" customWidth="1"/>
    <col min="8463" max="8704" width="15.75" style="145"/>
    <col min="8705" max="8705" width="22" style="145" bestFit="1" customWidth="1"/>
    <col min="8706" max="8716" width="11.25" style="145" customWidth="1"/>
    <col min="8717" max="8717" width="9" style="145" bestFit="1" customWidth="1"/>
    <col min="8718" max="8718" width="6.5" style="145" bestFit="1" customWidth="1"/>
    <col min="8719" max="8960" width="15.75" style="145"/>
    <col min="8961" max="8961" width="22" style="145" bestFit="1" customWidth="1"/>
    <col min="8962" max="8972" width="11.25" style="145" customWidth="1"/>
    <col min="8973" max="8973" width="9" style="145" bestFit="1" customWidth="1"/>
    <col min="8974" max="8974" width="6.5" style="145" bestFit="1" customWidth="1"/>
    <col min="8975" max="9216" width="15.75" style="145"/>
    <col min="9217" max="9217" width="22" style="145" bestFit="1" customWidth="1"/>
    <col min="9218" max="9228" width="11.25" style="145" customWidth="1"/>
    <col min="9229" max="9229" width="9" style="145" bestFit="1" customWidth="1"/>
    <col min="9230" max="9230" width="6.5" style="145" bestFit="1" customWidth="1"/>
    <col min="9231" max="9472" width="15.75" style="145"/>
    <col min="9473" max="9473" width="22" style="145" bestFit="1" customWidth="1"/>
    <col min="9474" max="9484" width="11.25" style="145" customWidth="1"/>
    <col min="9485" max="9485" width="9" style="145" bestFit="1" customWidth="1"/>
    <col min="9486" max="9486" width="6.5" style="145" bestFit="1" customWidth="1"/>
    <col min="9487" max="9728" width="15.75" style="145"/>
    <col min="9729" max="9729" width="22" style="145" bestFit="1" customWidth="1"/>
    <col min="9730" max="9740" width="11.25" style="145" customWidth="1"/>
    <col min="9741" max="9741" width="9" style="145" bestFit="1" customWidth="1"/>
    <col min="9742" max="9742" width="6.5" style="145" bestFit="1" customWidth="1"/>
    <col min="9743" max="9984" width="15.75" style="145"/>
    <col min="9985" max="9985" width="22" style="145" bestFit="1" customWidth="1"/>
    <col min="9986" max="9996" width="11.25" style="145" customWidth="1"/>
    <col min="9997" max="9997" width="9" style="145" bestFit="1" customWidth="1"/>
    <col min="9998" max="9998" width="6.5" style="145" bestFit="1" customWidth="1"/>
    <col min="9999" max="10240" width="15.75" style="145"/>
    <col min="10241" max="10241" width="22" style="145" bestFit="1" customWidth="1"/>
    <col min="10242" max="10252" width="11.25" style="145" customWidth="1"/>
    <col min="10253" max="10253" width="9" style="145" bestFit="1" customWidth="1"/>
    <col min="10254" max="10254" width="6.5" style="145" bestFit="1" customWidth="1"/>
    <col min="10255" max="10496" width="15.75" style="145"/>
    <col min="10497" max="10497" width="22" style="145" bestFit="1" customWidth="1"/>
    <col min="10498" max="10508" width="11.25" style="145" customWidth="1"/>
    <col min="10509" max="10509" width="9" style="145" bestFit="1" customWidth="1"/>
    <col min="10510" max="10510" width="6.5" style="145" bestFit="1" customWidth="1"/>
    <col min="10511" max="10752" width="15.75" style="145"/>
    <col min="10753" max="10753" width="22" style="145" bestFit="1" customWidth="1"/>
    <col min="10754" max="10764" width="11.25" style="145" customWidth="1"/>
    <col min="10765" max="10765" width="9" style="145" bestFit="1" customWidth="1"/>
    <col min="10766" max="10766" width="6.5" style="145" bestFit="1" customWidth="1"/>
    <col min="10767" max="11008" width="15.75" style="145"/>
    <col min="11009" max="11009" width="22" style="145" bestFit="1" customWidth="1"/>
    <col min="11010" max="11020" width="11.25" style="145" customWidth="1"/>
    <col min="11021" max="11021" width="9" style="145" bestFit="1" customWidth="1"/>
    <col min="11022" max="11022" width="6.5" style="145" bestFit="1" customWidth="1"/>
    <col min="11023" max="11264" width="15.75" style="145"/>
    <col min="11265" max="11265" width="22" style="145" bestFit="1" customWidth="1"/>
    <col min="11266" max="11276" width="11.25" style="145" customWidth="1"/>
    <col min="11277" max="11277" width="9" style="145" bestFit="1" customWidth="1"/>
    <col min="11278" max="11278" width="6.5" style="145" bestFit="1" customWidth="1"/>
    <col min="11279" max="11520" width="15.75" style="145"/>
    <col min="11521" max="11521" width="22" style="145" bestFit="1" customWidth="1"/>
    <col min="11522" max="11532" width="11.25" style="145" customWidth="1"/>
    <col min="11533" max="11533" width="9" style="145" bestFit="1" customWidth="1"/>
    <col min="11534" max="11534" width="6.5" style="145" bestFit="1" customWidth="1"/>
    <col min="11535" max="11776" width="15.75" style="145"/>
    <col min="11777" max="11777" width="22" style="145" bestFit="1" customWidth="1"/>
    <col min="11778" max="11788" width="11.25" style="145" customWidth="1"/>
    <col min="11789" max="11789" width="9" style="145" bestFit="1" customWidth="1"/>
    <col min="11790" max="11790" width="6.5" style="145" bestFit="1" customWidth="1"/>
    <col min="11791" max="12032" width="15.75" style="145"/>
    <col min="12033" max="12033" width="22" style="145" bestFit="1" customWidth="1"/>
    <col min="12034" max="12044" width="11.25" style="145" customWidth="1"/>
    <col min="12045" max="12045" width="9" style="145" bestFit="1" customWidth="1"/>
    <col min="12046" max="12046" width="6.5" style="145" bestFit="1" customWidth="1"/>
    <col min="12047" max="12288" width="15.75" style="145"/>
    <col min="12289" max="12289" width="22" style="145" bestFit="1" customWidth="1"/>
    <col min="12290" max="12300" width="11.25" style="145" customWidth="1"/>
    <col min="12301" max="12301" width="9" style="145" bestFit="1" customWidth="1"/>
    <col min="12302" max="12302" width="6.5" style="145" bestFit="1" customWidth="1"/>
    <col min="12303" max="12544" width="15.75" style="145"/>
    <col min="12545" max="12545" width="22" style="145" bestFit="1" customWidth="1"/>
    <col min="12546" max="12556" width="11.25" style="145" customWidth="1"/>
    <col min="12557" max="12557" width="9" style="145" bestFit="1" customWidth="1"/>
    <col min="12558" max="12558" width="6.5" style="145" bestFit="1" customWidth="1"/>
    <col min="12559" max="12800" width="15.75" style="145"/>
    <col min="12801" max="12801" width="22" style="145" bestFit="1" customWidth="1"/>
    <col min="12802" max="12812" width="11.25" style="145" customWidth="1"/>
    <col min="12813" max="12813" width="9" style="145" bestFit="1" customWidth="1"/>
    <col min="12814" max="12814" width="6.5" style="145" bestFit="1" customWidth="1"/>
    <col min="12815" max="13056" width="15.75" style="145"/>
    <col min="13057" max="13057" width="22" style="145" bestFit="1" customWidth="1"/>
    <col min="13058" max="13068" width="11.25" style="145" customWidth="1"/>
    <col min="13069" max="13069" width="9" style="145" bestFit="1" customWidth="1"/>
    <col min="13070" max="13070" width="6.5" style="145" bestFit="1" customWidth="1"/>
    <col min="13071" max="13312" width="15.75" style="145"/>
    <col min="13313" max="13313" width="22" style="145" bestFit="1" customWidth="1"/>
    <col min="13314" max="13324" width="11.25" style="145" customWidth="1"/>
    <col min="13325" max="13325" width="9" style="145" bestFit="1" customWidth="1"/>
    <col min="13326" max="13326" width="6.5" style="145" bestFit="1" customWidth="1"/>
    <col min="13327" max="13568" width="15.75" style="145"/>
    <col min="13569" max="13569" width="22" style="145" bestFit="1" customWidth="1"/>
    <col min="13570" max="13580" width="11.25" style="145" customWidth="1"/>
    <col min="13581" max="13581" width="9" style="145" bestFit="1" customWidth="1"/>
    <col min="13582" max="13582" width="6.5" style="145" bestFit="1" customWidth="1"/>
    <col min="13583" max="13824" width="15.75" style="145"/>
    <col min="13825" max="13825" width="22" style="145" bestFit="1" customWidth="1"/>
    <col min="13826" max="13836" width="11.25" style="145" customWidth="1"/>
    <col min="13837" max="13837" width="9" style="145" bestFit="1" customWidth="1"/>
    <col min="13838" max="13838" width="6.5" style="145" bestFit="1" customWidth="1"/>
    <col min="13839" max="14080" width="15.75" style="145"/>
    <col min="14081" max="14081" width="22" style="145" bestFit="1" customWidth="1"/>
    <col min="14082" max="14092" width="11.25" style="145" customWidth="1"/>
    <col min="14093" max="14093" width="9" style="145" bestFit="1" customWidth="1"/>
    <col min="14094" max="14094" width="6.5" style="145" bestFit="1" customWidth="1"/>
    <col min="14095" max="14336" width="15.75" style="145"/>
    <col min="14337" max="14337" width="22" style="145" bestFit="1" customWidth="1"/>
    <col min="14338" max="14348" width="11.25" style="145" customWidth="1"/>
    <col min="14349" max="14349" width="9" style="145" bestFit="1" customWidth="1"/>
    <col min="14350" max="14350" width="6.5" style="145" bestFit="1" customWidth="1"/>
    <col min="14351" max="14592" width="15.75" style="145"/>
    <col min="14593" max="14593" width="22" style="145" bestFit="1" customWidth="1"/>
    <col min="14594" max="14604" width="11.25" style="145" customWidth="1"/>
    <col min="14605" max="14605" width="9" style="145" bestFit="1" customWidth="1"/>
    <col min="14606" max="14606" width="6.5" style="145" bestFit="1" customWidth="1"/>
    <col min="14607" max="14848" width="15.75" style="145"/>
    <col min="14849" max="14849" width="22" style="145" bestFit="1" customWidth="1"/>
    <col min="14850" max="14860" width="11.25" style="145" customWidth="1"/>
    <col min="14861" max="14861" width="9" style="145" bestFit="1" customWidth="1"/>
    <col min="14862" max="14862" width="6.5" style="145" bestFit="1" customWidth="1"/>
    <col min="14863" max="15104" width="15.75" style="145"/>
    <col min="15105" max="15105" width="22" style="145" bestFit="1" customWidth="1"/>
    <col min="15106" max="15116" width="11.25" style="145" customWidth="1"/>
    <col min="15117" max="15117" width="9" style="145" bestFit="1" customWidth="1"/>
    <col min="15118" max="15118" width="6.5" style="145" bestFit="1" customWidth="1"/>
    <col min="15119" max="15360" width="15.75" style="145"/>
    <col min="15361" max="15361" width="22" style="145" bestFit="1" customWidth="1"/>
    <col min="15362" max="15372" width="11.25" style="145" customWidth="1"/>
    <col min="15373" max="15373" width="9" style="145" bestFit="1" customWidth="1"/>
    <col min="15374" max="15374" width="6.5" style="145" bestFit="1" customWidth="1"/>
    <col min="15375" max="15616" width="15.75" style="145"/>
    <col min="15617" max="15617" width="22" style="145" bestFit="1" customWidth="1"/>
    <col min="15618" max="15628" width="11.25" style="145" customWidth="1"/>
    <col min="15629" max="15629" width="9" style="145" bestFit="1" customWidth="1"/>
    <col min="15630" max="15630" width="6.5" style="145" bestFit="1" customWidth="1"/>
    <col min="15631" max="15872" width="15.75" style="145"/>
    <col min="15873" max="15873" width="22" style="145" bestFit="1" customWidth="1"/>
    <col min="15874" max="15884" width="11.25" style="145" customWidth="1"/>
    <col min="15885" max="15885" width="9" style="145" bestFit="1" customWidth="1"/>
    <col min="15886" max="15886" width="6.5" style="145" bestFit="1" customWidth="1"/>
    <col min="15887" max="16128" width="15.75" style="145"/>
    <col min="16129" max="16129" width="22" style="145" bestFit="1" customWidth="1"/>
    <col min="16130" max="16140" width="11.25" style="145" customWidth="1"/>
    <col min="16141" max="16141" width="9" style="145" bestFit="1" customWidth="1"/>
    <col min="16142" max="16142" width="6.5" style="145" bestFit="1" customWidth="1"/>
    <col min="16143" max="16384" width="15.75" style="145"/>
  </cols>
  <sheetData>
    <row r="1" spans="1:12" s="12" customFormat="1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３月(中旬)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80"/>
      <c r="B2" s="187" t="s">
        <v>88</v>
      </c>
      <c r="C2" s="188"/>
      <c r="D2" s="188"/>
      <c r="E2" s="189"/>
      <c r="F2" s="187" t="s">
        <v>243</v>
      </c>
      <c r="G2" s="188"/>
      <c r="H2" s="188"/>
      <c r="I2" s="189"/>
      <c r="J2" s="187" t="s">
        <v>244</v>
      </c>
      <c r="K2" s="188"/>
      <c r="L2" s="189"/>
    </row>
    <row r="3" spans="1:12" x14ac:dyDescent="0.4">
      <c r="A3" s="178"/>
      <c r="B3" s="181"/>
      <c r="C3" s="182"/>
      <c r="D3" s="182"/>
      <c r="E3" s="183"/>
      <c r="F3" s="181"/>
      <c r="G3" s="182"/>
      <c r="H3" s="182"/>
      <c r="I3" s="183"/>
      <c r="J3" s="181"/>
      <c r="K3" s="182"/>
      <c r="L3" s="183"/>
    </row>
    <row r="4" spans="1:12" x14ac:dyDescent="0.4">
      <c r="A4" s="178"/>
      <c r="B4" s="177" t="s">
        <v>109</v>
      </c>
      <c r="C4" s="177" t="s">
        <v>179</v>
      </c>
      <c r="D4" s="178" t="s">
        <v>87</v>
      </c>
      <c r="E4" s="178"/>
      <c r="F4" s="173" t="str">
        <f>+B4</f>
        <v>(05'3/11～20)</v>
      </c>
      <c r="G4" s="173" t="str">
        <f>+C4</f>
        <v>(04'3/11～20)</v>
      </c>
      <c r="H4" s="178" t="s">
        <v>87</v>
      </c>
      <c r="I4" s="178"/>
      <c r="J4" s="173" t="str">
        <f>+B4</f>
        <v>(05'3/11～20)</v>
      </c>
      <c r="K4" s="173" t="str">
        <f>+C4</f>
        <v>(04'3/11～20)</v>
      </c>
      <c r="L4" s="179" t="s">
        <v>85</v>
      </c>
    </row>
    <row r="5" spans="1:12" s="147" customFormat="1" x14ac:dyDescent="0.4">
      <c r="A5" s="178"/>
      <c r="B5" s="177"/>
      <c r="C5" s="177"/>
      <c r="D5" s="146" t="s">
        <v>86</v>
      </c>
      <c r="E5" s="146" t="s">
        <v>85</v>
      </c>
      <c r="F5" s="173"/>
      <c r="G5" s="173"/>
      <c r="H5" s="146" t="s">
        <v>86</v>
      </c>
      <c r="I5" s="146" t="s">
        <v>85</v>
      </c>
      <c r="J5" s="173"/>
      <c r="K5" s="173"/>
      <c r="L5" s="180"/>
    </row>
    <row r="6" spans="1:12" s="150" customFormat="1" x14ac:dyDescent="0.4">
      <c r="A6" s="148" t="s">
        <v>97</v>
      </c>
      <c r="B6" s="43">
        <f>+B7+B31</f>
        <v>186607</v>
      </c>
      <c r="C6" s="43">
        <f>+C7+C31</f>
        <v>180111</v>
      </c>
      <c r="D6" s="20">
        <f t="shared" ref="D6:D49" si="0">+B6/C6</f>
        <v>1.0360666477894187</v>
      </c>
      <c r="E6" s="149">
        <f t="shared" ref="E6:E49" si="1">+B6-C6</f>
        <v>6496</v>
      </c>
      <c r="F6" s="43">
        <f>+F7+F31</f>
        <v>225021</v>
      </c>
      <c r="G6" s="43">
        <f>+G7+G31</f>
        <v>212953</v>
      </c>
      <c r="H6" s="20">
        <f t="shared" ref="H6:H49" si="2">+F6/G6</f>
        <v>1.0566697815949999</v>
      </c>
      <c r="I6" s="149">
        <f t="shared" ref="I6:I49" si="3">+F6-G6</f>
        <v>12068</v>
      </c>
      <c r="J6" s="20">
        <f t="shared" ref="J6:K35" si="4">+B6/F6</f>
        <v>0.82928704432030786</v>
      </c>
      <c r="K6" s="20">
        <f t="shared" si="4"/>
        <v>0.84577817640512221</v>
      </c>
      <c r="L6" s="33">
        <f t="shared" ref="L6:L49" si="5">+J6-K6</f>
        <v>-1.6491132084814342E-2</v>
      </c>
    </row>
    <row r="7" spans="1:12" s="150" customFormat="1" x14ac:dyDescent="0.4">
      <c r="A7" s="148" t="s">
        <v>84</v>
      </c>
      <c r="B7" s="43">
        <f>+B8+B15+B28</f>
        <v>90847</v>
      </c>
      <c r="C7" s="43">
        <f>+C8+C15+C28</f>
        <v>85499</v>
      </c>
      <c r="D7" s="20">
        <f t="shared" si="0"/>
        <v>1.0625504391864233</v>
      </c>
      <c r="E7" s="149">
        <f t="shared" si="1"/>
        <v>5348</v>
      </c>
      <c r="F7" s="43">
        <f>+F8+F15+F28</f>
        <v>108213</v>
      </c>
      <c r="G7" s="43">
        <f>+G8+G15+G28</f>
        <v>100738</v>
      </c>
      <c r="H7" s="20">
        <f t="shared" si="2"/>
        <v>1.0742023863884531</v>
      </c>
      <c r="I7" s="149">
        <f t="shared" si="3"/>
        <v>7475</v>
      </c>
      <c r="J7" s="20">
        <f t="shared" si="4"/>
        <v>0.8395202055205937</v>
      </c>
      <c r="K7" s="20">
        <f t="shared" si="4"/>
        <v>0.8487263991740952</v>
      </c>
      <c r="L7" s="33">
        <f t="shared" si="5"/>
        <v>-9.2061936535015043E-3</v>
      </c>
    </row>
    <row r="8" spans="1:12" s="152" customFormat="1" x14ac:dyDescent="0.4">
      <c r="A8" s="146" t="s">
        <v>91</v>
      </c>
      <c r="B8" s="48">
        <f>SUM(B9:B14)</f>
        <v>75243</v>
      </c>
      <c r="C8" s="48">
        <f>SUM(C9:C14)</f>
        <v>70091</v>
      </c>
      <c r="D8" s="31">
        <f t="shared" si="0"/>
        <v>1.0735044442225108</v>
      </c>
      <c r="E8" s="151">
        <f t="shared" si="1"/>
        <v>5152</v>
      </c>
      <c r="F8" s="48">
        <f>SUM(F9:F14)</f>
        <v>89466</v>
      </c>
      <c r="G8" s="48">
        <f>SUM(G9:G14)</f>
        <v>81880</v>
      </c>
      <c r="H8" s="31">
        <f t="shared" si="2"/>
        <v>1.0926477772349781</v>
      </c>
      <c r="I8" s="151">
        <f t="shared" si="3"/>
        <v>7586</v>
      </c>
      <c r="J8" s="31">
        <f t="shared" si="4"/>
        <v>0.84102340553953459</v>
      </c>
      <c r="K8" s="31">
        <f t="shared" si="4"/>
        <v>0.85602100635075717</v>
      </c>
      <c r="L8" s="30">
        <f t="shared" si="5"/>
        <v>-1.4997600811222589E-2</v>
      </c>
    </row>
    <row r="9" spans="1:12" x14ac:dyDescent="0.4">
      <c r="A9" s="153" t="s">
        <v>82</v>
      </c>
      <c r="B9" s="47">
        <f>+'[3]３月動向(20)'!B9-'[3]３月動向(10)'!B8</f>
        <v>40722</v>
      </c>
      <c r="C9" s="47">
        <f>+'[3]３月動向(20)'!C9-'[3]３月動向(10)'!C8</f>
        <v>37580</v>
      </c>
      <c r="D9" s="25">
        <f t="shared" si="0"/>
        <v>1.0836083022884513</v>
      </c>
      <c r="E9" s="154">
        <f t="shared" si="1"/>
        <v>3142</v>
      </c>
      <c r="F9" s="47">
        <f>+'[3]３月動向(20)'!F9-'[3]３月動向(10)'!F8</f>
        <v>47864</v>
      </c>
      <c r="G9" s="47">
        <f>+'[3]３月動向(20)'!G9-'[3]３月動向(10)'!G8</f>
        <v>44318</v>
      </c>
      <c r="H9" s="25">
        <f t="shared" si="2"/>
        <v>1.0800126359492757</v>
      </c>
      <c r="I9" s="154">
        <f t="shared" si="3"/>
        <v>3546</v>
      </c>
      <c r="J9" s="25">
        <f t="shared" si="4"/>
        <v>0.8507855590840715</v>
      </c>
      <c r="K9" s="25">
        <f t="shared" si="4"/>
        <v>0.84796245317929508</v>
      </c>
      <c r="L9" s="24">
        <f t="shared" si="5"/>
        <v>2.8231059047764129E-3</v>
      </c>
    </row>
    <row r="10" spans="1:12" x14ac:dyDescent="0.4">
      <c r="A10" s="155" t="s">
        <v>83</v>
      </c>
      <c r="B10" s="44">
        <f>+'[3]３月動向(20)'!B10-'[3]３月動向(10)'!B9</f>
        <v>11756</v>
      </c>
      <c r="C10" s="44">
        <f>+'[3]３月動向(20)'!C10-'[3]３月動向(10)'!C9</f>
        <v>11962</v>
      </c>
      <c r="D10" s="27">
        <f t="shared" si="0"/>
        <v>0.98277879953185088</v>
      </c>
      <c r="E10" s="156">
        <f t="shared" si="1"/>
        <v>-206</v>
      </c>
      <c r="F10" s="47">
        <f>+'[3]３月動向(20)'!F10-'[3]３月動向(10)'!F9</f>
        <v>13730</v>
      </c>
      <c r="G10" s="44">
        <f>+'[3]３月動向(20)'!G10-'[3]３月動向(10)'!G9</f>
        <v>12355</v>
      </c>
      <c r="H10" s="27">
        <f t="shared" si="2"/>
        <v>1.1112909753136382</v>
      </c>
      <c r="I10" s="156">
        <f t="shared" si="3"/>
        <v>1375</v>
      </c>
      <c r="J10" s="27">
        <f t="shared" si="4"/>
        <v>0.85622723962126734</v>
      </c>
      <c r="K10" s="27">
        <f t="shared" si="4"/>
        <v>0.96819101578308375</v>
      </c>
      <c r="L10" s="32">
        <f t="shared" si="5"/>
        <v>-0.11196377616181641</v>
      </c>
    </row>
    <row r="11" spans="1:12" x14ac:dyDescent="0.4">
      <c r="A11" s="155" t="s">
        <v>96</v>
      </c>
      <c r="B11" s="44">
        <f>+'[3]３月動向(20)'!B11-'[3]３月動向(10)'!B10</f>
        <v>2776</v>
      </c>
      <c r="C11" s="44">
        <f>+'[3]３月動向(20)'!C11-'[3]３月動向(10)'!C10</f>
        <v>2867</v>
      </c>
      <c r="D11" s="27">
        <f t="shared" si="0"/>
        <v>0.96825950470875477</v>
      </c>
      <c r="E11" s="156">
        <f t="shared" si="1"/>
        <v>-91</v>
      </c>
      <c r="F11" s="44">
        <f>+'[3]３月動向(20)'!F11-'[3]３月動向(10)'!F10</f>
        <v>3093</v>
      </c>
      <c r="G11" s="44">
        <f>+'[3]３月動向(20)'!G11-'[3]３月動向(10)'!G10</f>
        <v>3093</v>
      </c>
      <c r="H11" s="27">
        <f t="shared" si="2"/>
        <v>1</v>
      </c>
      <c r="I11" s="156">
        <f t="shared" si="3"/>
        <v>0</v>
      </c>
      <c r="J11" s="27">
        <f t="shared" si="4"/>
        <v>0.89751050759780149</v>
      </c>
      <c r="K11" s="27">
        <f t="shared" si="4"/>
        <v>0.92693178144196575</v>
      </c>
      <c r="L11" s="32">
        <f t="shared" si="5"/>
        <v>-2.9421273844164264E-2</v>
      </c>
    </row>
    <row r="12" spans="1:12" x14ac:dyDescent="0.4">
      <c r="A12" s="155" t="s">
        <v>80</v>
      </c>
      <c r="B12" s="44">
        <f>+'[3]３月動向(20)'!B12-'[3]３月動向(10)'!B11</f>
        <v>7767</v>
      </c>
      <c r="C12" s="44">
        <f>+'[3]３月動向(20)'!C12-'[3]３月動向(10)'!C11</f>
        <v>7996</v>
      </c>
      <c r="D12" s="27">
        <f t="shared" si="0"/>
        <v>0.97136068034017009</v>
      </c>
      <c r="E12" s="156">
        <f t="shared" si="1"/>
        <v>-229</v>
      </c>
      <c r="F12" s="44">
        <f>+'[3]３月動向(20)'!F12-'[3]３月動向(10)'!F11</f>
        <v>9600</v>
      </c>
      <c r="G12" s="44">
        <f>+'[3]３月動向(20)'!G12-'[3]３月動向(10)'!G11</f>
        <v>9600</v>
      </c>
      <c r="H12" s="27">
        <f t="shared" si="2"/>
        <v>1</v>
      </c>
      <c r="I12" s="156">
        <f t="shared" si="3"/>
        <v>0</v>
      </c>
      <c r="J12" s="27">
        <f t="shared" si="4"/>
        <v>0.80906250000000002</v>
      </c>
      <c r="K12" s="27">
        <f t="shared" si="4"/>
        <v>0.83291666666666664</v>
      </c>
      <c r="L12" s="32">
        <f t="shared" si="5"/>
        <v>-2.3854166666666621E-2</v>
      </c>
    </row>
    <row r="13" spans="1:12" x14ac:dyDescent="0.4">
      <c r="A13" s="155" t="s">
        <v>81</v>
      </c>
      <c r="B13" s="44">
        <f>+'[3]３月動向(20)'!B13-'[3]３月動向(10)'!B12</f>
        <v>7592</v>
      </c>
      <c r="C13" s="44">
        <f>+'[3]３月動向(20)'!C13-'[3]３月動向(10)'!C12</f>
        <v>7137</v>
      </c>
      <c r="D13" s="27">
        <f>+B13/C13</f>
        <v>1.0637522768670309</v>
      </c>
      <c r="E13" s="156">
        <f>+B13-C13</f>
        <v>455</v>
      </c>
      <c r="F13" s="44">
        <f>+'[3]３月動向(20)'!F13-'[3]３月動向(10)'!F12</f>
        <v>9600</v>
      </c>
      <c r="G13" s="44">
        <f>+'[3]３月動向(20)'!G13-'[3]３月動向(10)'!G12</f>
        <v>9814</v>
      </c>
      <c r="H13" s="27">
        <f>+F13/G13</f>
        <v>0.97819441614020786</v>
      </c>
      <c r="I13" s="156">
        <f>+F13-G13</f>
        <v>-214</v>
      </c>
      <c r="J13" s="27">
        <f>+B13/F13</f>
        <v>0.79083333333333339</v>
      </c>
      <c r="K13" s="27">
        <f>+C13/G13</f>
        <v>0.72722641124923582</v>
      </c>
      <c r="L13" s="32">
        <f>+J13-K13</f>
        <v>6.3606922084097572E-2</v>
      </c>
    </row>
    <row r="14" spans="1:12" x14ac:dyDescent="0.4">
      <c r="A14" s="157" t="s">
        <v>245</v>
      </c>
      <c r="B14" s="44">
        <f>+'[3]３月動向(20)'!B14-'[3]３月動向(10)'!B13</f>
        <v>4630</v>
      </c>
      <c r="C14" s="44">
        <f>+'[3]３月動向(20)'!C14-'[3]３月動向(10)'!C13</f>
        <v>2549</v>
      </c>
      <c r="D14" s="27">
        <f>+B14/C14</f>
        <v>1.8163985876814437</v>
      </c>
      <c r="E14" s="156">
        <f>+B14-C14</f>
        <v>2081</v>
      </c>
      <c r="F14" s="44">
        <f>+'[3]３月動向(20)'!F14-'[3]３月動向(10)'!F13</f>
        <v>5579</v>
      </c>
      <c r="G14" s="44">
        <f>+'[3]３月動向(20)'!G14-'[3]３月動向(10)'!G13</f>
        <v>2700</v>
      </c>
      <c r="H14" s="27">
        <f>+F14/G14</f>
        <v>2.0662962962962963</v>
      </c>
      <c r="I14" s="156">
        <f>+F14-G14</f>
        <v>2879</v>
      </c>
      <c r="J14" s="27">
        <f>+B14/F14</f>
        <v>0.82989783115253635</v>
      </c>
      <c r="K14" s="27">
        <f>+C14/G14</f>
        <v>0.94407407407407407</v>
      </c>
      <c r="L14" s="32">
        <f>+J14-K14</f>
        <v>-0.11417624292153772</v>
      </c>
    </row>
    <row r="15" spans="1:12" x14ac:dyDescent="0.4">
      <c r="A15" s="146" t="s">
        <v>90</v>
      </c>
      <c r="B15" s="48">
        <f>SUM(B16:B27)</f>
        <v>15018</v>
      </c>
      <c r="C15" s="48">
        <f>SUM(C16:C27)</f>
        <v>14744</v>
      </c>
      <c r="D15" s="31">
        <f t="shared" si="0"/>
        <v>1.0185838307107977</v>
      </c>
      <c r="E15" s="151">
        <f t="shared" si="1"/>
        <v>274</v>
      </c>
      <c r="F15" s="48">
        <f>SUM(F16:F27)</f>
        <v>17850</v>
      </c>
      <c r="G15" s="48">
        <f>SUM(G16:G27)</f>
        <v>18000</v>
      </c>
      <c r="H15" s="31">
        <f t="shared" si="2"/>
        <v>0.9916666666666667</v>
      </c>
      <c r="I15" s="151">
        <f t="shared" si="3"/>
        <v>-150</v>
      </c>
      <c r="J15" s="31">
        <f t="shared" si="4"/>
        <v>0.84134453781512608</v>
      </c>
      <c r="K15" s="31">
        <f t="shared" si="4"/>
        <v>0.81911111111111112</v>
      </c>
      <c r="L15" s="30">
        <f t="shared" si="5"/>
        <v>2.2233426704014958E-2</v>
      </c>
    </row>
    <row r="16" spans="1:12" x14ac:dyDescent="0.4">
      <c r="A16" s="158" t="s">
        <v>246</v>
      </c>
      <c r="B16" s="45">
        <f>+'[3]３月動向(20)'!B16-'[3]３月動向(10)'!B15</f>
        <v>1330</v>
      </c>
      <c r="C16" s="45">
        <f>+'[3]３月動向(20)'!C16-'[3]３月動向(10)'!C15</f>
        <v>1322</v>
      </c>
      <c r="D16" s="23">
        <f t="shared" si="0"/>
        <v>1.0060514372163389</v>
      </c>
      <c r="E16" s="159">
        <f t="shared" si="1"/>
        <v>8</v>
      </c>
      <c r="F16" s="45">
        <f>+'[3]３月動向(20)'!F16-'[3]３月動向(10)'!F15</f>
        <v>1500</v>
      </c>
      <c r="G16" s="45">
        <f>+'[3]３月動向(20)'!G16-'[3]３月動向(10)'!G15</f>
        <v>1500</v>
      </c>
      <c r="H16" s="23">
        <f t="shared" si="2"/>
        <v>1</v>
      </c>
      <c r="I16" s="159">
        <f t="shared" si="3"/>
        <v>0</v>
      </c>
      <c r="J16" s="23">
        <f t="shared" si="4"/>
        <v>0.88666666666666671</v>
      </c>
      <c r="K16" s="23">
        <f t="shared" si="4"/>
        <v>0.8813333333333333</v>
      </c>
      <c r="L16" s="22">
        <f t="shared" si="5"/>
        <v>5.3333333333334121E-3</v>
      </c>
    </row>
    <row r="17" spans="1:12" s="160" customFormat="1" x14ac:dyDescent="0.4">
      <c r="A17" s="155" t="s">
        <v>247</v>
      </c>
      <c r="B17" s="44">
        <f>+'[3]３月動向(20)'!B17-'[3]３月動向(10)'!B16</f>
        <v>1418</v>
      </c>
      <c r="C17" s="44">
        <f>+'[3]３月動向(20)'!C17-'[3]３月動向(10)'!C16</f>
        <v>1418</v>
      </c>
      <c r="D17" s="27">
        <f t="shared" si="0"/>
        <v>1</v>
      </c>
      <c r="E17" s="156">
        <f t="shared" si="1"/>
        <v>0</v>
      </c>
      <c r="F17" s="44">
        <f>+'[3]３月動向(20)'!F17-'[3]３月動向(10)'!F16</f>
        <v>1500</v>
      </c>
      <c r="G17" s="44">
        <f>+'[3]３月動向(20)'!G17-'[3]３月動向(10)'!G16</f>
        <v>1500</v>
      </c>
      <c r="H17" s="27">
        <f t="shared" si="2"/>
        <v>1</v>
      </c>
      <c r="I17" s="156">
        <f t="shared" si="3"/>
        <v>0</v>
      </c>
      <c r="J17" s="27">
        <f t="shared" si="4"/>
        <v>0.94533333333333336</v>
      </c>
      <c r="K17" s="27">
        <f t="shared" si="4"/>
        <v>0.94533333333333336</v>
      </c>
      <c r="L17" s="32">
        <f t="shared" si="5"/>
        <v>0</v>
      </c>
    </row>
    <row r="18" spans="1:12" s="160" customFormat="1" x14ac:dyDescent="0.4">
      <c r="A18" s="155" t="s">
        <v>248</v>
      </c>
      <c r="B18" s="44">
        <f>+'[3]３月動向(20)'!B18-'[3]３月動向(10)'!B17</f>
        <v>1162</v>
      </c>
      <c r="C18" s="44">
        <f>+'[3]３月動向(20)'!C18-'[3]３月動向(10)'!C17</f>
        <v>940</v>
      </c>
      <c r="D18" s="27">
        <f t="shared" si="0"/>
        <v>1.2361702127659575</v>
      </c>
      <c r="E18" s="156">
        <f t="shared" si="1"/>
        <v>222</v>
      </c>
      <c r="F18" s="44">
        <f>+'[3]３月動向(20)'!F18-'[3]３月動向(10)'!F17</f>
        <v>1500</v>
      </c>
      <c r="G18" s="44">
        <f>+'[3]３月動向(20)'!G18-'[3]３月動向(10)'!G17</f>
        <v>1500</v>
      </c>
      <c r="H18" s="27">
        <f t="shared" si="2"/>
        <v>1</v>
      </c>
      <c r="I18" s="156">
        <f t="shared" si="3"/>
        <v>0</v>
      </c>
      <c r="J18" s="27">
        <f t="shared" si="4"/>
        <v>0.77466666666666661</v>
      </c>
      <c r="K18" s="27">
        <f t="shared" si="4"/>
        <v>0.62666666666666671</v>
      </c>
      <c r="L18" s="32">
        <f t="shared" si="5"/>
        <v>0.14799999999999991</v>
      </c>
    </row>
    <row r="19" spans="1:12" s="160" customFormat="1" x14ac:dyDescent="0.4">
      <c r="A19" s="155" t="s">
        <v>249</v>
      </c>
      <c r="B19" s="44">
        <f>+'[3]３月動向(20)'!B19-'[3]３月動向(10)'!B18</f>
        <v>2570</v>
      </c>
      <c r="C19" s="44">
        <f>+'[3]３月動向(20)'!C19-'[3]３月動向(10)'!C18</f>
        <v>2369</v>
      </c>
      <c r="D19" s="27">
        <f t="shared" si="0"/>
        <v>1.0848459265512875</v>
      </c>
      <c r="E19" s="156">
        <f t="shared" si="1"/>
        <v>201</v>
      </c>
      <c r="F19" s="44">
        <f>+'[3]３月動向(20)'!F19-'[3]３月動向(10)'!F18</f>
        <v>3000</v>
      </c>
      <c r="G19" s="44">
        <f>+'[3]３月動向(20)'!G19-'[3]３月動向(10)'!G18</f>
        <v>3000</v>
      </c>
      <c r="H19" s="27">
        <f t="shared" si="2"/>
        <v>1</v>
      </c>
      <c r="I19" s="156">
        <f t="shared" si="3"/>
        <v>0</v>
      </c>
      <c r="J19" s="27">
        <f t="shared" si="4"/>
        <v>0.85666666666666669</v>
      </c>
      <c r="K19" s="27">
        <f t="shared" si="4"/>
        <v>0.78966666666666663</v>
      </c>
      <c r="L19" s="32">
        <f t="shared" si="5"/>
        <v>6.700000000000006E-2</v>
      </c>
    </row>
    <row r="20" spans="1:12" s="160" customFormat="1" x14ac:dyDescent="0.4">
      <c r="A20" s="155" t="s">
        <v>250</v>
      </c>
      <c r="B20" s="44">
        <f>+'[3]３月動向(20)'!B20-'[3]３月動向(10)'!B19</f>
        <v>1173</v>
      </c>
      <c r="C20" s="44">
        <f>+'[3]３月動向(20)'!C20-'[3]３月動向(10)'!C19</f>
        <v>1257</v>
      </c>
      <c r="D20" s="27">
        <f t="shared" si="0"/>
        <v>0.93317422434367536</v>
      </c>
      <c r="E20" s="156">
        <f t="shared" si="1"/>
        <v>-84</v>
      </c>
      <c r="F20" s="44">
        <f>+'[3]３月動向(20)'!F20-'[3]３月動向(10)'!F19</f>
        <v>1350</v>
      </c>
      <c r="G20" s="44">
        <f>+'[3]３月動向(20)'!G20-'[3]３月動向(10)'!G19</f>
        <v>1500</v>
      </c>
      <c r="H20" s="27">
        <f t="shared" si="2"/>
        <v>0.9</v>
      </c>
      <c r="I20" s="156">
        <f t="shared" si="3"/>
        <v>-150</v>
      </c>
      <c r="J20" s="27">
        <f t="shared" si="4"/>
        <v>0.86888888888888893</v>
      </c>
      <c r="K20" s="27">
        <f t="shared" si="4"/>
        <v>0.83799999999999997</v>
      </c>
      <c r="L20" s="32">
        <f t="shared" si="5"/>
        <v>3.0888888888888966E-2</v>
      </c>
    </row>
    <row r="21" spans="1:12" s="160" customFormat="1" x14ac:dyDescent="0.4">
      <c r="A21" s="155" t="s">
        <v>251</v>
      </c>
      <c r="B21" s="44">
        <f>+'[3]３月動向(20)'!B21-'[3]３月動向(10)'!B20</f>
        <v>1219</v>
      </c>
      <c r="C21" s="44">
        <f>+'[3]３月動向(20)'!C21-'[3]３月動向(10)'!C20</f>
        <v>1186</v>
      </c>
      <c r="D21" s="27">
        <f t="shared" si="0"/>
        <v>1.0278246205733559</v>
      </c>
      <c r="E21" s="156">
        <f t="shared" si="1"/>
        <v>33</v>
      </c>
      <c r="F21" s="44">
        <f>+'[3]３月動向(20)'!F21-'[3]３月動向(10)'!F20</f>
        <v>1500</v>
      </c>
      <c r="G21" s="44">
        <f>+'[3]３月動向(20)'!G21-'[3]３月動向(10)'!G20</f>
        <v>1500</v>
      </c>
      <c r="H21" s="27">
        <f t="shared" si="2"/>
        <v>1</v>
      </c>
      <c r="I21" s="156">
        <f t="shared" si="3"/>
        <v>0</v>
      </c>
      <c r="J21" s="27">
        <f t="shared" si="4"/>
        <v>0.81266666666666665</v>
      </c>
      <c r="K21" s="27">
        <f t="shared" si="4"/>
        <v>0.79066666666666663</v>
      </c>
      <c r="L21" s="32">
        <f t="shared" si="5"/>
        <v>2.200000000000002E-2</v>
      </c>
    </row>
    <row r="22" spans="1:12" s="160" customFormat="1" x14ac:dyDescent="0.4">
      <c r="A22" s="155" t="s">
        <v>252</v>
      </c>
      <c r="B22" s="44">
        <f>+'[3]３月動向(20)'!B22-'[3]３月動向(10)'!B21</f>
        <v>1253</v>
      </c>
      <c r="C22" s="44">
        <f>+'[3]３月動向(20)'!C22-'[3]３月動向(10)'!C21</f>
        <v>1212</v>
      </c>
      <c r="D22" s="27">
        <f t="shared" si="0"/>
        <v>1.0338283828382839</v>
      </c>
      <c r="E22" s="156">
        <f t="shared" si="1"/>
        <v>41</v>
      </c>
      <c r="F22" s="44">
        <f>+'[3]３月動向(20)'!F22-'[3]３月動向(10)'!F21</f>
        <v>1500</v>
      </c>
      <c r="G22" s="44">
        <f>+'[3]３月動向(20)'!G22-'[3]３月動向(10)'!G21</f>
        <v>1500</v>
      </c>
      <c r="H22" s="27">
        <f t="shared" si="2"/>
        <v>1</v>
      </c>
      <c r="I22" s="156">
        <f t="shared" si="3"/>
        <v>0</v>
      </c>
      <c r="J22" s="27">
        <f t="shared" si="4"/>
        <v>0.83533333333333337</v>
      </c>
      <c r="K22" s="27">
        <f t="shared" si="4"/>
        <v>0.80800000000000005</v>
      </c>
      <c r="L22" s="32">
        <f t="shared" si="5"/>
        <v>2.7333333333333321E-2</v>
      </c>
    </row>
    <row r="23" spans="1:12" s="160" customFormat="1" x14ac:dyDescent="0.4">
      <c r="A23" s="155" t="s">
        <v>253</v>
      </c>
      <c r="B23" s="44">
        <f>+'[3]３月動向(20)'!B23-'[3]３月動向(10)'!B22</f>
        <v>723</v>
      </c>
      <c r="C23" s="44">
        <f>+'[3]３月動向(20)'!C23-'[3]３月動向(10)'!C22</f>
        <v>679</v>
      </c>
      <c r="D23" s="27">
        <f t="shared" si="0"/>
        <v>1.0648011782032401</v>
      </c>
      <c r="E23" s="156">
        <f t="shared" si="1"/>
        <v>44</v>
      </c>
      <c r="F23" s="44">
        <f>+'[3]３月動向(20)'!F23-'[3]３月動向(10)'!F22</f>
        <v>900</v>
      </c>
      <c r="G23" s="44">
        <f>+'[3]３月動向(20)'!G23-'[3]３月動向(10)'!G22</f>
        <v>750</v>
      </c>
      <c r="H23" s="27">
        <f t="shared" si="2"/>
        <v>1.2</v>
      </c>
      <c r="I23" s="156">
        <f t="shared" si="3"/>
        <v>150</v>
      </c>
      <c r="J23" s="27">
        <f t="shared" si="4"/>
        <v>0.80333333333333334</v>
      </c>
      <c r="K23" s="27">
        <f t="shared" si="4"/>
        <v>0.90533333333333332</v>
      </c>
      <c r="L23" s="32">
        <f t="shared" si="5"/>
        <v>-0.10199999999999998</v>
      </c>
    </row>
    <row r="24" spans="1:12" s="160" customFormat="1" x14ac:dyDescent="0.4">
      <c r="A24" s="155" t="s">
        <v>254</v>
      </c>
      <c r="B24" s="44">
        <f>+'[3]３月動向(20)'!B24-'[3]３月動向(10)'!B23</f>
        <v>458</v>
      </c>
      <c r="C24" s="44">
        <f>+'[3]３月動向(20)'!C24-'[3]３月動向(10)'!C23</f>
        <v>548</v>
      </c>
      <c r="D24" s="27">
        <f>+B24/C24</f>
        <v>0.83576642335766427</v>
      </c>
      <c r="E24" s="156">
        <f>+B24-C24</f>
        <v>-90</v>
      </c>
      <c r="F24" s="44">
        <f>+'[3]３月動向(20)'!F24-'[3]３月動向(10)'!F23</f>
        <v>600</v>
      </c>
      <c r="G24" s="44">
        <f>+'[3]３月動向(20)'!G24-'[3]３月動向(10)'!G23</f>
        <v>750</v>
      </c>
      <c r="H24" s="27">
        <f>+F24/G24</f>
        <v>0.8</v>
      </c>
      <c r="I24" s="156">
        <f>+F24-G24</f>
        <v>-150</v>
      </c>
      <c r="J24" s="27">
        <f t="shared" si="4"/>
        <v>0.76333333333333331</v>
      </c>
      <c r="K24" s="27">
        <f t="shared" si="4"/>
        <v>0.73066666666666669</v>
      </c>
      <c r="L24" s="32">
        <f>+J24-K24</f>
        <v>3.2666666666666622E-2</v>
      </c>
    </row>
    <row r="25" spans="1:12" s="160" customFormat="1" x14ac:dyDescent="0.4">
      <c r="A25" s="155" t="s">
        <v>255</v>
      </c>
      <c r="B25" s="44">
        <f>+'[3]３月動向(20)'!B25-'[3]３月動向(10)'!B24</f>
        <v>1319</v>
      </c>
      <c r="C25" s="44">
        <f>+'[3]３月動向(20)'!C25-'[3]３月動向(10)'!C24</f>
        <v>1349</v>
      </c>
      <c r="D25" s="27">
        <f>+B25/C25</f>
        <v>0.97776130467012601</v>
      </c>
      <c r="E25" s="156">
        <f>+B25-C25</f>
        <v>-30</v>
      </c>
      <c r="F25" s="44">
        <f>+'[3]３月動向(20)'!F25-'[3]３月動向(10)'!F24</f>
        <v>1500</v>
      </c>
      <c r="G25" s="44">
        <f>+'[3]３月動向(20)'!G25-'[3]３月動向(10)'!G24</f>
        <v>1500</v>
      </c>
      <c r="H25" s="27">
        <f>+F25/G25</f>
        <v>1</v>
      </c>
      <c r="I25" s="156">
        <f>+F25-G25</f>
        <v>0</v>
      </c>
      <c r="J25" s="27">
        <f t="shared" si="4"/>
        <v>0.8793333333333333</v>
      </c>
      <c r="K25" s="27">
        <f t="shared" si="4"/>
        <v>0.89933333333333332</v>
      </c>
      <c r="L25" s="32">
        <f>+J25-K25</f>
        <v>-2.0000000000000018E-2</v>
      </c>
    </row>
    <row r="26" spans="1:12" s="160" customFormat="1" x14ac:dyDescent="0.4">
      <c r="A26" s="155" t="s">
        <v>256</v>
      </c>
      <c r="B26" s="44">
        <f>+'[3]３月動向(20)'!B26-'[3]３月動向(10)'!B25</f>
        <v>1068</v>
      </c>
      <c r="C26" s="44">
        <f>+'[3]３月動向(20)'!C26-'[3]３月動向(10)'!C25</f>
        <v>1028</v>
      </c>
      <c r="D26" s="27">
        <f>+B26/C26</f>
        <v>1.038910505836576</v>
      </c>
      <c r="E26" s="156">
        <f>+B26-C26</f>
        <v>40</v>
      </c>
      <c r="F26" s="44">
        <f>+'[3]３月動向(20)'!F26-'[3]３月動向(10)'!F25</f>
        <v>1500</v>
      </c>
      <c r="G26" s="44">
        <f>+'[3]３月動向(20)'!G26-'[3]３月動向(10)'!G25</f>
        <v>1500</v>
      </c>
      <c r="H26" s="27">
        <f>+F26/G26</f>
        <v>1</v>
      </c>
      <c r="I26" s="156">
        <f>+F26-G26</f>
        <v>0</v>
      </c>
      <c r="J26" s="27">
        <f t="shared" si="4"/>
        <v>0.71199999999999997</v>
      </c>
      <c r="K26" s="27">
        <f t="shared" si="4"/>
        <v>0.68533333333333335</v>
      </c>
      <c r="L26" s="32">
        <f>+J26-K26</f>
        <v>2.6666666666666616E-2</v>
      </c>
    </row>
    <row r="27" spans="1:12" x14ac:dyDescent="0.4">
      <c r="A27" s="153" t="s">
        <v>257</v>
      </c>
      <c r="B27" s="47">
        <f>+'[3]３月動向(20)'!B27-'[3]３月動向(10)'!B26</f>
        <v>1325</v>
      </c>
      <c r="C27" s="47">
        <f>+'[3]３月動向(20)'!C27-'[3]３月動向(10)'!C26</f>
        <v>1436</v>
      </c>
      <c r="D27" s="25">
        <f>+B27/C27</f>
        <v>0.92270194986072418</v>
      </c>
      <c r="E27" s="154">
        <f>+B27-C27</f>
        <v>-111</v>
      </c>
      <c r="F27" s="47">
        <f>+'[3]３月動向(20)'!F27-'[3]３月動向(10)'!F26</f>
        <v>1500</v>
      </c>
      <c r="G27" s="47">
        <f>+'[3]３月動向(20)'!G27-'[3]３月動向(10)'!G26</f>
        <v>1500</v>
      </c>
      <c r="H27" s="25">
        <f>+F27/G27</f>
        <v>1</v>
      </c>
      <c r="I27" s="154">
        <f>+F27-G27</f>
        <v>0</v>
      </c>
      <c r="J27" s="25">
        <f t="shared" si="4"/>
        <v>0.8833333333333333</v>
      </c>
      <c r="K27" s="25">
        <f t="shared" si="4"/>
        <v>0.95733333333333337</v>
      </c>
      <c r="L27" s="24">
        <f>+J27-K27</f>
        <v>-7.4000000000000066E-2</v>
      </c>
    </row>
    <row r="28" spans="1:12" x14ac:dyDescent="0.4">
      <c r="A28" s="146" t="s">
        <v>89</v>
      </c>
      <c r="B28" s="48">
        <f>SUM(B29:B30)</f>
        <v>586</v>
      </c>
      <c r="C28" s="48">
        <f>SUM(C29:C30)</f>
        <v>664</v>
      </c>
      <c r="D28" s="31">
        <f t="shared" si="0"/>
        <v>0.88253012048192769</v>
      </c>
      <c r="E28" s="151">
        <f t="shared" si="1"/>
        <v>-78</v>
      </c>
      <c r="F28" s="48">
        <f>SUM(F29:F30)</f>
        <v>897</v>
      </c>
      <c r="G28" s="48">
        <f>SUM(G29:G30)</f>
        <v>858</v>
      </c>
      <c r="H28" s="31">
        <f t="shared" si="2"/>
        <v>1.0454545454545454</v>
      </c>
      <c r="I28" s="151">
        <f t="shared" si="3"/>
        <v>39</v>
      </c>
      <c r="J28" s="31">
        <f t="shared" si="4"/>
        <v>0.65328874024526196</v>
      </c>
      <c r="K28" s="31">
        <f t="shared" si="4"/>
        <v>0.77389277389277389</v>
      </c>
      <c r="L28" s="30">
        <f t="shared" si="5"/>
        <v>-0.12060403364751193</v>
      </c>
    </row>
    <row r="29" spans="1:12" x14ac:dyDescent="0.4">
      <c r="A29" s="153" t="s">
        <v>258</v>
      </c>
      <c r="B29" s="47">
        <f>+'[3]３月動向(20)'!B29-'[3]３月動向(10)'!B28</f>
        <v>355</v>
      </c>
      <c r="C29" s="47">
        <f>+'[3]３月動向(20)'!C29-'[3]３月動向(10)'!C28</f>
        <v>406</v>
      </c>
      <c r="D29" s="25">
        <f t="shared" si="0"/>
        <v>0.87438423645320196</v>
      </c>
      <c r="E29" s="154">
        <f t="shared" si="1"/>
        <v>-51</v>
      </c>
      <c r="F29" s="47">
        <f>+'[3]３月動向(20)'!F29-'[3]３月動向(10)'!F28</f>
        <v>507</v>
      </c>
      <c r="G29" s="47">
        <f>+'[3]３月動向(20)'!G29-'[3]３月動向(10)'!G28</f>
        <v>468</v>
      </c>
      <c r="H29" s="25">
        <f t="shared" si="2"/>
        <v>1.0833333333333333</v>
      </c>
      <c r="I29" s="154">
        <f t="shared" si="3"/>
        <v>39</v>
      </c>
      <c r="J29" s="25">
        <f t="shared" si="4"/>
        <v>0.70019723865877714</v>
      </c>
      <c r="K29" s="25">
        <f t="shared" si="4"/>
        <v>0.86752136752136755</v>
      </c>
      <c r="L29" s="24">
        <f t="shared" si="5"/>
        <v>-0.1673241288625904</v>
      </c>
    </row>
    <row r="30" spans="1:12" x14ac:dyDescent="0.4">
      <c r="A30" s="155" t="s">
        <v>259</v>
      </c>
      <c r="B30" s="44">
        <f>+'[3]３月動向(20)'!B30-'[3]３月動向(10)'!B29</f>
        <v>231</v>
      </c>
      <c r="C30" s="44">
        <f>+'[3]３月動向(20)'!C30-'[3]３月動向(10)'!C29</f>
        <v>258</v>
      </c>
      <c r="D30" s="27">
        <f t="shared" si="0"/>
        <v>0.89534883720930236</v>
      </c>
      <c r="E30" s="156">
        <f t="shared" si="1"/>
        <v>-27</v>
      </c>
      <c r="F30" s="44">
        <f>+'[3]３月動向(20)'!F30-'[3]３月動向(10)'!F29</f>
        <v>390</v>
      </c>
      <c r="G30" s="44">
        <f>+'[3]３月動向(20)'!G30-'[3]３月動向(10)'!G29</f>
        <v>390</v>
      </c>
      <c r="H30" s="27">
        <f t="shared" si="2"/>
        <v>1</v>
      </c>
      <c r="I30" s="156">
        <f t="shared" si="3"/>
        <v>0</v>
      </c>
      <c r="J30" s="27">
        <f t="shared" si="4"/>
        <v>0.59230769230769231</v>
      </c>
      <c r="K30" s="27">
        <f t="shared" si="4"/>
        <v>0.66153846153846152</v>
      </c>
      <c r="L30" s="32">
        <f t="shared" si="5"/>
        <v>-6.9230769230769207E-2</v>
      </c>
    </row>
    <row r="31" spans="1:12" s="150" customFormat="1" x14ac:dyDescent="0.4">
      <c r="A31" s="148" t="s">
        <v>93</v>
      </c>
      <c r="B31" s="43">
        <f>SUM(B32:B49)</f>
        <v>95760</v>
      </c>
      <c r="C31" s="43">
        <f>SUM(C32:C49)</f>
        <v>94612</v>
      </c>
      <c r="D31" s="20">
        <f t="shared" si="0"/>
        <v>1.0121337673868007</v>
      </c>
      <c r="E31" s="149">
        <f t="shared" si="1"/>
        <v>1148</v>
      </c>
      <c r="F31" s="43">
        <f>SUM(F32:F49)</f>
        <v>116808</v>
      </c>
      <c r="G31" s="43">
        <f>SUM(G32:G49)</f>
        <v>112215</v>
      </c>
      <c r="H31" s="20">
        <f t="shared" si="2"/>
        <v>1.0409303569041573</v>
      </c>
      <c r="I31" s="149">
        <f t="shared" si="3"/>
        <v>4593</v>
      </c>
      <c r="J31" s="20">
        <f t="shared" si="4"/>
        <v>0.81980686254366142</v>
      </c>
      <c r="K31" s="20">
        <f t="shared" si="4"/>
        <v>0.8431314886601613</v>
      </c>
      <c r="L31" s="33">
        <f t="shared" si="5"/>
        <v>-2.332462611649988E-2</v>
      </c>
    </row>
    <row r="32" spans="1:12" x14ac:dyDescent="0.4">
      <c r="A32" s="155" t="s">
        <v>82</v>
      </c>
      <c r="B32" s="44">
        <f>+'[3]３月動向(20)'!B32-'[3]３月動向(10)'!B31</f>
        <v>38367</v>
      </c>
      <c r="C32" s="44">
        <f>+'[3]３月動向(20)'!C32-'[3]３月動向(10)'!C31</f>
        <v>38374</v>
      </c>
      <c r="D32" s="27">
        <f t="shared" si="0"/>
        <v>0.99981758482305727</v>
      </c>
      <c r="E32" s="156">
        <f t="shared" si="1"/>
        <v>-7</v>
      </c>
      <c r="F32" s="44">
        <f>+'[3]３月動向(20)'!F32-'[3]３月動向(10)'!F31</f>
        <v>43548</v>
      </c>
      <c r="G32" s="44">
        <f>+'[3]３月動向(20)'!G32-'[3]３月動向(10)'!G31</f>
        <v>43217</v>
      </c>
      <c r="H32" s="27">
        <f t="shared" si="2"/>
        <v>1.0076590230696254</v>
      </c>
      <c r="I32" s="156">
        <f t="shared" si="3"/>
        <v>331</v>
      </c>
      <c r="J32" s="27">
        <f t="shared" si="4"/>
        <v>0.88102783135850093</v>
      </c>
      <c r="K32" s="27">
        <f t="shared" si="4"/>
        <v>0.88793761714140274</v>
      </c>
      <c r="L32" s="32">
        <f t="shared" si="5"/>
        <v>-6.9097857829018006E-3</v>
      </c>
    </row>
    <row r="33" spans="1:12" x14ac:dyDescent="0.4">
      <c r="A33" s="155" t="s">
        <v>260</v>
      </c>
      <c r="B33" s="44">
        <f>+'[3]３月動向(20)'!B33-'[3]３月動向(10)'!B32</f>
        <v>11135</v>
      </c>
      <c r="C33" s="44">
        <f>+'[3]３月動向(20)'!C33-'[3]３月動向(10)'!C32</f>
        <v>8303</v>
      </c>
      <c r="D33" s="27">
        <f t="shared" si="0"/>
        <v>1.3410815367939299</v>
      </c>
      <c r="E33" s="156">
        <f t="shared" si="1"/>
        <v>2832</v>
      </c>
      <c r="F33" s="44">
        <f>+'[3]３月動向(20)'!F33-'[3]３月動向(10)'!F32</f>
        <v>12390</v>
      </c>
      <c r="G33" s="44">
        <f>+'[3]３月動向(20)'!G33-'[3]３月動向(10)'!G32</f>
        <v>8736</v>
      </c>
      <c r="H33" s="27">
        <f t="shared" si="2"/>
        <v>1.4182692307692308</v>
      </c>
      <c r="I33" s="156">
        <f t="shared" si="3"/>
        <v>3654</v>
      </c>
      <c r="J33" s="27">
        <f t="shared" si="4"/>
        <v>0.89870863599677164</v>
      </c>
      <c r="K33" s="27">
        <f t="shared" si="4"/>
        <v>0.95043498168498164</v>
      </c>
      <c r="L33" s="32">
        <f t="shared" si="5"/>
        <v>-5.1726345688209996E-2</v>
      </c>
    </row>
    <row r="34" spans="1:12" x14ac:dyDescent="0.4">
      <c r="A34" s="155" t="s">
        <v>261</v>
      </c>
      <c r="B34" s="44">
        <f>+'[3]３月動向(20)'!B34-'[3]３月動向(10)'!B33</f>
        <v>4848</v>
      </c>
      <c r="C34" s="44">
        <f>+'[3]３月動向(20)'!C34-'[3]３月動向(10)'!C33</f>
        <v>6507</v>
      </c>
      <c r="D34" s="27">
        <f t="shared" si="0"/>
        <v>0.74504379898570772</v>
      </c>
      <c r="E34" s="156">
        <f t="shared" si="1"/>
        <v>-1659</v>
      </c>
      <c r="F34" s="44">
        <f>+'[3]３月動向(20)'!F34-'[3]３月動向(10)'!F33</f>
        <v>5760</v>
      </c>
      <c r="G34" s="44">
        <f>+'[3]３月動向(20)'!G34-'[3]３月動向(10)'!G33</f>
        <v>7300</v>
      </c>
      <c r="H34" s="27">
        <f t="shared" si="2"/>
        <v>0.78904109589041094</v>
      </c>
      <c r="I34" s="156">
        <f t="shared" si="3"/>
        <v>-1540</v>
      </c>
      <c r="J34" s="27">
        <f t="shared" si="4"/>
        <v>0.84166666666666667</v>
      </c>
      <c r="K34" s="27">
        <f t="shared" si="4"/>
        <v>0.89136986301369858</v>
      </c>
      <c r="L34" s="32">
        <f t="shared" si="5"/>
        <v>-4.9703196347031908E-2</v>
      </c>
    </row>
    <row r="35" spans="1:12" x14ac:dyDescent="0.4">
      <c r="A35" s="155" t="s">
        <v>80</v>
      </c>
      <c r="B35" s="44">
        <f>+'[3]３月動向(20)'!B35-'[3]３月動向(10)'!B34</f>
        <v>13890</v>
      </c>
      <c r="C35" s="44">
        <f>+'[3]３月動向(20)'!C35-'[3]３月動向(10)'!C34</f>
        <v>14104</v>
      </c>
      <c r="D35" s="27">
        <f t="shared" si="0"/>
        <v>0.98482699943278507</v>
      </c>
      <c r="E35" s="156">
        <f t="shared" si="1"/>
        <v>-214</v>
      </c>
      <c r="F35" s="44">
        <f>+'[3]３月動向(20)'!F35-'[3]３月動向(10)'!F34</f>
        <v>19241</v>
      </c>
      <c r="G35" s="44">
        <f>+'[3]３月動向(20)'!G35-'[3]３月動向(10)'!G34</f>
        <v>17738</v>
      </c>
      <c r="H35" s="27">
        <f t="shared" si="2"/>
        <v>1.0847333408501523</v>
      </c>
      <c r="I35" s="156">
        <f t="shared" si="3"/>
        <v>1503</v>
      </c>
      <c r="J35" s="27">
        <f t="shared" si="4"/>
        <v>0.72189595135387974</v>
      </c>
      <c r="K35" s="27">
        <f t="shared" si="4"/>
        <v>0.79512910136430259</v>
      </c>
      <c r="L35" s="32">
        <f t="shared" si="5"/>
        <v>-7.3233150010422854E-2</v>
      </c>
    </row>
    <row r="36" spans="1:12" x14ac:dyDescent="0.4">
      <c r="A36" s="155" t="s">
        <v>81</v>
      </c>
      <c r="B36" s="44">
        <f>+'[3]３月動向(20)'!B36-'[3]３月動向(10)'!B35</f>
        <v>8601</v>
      </c>
      <c r="C36" s="44">
        <f>+'[3]３月動向(20)'!C36-'[3]３月動向(10)'!C35</f>
        <v>7496</v>
      </c>
      <c r="D36" s="27">
        <f t="shared" si="0"/>
        <v>1.1474119530416222</v>
      </c>
      <c r="E36" s="156">
        <f t="shared" si="1"/>
        <v>1105</v>
      </c>
      <c r="F36" s="44">
        <f>+'[3]３月動向(20)'!F36-'[3]３月動向(10)'!F35</f>
        <v>10300</v>
      </c>
      <c r="G36" s="44">
        <f>+'[3]３月動向(20)'!G36-'[3]３月動向(10)'!G35</f>
        <v>9370</v>
      </c>
      <c r="H36" s="27">
        <f t="shared" si="2"/>
        <v>1.0992529348986126</v>
      </c>
      <c r="I36" s="156">
        <f t="shared" si="3"/>
        <v>930</v>
      </c>
      <c r="J36" s="27">
        <f t="shared" ref="J36:K49" si="6">+B36/F36</f>
        <v>0.83504854368932036</v>
      </c>
      <c r="K36" s="27">
        <f t="shared" si="6"/>
        <v>0.8</v>
      </c>
      <c r="L36" s="32">
        <f t="shared" si="5"/>
        <v>3.5048543689320311E-2</v>
      </c>
    </row>
    <row r="37" spans="1:12" x14ac:dyDescent="0.4">
      <c r="A37" s="155" t="s">
        <v>79</v>
      </c>
      <c r="B37" s="44">
        <f>+'[3]３月動向(20)'!B37-'[3]３月動向(10)'!B36</f>
        <v>2066</v>
      </c>
      <c r="C37" s="44">
        <f>+'[3]３月動向(20)'!C37-'[3]３月動向(10)'!C36</f>
        <v>2443</v>
      </c>
      <c r="D37" s="27">
        <f t="shared" si="0"/>
        <v>0.84568153909128119</v>
      </c>
      <c r="E37" s="156">
        <f t="shared" si="1"/>
        <v>-377</v>
      </c>
      <c r="F37" s="44">
        <f>+'[3]３月動向(20)'!F37-'[3]３月動向(10)'!F36</f>
        <v>2592</v>
      </c>
      <c r="G37" s="44">
        <f>+'[3]３月動向(20)'!G37-'[3]３月動向(10)'!G36</f>
        <v>2880</v>
      </c>
      <c r="H37" s="27">
        <f t="shared" si="2"/>
        <v>0.9</v>
      </c>
      <c r="I37" s="156">
        <f t="shared" si="3"/>
        <v>-288</v>
      </c>
      <c r="J37" s="27">
        <f t="shared" si="6"/>
        <v>0.79706790123456794</v>
      </c>
      <c r="K37" s="27">
        <f t="shared" si="6"/>
        <v>0.84826388888888893</v>
      </c>
      <c r="L37" s="32">
        <f t="shared" si="5"/>
        <v>-5.1195987654320985E-2</v>
      </c>
    </row>
    <row r="38" spans="1:12" x14ac:dyDescent="0.4">
      <c r="A38" s="155" t="s">
        <v>78</v>
      </c>
      <c r="B38" s="44">
        <f>+'[3]３月動向(20)'!B39-'[3]３月動向(10)'!B38</f>
        <v>2787</v>
      </c>
      <c r="C38" s="44">
        <f>+'[3]３月動向(20)'!C39-'[3]３月動向(10)'!C38</f>
        <v>2652</v>
      </c>
      <c r="D38" s="27">
        <f t="shared" si="0"/>
        <v>1.0509049773755657</v>
      </c>
      <c r="E38" s="156">
        <f t="shared" si="1"/>
        <v>135</v>
      </c>
      <c r="F38" s="44">
        <f>+'[3]３月動向(20)'!F39-'[3]３月動向(10)'!F38</f>
        <v>2880</v>
      </c>
      <c r="G38" s="44">
        <f>+'[3]３月動向(20)'!G39-'[3]３月動向(10)'!G38</f>
        <v>2880</v>
      </c>
      <c r="H38" s="27">
        <f t="shared" si="2"/>
        <v>1</v>
      </c>
      <c r="I38" s="156">
        <f t="shared" si="3"/>
        <v>0</v>
      </c>
      <c r="J38" s="27">
        <f t="shared" si="6"/>
        <v>0.96770833333333328</v>
      </c>
      <c r="K38" s="27">
        <f t="shared" si="6"/>
        <v>0.92083333333333328</v>
      </c>
      <c r="L38" s="32">
        <f t="shared" si="5"/>
        <v>4.6875E-2</v>
      </c>
    </row>
    <row r="39" spans="1:12" x14ac:dyDescent="0.4">
      <c r="A39" s="158" t="s">
        <v>77</v>
      </c>
      <c r="B39" s="45">
        <f>+'[3]３月動向(20)'!B40-'[3]３月動向(10)'!B39</f>
        <v>1497</v>
      </c>
      <c r="C39" s="45">
        <f>+'[3]３月動向(20)'!C40-'[3]３月動向(10)'!C39</f>
        <v>1853</v>
      </c>
      <c r="D39" s="23">
        <f t="shared" si="0"/>
        <v>0.80787911494873177</v>
      </c>
      <c r="E39" s="159">
        <f t="shared" si="1"/>
        <v>-356</v>
      </c>
      <c r="F39" s="45">
        <f>+'[3]３月動向(20)'!F40-'[3]３月動向(10)'!F39</f>
        <v>2880</v>
      </c>
      <c r="G39" s="45">
        <f>+'[3]３月動向(20)'!G40-'[3]３月動向(10)'!G39</f>
        <v>2874</v>
      </c>
      <c r="H39" s="23">
        <f t="shared" si="2"/>
        <v>1.0020876826722338</v>
      </c>
      <c r="I39" s="159">
        <f t="shared" si="3"/>
        <v>6</v>
      </c>
      <c r="J39" s="23">
        <f t="shared" si="6"/>
        <v>0.51979166666666665</v>
      </c>
      <c r="K39" s="23">
        <f t="shared" si="6"/>
        <v>0.64474599860821158</v>
      </c>
      <c r="L39" s="22">
        <f t="shared" si="5"/>
        <v>-0.12495433194154493</v>
      </c>
    </row>
    <row r="40" spans="1:12" x14ac:dyDescent="0.4">
      <c r="A40" s="155" t="s">
        <v>95</v>
      </c>
      <c r="B40" s="44">
        <f>+'[3]３月動向(20)'!B41-'[3]３月動向(10)'!B40</f>
        <v>999</v>
      </c>
      <c r="C40" s="44">
        <f>+'[3]３月動向(20)'!C41-'[3]３月動向(10)'!C40</f>
        <v>1091</v>
      </c>
      <c r="D40" s="27">
        <f t="shared" si="0"/>
        <v>0.91567369385884512</v>
      </c>
      <c r="E40" s="156">
        <f t="shared" si="1"/>
        <v>-92</v>
      </c>
      <c r="F40" s="44">
        <f>+'[3]３月動向(20)'!F41-'[3]３月動向(10)'!F40</f>
        <v>1660</v>
      </c>
      <c r="G40" s="44">
        <f>+'[3]３月動向(20)'!G41-'[3]３月動向(10)'!G40</f>
        <v>1660</v>
      </c>
      <c r="H40" s="27">
        <f t="shared" si="2"/>
        <v>1</v>
      </c>
      <c r="I40" s="156">
        <f t="shared" si="3"/>
        <v>0</v>
      </c>
      <c r="J40" s="27">
        <f t="shared" si="6"/>
        <v>0.60180722891566263</v>
      </c>
      <c r="K40" s="27">
        <f t="shared" si="6"/>
        <v>0.65722891566265063</v>
      </c>
      <c r="L40" s="32">
        <f t="shared" si="5"/>
        <v>-5.5421686746987997E-2</v>
      </c>
    </row>
    <row r="41" spans="1:12" x14ac:dyDescent="0.4">
      <c r="A41" s="155" t="s">
        <v>92</v>
      </c>
      <c r="B41" s="44">
        <f>+'[3]３月動向(20)'!B42-'[3]３月動向(10)'!B41</f>
        <v>1889</v>
      </c>
      <c r="C41" s="44">
        <f>+'[3]３月動向(20)'!C42-'[3]３月動向(10)'!C41</f>
        <v>1767</v>
      </c>
      <c r="D41" s="27">
        <f t="shared" si="0"/>
        <v>1.0690435766836446</v>
      </c>
      <c r="E41" s="156">
        <f t="shared" si="1"/>
        <v>122</v>
      </c>
      <c r="F41" s="44">
        <f>+'[3]３月動向(20)'!F42-'[3]３月動向(10)'!F41</f>
        <v>2880</v>
      </c>
      <c r="G41" s="44">
        <f>+'[3]３月動向(20)'!G42-'[3]３月動向(10)'!G41</f>
        <v>2880</v>
      </c>
      <c r="H41" s="27">
        <f t="shared" si="2"/>
        <v>1</v>
      </c>
      <c r="I41" s="156">
        <f t="shared" si="3"/>
        <v>0</v>
      </c>
      <c r="J41" s="27">
        <f t="shared" si="6"/>
        <v>0.65590277777777772</v>
      </c>
      <c r="K41" s="27">
        <f t="shared" si="6"/>
        <v>0.61354166666666665</v>
      </c>
      <c r="L41" s="32">
        <f t="shared" si="5"/>
        <v>4.2361111111111072E-2</v>
      </c>
    </row>
    <row r="42" spans="1:12" x14ac:dyDescent="0.4">
      <c r="A42" s="155" t="s">
        <v>74</v>
      </c>
      <c r="B42" s="44">
        <f>+'[3]３月動向(20)'!B43-'[3]３月動向(10)'!B42</f>
        <v>2644</v>
      </c>
      <c r="C42" s="44">
        <f>+'[3]３月動向(20)'!C43-'[3]３月動向(10)'!C42</f>
        <v>2761</v>
      </c>
      <c r="D42" s="27">
        <f t="shared" si="0"/>
        <v>0.95762404925751543</v>
      </c>
      <c r="E42" s="156">
        <f t="shared" si="1"/>
        <v>-117</v>
      </c>
      <c r="F42" s="44">
        <f>+'[3]３月動向(20)'!F43-'[3]３月動向(10)'!F42</f>
        <v>3780</v>
      </c>
      <c r="G42" s="44">
        <f>+'[3]３月動向(20)'!G43-'[3]３月動向(10)'!G42</f>
        <v>3780</v>
      </c>
      <c r="H42" s="27">
        <f t="shared" si="2"/>
        <v>1</v>
      </c>
      <c r="I42" s="156">
        <f t="shared" si="3"/>
        <v>0</v>
      </c>
      <c r="J42" s="27">
        <f t="shared" si="6"/>
        <v>0.69947089947089947</v>
      </c>
      <c r="K42" s="27">
        <f t="shared" si="6"/>
        <v>0.73042328042328042</v>
      </c>
      <c r="L42" s="32">
        <f t="shared" si="5"/>
        <v>-3.0952380952380953E-2</v>
      </c>
    </row>
    <row r="43" spans="1:12" x14ac:dyDescent="0.4">
      <c r="A43" s="155" t="s">
        <v>76</v>
      </c>
      <c r="B43" s="44">
        <f>+'[3]３月動向(20)'!B44-'[3]３月動向(10)'!B43</f>
        <v>977</v>
      </c>
      <c r="C43" s="44">
        <f>+'[3]３月動向(20)'!C44-'[3]３月動向(10)'!C43</f>
        <v>957</v>
      </c>
      <c r="D43" s="27">
        <f t="shared" si="0"/>
        <v>1.0208986415882968</v>
      </c>
      <c r="E43" s="156">
        <f t="shared" si="1"/>
        <v>20</v>
      </c>
      <c r="F43" s="44">
        <f>+'[3]３月動向(20)'!F44-'[3]３月動向(10)'!F43</f>
        <v>1274</v>
      </c>
      <c r="G43" s="44">
        <f>+'[3]３月動向(20)'!G44-'[3]３月動向(10)'!G43</f>
        <v>1260</v>
      </c>
      <c r="H43" s="27">
        <f t="shared" si="2"/>
        <v>1.0111111111111111</v>
      </c>
      <c r="I43" s="156">
        <f t="shared" si="3"/>
        <v>14</v>
      </c>
      <c r="J43" s="27">
        <f t="shared" si="6"/>
        <v>0.76687598116169542</v>
      </c>
      <c r="K43" s="27">
        <f t="shared" si="6"/>
        <v>0.75952380952380949</v>
      </c>
      <c r="L43" s="32">
        <f t="shared" si="5"/>
        <v>7.3521716378859292E-3</v>
      </c>
    </row>
    <row r="44" spans="1:12" x14ac:dyDescent="0.4">
      <c r="A44" s="155" t="s">
        <v>75</v>
      </c>
      <c r="B44" s="44">
        <f>+'[3]３月動向(20)'!B45-'[3]３月動向(10)'!B44</f>
        <v>1002</v>
      </c>
      <c r="C44" s="44">
        <f>+'[3]３月動向(20)'!C45-'[3]３月動向(10)'!C44</f>
        <v>1085</v>
      </c>
      <c r="D44" s="27">
        <f t="shared" si="0"/>
        <v>0.92350230414746548</v>
      </c>
      <c r="E44" s="156">
        <f t="shared" si="1"/>
        <v>-83</v>
      </c>
      <c r="F44" s="44">
        <f>+'[3]３月動向(20)'!F45-'[3]３月動向(10)'!F44</f>
        <v>1260</v>
      </c>
      <c r="G44" s="44">
        <f>+'[3]３月動向(20)'!G45-'[3]３月動向(10)'!G44</f>
        <v>1260</v>
      </c>
      <c r="H44" s="27">
        <f t="shared" si="2"/>
        <v>1</v>
      </c>
      <c r="I44" s="156">
        <f t="shared" si="3"/>
        <v>0</v>
      </c>
      <c r="J44" s="27">
        <f t="shared" si="6"/>
        <v>0.79523809523809519</v>
      </c>
      <c r="K44" s="27">
        <f t="shared" si="6"/>
        <v>0.86111111111111116</v>
      </c>
      <c r="L44" s="32">
        <f t="shared" si="5"/>
        <v>-6.5873015873015972E-2</v>
      </c>
    </row>
    <row r="45" spans="1:12" x14ac:dyDescent="0.4">
      <c r="A45" s="155" t="s">
        <v>262</v>
      </c>
      <c r="B45" s="44">
        <f>+'[3]３月動向(20)'!B46-'[3]３月動向(10)'!B45</f>
        <v>923</v>
      </c>
      <c r="C45" s="44">
        <f>+'[3]３月動向(20)'!C46-'[3]３月動向(10)'!C45</f>
        <v>1213</v>
      </c>
      <c r="D45" s="27">
        <f t="shared" si="0"/>
        <v>0.76092333058532569</v>
      </c>
      <c r="E45" s="156">
        <f t="shared" si="1"/>
        <v>-290</v>
      </c>
      <c r="F45" s="44">
        <f>+'[3]３月動向(20)'!F46-'[3]３月動向(10)'!F45</f>
        <v>1323</v>
      </c>
      <c r="G45" s="44">
        <f>+'[3]３月動向(20)'!G46-'[3]３月動向(10)'!G45</f>
        <v>1340</v>
      </c>
      <c r="H45" s="27">
        <f t="shared" si="2"/>
        <v>0.98731343283582085</v>
      </c>
      <c r="I45" s="156">
        <f t="shared" si="3"/>
        <v>-17</v>
      </c>
      <c r="J45" s="27">
        <f t="shared" si="6"/>
        <v>0.69765684051398336</v>
      </c>
      <c r="K45" s="27">
        <f t="shared" si="6"/>
        <v>0.90522388059701497</v>
      </c>
      <c r="L45" s="32">
        <f t="shared" si="5"/>
        <v>-0.20756704008303162</v>
      </c>
    </row>
    <row r="46" spans="1:12" x14ac:dyDescent="0.4">
      <c r="A46" s="155" t="s">
        <v>98</v>
      </c>
      <c r="B46" s="44">
        <f>+'[3]３月動向(20)'!B47-'[3]３月動向(10)'!B46</f>
        <v>1145</v>
      </c>
      <c r="C46" s="44">
        <f>+'[3]３月動向(20)'!C47-'[3]３月動向(10)'!C46</f>
        <v>1078</v>
      </c>
      <c r="D46" s="27">
        <f t="shared" si="0"/>
        <v>1.0621521335807049</v>
      </c>
      <c r="E46" s="156">
        <f t="shared" si="1"/>
        <v>67</v>
      </c>
      <c r="F46" s="44">
        <f>+'[3]３月動向(20)'!F47-'[3]３月動向(10)'!F46</f>
        <v>1260</v>
      </c>
      <c r="G46" s="44">
        <f>+'[3]３月動向(20)'!G47-'[3]３月動向(10)'!G46</f>
        <v>1260</v>
      </c>
      <c r="H46" s="27">
        <f t="shared" si="2"/>
        <v>1</v>
      </c>
      <c r="I46" s="156">
        <f t="shared" si="3"/>
        <v>0</v>
      </c>
      <c r="J46" s="27">
        <f t="shared" si="6"/>
        <v>0.90873015873015872</v>
      </c>
      <c r="K46" s="27">
        <f t="shared" si="6"/>
        <v>0.85555555555555551</v>
      </c>
      <c r="L46" s="32">
        <f t="shared" si="5"/>
        <v>5.3174603174603208E-2</v>
      </c>
    </row>
    <row r="47" spans="1:12" x14ac:dyDescent="0.4">
      <c r="A47" s="155" t="s">
        <v>263</v>
      </c>
      <c r="B47" s="44">
        <f>+'[3]３月動向(20)'!B48-'[3]３月動向(10)'!B47</f>
        <v>1111</v>
      </c>
      <c r="C47" s="44">
        <f>+'[3]３月動向(20)'!C48-'[3]３月動向(10)'!C47</f>
        <v>1079</v>
      </c>
      <c r="D47" s="27">
        <f>+B47/C47</f>
        <v>1.0296570898980537</v>
      </c>
      <c r="E47" s="156">
        <f>+B47-C47</f>
        <v>32</v>
      </c>
      <c r="F47" s="44">
        <f>+'[3]３月動向(20)'!F48-'[3]３月動向(10)'!F47</f>
        <v>1260</v>
      </c>
      <c r="G47" s="44">
        <f>+'[3]３月動向(20)'!G48-'[3]３月動向(10)'!G47</f>
        <v>1260</v>
      </c>
      <c r="H47" s="27">
        <f>+F47/G47</f>
        <v>1</v>
      </c>
      <c r="I47" s="156">
        <f>+F47-G47</f>
        <v>0</v>
      </c>
      <c r="J47" s="27">
        <f>+B47/F47</f>
        <v>0.88174603174603172</v>
      </c>
      <c r="K47" s="27">
        <f>+C47/G47</f>
        <v>0.8563492063492063</v>
      </c>
      <c r="L47" s="32">
        <f>+J47-K47</f>
        <v>2.5396825396825418E-2</v>
      </c>
    </row>
    <row r="48" spans="1:12" x14ac:dyDescent="0.4">
      <c r="A48" s="155" t="s">
        <v>264</v>
      </c>
      <c r="B48" s="44">
        <f>+'[3]３月動向(20)'!B49-'[3]３月動向(10)'!B48</f>
        <v>946</v>
      </c>
      <c r="C48" s="44">
        <f>+'[3]３月動向(20)'!C49-'[3]３月動向(10)'!C48</f>
        <v>1017</v>
      </c>
      <c r="D48" s="27">
        <f>+B48/C48</f>
        <v>0.9301868239921337</v>
      </c>
      <c r="E48" s="156">
        <f>+B48-C48</f>
        <v>-71</v>
      </c>
      <c r="F48" s="44">
        <f>+'[3]３月動向(20)'!F49-'[3]３月動向(10)'!F48</f>
        <v>1260</v>
      </c>
      <c r="G48" s="44">
        <f>+'[3]３月動向(20)'!G49-'[3]３月動向(10)'!G48</f>
        <v>1260</v>
      </c>
      <c r="H48" s="27">
        <f>+F48/G48</f>
        <v>1</v>
      </c>
      <c r="I48" s="156">
        <f>+F48-G48</f>
        <v>0</v>
      </c>
      <c r="J48" s="27">
        <f>+B48/F48</f>
        <v>0.75079365079365079</v>
      </c>
      <c r="K48" s="27">
        <f>+C48/G48</f>
        <v>0.80714285714285716</v>
      </c>
      <c r="L48" s="32">
        <f>+J48-K48</f>
        <v>-5.6349206349206371E-2</v>
      </c>
    </row>
    <row r="49" spans="1:12" x14ac:dyDescent="0.4">
      <c r="A49" s="161" t="s">
        <v>265</v>
      </c>
      <c r="B49" s="40">
        <f>+'[3]３月動向(20)'!B50-'[3]３月動向(10)'!B49</f>
        <v>933</v>
      </c>
      <c r="C49" s="40">
        <f>+'[3]３月動向(20)'!C50-'[3]３月動向(10)'!C49</f>
        <v>832</v>
      </c>
      <c r="D49" s="36">
        <f t="shared" si="0"/>
        <v>1.1213942307692308</v>
      </c>
      <c r="E49" s="162">
        <f t="shared" si="1"/>
        <v>101</v>
      </c>
      <c r="F49" s="40">
        <f>+'[3]３月動向(20)'!F50-'[3]３月動向(10)'!F49</f>
        <v>1260</v>
      </c>
      <c r="G49" s="40">
        <f>+'[3]３月動向(20)'!G50-'[3]３月動向(10)'!G49</f>
        <v>1260</v>
      </c>
      <c r="H49" s="36">
        <f t="shared" si="2"/>
        <v>1</v>
      </c>
      <c r="I49" s="162">
        <f t="shared" si="3"/>
        <v>0</v>
      </c>
      <c r="J49" s="36">
        <f t="shared" si="6"/>
        <v>0.74047619047619051</v>
      </c>
      <c r="K49" s="36">
        <f t="shared" si="6"/>
        <v>0.6603174603174603</v>
      </c>
      <c r="L49" s="35">
        <f t="shared" si="5"/>
        <v>8.0158730158730207E-2</v>
      </c>
    </row>
    <row r="50" spans="1:12" x14ac:dyDescent="0.4">
      <c r="C50" s="145"/>
      <c r="E50" s="14"/>
      <c r="G50" s="145"/>
      <c r="I50" s="14"/>
      <c r="K50" s="145"/>
    </row>
    <row r="51" spans="1:12" x14ac:dyDescent="0.4">
      <c r="C51" s="145"/>
      <c r="E51" s="14"/>
      <c r="G51" s="145"/>
      <c r="I51" s="14"/>
      <c r="K51" s="145"/>
    </row>
    <row r="52" spans="1:12" x14ac:dyDescent="0.4">
      <c r="C52" s="145"/>
      <c r="E52" s="14"/>
      <c r="G52" s="145"/>
      <c r="I52" s="14"/>
      <c r="K52" s="145"/>
    </row>
    <row r="53" spans="1:12" x14ac:dyDescent="0.4">
      <c r="C53" s="145"/>
      <c r="E53" s="14"/>
      <c r="G53" s="145"/>
      <c r="I53" s="14"/>
      <c r="K53" s="145"/>
    </row>
  </sheetData>
  <mergeCells count="14">
    <mergeCell ref="A2:A3"/>
    <mergeCell ref="B2:E3"/>
    <mergeCell ref="F2:I3"/>
    <mergeCell ref="J2:L3"/>
    <mergeCell ref="H4:I4"/>
    <mergeCell ref="J4:J5"/>
    <mergeCell ref="K4:K5"/>
    <mergeCell ref="L4:L5"/>
    <mergeCell ref="A4:A5"/>
    <mergeCell ref="B4:B5"/>
    <mergeCell ref="C4:C5"/>
    <mergeCell ref="D4:E4"/>
    <mergeCell ref="F4:F5"/>
    <mergeCell ref="G4:G5"/>
  </mergeCells>
  <phoneticPr fontId="3"/>
  <hyperlinks>
    <hyperlink ref="A1" location="'h17'!A1" display="'h17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３月(下旬)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110</v>
      </c>
      <c r="C4" s="177" t="s">
        <v>180</v>
      </c>
      <c r="D4" s="176" t="s">
        <v>87</v>
      </c>
      <c r="E4" s="176"/>
      <c r="F4" s="173" t="str">
        <f>+B4</f>
        <v>(05'3/21～31)</v>
      </c>
      <c r="G4" s="173" t="str">
        <f>+C4</f>
        <v>(04'3/21～31)</v>
      </c>
      <c r="H4" s="176" t="s">
        <v>87</v>
      </c>
      <c r="I4" s="176"/>
      <c r="J4" s="173" t="str">
        <f>+B4</f>
        <v>(05'3/21～31)</v>
      </c>
      <c r="K4" s="173" t="str">
        <f>+C4</f>
        <v>(04'3/21～31)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B7+B31</f>
        <v>178374</v>
      </c>
      <c r="C6" s="43">
        <f>C7+C31</f>
        <v>166178</v>
      </c>
      <c r="D6" s="20">
        <f t="shared" ref="D6:D49" si="0">+B6/C6</f>
        <v>1.0733911829484046</v>
      </c>
      <c r="E6" s="21">
        <f t="shared" ref="E6:E49" si="1">+B6-C6</f>
        <v>12196</v>
      </c>
      <c r="F6" s="43">
        <f>+F7+F31</f>
        <v>245685</v>
      </c>
      <c r="G6" s="43">
        <f>+G7+G31</f>
        <v>230778</v>
      </c>
      <c r="H6" s="20">
        <f t="shared" ref="H6:H49" si="2">+F6/G6</f>
        <v>1.0645945454072745</v>
      </c>
      <c r="I6" s="21">
        <f t="shared" ref="I6:I49" si="3">+F6-G6</f>
        <v>14907</v>
      </c>
      <c r="J6" s="20">
        <f t="shared" ref="J6:J49" si="4">+B6/F6</f>
        <v>0.72602722998962088</v>
      </c>
      <c r="K6" s="20">
        <f t="shared" ref="K6:K49" si="5">+C6/G6</f>
        <v>0.72007730372912493</v>
      </c>
      <c r="L6" s="33">
        <f t="shared" ref="L6:L49" si="6">+J6-K6</f>
        <v>5.9499262604959524E-3</v>
      </c>
    </row>
    <row r="7" spans="1:12" s="13" customFormat="1" x14ac:dyDescent="0.4">
      <c r="A7" s="84" t="s">
        <v>84</v>
      </c>
      <c r="B7" s="43">
        <f>+B8+B15+B28</f>
        <v>85889</v>
      </c>
      <c r="C7" s="43">
        <f>+C8+C15+C28</f>
        <v>78020</v>
      </c>
      <c r="D7" s="20">
        <f t="shared" si="0"/>
        <v>1.1008587541655985</v>
      </c>
      <c r="E7" s="21">
        <f t="shared" si="1"/>
        <v>7869</v>
      </c>
      <c r="F7" s="43">
        <f>+F8+F15+F28</f>
        <v>117020</v>
      </c>
      <c r="G7" s="43">
        <f>+G8+G15+G28</f>
        <v>109100</v>
      </c>
      <c r="H7" s="20">
        <f t="shared" si="2"/>
        <v>1.0725939505041246</v>
      </c>
      <c r="I7" s="21">
        <f t="shared" si="3"/>
        <v>7920</v>
      </c>
      <c r="J7" s="20">
        <f t="shared" si="4"/>
        <v>0.73396855238420777</v>
      </c>
      <c r="K7" s="20">
        <f t="shared" si="5"/>
        <v>0.71512373968835929</v>
      </c>
      <c r="L7" s="33">
        <f t="shared" si="6"/>
        <v>1.8844812695848479E-2</v>
      </c>
    </row>
    <row r="8" spans="1:12" s="121" customFormat="1" x14ac:dyDescent="0.4">
      <c r="A8" s="107" t="s">
        <v>91</v>
      </c>
      <c r="B8" s="48">
        <f>SUM(B9:B14)</f>
        <v>70130</v>
      </c>
      <c r="C8" s="48">
        <f>SUM(C9:C14)</f>
        <v>62233</v>
      </c>
      <c r="D8" s="31">
        <f t="shared" si="0"/>
        <v>1.1268940915591406</v>
      </c>
      <c r="E8" s="19">
        <f t="shared" si="1"/>
        <v>7897</v>
      </c>
      <c r="F8" s="48">
        <f>SUM(F9:F14)</f>
        <v>95783</v>
      </c>
      <c r="G8" s="48">
        <f>SUM(G9:G14)</f>
        <v>88013</v>
      </c>
      <c r="H8" s="31">
        <f t="shared" si="2"/>
        <v>1.0882824128253781</v>
      </c>
      <c r="I8" s="19">
        <f t="shared" si="3"/>
        <v>7770</v>
      </c>
      <c r="J8" s="31">
        <f t="shared" si="4"/>
        <v>0.7321758558408068</v>
      </c>
      <c r="K8" s="31">
        <f t="shared" si="5"/>
        <v>0.70708872552918323</v>
      </c>
      <c r="L8" s="30">
        <f t="shared" si="6"/>
        <v>2.5087130311623573E-2</v>
      </c>
    </row>
    <row r="9" spans="1:12" x14ac:dyDescent="0.4">
      <c r="A9" s="88" t="s">
        <v>82</v>
      </c>
      <c r="B9" s="47">
        <f>+'３月(月間)'!B9-'[3]３月動向(20)'!B9</f>
        <v>37442</v>
      </c>
      <c r="C9" s="47">
        <f>+'３月(月間)'!C9-'[3]３月動向(20)'!C9</f>
        <v>33153</v>
      </c>
      <c r="D9" s="25">
        <f t="shared" si="0"/>
        <v>1.12936989111091</v>
      </c>
      <c r="E9" s="26">
        <f t="shared" si="1"/>
        <v>4289</v>
      </c>
      <c r="F9" s="47">
        <f>+'３月(月間)'!F9-'[3]３月動向(20)'!F9</f>
        <v>50282</v>
      </c>
      <c r="G9" s="47">
        <f>+'３月(月間)'!G9-'[3]３月動向(20)'!G9</f>
        <v>47540</v>
      </c>
      <c r="H9" s="25">
        <f t="shared" si="2"/>
        <v>1.0576777450567942</v>
      </c>
      <c r="I9" s="26">
        <f t="shared" si="3"/>
        <v>2742</v>
      </c>
      <c r="J9" s="25">
        <f t="shared" si="4"/>
        <v>0.74464022910783179</v>
      </c>
      <c r="K9" s="25">
        <f t="shared" si="5"/>
        <v>0.69737063525452248</v>
      </c>
      <c r="L9" s="24">
        <f t="shared" si="6"/>
        <v>4.7269593853309311E-2</v>
      </c>
    </row>
    <row r="10" spans="1:12" x14ac:dyDescent="0.4">
      <c r="A10" s="86" t="s">
        <v>83</v>
      </c>
      <c r="B10" s="44">
        <f>+'３月(月間)'!B10-'[3]３月動向(20)'!B10</f>
        <v>10124</v>
      </c>
      <c r="C10" s="44">
        <f>+'３月(月間)'!C10-'[3]３月動向(20)'!C10</f>
        <v>10426</v>
      </c>
      <c r="D10" s="27">
        <f t="shared" si="0"/>
        <v>0.97103395357759448</v>
      </c>
      <c r="E10" s="18">
        <f t="shared" si="1"/>
        <v>-302</v>
      </c>
      <c r="F10" s="47">
        <f>+'３月(月間)'!F10-'[3]３月動向(20)'!F10</f>
        <v>14982</v>
      </c>
      <c r="G10" s="44">
        <f>+'３月(月間)'!G10-'[3]３月動向(20)'!G10</f>
        <v>13237</v>
      </c>
      <c r="H10" s="27">
        <f t="shared" si="2"/>
        <v>1.1318274533504571</v>
      </c>
      <c r="I10" s="18">
        <f t="shared" si="3"/>
        <v>1745</v>
      </c>
      <c r="J10" s="27">
        <f t="shared" si="4"/>
        <v>0.67574422640501941</v>
      </c>
      <c r="K10" s="27">
        <f t="shared" si="5"/>
        <v>0.7876407040870288</v>
      </c>
      <c r="L10" s="32">
        <f t="shared" si="6"/>
        <v>-0.11189647768200939</v>
      </c>
    </row>
    <row r="11" spans="1:12" x14ac:dyDescent="0.4">
      <c r="A11" s="86" t="s">
        <v>96</v>
      </c>
      <c r="B11" s="44">
        <f>+'３月(月間)'!B11-'[3]３月動向(20)'!B11</f>
        <v>2092</v>
      </c>
      <c r="C11" s="44">
        <f>+'３月(月間)'!C11-'[3]３月動向(20)'!C11</f>
        <v>2194</v>
      </c>
      <c r="D11" s="27">
        <f t="shared" si="0"/>
        <v>0.95350957155879668</v>
      </c>
      <c r="E11" s="18">
        <f t="shared" si="1"/>
        <v>-102</v>
      </c>
      <c r="F11" s="44">
        <f>+'３月(月間)'!F11-'[3]３月動向(20)'!F11</f>
        <v>2970</v>
      </c>
      <c r="G11" s="44">
        <f>+'３月(月間)'!G11-'[3]３月動向(20)'!G11</f>
        <v>2970</v>
      </c>
      <c r="H11" s="27">
        <f t="shared" si="2"/>
        <v>1</v>
      </c>
      <c r="I11" s="18">
        <f t="shared" si="3"/>
        <v>0</v>
      </c>
      <c r="J11" s="27">
        <f t="shared" si="4"/>
        <v>0.70437710437710432</v>
      </c>
      <c r="K11" s="27">
        <f t="shared" si="5"/>
        <v>0.73872053872053867</v>
      </c>
      <c r="L11" s="32">
        <f t="shared" si="6"/>
        <v>-3.4343434343434343E-2</v>
      </c>
    </row>
    <row r="12" spans="1:12" x14ac:dyDescent="0.4">
      <c r="A12" s="86" t="s">
        <v>80</v>
      </c>
      <c r="B12" s="44">
        <f>+'３月(月間)'!B12-'[3]３月動向(20)'!B12</f>
        <v>7827</v>
      </c>
      <c r="C12" s="44">
        <f>+'３月(月間)'!C12-'[3]３月動向(20)'!C12</f>
        <v>7251</v>
      </c>
      <c r="D12" s="27">
        <f t="shared" si="0"/>
        <v>1.079437318990484</v>
      </c>
      <c r="E12" s="18">
        <f t="shared" si="1"/>
        <v>576</v>
      </c>
      <c r="F12" s="44">
        <f>+'３月(月間)'!F12-'[3]３月動向(20)'!F12</f>
        <v>10560</v>
      </c>
      <c r="G12" s="44">
        <f>+'３月(月間)'!G12-'[3]３月動向(20)'!G12</f>
        <v>10560</v>
      </c>
      <c r="H12" s="27">
        <f t="shared" si="2"/>
        <v>1</v>
      </c>
      <c r="I12" s="18">
        <f t="shared" si="3"/>
        <v>0</v>
      </c>
      <c r="J12" s="27">
        <f t="shared" si="4"/>
        <v>0.74119318181818183</v>
      </c>
      <c r="K12" s="27">
        <f t="shared" si="5"/>
        <v>0.68664772727272727</v>
      </c>
      <c r="L12" s="32">
        <f t="shared" si="6"/>
        <v>5.4545454545454564E-2</v>
      </c>
    </row>
    <row r="13" spans="1:12" x14ac:dyDescent="0.4">
      <c r="A13" s="86" t="s">
        <v>171</v>
      </c>
      <c r="B13" s="44">
        <f>+'３月(月間)'!B13-'[3]３月動向(20)'!B13</f>
        <v>8591</v>
      </c>
      <c r="C13" s="44">
        <f>+'３月(月間)'!C13-'[3]３月動向(20)'!C13</f>
        <v>7048</v>
      </c>
      <c r="D13" s="27">
        <f t="shared" si="0"/>
        <v>1.218927355278093</v>
      </c>
      <c r="E13" s="18">
        <f t="shared" si="1"/>
        <v>1543</v>
      </c>
      <c r="F13" s="44">
        <f>+'３月(月間)'!F13-'[3]３月動向(20)'!F13</f>
        <v>10830</v>
      </c>
      <c r="G13" s="44">
        <f>+'３月(月間)'!G13-'[3]３月動向(20)'!G13</f>
        <v>10736</v>
      </c>
      <c r="H13" s="27">
        <f t="shared" si="2"/>
        <v>1.0087555886736215</v>
      </c>
      <c r="I13" s="18">
        <f t="shared" si="3"/>
        <v>94</v>
      </c>
      <c r="J13" s="27">
        <f t="shared" si="4"/>
        <v>0.79325946445060014</v>
      </c>
      <c r="K13" s="27">
        <f t="shared" si="5"/>
        <v>0.65648286140089418</v>
      </c>
      <c r="L13" s="32">
        <f t="shared" si="6"/>
        <v>0.13677660304970596</v>
      </c>
    </row>
    <row r="14" spans="1:12" x14ac:dyDescent="0.4">
      <c r="A14" s="89" t="s">
        <v>165</v>
      </c>
      <c r="B14" s="44">
        <f>+'３月(月間)'!B14-'[3]３月動向(20)'!B14</f>
        <v>4054</v>
      </c>
      <c r="C14" s="44">
        <f>+'３月(月間)'!C14-'[3]３月動向(20)'!C14</f>
        <v>2161</v>
      </c>
      <c r="D14" s="27">
        <f t="shared" si="0"/>
        <v>1.8759833410458122</v>
      </c>
      <c r="E14" s="18">
        <f t="shared" si="1"/>
        <v>1893</v>
      </c>
      <c r="F14" s="44">
        <f>+'３月(月間)'!F14-'[3]３月動向(20)'!F14</f>
        <v>6159</v>
      </c>
      <c r="G14" s="44">
        <f>+'３月(月間)'!G14-'[3]３月動向(20)'!G14</f>
        <v>2970</v>
      </c>
      <c r="H14" s="27">
        <f t="shared" si="2"/>
        <v>2.0737373737373739</v>
      </c>
      <c r="I14" s="18">
        <f t="shared" si="3"/>
        <v>3189</v>
      </c>
      <c r="J14" s="27">
        <f t="shared" si="4"/>
        <v>0.65822373761974351</v>
      </c>
      <c r="K14" s="27">
        <f t="shared" si="5"/>
        <v>0.72760942760942759</v>
      </c>
      <c r="L14" s="32">
        <f t="shared" si="6"/>
        <v>-6.9385689989684085E-2</v>
      </c>
    </row>
    <row r="15" spans="1:12" x14ac:dyDescent="0.4">
      <c r="A15" s="107" t="s">
        <v>90</v>
      </c>
      <c r="B15" s="48">
        <f>SUM(B16:B27)</f>
        <v>15099</v>
      </c>
      <c r="C15" s="48">
        <f>SUM(C16:C27)</f>
        <v>14965</v>
      </c>
      <c r="D15" s="31">
        <f t="shared" si="0"/>
        <v>1.0089542265285667</v>
      </c>
      <c r="E15" s="19">
        <f t="shared" si="1"/>
        <v>134</v>
      </c>
      <c r="F15" s="48">
        <f>SUM(F16:F27)</f>
        <v>19950</v>
      </c>
      <c r="G15" s="48">
        <f>SUM(G16:G27)</f>
        <v>19800</v>
      </c>
      <c r="H15" s="31">
        <f t="shared" si="2"/>
        <v>1.0075757575757576</v>
      </c>
      <c r="I15" s="19">
        <f t="shared" si="3"/>
        <v>150</v>
      </c>
      <c r="J15" s="31">
        <f t="shared" si="4"/>
        <v>0.75684210526315787</v>
      </c>
      <c r="K15" s="31">
        <f t="shared" si="5"/>
        <v>0.75580808080808082</v>
      </c>
      <c r="L15" s="30">
        <f t="shared" si="6"/>
        <v>1.0340244550770539E-3</v>
      </c>
    </row>
    <row r="16" spans="1:12" x14ac:dyDescent="0.4">
      <c r="A16" s="87" t="s">
        <v>164</v>
      </c>
      <c r="B16" s="45">
        <f>+'３月(月間)'!B16-'[3]３月動向(20)'!B16</f>
        <v>1398</v>
      </c>
      <c r="C16" s="45">
        <f>+'３月(月間)'!C16-'[3]３月動向(20)'!C16</f>
        <v>1252</v>
      </c>
      <c r="D16" s="23">
        <f t="shared" si="0"/>
        <v>1.1166134185303513</v>
      </c>
      <c r="E16" s="17">
        <f t="shared" si="1"/>
        <v>146</v>
      </c>
      <c r="F16" s="45">
        <f>+'３月(月間)'!F16-'[3]３月動向(20)'!F16</f>
        <v>1650</v>
      </c>
      <c r="G16" s="45">
        <f>+'３月(月間)'!G16-'[3]３月動向(20)'!G16</f>
        <v>1650</v>
      </c>
      <c r="H16" s="23">
        <f t="shared" si="2"/>
        <v>1</v>
      </c>
      <c r="I16" s="17">
        <f t="shared" si="3"/>
        <v>0</v>
      </c>
      <c r="J16" s="23">
        <f t="shared" si="4"/>
        <v>0.84727272727272729</v>
      </c>
      <c r="K16" s="23">
        <f t="shared" si="5"/>
        <v>0.75878787878787879</v>
      </c>
      <c r="L16" s="22">
        <f t="shared" si="6"/>
        <v>8.84848484848485E-2</v>
      </c>
    </row>
    <row r="17" spans="1:12" s="120" customFormat="1" x14ac:dyDescent="0.4">
      <c r="A17" s="86" t="s">
        <v>163</v>
      </c>
      <c r="B17" s="44">
        <f>+'３月(月間)'!B17-'[3]３月動向(20)'!B17</f>
        <v>1614</v>
      </c>
      <c r="C17" s="44">
        <f>+'３月(月間)'!C17-'[3]３月動向(20)'!C17</f>
        <v>1535</v>
      </c>
      <c r="D17" s="27">
        <f t="shared" si="0"/>
        <v>1.0514657980456026</v>
      </c>
      <c r="E17" s="18">
        <f t="shared" si="1"/>
        <v>79</v>
      </c>
      <c r="F17" s="44">
        <f>+'３月(月間)'!F17-'[3]３月動向(20)'!F17</f>
        <v>1800</v>
      </c>
      <c r="G17" s="44">
        <f>+'３月(月間)'!G17-'[3]３月動向(20)'!G17</f>
        <v>1650</v>
      </c>
      <c r="H17" s="27">
        <f t="shared" si="2"/>
        <v>1.0909090909090908</v>
      </c>
      <c r="I17" s="18">
        <f t="shared" si="3"/>
        <v>150</v>
      </c>
      <c r="J17" s="27">
        <f t="shared" si="4"/>
        <v>0.89666666666666661</v>
      </c>
      <c r="K17" s="27">
        <f t="shared" si="5"/>
        <v>0.9303030303030303</v>
      </c>
      <c r="L17" s="32">
        <f t="shared" si="6"/>
        <v>-3.3636363636363686E-2</v>
      </c>
    </row>
    <row r="18" spans="1:12" s="120" customFormat="1" x14ac:dyDescent="0.4">
      <c r="A18" s="86" t="s">
        <v>162</v>
      </c>
      <c r="B18" s="44">
        <f>+'３月(月間)'!B18-'[3]３月動向(20)'!B18</f>
        <v>1304</v>
      </c>
      <c r="C18" s="44">
        <f>+'３月(月間)'!C18-'[3]３月動向(20)'!C18</f>
        <v>1057</v>
      </c>
      <c r="D18" s="27">
        <f t="shared" si="0"/>
        <v>1.2336802270577105</v>
      </c>
      <c r="E18" s="18">
        <f t="shared" si="1"/>
        <v>247</v>
      </c>
      <c r="F18" s="44">
        <f>+'３月(月間)'!F18-'[3]３月動向(20)'!F18</f>
        <v>1650</v>
      </c>
      <c r="G18" s="44">
        <f>+'３月(月間)'!G18-'[3]３月動向(20)'!G18</f>
        <v>1650</v>
      </c>
      <c r="H18" s="27">
        <f t="shared" si="2"/>
        <v>1</v>
      </c>
      <c r="I18" s="18">
        <f t="shared" si="3"/>
        <v>0</v>
      </c>
      <c r="J18" s="27">
        <f t="shared" si="4"/>
        <v>0.79030303030303028</v>
      </c>
      <c r="K18" s="27">
        <f t="shared" si="5"/>
        <v>0.64060606060606062</v>
      </c>
      <c r="L18" s="32">
        <f t="shared" si="6"/>
        <v>0.14969696969696966</v>
      </c>
    </row>
    <row r="19" spans="1:12" s="120" customFormat="1" x14ac:dyDescent="0.4">
      <c r="A19" s="86" t="s">
        <v>161</v>
      </c>
      <c r="B19" s="44">
        <f>+'３月(月間)'!B19-'[3]３月動向(20)'!B19</f>
        <v>2683</v>
      </c>
      <c r="C19" s="44">
        <f>+'３月(月間)'!C19-'[3]３月動向(20)'!C19</f>
        <v>2430</v>
      </c>
      <c r="D19" s="27">
        <f t="shared" si="0"/>
        <v>1.1041152263374485</v>
      </c>
      <c r="E19" s="18">
        <f t="shared" si="1"/>
        <v>253</v>
      </c>
      <c r="F19" s="44">
        <f>+'３月(月間)'!F19-'[3]３月動向(20)'!F19</f>
        <v>3300</v>
      </c>
      <c r="G19" s="44">
        <f>+'３月(月間)'!G19-'[3]３月動向(20)'!G19</f>
        <v>3300</v>
      </c>
      <c r="H19" s="27">
        <f t="shared" si="2"/>
        <v>1</v>
      </c>
      <c r="I19" s="18">
        <f t="shared" si="3"/>
        <v>0</v>
      </c>
      <c r="J19" s="27">
        <f t="shared" si="4"/>
        <v>0.81303030303030299</v>
      </c>
      <c r="K19" s="27">
        <f t="shared" si="5"/>
        <v>0.73636363636363633</v>
      </c>
      <c r="L19" s="32">
        <f t="shared" si="6"/>
        <v>7.6666666666666661E-2</v>
      </c>
    </row>
    <row r="20" spans="1:12" s="120" customFormat="1" x14ac:dyDescent="0.4">
      <c r="A20" s="86" t="s">
        <v>160</v>
      </c>
      <c r="B20" s="44">
        <f>+'３月(月間)'!B20-'[3]３月動向(20)'!B20</f>
        <v>1216</v>
      </c>
      <c r="C20" s="44">
        <f>+'３月(月間)'!C20-'[3]３月動向(20)'!C20</f>
        <v>1246</v>
      </c>
      <c r="D20" s="27">
        <f t="shared" si="0"/>
        <v>0.9759229534510433</v>
      </c>
      <c r="E20" s="18">
        <f t="shared" si="1"/>
        <v>-30</v>
      </c>
      <c r="F20" s="44">
        <f>+'３月(月間)'!F20-'[3]３月動向(20)'!F20</f>
        <v>1650</v>
      </c>
      <c r="G20" s="44">
        <f>+'３月(月間)'!G20-'[3]３月動向(20)'!G20</f>
        <v>1650</v>
      </c>
      <c r="H20" s="27">
        <f t="shared" si="2"/>
        <v>1</v>
      </c>
      <c r="I20" s="18">
        <f t="shared" si="3"/>
        <v>0</v>
      </c>
      <c r="J20" s="27">
        <f t="shared" si="4"/>
        <v>0.73696969696969694</v>
      </c>
      <c r="K20" s="27">
        <f t="shared" si="5"/>
        <v>0.75515151515151513</v>
      </c>
      <c r="L20" s="32">
        <f t="shared" si="6"/>
        <v>-1.8181818181818188E-2</v>
      </c>
    </row>
    <row r="21" spans="1:12" s="120" customFormat="1" x14ac:dyDescent="0.4">
      <c r="A21" s="86" t="s">
        <v>159</v>
      </c>
      <c r="B21" s="44">
        <f>+'３月(月間)'!B21-'[3]３月動向(20)'!B21</f>
        <v>837</v>
      </c>
      <c r="C21" s="44">
        <f>+'３月(月間)'!C21-'[3]３月動向(20)'!C21</f>
        <v>1127</v>
      </c>
      <c r="D21" s="27">
        <f t="shared" si="0"/>
        <v>0.74267968056787936</v>
      </c>
      <c r="E21" s="18">
        <f t="shared" si="1"/>
        <v>-290</v>
      </c>
      <c r="F21" s="44">
        <f>+'３月(月間)'!F21-'[3]３月動向(20)'!F21</f>
        <v>1650</v>
      </c>
      <c r="G21" s="44">
        <f>+'３月(月間)'!G21-'[3]３月動向(20)'!G21</f>
        <v>1650</v>
      </c>
      <c r="H21" s="27">
        <f t="shared" si="2"/>
        <v>1</v>
      </c>
      <c r="I21" s="18">
        <f t="shared" si="3"/>
        <v>0</v>
      </c>
      <c r="J21" s="27">
        <f t="shared" si="4"/>
        <v>0.50727272727272732</v>
      </c>
      <c r="K21" s="27">
        <f t="shared" si="5"/>
        <v>0.68303030303030299</v>
      </c>
      <c r="L21" s="32">
        <f t="shared" si="6"/>
        <v>-0.17575757575757567</v>
      </c>
    </row>
    <row r="22" spans="1:12" s="120" customFormat="1" x14ac:dyDescent="0.4">
      <c r="A22" s="86" t="s">
        <v>158</v>
      </c>
      <c r="B22" s="44">
        <f>+'３月(月間)'!B22-'[3]３月動向(20)'!B22</f>
        <v>1157</v>
      </c>
      <c r="C22" s="44">
        <f>+'３月(月間)'!C22-'[3]３月動向(20)'!C22</f>
        <v>1181</v>
      </c>
      <c r="D22" s="27">
        <f t="shared" si="0"/>
        <v>0.97967823878069438</v>
      </c>
      <c r="E22" s="18">
        <f t="shared" si="1"/>
        <v>-24</v>
      </c>
      <c r="F22" s="44">
        <f>+'３月(月間)'!F22-'[3]３月動向(20)'!F22</f>
        <v>1650</v>
      </c>
      <c r="G22" s="44">
        <f>+'３月(月間)'!G22-'[3]３月動向(20)'!G22</f>
        <v>1650</v>
      </c>
      <c r="H22" s="27">
        <f t="shared" si="2"/>
        <v>1</v>
      </c>
      <c r="I22" s="18">
        <f t="shared" si="3"/>
        <v>0</v>
      </c>
      <c r="J22" s="123">
        <f t="shared" si="4"/>
        <v>0.70121212121212118</v>
      </c>
      <c r="K22" s="122">
        <f t="shared" si="5"/>
        <v>0.7157575757575757</v>
      </c>
      <c r="L22" s="32">
        <f t="shared" si="6"/>
        <v>-1.4545454545454528E-2</v>
      </c>
    </row>
    <row r="23" spans="1:12" s="120" customFormat="1" x14ac:dyDescent="0.4">
      <c r="A23" s="86" t="s">
        <v>157</v>
      </c>
      <c r="B23" s="44">
        <f>+'３月(月間)'!B23-'[3]３月動向(20)'!B23</f>
        <v>585</v>
      </c>
      <c r="C23" s="44">
        <f>+'３月(月間)'!C23-'[3]３月動向(20)'!C23</f>
        <v>706</v>
      </c>
      <c r="D23" s="27">
        <f t="shared" si="0"/>
        <v>0.82861189801699719</v>
      </c>
      <c r="E23" s="18">
        <f t="shared" si="1"/>
        <v>-121</v>
      </c>
      <c r="F23" s="44">
        <f>+'３月(月間)'!F23-'[3]３月動向(20)'!F23</f>
        <v>900</v>
      </c>
      <c r="G23" s="44">
        <f>+'３月(月間)'!G23-'[3]３月動向(20)'!G23</f>
        <v>1050</v>
      </c>
      <c r="H23" s="27">
        <f t="shared" si="2"/>
        <v>0.8571428571428571</v>
      </c>
      <c r="I23" s="18">
        <f t="shared" si="3"/>
        <v>-150</v>
      </c>
      <c r="J23" s="27">
        <f t="shared" si="4"/>
        <v>0.65</v>
      </c>
      <c r="K23" s="27">
        <f t="shared" si="5"/>
        <v>0.67238095238095241</v>
      </c>
      <c r="L23" s="32">
        <f t="shared" si="6"/>
        <v>-2.238095238095239E-2</v>
      </c>
    </row>
    <row r="24" spans="1:12" s="120" customFormat="1" x14ac:dyDescent="0.4">
      <c r="A24" s="86" t="s">
        <v>156</v>
      </c>
      <c r="B24" s="44">
        <f>+'３月(月間)'!B24-'[3]３月動向(20)'!B24</f>
        <v>450</v>
      </c>
      <c r="C24" s="44">
        <f>+'３月(月間)'!C24-'[3]３月動向(20)'!C24</f>
        <v>423</v>
      </c>
      <c r="D24" s="27">
        <f t="shared" si="0"/>
        <v>1.0638297872340425</v>
      </c>
      <c r="E24" s="18">
        <f t="shared" si="1"/>
        <v>27</v>
      </c>
      <c r="F24" s="44">
        <f>+'３月(月間)'!F24-'[3]３月動向(20)'!F24</f>
        <v>750</v>
      </c>
      <c r="G24" s="44">
        <f>+'３月(月間)'!G24-'[3]３月動向(20)'!G24</f>
        <v>600</v>
      </c>
      <c r="H24" s="27">
        <f t="shared" si="2"/>
        <v>1.25</v>
      </c>
      <c r="I24" s="18">
        <f t="shared" si="3"/>
        <v>150</v>
      </c>
      <c r="J24" s="27">
        <f t="shared" si="4"/>
        <v>0.6</v>
      </c>
      <c r="K24" s="27">
        <f t="shared" si="5"/>
        <v>0.70499999999999996</v>
      </c>
      <c r="L24" s="32">
        <f t="shared" si="6"/>
        <v>-0.10499999999999998</v>
      </c>
    </row>
    <row r="25" spans="1:12" s="120" customFormat="1" x14ac:dyDescent="0.4">
      <c r="A25" s="86" t="s">
        <v>155</v>
      </c>
      <c r="B25" s="44">
        <f>+'３月(月間)'!B25-'[3]３月動向(20)'!B25</f>
        <v>1492</v>
      </c>
      <c r="C25" s="44">
        <f>+'３月(月間)'!C25-'[3]３月動向(20)'!C25</f>
        <v>1482</v>
      </c>
      <c r="D25" s="27">
        <f t="shared" si="0"/>
        <v>1.0067476383265856</v>
      </c>
      <c r="E25" s="18">
        <f t="shared" si="1"/>
        <v>10</v>
      </c>
      <c r="F25" s="44">
        <f>+'３月(月間)'!F25-'[3]３月動向(20)'!F25</f>
        <v>1650</v>
      </c>
      <c r="G25" s="44">
        <f>+'３月(月間)'!G25-'[3]３月動向(20)'!G25</f>
        <v>1650</v>
      </c>
      <c r="H25" s="27">
        <f t="shared" si="2"/>
        <v>1</v>
      </c>
      <c r="I25" s="18">
        <f t="shared" si="3"/>
        <v>0</v>
      </c>
      <c r="J25" s="27">
        <f t="shared" si="4"/>
        <v>0.90424242424242429</v>
      </c>
      <c r="K25" s="27">
        <f t="shared" si="5"/>
        <v>0.89818181818181819</v>
      </c>
      <c r="L25" s="32">
        <f t="shared" si="6"/>
        <v>6.0606060606060996E-3</v>
      </c>
    </row>
    <row r="26" spans="1:12" s="120" customFormat="1" x14ac:dyDescent="0.4">
      <c r="A26" s="86" t="s">
        <v>154</v>
      </c>
      <c r="B26" s="44">
        <f>+'３月(月間)'!B26-'[3]３月動向(20)'!B26</f>
        <v>961</v>
      </c>
      <c r="C26" s="44">
        <f>+'３月(月間)'!C26-'[3]３月動向(20)'!C26</f>
        <v>1097</v>
      </c>
      <c r="D26" s="27">
        <f t="shared" si="0"/>
        <v>0.87602552415679125</v>
      </c>
      <c r="E26" s="18">
        <f t="shared" si="1"/>
        <v>-136</v>
      </c>
      <c r="F26" s="44">
        <f>+'３月(月間)'!F26-'[3]３月動向(20)'!F26</f>
        <v>1650</v>
      </c>
      <c r="G26" s="44">
        <f>+'３月(月間)'!G26-'[3]３月動向(20)'!G26</f>
        <v>1650</v>
      </c>
      <c r="H26" s="27">
        <f t="shared" si="2"/>
        <v>1</v>
      </c>
      <c r="I26" s="18">
        <f t="shared" si="3"/>
        <v>0</v>
      </c>
      <c r="J26" s="27">
        <f t="shared" si="4"/>
        <v>0.5824242424242424</v>
      </c>
      <c r="K26" s="27">
        <f t="shared" si="5"/>
        <v>0.6648484848484848</v>
      </c>
      <c r="L26" s="32">
        <f t="shared" si="6"/>
        <v>-8.24242424242424E-2</v>
      </c>
    </row>
    <row r="27" spans="1:12" x14ac:dyDescent="0.4">
      <c r="A27" s="88" t="s">
        <v>153</v>
      </c>
      <c r="B27" s="47">
        <f>+'３月(月間)'!B27-'[3]３月動向(20)'!B27</f>
        <v>1402</v>
      </c>
      <c r="C27" s="47">
        <f>+'３月(月間)'!C27-'[3]３月動向(20)'!C27</f>
        <v>1429</v>
      </c>
      <c r="D27" s="25">
        <f t="shared" si="0"/>
        <v>0.98110566829951018</v>
      </c>
      <c r="E27" s="26">
        <f t="shared" si="1"/>
        <v>-27</v>
      </c>
      <c r="F27" s="47">
        <f>+'３月(月間)'!F27-'[3]３月動向(20)'!F27</f>
        <v>1650</v>
      </c>
      <c r="G27" s="47">
        <f>+'３月(月間)'!G27-'[3]３月動向(20)'!G27</f>
        <v>1650</v>
      </c>
      <c r="H27" s="25">
        <f t="shared" si="2"/>
        <v>1</v>
      </c>
      <c r="I27" s="26">
        <f t="shared" si="3"/>
        <v>0</v>
      </c>
      <c r="J27" s="25">
        <f t="shared" si="4"/>
        <v>0.84969696969696973</v>
      </c>
      <c r="K27" s="25">
        <f t="shared" si="5"/>
        <v>0.86606060606060609</v>
      </c>
      <c r="L27" s="24">
        <f t="shared" si="6"/>
        <v>-1.6363636363636358E-2</v>
      </c>
    </row>
    <row r="28" spans="1:12" x14ac:dyDescent="0.4">
      <c r="A28" s="107" t="s">
        <v>89</v>
      </c>
      <c r="B28" s="48">
        <f>SUM(B29:B30)</f>
        <v>660</v>
      </c>
      <c r="C28" s="48">
        <f>SUM(C29:C30)</f>
        <v>822</v>
      </c>
      <c r="D28" s="31">
        <f t="shared" si="0"/>
        <v>0.8029197080291971</v>
      </c>
      <c r="E28" s="19">
        <f t="shared" si="1"/>
        <v>-162</v>
      </c>
      <c r="F28" s="48">
        <f>SUM(F29:F30)</f>
        <v>1287</v>
      </c>
      <c r="G28" s="48">
        <f>SUM(G29:G30)</f>
        <v>1287</v>
      </c>
      <c r="H28" s="31">
        <f t="shared" si="2"/>
        <v>1</v>
      </c>
      <c r="I28" s="19">
        <f t="shared" si="3"/>
        <v>0</v>
      </c>
      <c r="J28" s="31">
        <f t="shared" si="4"/>
        <v>0.51282051282051277</v>
      </c>
      <c r="K28" s="31">
        <f t="shared" si="5"/>
        <v>0.63869463869463872</v>
      </c>
      <c r="L28" s="30">
        <f t="shared" si="6"/>
        <v>-0.12587412587412594</v>
      </c>
    </row>
    <row r="29" spans="1:12" x14ac:dyDescent="0.4">
      <c r="A29" s="88" t="s">
        <v>152</v>
      </c>
      <c r="B29" s="47">
        <f>+'３月(月間)'!B29-'[3]３月動向(20)'!B29</f>
        <v>422</v>
      </c>
      <c r="C29" s="47">
        <f>+'３月(月間)'!C29-'[3]３月動向(20)'!C29</f>
        <v>535</v>
      </c>
      <c r="D29" s="25">
        <f t="shared" si="0"/>
        <v>0.78878504672897198</v>
      </c>
      <c r="E29" s="26">
        <f t="shared" si="1"/>
        <v>-113</v>
      </c>
      <c r="F29" s="47">
        <f>+'３月(月間)'!F29-'[3]３月動向(20)'!F29</f>
        <v>858</v>
      </c>
      <c r="G29" s="47">
        <f>+'３月(月間)'!G29-'[3]３月動向(20)'!G29</f>
        <v>858</v>
      </c>
      <c r="H29" s="25">
        <f t="shared" si="2"/>
        <v>1</v>
      </c>
      <c r="I29" s="26">
        <f t="shared" si="3"/>
        <v>0</v>
      </c>
      <c r="J29" s="25">
        <f t="shared" si="4"/>
        <v>0.49184149184149184</v>
      </c>
      <c r="K29" s="25">
        <f t="shared" si="5"/>
        <v>0.62354312354312358</v>
      </c>
      <c r="L29" s="24">
        <f t="shared" si="6"/>
        <v>-0.13170163170163174</v>
      </c>
    </row>
    <row r="30" spans="1:12" x14ac:dyDescent="0.4">
      <c r="A30" s="86" t="s">
        <v>151</v>
      </c>
      <c r="B30" s="44">
        <f>+'３月(月間)'!B30-'[3]３月動向(20)'!B30</f>
        <v>238</v>
      </c>
      <c r="C30" s="44">
        <f>+'３月(月間)'!C30-'[3]３月動向(20)'!C30</f>
        <v>287</v>
      </c>
      <c r="D30" s="27">
        <f t="shared" si="0"/>
        <v>0.82926829268292679</v>
      </c>
      <c r="E30" s="18">
        <f t="shared" si="1"/>
        <v>-49</v>
      </c>
      <c r="F30" s="44">
        <f>+'３月(月間)'!F30-'[3]３月動向(20)'!F30</f>
        <v>429</v>
      </c>
      <c r="G30" s="44">
        <f>+'３月(月間)'!G30-'[3]３月動向(20)'!G30</f>
        <v>429</v>
      </c>
      <c r="H30" s="27">
        <f t="shared" si="2"/>
        <v>1</v>
      </c>
      <c r="I30" s="18">
        <f t="shared" si="3"/>
        <v>0</v>
      </c>
      <c r="J30" s="27">
        <f t="shared" si="4"/>
        <v>0.55477855477855476</v>
      </c>
      <c r="K30" s="27">
        <f t="shared" si="5"/>
        <v>0.66899766899766899</v>
      </c>
      <c r="L30" s="32">
        <f t="shared" si="6"/>
        <v>-0.11421911421911424</v>
      </c>
    </row>
    <row r="31" spans="1:12" s="13" customFormat="1" x14ac:dyDescent="0.4">
      <c r="A31" s="84" t="s">
        <v>93</v>
      </c>
      <c r="B31" s="43">
        <f>SUM(B32:B49)</f>
        <v>92485</v>
      </c>
      <c r="C31" s="43">
        <f>SUM(C32:C49)</f>
        <v>88158</v>
      </c>
      <c r="D31" s="20">
        <f t="shared" si="0"/>
        <v>1.0490823294539349</v>
      </c>
      <c r="E31" s="21">
        <f t="shared" si="1"/>
        <v>4327</v>
      </c>
      <c r="F31" s="21">
        <f>SUM(F32:F49)</f>
        <v>128665</v>
      </c>
      <c r="G31" s="43">
        <f>SUM(G32:G49)</f>
        <v>121678</v>
      </c>
      <c r="H31" s="20">
        <f t="shared" si="2"/>
        <v>1.0574220483571393</v>
      </c>
      <c r="I31" s="21">
        <f t="shared" si="3"/>
        <v>6987</v>
      </c>
      <c r="J31" s="20">
        <f t="shared" si="4"/>
        <v>0.71880464772859753</v>
      </c>
      <c r="K31" s="20">
        <f t="shared" si="5"/>
        <v>0.72451881194628442</v>
      </c>
      <c r="L31" s="33">
        <f t="shared" si="6"/>
        <v>-5.7141642176868901E-3</v>
      </c>
    </row>
    <row r="32" spans="1:12" x14ac:dyDescent="0.4">
      <c r="A32" s="86" t="s">
        <v>82</v>
      </c>
      <c r="B32" s="44">
        <f>+'３月(月間)'!B32-'[3]３月動向(20)'!B32</f>
        <v>35091</v>
      </c>
      <c r="C32" s="44">
        <f>+'３月(月間)'!C32-'[3]３月動向(20)'!C32</f>
        <v>33695</v>
      </c>
      <c r="D32" s="27">
        <f t="shared" si="0"/>
        <v>1.0414304792995994</v>
      </c>
      <c r="E32" s="18">
        <f t="shared" si="1"/>
        <v>1396</v>
      </c>
      <c r="F32" s="44">
        <f>+'３月(月間)'!F32-'[3]３月動向(20)'!F32</f>
        <v>47726</v>
      </c>
      <c r="G32" s="44">
        <f>+'３月(月間)'!G32-'[3]３月動向(20)'!G32</f>
        <v>45868</v>
      </c>
      <c r="H32" s="27">
        <f t="shared" si="2"/>
        <v>1.0405075433853668</v>
      </c>
      <c r="I32" s="18">
        <f t="shared" si="3"/>
        <v>1858</v>
      </c>
      <c r="J32" s="27">
        <f t="shared" si="4"/>
        <v>0.73525960692285131</v>
      </c>
      <c r="K32" s="27">
        <f t="shared" si="5"/>
        <v>0.73460800558123307</v>
      </c>
      <c r="L32" s="32">
        <f t="shared" si="6"/>
        <v>6.5160134161823535E-4</v>
      </c>
    </row>
    <row r="33" spans="1:12" x14ac:dyDescent="0.4">
      <c r="A33" s="86" t="s">
        <v>150</v>
      </c>
      <c r="B33" s="44">
        <f>+'３月(月間)'!B33-'[3]３月動向(20)'!B33</f>
        <v>10010</v>
      </c>
      <c r="C33" s="44">
        <f>+'３月(月間)'!C33-'[3]３月動向(20)'!C33</f>
        <v>8118</v>
      </c>
      <c r="D33" s="27">
        <f t="shared" si="0"/>
        <v>1.2330623306233062</v>
      </c>
      <c r="E33" s="18">
        <f t="shared" si="1"/>
        <v>1892</v>
      </c>
      <c r="F33" s="44">
        <f>+'３月(月間)'!F33-'[3]３月動向(20)'!F33</f>
        <v>13629</v>
      </c>
      <c r="G33" s="44">
        <f>+'３月(月間)'!G33-'[3]３月動向(20)'!G33</f>
        <v>9925</v>
      </c>
      <c r="H33" s="27">
        <f t="shared" si="2"/>
        <v>1.373198992443325</v>
      </c>
      <c r="I33" s="18">
        <f t="shared" si="3"/>
        <v>3704</v>
      </c>
      <c r="J33" s="27">
        <f t="shared" si="4"/>
        <v>0.7344632768361582</v>
      </c>
      <c r="K33" s="27">
        <f t="shared" si="5"/>
        <v>0.81793450881612095</v>
      </c>
      <c r="L33" s="32">
        <f t="shared" si="6"/>
        <v>-8.3471231979962757E-2</v>
      </c>
    </row>
    <row r="34" spans="1:12" x14ac:dyDescent="0.4">
      <c r="A34" s="86" t="s">
        <v>149</v>
      </c>
      <c r="B34" s="44">
        <f>+'３月(月間)'!B34-'[3]３月動向(20)'!B34</f>
        <v>4411</v>
      </c>
      <c r="C34" s="44">
        <f>+'３月(月間)'!C34-'[3]３月動向(20)'!C34</f>
        <v>6285</v>
      </c>
      <c r="D34" s="27">
        <f t="shared" si="0"/>
        <v>0.70182975338106601</v>
      </c>
      <c r="E34" s="18">
        <f t="shared" si="1"/>
        <v>-1874</v>
      </c>
      <c r="F34" s="44">
        <f>+'３月(月間)'!F34-'[3]３月動向(20)'!F34</f>
        <v>6336</v>
      </c>
      <c r="G34" s="44">
        <f>+'３月(月間)'!G34-'[3]３月動向(20)'!G34</f>
        <v>8081</v>
      </c>
      <c r="H34" s="27">
        <f t="shared" si="2"/>
        <v>0.78406137854225966</v>
      </c>
      <c r="I34" s="18">
        <f t="shared" si="3"/>
        <v>-1745</v>
      </c>
      <c r="J34" s="27">
        <f t="shared" si="4"/>
        <v>0.69618055555555558</v>
      </c>
      <c r="K34" s="27">
        <f t="shared" si="5"/>
        <v>0.77775027843088729</v>
      </c>
      <c r="L34" s="32">
        <f t="shared" si="6"/>
        <v>-8.1569722875331707E-2</v>
      </c>
    </row>
    <row r="35" spans="1:12" x14ac:dyDescent="0.4">
      <c r="A35" s="86" t="s">
        <v>80</v>
      </c>
      <c r="B35" s="44">
        <f>+'３月(月間)'!B35-'[3]３月動向(20)'!B35</f>
        <v>14462</v>
      </c>
      <c r="C35" s="44">
        <f>+'３月(月間)'!C35-'[3]３月動向(20)'!C35</f>
        <v>13561</v>
      </c>
      <c r="D35" s="27">
        <f t="shared" si="0"/>
        <v>1.0664405279846618</v>
      </c>
      <c r="E35" s="18">
        <f t="shared" si="1"/>
        <v>901</v>
      </c>
      <c r="F35" s="44">
        <f>+'３月(月間)'!F35-'[3]３月動向(20)'!F35</f>
        <v>21253</v>
      </c>
      <c r="G35" s="44">
        <f>+'３月(月間)'!G35-'[3]３月動向(20)'!G35</f>
        <v>19420</v>
      </c>
      <c r="H35" s="27">
        <f t="shared" si="2"/>
        <v>1.0943872296601442</v>
      </c>
      <c r="I35" s="18">
        <f t="shared" si="3"/>
        <v>1833</v>
      </c>
      <c r="J35" s="27">
        <f t="shared" si="4"/>
        <v>0.68046863972145111</v>
      </c>
      <c r="K35" s="27">
        <f t="shared" si="5"/>
        <v>0.69830072090628215</v>
      </c>
      <c r="L35" s="32">
        <f t="shared" si="6"/>
        <v>-1.7832081184831039E-2</v>
      </c>
    </row>
    <row r="36" spans="1:12" x14ac:dyDescent="0.4">
      <c r="A36" s="86" t="s">
        <v>81</v>
      </c>
      <c r="B36" s="44">
        <f>+'３月(月間)'!B36-'[3]３月動向(20)'!B36</f>
        <v>8280</v>
      </c>
      <c r="C36" s="44">
        <f>+'３月(月間)'!C36-'[3]３月動向(20)'!C36</f>
        <v>6961</v>
      </c>
      <c r="D36" s="27">
        <f t="shared" si="0"/>
        <v>1.1894842695015084</v>
      </c>
      <c r="E36" s="18">
        <f t="shared" si="1"/>
        <v>1319</v>
      </c>
      <c r="F36" s="44">
        <f>+'３月(月間)'!F36-'[3]３月動向(20)'!F36</f>
        <v>11329</v>
      </c>
      <c r="G36" s="44">
        <f>+'３月(月間)'!G36-'[3]３月動向(20)'!G36</f>
        <v>10307</v>
      </c>
      <c r="H36" s="27">
        <f t="shared" si="2"/>
        <v>1.099155913456874</v>
      </c>
      <c r="I36" s="18">
        <f t="shared" si="3"/>
        <v>1022</v>
      </c>
      <c r="J36" s="27">
        <f t="shared" si="4"/>
        <v>0.7308676847029747</v>
      </c>
      <c r="K36" s="27">
        <f t="shared" si="5"/>
        <v>0.67536625594256328</v>
      </c>
      <c r="L36" s="32">
        <f t="shared" si="6"/>
        <v>5.550142876041142E-2</v>
      </c>
    </row>
    <row r="37" spans="1:12" x14ac:dyDescent="0.4">
      <c r="A37" s="86" t="s">
        <v>79</v>
      </c>
      <c r="B37" s="44">
        <f>+'３月(月間)'!B37-'[3]３月動向(20)'!B37</f>
        <v>2295</v>
      </c>
      <c r="C37" s="44">
        <f>+'３月(月間)'!C37-'[3]３月動向(20)'!C37</f>
        <v>2521</v>
      </c>
      <c r="D37" s="27">
        <f t="shared" si="0"/>
        <v>0.91035303451011507</v>
      </c>
      <c r="E37" s="18">
        <f t="shared" si="1"/>
        <v>-226</v>
      </c>
      <c r="F37" s="44">
        <f>+'３月(月間)'!F37-'[3]３月動向(20)'!F37</f>
        <v>3262</v>
      </c>
      <c r="G37" s="44">
        <f>+'３月(月間)'!G37-'[3]３月動向(20)'!G37</f>
        <v>3168</v>
      </c>
      <c r="H37" s="27">
        <f t="shared" si="2"/>
        <v>1.0296717171717171</v>
      </c>
      <c r="I37" s="18">
        <f t="shared" si="3"/>
        <v>94</v>
      </c>
      <c r="J37" s="27">
        <f t="shared" si="4"/>
        <v>0.70355610055180873</v>
      </c>
      <c r="K37" s="27">
        <f t="shared" si="5"/>
        <v>0.79577020202020199</v>
      </c>
      <c r="L37" s="32">
        <f t="shared" si="6"/>
        <v>-9.2214101468393261E-2</v>
      </c>
    </row>
    <row r="38" spans="1:12" x14ac:dyDescent="0.4">
      <c r="A38" s="86" t="s">
        <v>78</v>
      </c>
      <c r="B38" s="44">
        <f>+'３月(月間)'!B39-'[3]３月動向(20)'!B39</f>
        <v>2923</v>
      </c>
      <c r="C38" s="44">
        <f>+'３月(月間)'!C39-'[3]３月動向(20)'!C39</f>
        <v>2677</v>
      </c>
      <c r="D38" s="27">
        <f t="shared" si="0"/>
        <v>1.0918939110945087</v>
      </c>
      <c r="E38" s="18">
        <f t="shared" si="1"/>
        <v>246</v>
      </c>
      <c r="F38" s="44">
        <f>+'３月(月間)'!F39-'[3]３月動向(20)'!F39</f>
        <v>3168</v>
      </c>
      <c r="G38" s="44">
        <f>+'３月(月間)'!G39-'[3]３月動向(20)'!G39</f>
        <v>3168</v>
      </c>
      <c r="H38" s="27">
        <f t="shared" si="2"/>
        <v>1</v>
      </c>
      <c r="I38" s="18">
        <f t="shared" si="3"/>
        <v>0</v>
      </c>
      <c r="J38" s="27">
        <f t="shared" si="4"/>
        <v>0.92266414141414144</v>
      </c>
      <c r="K38" s="27">
        <f t="shared" si="5"/>
        <v>0.8450126262626263</v>
      </c>
      <c r="L38" s="32">
        <f t="shared" si="6"/>
        <v>7.7651515151515138E-2</v>
      </c>
    </row>
    <row r="39" spans="1:12" x14ac:dyDescent="0.4">
      <c r="A39" s="87" t="s">
        <v>77</v>
      </c>
      <c r="B39" s="45">
        <f>+'３月(月間)'!B40-'[3]３月動向(20)'!B40</f>
        <v>1710</v>
      </c>
      <c r="C39" s="45">
        <f>+'３月(月間)'!C40-'[3]３月動向(20)'!C40</f>
        <v>1750</v>
      </c>
      <c r="D39" s="23">
        <f t="shared" si="0"/>
        <v>0.97714285714285709</v>
      </c>
      <c r="E39" s="17">
        <f t="shared" si="1"/>
        <v>-40</v>
      </c>
      <c r="F39" s="45">
        <f>+'３月(月間)'!F40-'[3]３月動向(20)'!F40</f>
        <v>3168</v>
      </c>
      <c r="G39" s="45">
        <f>+'３月(月間)'!G40-'[3]３月動向(20)'!G40</f>
        <v>3168</v>
      </c>
      <c r="H39" s="23">
        <f t="shared" si="2"/>
        <v>1</v>
      </c>
      <c r="I39" s="17">
        <f t="shared" si="3"/>
        <v>0</v>
      </c>
      <c r="J39" s="23">
        <f t="shared" si="4"/>
        <v>0.53977272727272729</v>
      </c>
      <c r="K39" s="23">
        <f t="shared" si="5"/>
        <v>0.55239898989898994</v>
      </c>
      <c r="L39" s="22">
        <f t="shared" si="6"/>
        <v>-1.2626262626262652E-2</v>
      </c>
    </row>
    <row r="40" spans="1:12" x14ac:dyDescent="0.4">
      <c r="A40" s="86" t="s">
        <v>95</v>
      </c>
      <c r="B40" s="44">
        <f>+'３月(月間)'!B41-'[3]３月動向(20)'!B41</f>
        <v>914</v>
      </c>
      <c r="C40" s="44">
        <f>+'３月(月間)'!C41-'[3]３月動向(20)'!C41</f>
        <v>790</v>
      </c>
      <c r="D40" s="27">
        <f t="shared" si="0"/>
        <v>1.1569620253164556</v>
      </c>
      <c r="E40" s="18">
        <f t="shared" si="1"/>
        <v>124</v>
      </c>
      <c r="F40" s="44">
        <f>+'３月(月間)'!F41-'[3]３月動向(20)'!F41</f>
        <v>1826</v>
      </c>
      <c r="G40" s="44">
        <f>+'３月(月間)'!G41-'[3]３月動向(20)'!G41</f>
        <v>1826</v>
      </c>
      <c r="H40" s="27">
        <f t="shared" si="2"/>
        <v>1</v>
      </c>
      <c r="I40" s="18">
        <f t="shared" si="3"/>
        <v>0</v>
      </c>
      <c r="J40" s="27">
        <f t="shared" si="4"/>
        <v>0.5005476451259584</v>
      </c>
      <c r="K40" s="27">
        <f t="shared" si="5"/>
        <v>0.43263964950711936</v>
      </c>
      <c r="L40" s="32">
        <f t="shared" si="6"/>
        <v>6.7907995618839034E-2</v>
      </c>
    </row>
    <row r="41" spans="1:12" x14ac:dyDescent="0.4">
      <c r="A41" s="86" t="s">
        <v>92</v>
      </c>
      <c r="B41" s="44">
        <f>+'３月(月間)'!B42-'[3]３月動向(20)'!B42</f>
        <v>2048</v>
      </c>
      <c r="C41" s="44">
        <f>+'３月(月間)'!C42-'[3]３月動向(20)'!C42</f>
        <v>1641</v>
      </c>
      <c r="D41" s="27">
        <f t="shared" si="0"/>
        <v>1.2480195003046923</v>
      </c>
      <c r="E41" s="18">
        <f t="shared" si="1"/>
        <v>407</v>
      </c>
      <c r="F41" s="44">
        <f>+'３月(月間)'!F42-'[3]３月動向(20)'!F42</f>
        <v>3166</v>
      </c>
      <c r="G41" s="44">
        <f>+'３月(月間)'!G42-'[3]３月動向(20)'!G42</f>
        <v>2880</v>
      </c>
      <c r="H41" s="27">
        <f t="shared" si="2"/>
        <v>1.0993055555555555</v>
      </c>
      <c r="I41" s="18">
        <f t="shared" si="3"/>
        <v>286</v>
      </c>
      <c r="J41" s="27">
        <f t="shared" si="4"/>
        <v>0.64687302590018947</v>
      </c>
      <c r="K41" s="27">
        <f t="shared" si="5"/>
        <v>0.5697916666666667</v>
      </c>
      <c r="L41" s="32">
        <f t="shared" si="6"/>
        <v>7.7081359233522773E-2</v>
      </c>
    </row>
    <row r="42" spans="1:12" x14ac:dyDescent="0.4">
      <c r="A42" s="86" t="s">
        <v>74</v>
      </c>
      <c r="B42" s="44">
        <f>+'３月(月間)'!B43-'[3]３月動向(20)'!B43</f>
        <v>3112</v>
      </c>
      <c r="C42" s="44">
        <f>+'３月(月間)'!C43-'[3]３月動向(20)'!C43</f>
        <v>3120</v>
      </c>
      <c r="D42" s="27">
        <f t="shared" si="0"/>
        <v>0.99743589743589745</v>
      </c>
      <c r="E42" s="18">
        <f t="shared" si="1"/>
        <v>-8</v>
      </c>
      <c r="F42" s="44">
        <f>+'３月(月間)'!F43-'[3]３月動向(20)'!F43</f>
        <v>4158</v>
      </c>
      <c r="G42" s="44">
        <f>+'３月(月間)'!G43-'[3]３月動向(20)'!G43</f>
        <v>4158</v>
      </c>
      <c r="H42" s="27">
        <f t="shared" si="2"/>
        <v>1</v>
      </c>
      <c r="I42" s="18">
        <f t="shared" si="3"/>
        <v>0</v>
      </c>
      <c r="J42" s="27">
        <f t="shared" si="4"/>
        <v>0.74843674843674846</v>
      </c>
      <c r="K42" s="27">
        <f t="shared" si="5"/>
        <v>0.75036075036075034</v>
      </c>
      <c r="L42" s="32">
        <f t="shared" si="6"/>
        <v>-1.9240019240018835E-3</v>
      </c>
    </row>
    <row r="43" spans="1:12" x14ac:dyDescent="0.4">
      <c r="A43" s="86" t="s">
        <v>76</v>
      </c>
      <c r="B43" s="44">
        <f>+'３月(月間)'!B44-'[3]３月動向(20)'!B44</f>
        <v>977</v>
      </c>
      <c r="C43" s="44">
        <f>+'３月(月間)'!C44-'[3]３月動向(20)'!C44</f>
        <v>929</v>
      </c>
      <c r="D43" s="27">
        <f t="shared" si="0"/>
        <v>1.0516684607104414</v>
      </c>
      <c r="E43" s="18">
        <f t="shared" si="1"/>
        <v>48</v>
      </c>
      <c r="F43" s="44">
        <f>+'３月(月間)'!F44-'[3]３月動向(20)'!F44</f>
        <v>1260</v>
      </c>
      <c r="G43" s="44">
        <f>+'３月(月間)'!G44-'[3]３月動向(20)'!G44</f>
        <v>1386</v>
      </c>
      <c r="H43" s="27">
        <f t="shared" si="2"/>
        <v>0.90909090909090906</v>
      </c>
      <c r="I43" s="18">
        <f t="shared" si="3"/>
        <v>-126</v>
      </c>
      <c r="J43" s="27">
        <f t="shared" si="4"/>
        <v>0.77539682539682542</v>
      </c>
      <c r="K43" s="27">
        <f t="shared" si="5"/>
        <v>0.67027417027417024</v>
      </c>
      <c r="L43" s="32">
        <f t="shared" si="6"/>
        <v>0.10512265512265517</v>
      </c>
    </row>
    <row r="44" spans="1:12" x14ac:dyDescent="0.4">
      <c r="A44" s="86" t="s">
        <v>75</v>
      </c>
      <c r="B44" s="44">
        <f>+'３月(月間)'!B45-'[3]３月動向(20)'!B45</f>
        <v>1146</v>
      </c>
      <c r="C44" s="44">
        <f>+'３月(月間)'!C45-'[3]３月動向(20)'!C45</f>
        <v>1069</v>
      </c>
      <c r="D44" s="27">
        <f t="shared" si="0"/>
        <v>1.0720299345182414</v>
      </c>
      <c r="E44" s="18">
        <f t="shared" si="1"/>
        <v>77</v>
      </c>
      <c r="F44" s="44">
        <f>+'３月(月間)'!F45-'[3]３月動向(20)'!F45</f>
        <v>1386</v>
      </c>
      <c r="G44" s="44">
        <f>+'３月(月間)'!G45-'[3]３月動向(20)'!G45</f>
        <v>1386</v>
      </c>
      <c r="H44" s="27">
        <f t="shared" si="2"/>
        <v>1</v>
      </c>
      <c r="I44" s="18">
        <f t="shared" si="3"/>
        <v>0</v>
      </c>
      <c r="J44" s="27">
        <f t="shared" si="4"/>
        <v>0.82683982683982682</v>
      </c>
      <c r="K44" s="27">
        <f t="shared" si="5"/>
        <v>0.77128427128427124</v>
      </c>
      <c r="L44" s="32">
        <f t="shared" si="6"/>
        <v>5.555555555555558E-2</v>
      </c>
    </row>
    <row r="45" spans="1:12" x14ac:dyDescent="0.4">
      <c r="A45" s="86" t="s">
        <v>147</v>
      </c>
      <c r="B45" s="44">
        <f>+'３月(月間)'!B46-'[3]３月動向(20)'!B46</f>
        <v>856</v>
      </c>
      <c r="C45" s="44">
        <f>+'３月(月間)'!C46-'[3]３月動向(20)'!C46</f>
        <v>1034</v>
      </c>
      <c r="D45" s="27">
        <f t="shared" si="0"/>
        <v>0.82785299806576407</v>
      </c>
      <c r="E45" s="18">
        <f t="shared" si="1"/>
        <v>-178</v>
      </c>
      <c r="F45" s="44">
        <f>+'３月(月間)'!F46-'[3]３月動向(20)'!F46</f>
        <v>1456</v>
      </c>
      <c r="G45" s="44">
        <f>+'３月(月間)'!G46-'[3]３月動向(20)'!G46</f>
        <v>1386</v>
      </c>
      <c r="H45" s="27">
        <f t="shared" si="2"/>
        <v>1.0505050505050506</v>
      </c>
      <c r="I45" s="18">
        <f t="shared" si="3"/>
        <v>70</v>
      </c>
      <c r="J45" s="27">
        <f t="shared" si="4"/>
        <v>0.58791208791208793</v>
      </c>
      <c r="K45" s="27">
        <f t="shared" si="5"/>
        <v>0.74603174603174605</v>
      </c>
      <c r="L45" s="32">
        <f t="shared" si="6"/>
        <v>-0.15811965811965811</v>
      </c>
    </row>
    <row r="46" spans="1:12" x14ac:dyDescent="0.4">
      <c r="A46" s="86" t="s">
        <v>98</v>
      </c>
      <c r="B46" s="44">
        <f>+'３月(月間)'!B47-'[3]３月動向(20)'!B47</f>
        <v>1220</v>
      </c>
      <c r="C46" s="44">
        <f>+'３月(月間)'!C47-'[3]３月動向(20)'!C47</f>
        <v>1182</v>
      </c>
      <c r="D46" s="27">
        <f t="shared" si="0"/>
        <v>1.0321489001692048</v>
      </c>
      <c r="E46" s="18">
        <f t="shared" si="1"/>
        <v>38</v>
      </c>
      <c r="F46" s="44">
        <f>+'３月(月間)'!F47-'[3]３月動向(20)'!F47</f>
        <v>1386</v>
      </c>
      <c r="G46" s="44">
        <f>+'３月(月間)'!G47-'[3]３月動向(20)'!G47</f>
        <v>1386</v>
      </c>
      <c r="H46" s="27">
        <f t="shared" si="2"/>
        <v>1</v>
      </c>
      <c r="I46" s="18">
        <f t="shared" si="3"/>
        <v>0</v>
      </c>
      <c r="J46" s="27">
        <f t="shared" si="4"/>
        <v>0.88023088023088025</v>
      </c>
      <c r="K46" s="27">
        <f t="shared" si="5"/>
        <v>0.8528138528138528</v>
      </c>
      <c r="L46" s="32">
        <f t="shared" si="6"/>
        <v>2.7417027417027451E-2</v>
      </c>
    </row>
    <row r="47" spans="1:12" x14ac:dyDescent="0.4">
      <c r="A47" s="86" t="s">
        <v>146</v>
      </c>
      <c r="B47" s="44">
        <f>+'３月(月間)'!B48-'[3]３月動向(20)'!B48</f>
        <v>1034</v>
      </c>
      <c r="C47" s="44">
        <f>+'３月(月間)'!C48-'[3]３月動向(20)'!C48</f>
        <v>891</v>
      </c>
      <c r="D47" s="27">
        <f t="shared" si="0"/>
        <v>1.1604938271604939</v>
      </c>
      <c r="E47" s="18">
        <f t="shared" si="1"/>
        <v>143</v>
      </c>
      <c r="F47" s="44">
        <f>+'３月(月間)'!F48-'[3]３月動向(20)'!F48</f>
        <v>1393</v>
      </c>
      <c r="G47" s="44">
        <f>+'３月(月間)'!G48-'[3]３月動向(20)'!G48</f>
        <v>1393</v>
      </c>
      <c r="H47" s="27">
        <f t="shared" si="2"/>
        <v>1</v>
      </c>
      <c r="I47" s="18">
        <f t="shared" si="3"/>
        <v>0</v>
      </c>
      <c r="J47" s="27">
        <f t="shared" si="4"/>
        <v>0.74228284278535539</v>
      </c>
      <c r="K47" s="27">
        <f t="shared" si="5"/>
        <v>0.63962670495333807</v>
      </c>
      <c r="L47" s="32">
        <f t="shared" si="6"/>
        <v>0.10265613783201732</v>
      </c>
    </row>
    <row r="48" spans="1:12" x14ac:dyDescent="0.4">
      <c r="A48" s="86" t="s">
        <v>145</v>
      </c>
      <c r="B48" s="44">
        <f>+'３月(月間)'!B49-'[3]３月動向(20)'!B49</f>
        <v>996</v>
      </c>
      <c r="C48" s="44">
        <f>+'３月(月間)'!C49-'[3]３月動向(20)'!C49</f>
        <v>970</v>
      </c>
      <c r="D48" s="27">
        <f t="shared" si="0"/>
        <v>1.0268041237113401</v>
      </c>
      <c r="E48" s="18">
        <f t="shared" si="1"/>
        <v>26</v>
      </c>
      <c r="F48" s="44">
        <f>+'３月(月間)'!F49-'[3]３月動向(20)'!F49</f>
        <v>1386</v>
      </c>
      <c r="G48" s="44">
        <f>+'３月(月間)'!G49-'[3]３月動向(20)'!G49</f>
        <v>1386</v>
      </c>
      <c r="H48" s="27">
        <f t="shared" si="2"/>
        <v>1</v>
      </c>
      <c r="I48" s="18">
        <f t="shared" si="3"/>
        <v>0</v>
      </c>
      <c r="J48" s="27">
        <f t="shared" si="4"/>
        <v>0.7186147186147186</v>
      </c>
      <c r="K48" s="27">
        <f t="shared" si="5"/>
        <v>0.69985569985569984</v>
      </c>
      <c r="L48" s="32">
        <f t="shared" si="6"/>
        <v>1.8759018759018753E-2</v>
      </c>
    </row>
    <row r="49" spans="1:12" x14ac:dyDescent="0.4">
      <c r="A49" s="85" t="s">
        <v>144</v>
      </c>
      <c r="B49" s="40">
        <f>+'３月(月間)'!B50-'[3]３月動向(20)'!B50</f>
        <v>1000</v>
      </c>
      <c r="C49" s="40">
        <f>+'３月(月間)'!C50-'[3]３月動向(20)'!C50</f>
        <v>964</v>
      </c>
      <c r="D49" s="36">
        <f t="shared" si="0"/>
        <v>1.0373443983402491</v>
      </c>
      <c r="E49" s="16">
        <f t="shared" si="1"/>
        <v>36</v>
      </c>
      <c r="F49" s="40">
        <f>+'３月(月間)'!F50-'[3]３月動向(20)'!F50</f>
        <v>1377</v>
      </c>
      <c r="G49" s="40">
        <f>+'３月(月間)'!G50-'[3]３月動向(20)'!G50</f>
        <v>1386</v>
      </c>
      <c r="H49" s="36">
        <f t="shared" si="2"/>
        <v>0.99350649350649356</v>
      </c>
      <c r="I49" s="16">
        <f t="shared" si="3"/>
        <v>-9</v>
      </c>
      <c r="J49" s="36">
        <f t="shared" si="4"/>
        <v>0.72621641249092228</v>
      </c>
      <c r="K49" s="36">
        <f t="shared" si="5"/>
        <v>0.69552669552669555</v>
      </c>
      <c r="L49" s="35">
        <f t="shared" si="6"/>
        <v>3.0689716964226732E-2</v>
      </c>
    </row>
    <row r="50" spans="1:12" x14ac:dyDescent="0.4">
      <c r="C50" s="12"/>
      <c r="E50" s="14"/>
      <c r="G50" s="12"/>
      <c r="I50" s="14"/>
      <c r="K50" s="12"/>
    </row>
    <row r="51" spans="1:12" x14ac:dyDescent="0.4">
      <c r="C51" s="12"/>
      <c r="E51" s="14"/>
      <c r="G51" s="12"/>
      <c r="I51" s="14"/>
      <c r="K51" s="12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４月(月間)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111</v>
      </c>
      <c r="C4" s="177" t="s">
        <v>181</v>
      </c>
      <c r="D4" s="176" t="s">
        <v>87</v>
      </c>
      <c r="E4" s="176"/>
      <c r="F4" s="173" t="str">
        <f>+B4</f>
        <v>(05'4/1～30)</v>
      </c>
      <c r="G4" s="173" t="str">
        <f>+C4</f>
        <v>(04'4/1～30)</v>
      </c>
      <c r="H4" s="176" t="s">
        <v>87</v>
      </c>
      <c r="I4" s="176"/>
      <c r="J4" s="173" t="str">
        <f>+B4</f>
        <v>(05'4/1～30)</v>
      </c>
      <c r="K4" s="173" t="str">
        <f>+C4</f>
        <v>(04'4/1～30)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+B7+B31</f>
        <v>474416</v>
      </c>
      <c r="C6" s="43">
        <f>+C7+C31</f>
        <v>441107</v>
      </c>
      <c r="D6" s="20">
        <f t="shared" ref="D6:D50" si="0">+B6/C6</f>
        <v>1.075512290668704</v>
      </c>
      <c r="E6" s="21">
        <f t="shared" ref="E6:E50" si="1">+B6-C6</f>
        <v>33309</v>
      </c>
      <c r="F6" s="43">
        <f>+F7+F31</f>
        <v>671282</v>
      </c>
      <c r="G6" s="43">
        <f>+G7+G31</f>
        <v>643798</v>
      </c>
      <c r="H6" s="20">
        <f t="shared" ref="H6:H50" si="2">+F6/G6</f>
        <v>1.0426904091034765</v>
      </c>
      <c r="I6" s="21">
        <f t="shared" ref="I6:I50" si="3">+F6-G6</f>
        <v>27484</v>
      </c>
      <c r="J6" s="20">
        <f t="shared" ref="J6:J50" si="4">+B6/F6</f>
        <v>0.70673129921553091</v>
      </c>
      <c r="K6" s="20">
        <f t="shared" ref="K6:K50" si="5">+C6/G6</f>
        <v>0.68516366934970285</v>
      </c>
      <c r="L6" s="33">
        <f t="shared" ref="L6:L50" si="6">+J6-K6</f>
        <v>2.1567629865828053E-2</v>
      </c>
    </row>
    <row r="7" spans="1:12" s="13" customFormat="1" x14ac:dyDescent="0.4">
      <c r="A7" s="84" t="s">
        <v>84</v>
      </c>
      <c r="B7" s="43">
        <f>+B8+B15+B28</f>
        <v>228497</v>
      </c>
      <c r="C7" s="43">
        <f>+C8+C15+C28</f>
        <v>213402</v>
      </c>
      <c r="D7" s="20">
        <f t="shared" si="0"/>
        <v>1.0707350446575008</v>
      </c>
      <c r="E7" s="21">
        <f t="shared" si="1"/>
        <v>15095</v>
      </c>
      <c r="F7" s="43">
        <f>+F8+F15+F28</f>
        <v>307008</v>
      </c>
      <c r="G7" s="43">
        <f>+G8+G15+G28</f>
        <v>295117</v>
      </c>
      <c r="H7" s="20">
        <f t="shared" si="2"/>
        <v>1.0402924941633318</v>
      </c>
      <c r="I7" s="21">
        <f t="shared" si="3"/>
        <v>11891</v>
      </c>
      <c r="J7" s="20">
        <f t="shared" si="4"/>
        <v>0.74427050760892222</v>
      </c>
      <c r="K7" s="20">
        <f t="shared" si="5"/>
        <v>0.7231098174622268</v>
      </c>
      <c r="L7" s="33">
        <f t="shared" si="6"/>
        <v>2.1160690146695416E-2</v>
      </c>
    </row>
    <row r="8" spans="1:12" s="121" customFormat="1" x14ac:dyDescent="0.4">
      <c r="A8" s="107" t="s">
        <v>91</v>
      </c>
      <c r="B8" s="48">
        <f>SUM(B9:B14)</f>
        <v>183767</v>
      </c>
      <c r="C8" s="48">
        <f>SUM(C9:C14)</f>
        <v>169119</v>
      </c>
      <c r="D8" s="31">
        <f t="shared" si="0"/>
        <v>1.0866135679610216</v>
      </c>
      <c r="E8" s="19">
        <f t="shared" si="1"/>
        <v>14648</v>
      </c>
      <c r="F8" s="48">
        <f>SUM(F9:F14)</f>
        <v>249984</v>
      </c>
      <c r="G8" s="48">
        <f>SUM(G9:G14)</f>
        <v>238298</v>
      </c>
      <c r="H8" s="31">
        <f t="shared" si="2"/>
        <v>1.0490394380145869</v>
      </c>
      <c r="I8" s="19">
        <f t="shared" si="3"/>
        <v>11686</v>
      </c>
      <c r="J8" s="31">
        <f t="shared" si="4"/>
        <v>0.73511504736303124</v>
      </c>
      <c r="K8" s="31">
        <f t="shared" si="5"/>
        <v>0.70969542337745173</v>
      </c>
      <c r="L8" s="30">
        <f t="shared" si="6"/>
        <v>2.5419623985579509E-2</v>
      </c>
    </row>
    <row r="9" spans="1:12" x14ac:dyDescent="0.4">
      <c r="A9" s="88" t="s">
        <v>82</v>
      </c>
      <c r="B9" s="69">
        <v>103052</v>
      </c>
      <c r="C9" s="69">
        <v>96318</v>
      </c>
      <c r="D9" s="25">
        <f t="shared" si="0"/>
        <v>1.0699142424053656</v>
      </c>
      <c r="E9" s="26">
        <f t="shared" si="1"/>
        <v>6734</v>
      </c>
      <c r="F9" s="69">
        <v>143678</v>
      </c>
      <c r="G9" s="69">
        <v>139752</v>
      </c>
      <c r="H9" s="25">
        <f t="shared" si="2"/>
        <v>1.0280926212147232</v>
      </c>
      <c r="I9" s="26">
        <f t="shared" si="3"/>
        <v>3926</v>
      </c>
      <c r="J9" s="25">
        <f t="shared" si="4"/>
        <v>0.71724272331185013</v>
      </c>
      <c r="K9" s="25">
        <f t="shared" si="5"/>
        <v>0.68920659453889743</v>
      </c>
      <c r="L9" s="24">
        <f t="shared" si="6"/>
        <v>2.8036128772952695E-2</v>
      </c>
    </row>
    <row r="10" spans="1:12" x14ac:dyDescent="0.4">
      <c r="A10" s="86" t="s">
        <v>83</v>
      </c>
      <c r="B10" s="64">
        <v>29140</v>
      </c>
      <c r="C10" s="64">
        <v>24980</v>
      </c>
      <c r="D10" s="27">
        <f t="shared" si="0"/>
        <v>1.1665332265812649</v>
      </c>
      <c r="E10" s="18">
        <f t="shared" si="1"/>
        <v>4160</v>
      </c>
      <c r="F10" s="69">
        <v>36116</v>
      </c>
      <c r="G10" s="69">
        <v>33116</v>
      </c>
      <c r="H10" s="27">
        <f t="shared" si="2"/>
        <v>1.0905906510448122</v>
      </c>
      <c r="I10" s="18">
        <f t="shared" si="3"/>
        <v>3000</v>
      </c>
      <c r="J10" s="27">
        <f t="shared" si="4"/>
        <v>0.80684461180640155</v>
      </c>
      <c r="K10" s="27">
        <f t="shared" si="5"/>
        <v>0.75431815436646943</v>
      </c>
      <c r="L10" s="32">
        <f t="shared" si="6"/>
        <v>5.2526457439932117E-2</v>
      </c>
    </row>
    <row r="11" spans="1:12" x14ac:dyDescent="0.4">
      <c r="A11" s="86" t="s">
        <v>96</v>
      </c>
      <c r="B11" s="64">
        <v>6964</v>
      </c>
      <c r="C11" s="64">
        <v>5786</v>
      </c>
      <c r="D11" s="27">
        <f t="shared" si="0"/>
        <v>1.2035948842032491</v>
      </c>
      <c r="E11" s="18">
        <f t="shared" si="1"/>
        <v>1178</v>
      </c>
      <c r="F11" s="64">
        <v>8910</v>
      </c>
      <c r="G11" s="64">
        <v>8100</v>
      </c>
      <c r="H11" s="27">
        <f t="shared" si="2"/>
        <v>1.1000000000000001</v>
      </c>
      <c r="I11" s="18">
        <f t="shared" si="3"/>
        <v>810</v>
      </c>
      <c r="J11" s="27">
        <f t="shared" si="4"/>
        <v>0.78159371492704821</v>
      </c>
      <c r="K11" s="27">
        <f t="shared" si="5"/>
        <v>0.71432098765432095</v>
      </c>
      <c r="L11" s="32">
        <f t="shared" si="6"/>
        <v>6.7272727272727262E-2</v>
      </c>
    </row>
    <row r="12" spans="1:12" x14ac:dyDescent="0.4">
      <c r="A12" s="86" t="s">
        <v>80</v>
      </c>
      <c r="B12" s="64">
        <v>19836</v>
      </c>
      <c r="C12" s="64">
        <v>20331</v>
      </c>
      <c r="D12" s="27">
        <f t="shared" si="0"/>
        <v>0.97565294378043377</v>
      </c>
      <c r="E12" s="18">
        <f t="shared" si="1"/>
        <v>-495</v>
      </c>
      <c r="F12" s="64">
        <v>28910</v>
      </c>
      <c r="G12" s="64">
        <v>28800</v>
      </c>
      <c r="H12" s="27">
        <f t="shared" si="2"/>
        <v>1.0038194444444444</v>
      </c>
      <c r="I12" s="18">
        <f t="shared" si="3"/>
        <v>110</v>
      </c>
      <c r="J12" s="27">
        <f t="shared" si="4"/>
        <v>0.68612936700103766</v>
      </c>
      <c r="K12" s="27">
        <f t="shared" si="5"/>
        <v>0.7059375</v>
      </c>
      <c r="L12" s="32">
        <f t="shared" si="6"/>
        <v>-1.9808132998962336E-2</v>
      </c>
    </row>
    <row r="13" spans="1:12" x14ac:dyDescent="0.4">
      <c r="A13" s="86" t="s">
        <v>81</v>
      </c>
      <c r="B13" s="64">
        <v>17801</v>
      </c>
      <c r="C13" s="64">
        <v>15141</v>
      </c>
      <c r="D13" s="27">
        <f t="shared" si="0"/>
        <v>1.1756819232547389</v>
      </c>
      <c r="E13" s="18">
        <f t="shared" si="1"/>
        <v>2660</v>
      </c>
      <c r="F13" s="64">
        <v>24270</v>
      </c>
      <c r="G13" s="64">
        <v>20430</v>
      </c>
      <c r="H13" s="27">
        <f t="shared" si="2"/>
        <v>1.1879588839941262</v>
      </c>
      <c r="I13" s="18">
        <f t="shared" si="3"/>
        <v>3840</v>
      </c>
      <c r="J13" s="27">
        <f t="shared" si="4"/>
        <v>0.73345694272764728</v>
      </c>
      <c r="K13" s="27">
        <f t="shared" si="5"/>
        <v>0.74111600587371518</v>
      </c>
      <c r="L13" s="32">
        <f t="shared" si="6"/>
        <v>-7.6590631460679015E-3</v>
      </c>
    </row>
    <row r="14" spans="1:12" x14ac:dyDescent="0.4">
      <c r="A14" s="89" t="s">
        <v>165</v>
      </c>
      <c r="B14" s="70">
        <v>6974</v>
      </c>
      <c r="C14" s="64">
        <v>6563</v>
      </c>
      <c r="D14" s="27">
        <f t="shared" si="0"/>
        <v>1.0626238000914217</v>
      </c>
      <c r="E14" s="18">
        <f t="shared" si="1"/>
        <v>411</v>
      </c>
      <c r="F14" s="70">
        <v>8100</v>
      </c>
      <c r="G14" s="64">
        <v>8100</v>
      </c>
      <c r="H14" s="27">
        <f t="shared" si="2"/>
        <v>1</v>
      </c>
      <c r="I14" s="18">
        <f t="shared" si="3"/>
        <v>0</v>
      </c>
      <c r="J14" s="27">
        <f t="shared" si="4"/>
        <v>0.86098765432098767</v>
      </c>
      <c r="K14" s="27">
        <f t="shared" si="5"/>
        <v>0.81024691358024692</v>
      </c>
      <c r="L14" s="32">
        <f t="shared" si="6"/>
        <v>5.0740740740740753E-2</v>
      </c>
    </row>
    <row r="15" spans="1:12" x14ac:dyDescent="0.4">
      <c r="A15" s="107" t="s">
        <v>90</v>
      </c>
      <c r="B15" s="48">
        <f>SUM(B16:B27)</f>
        <v>42995</v>
      </c>
      <c r="C15" s="48">
        <f>SUM(C16:C27)</f>
        <v>42470</v>
      </c>
      <c r="D15" s="31">
        <f t="shared" si="0"/>
        <v>1.0123616670591005</v>
      </c>
      <c r="E15" s="19">
        <f t="shared" si="1"/>
        <v>525</v>
      </c>
      <c r="F15" s="48">
        <f>SUM(F16:F27)</f>
        <v>54450</v>
      </c>
      <c r="G15" s="48">
        <f>SUM(G16:G27)</f>
        <v>54167</v>
      </c>
      <c r="H15" s="31">
        <f t="shared" si="2"/>
        <v>1.005224583233334</v>
      </c>
      <c r="I15" s="19">
        <f t="shared" si="3"/>
        <v>283</v>
      </c>
      <c r="J15" s="31">
        <f t="shared" si="4"/>
        <v>0.78962350780532597</v>
      </c>
      <c r="K15" s="31">
        <f t="shared" si="5"/>
        <v>0.78405671349714767</v>
      </c>
      <c r="L15" s="30">
        <f t="shared" si="6"/>
        <v>5.5667943081783022E-3</v>
      </c>
    </row>
    <row r="16" spans="1:12" x14ac:dyDescent="0.4">
      <c r="A16" s="87" t="s">
        <v>164</v>
      </c>
      <c r="B16" s="65">
        <v>3366</v>
      </c>
      <c r="C16" s="65">
        <v>3298</v>
      </c>
      <c r="D16" s="23">
        <f t="shared" si="0"/>
        <v>1.0206185567010309</v>
      </c>
      <c r="E16" s="17">
        <f t="shared" si="1"/>
        <v>68</v>
      </c>
      <c r="F16" s="65">
        <v>4500</v>
      </c>
      <c r="G16" s="65">
        <v>4500</v>
      </c>
      <c r="H16" s="23">
        <f t="shared" si="2"/>
        <v>1</v>
      </c>
      <c r="I16" s="17">
        <f t="shared" si="3"/>
        <v>0</v>
      </c>
      <c r="J16" s="23">
        <f t="shared" si="4"/>
        <v>0.748</v>
      </c>
      <c r="K16" s="23">
        <f t="shared" si="5"/>
        <v>0.73288888888888892</v>
      </c>
      <c r="L16" s="22">
        <f t="shared" si="6"/>
        <v>1.5111111111111075E-2</v>
      </c>
    </row>
    <row r="17" spans="1:12" s="120" customFormat="1" x14ac:dyDescent="0.4">
      <c r="A17" s="86" t="s">
        <v>163</v>
      </c>
      <c r="B17" s="64">
        <v>4134</v>
      </c>
      <c r="C17" s="64">
        <v>3808</v>
      </c>
      <c r="D17" s="27">
        <f t="shared" si="0"/>
        <v>1.0856092436974789</v>
      </c>
      <c r="E17" s="18">
        <f t="shared" si="1"/>
        <v>326</v>
      </c>
      <c r="F17" s="64">
        <v>4650</v>
      </c>
      <c r="G17" s="64">
        <v>4500</v>
      </c>
      <c r="H17" s="27">
        <f t="shared" si="2"/>
        <v>1.0333333333333334</v>
      </c>
      <c r="I17" s="18">
        <f t="shared" si="3"/>
        <v>150</v>
      </c>
      <c r="J17" s="27">
        <f t="shared" si="4"/>
        <v>0.88903225806451613</v>
      </c>
      <c r="K17" s="27">
        <f t="shared" si="5"/>
        <v>0.84622222222222221</v>
      </c>
      <c r="L17" s="32">
        <f t="shared" si="6"/>
        <v>4.2810035842293925E-2</v>
      </c>
    </row>
    <row r="18" spans="1:12" s="120" customFormat="1" x14ac:dyDescent="0.4">
      <c r="A18" s="86" t="s">
        <v>162</v>
      </c>
      <c r="B18" s="64">
        <v>2814</v>
      </c>
      <c r="C18" s="64">
        <v>2802</v>
      </c>
      <c r="D18" s="27">
        <f t="shared" si="0"/>
        <v>1.0042826552462527</v>
      </c>
      <c r="E18" s="18">
        <f t="shared" si="1"/>
        <v>12</v>
      </c>
      <c r="F18" s="64">
        <v>4500</v>
      </c>
      <c r="G18" s="64">
        <v>4500</v>
      </c>
      <c r="H18" s="27">
        <f t="shared" si="2"/>
        <v>1</v>
      </c>
      <c r="I18" s="18">
        <f t="shared" si="3"/>
        <v>0</v>
      </c>
      <c r="J18" s="27">
        <f t="shared" si="4"/>
        <v>0.6253333333333333</v>
      </c>
      <c r="K18" s="27">
        <f t="shared" si="5"/>
        <v>0.6226666666666667</v>
      </c>
      <c r="L18" s="32">
        <f t="shared" si="6"/>
        <v>2.666666666666595E-3</v>
      </c>
    </row>
    <row r="19" spans="1:12" s="120" customFormat="1" x14ac:dyDescent="0.4">
      <c r="A19" s="86" t="s">
        <v>161</v>
      </c>
      <c r="B19" s="64">
        <v>7805</v>
      </c>
      <c r="C19" s="64">
        <v>7582</v>
      </c>
      <c r="D19" s="27">
        <f t="shared" si="0"/>
        <v>1.0294117647058822</v>
      </c>
      <c r="E19" s="18">
        <f t="shared" si="1"/>
        <v>223</v>
      </c>
      <c r="F19" s="64">
        <v>9000</v>
      </c>
      <c r="G19" s="64">
        <v>8850</v>
      </c>
      <c r="H19" s="27">
        <f t="shared" si="2"/>
        <v>1.0169491525423728</v>
      </c>
      <c r="I19" s="18">
        <f t="shared" si="3"/>
        <v>150</v>
      </c>
      <c r="J19" s="27">
        <f t="shared" si="4"/>
        <v>0.86722222222222223</v>
      </c>
      <c r="K19" s="27">
        <f t="shared" si="5"/>
        <v>0.85672316384180791</v>
      </c>
      <c r="L19" s="32">
        <f t="shared" si="6"/>
        <v>1.0499058380414317E-2</v>
      </c>
    </row>
    <row r="20" spans="1:12" s="120" customFormat="1" x14ac:dyDescent="0.4">
      <c r="A20" s="86" t="s">
        <v>160</v>
      </c>
      <c r="B20" s="64">
        <v>3969</v>
      </c>
      <c r="C20" s="64">
        <v>4085</v>
      </c>
      <c r="D20" s="27">
        <f t="shared" si="0"/>
        <v>0.97160342717258263</v>
      </c>
      <c r="E20" s="18">
        <f t="shared" si="1"/>
        <v>-116</v>
      </c>
      <c r="F20" s="64">
        <v>4500</v>
      </c>
      <c r="G20" s="64">
        <v>4500</v>
      </c>
      <c r="H20" s="27">
        <f t="shared" si="2"/>
        <v>1</v>
      </c>
      <c r="I20" s="18">
        <f t="shared" si="3"/>
        <v>0</v>
      </c>
      <c r="J20" s="27">
        <f t="shared" si="4"/>
        <v>0.88200000000000001</v>
      </c>
      <c r="K20" s="27">
        <f t="shared" si="5"/>
        <v>0.90777777777777779</v>
      </c>
      <c r="L20" s="32">
        <f t="shared" si="6"/>
        <v>-2.5777777777777788E-2</v>
      </c>
    </row>
    <row r="21" spans="1:12" s="120" customFormat="1" x14ac:dyDescent="0.4">
      <c r="A21" s="86" t="s">
        <v>159</v>
      </c>
      <c r="B21" s="64">
        <v>2806</v>
      </c>
      <c r="C21" s="64">
        <v>3179</v>
      </c>
      <c r="D21" s="27">
        <f t="shared" si="0"/>
        <v>0.88266750550487572</v>
      </c>
      <c r="E21" s="18">
        <f t="shared" si="1"/>
        <v>-373</v>
      </c>
      <c r="F21" s="64">
        <v>4500</v>
      </c>
      <c r="G21" s="64">
        <v>4500</v>
      </c>
      <c r="H21" s="27">
        <f t="shared" si="2"/>
        <v>1</v>
      </c>
      <c r="I21" s="18">
        <f t="shared" si="3"/>
        <v>0</v>
      </c>
      <c r="J21" s="27">
        <f t="shared" si="4"/>
        <v>0.62355555555555553</v>
      </c>
      <c r="K21" s="27">
        <f t="shared" si="5"/>
        <v>0.70644444444444443</v>
      </c>
      <c r="L21" s="32">
        <f t="shared" si="6"/>
        <v>-8.2888888888888901E-2</v>
      </c>
    </row>
    <row r="22" spans="1:12" s="120" customFormat="1" x14ac:dyDescent="0.4">
      <c r="A22" s="86" t="s">
        <v>158</v>
      </c>
      <c r="B22" s="64">
        <v>3438</v>
      </c>
      <c r="C22" s="64">
        <v>3381</v>
      </c>
      <c r="D22" s="27">
        <f t="shared" si="0"/>
        <v>1.0168589174800355</v>
      </c>
      <c r="E22" s="18">
        <f t="shared" si="1"/>
        <v>57</v>
      </c>
      <c r="F22" s="64">
        <v>4500</v>
      </c>
      <c r="G22" s="64">
        <v>4500</v>
      </c>
      <c r="H22" s="27">
        <f t="shared" si="2"/>
        <v>1</v>
      </c>
      <c r="I22" s="18">
        <f t="shared" si="3"/>
        <v>0</v>
      </c>
      <c r="J22" s="27">
        <f t="shared" si="4"/>
        <v>0.76400000000000001</v>
      </c>
      <c r="K22" s="27">
        <f t="shared" si="5"/>
        <v>0.7513333333333333</v>
      </c>
      <c r="L22" s="32">
        <f t="shared" si="6"/>
        <v>1.2666666666666715E-2</v>
      </c>
    </row>
    <row r="23" spans="1:12" s="120" customFormat="1" x14ac:dyDescent="0.4">
      <c r="A23" s="86" t="s">
        <v>157</v>
      </c>
      <c r="B23" s="64">
        <v>1769</v>
      </c>
      <c r="C23" s="64">
        <v>1736</v>
      </c>
      <c r="D23" s="27">
        <f t="shared" si="0"/>
        <v>1.0190092165898617</v>
      </c>
      <c r="E23" s="18">
        <f t="shared" si="1"/>
        <v>33</v>
      </c>
      <c r="F23" s="64">
        <v>2550</v>
      </c>
      <c r="G23" s="64">
        <v>2550</v>
      </c>
      <c r="H23" s="27">
        <f t="shared" si="2"/>
        <v>1</v>
      </c>
      <c r="I23" s="18">
        <f t="shared" si="3"/>
        <v>0</v>
      </c>
      <c r="J23" s="27">
        <f t="shared" si="4"/>
        <v>0.69372549019607843</v>
      </c>
      <c r="K23" s="27">
        <f t="shared" si="5"/>
        <v>0.6807843137254902</v>
      </c>
      <c r="L23" s="32">
        <f t="shared" si="6"/>
        <v>1.2941176470588234E-2</v>
      </c>
    </row>
    <row r="24" spans="1:12" s="120" customFormat="1" x14ac:dyDescent="0.4">
      <c r="A24" s="86" t="s">
        <v>156</v>
      </c>
      <c r="B24" s="64">
        <v>1133</v>
      </c>
      <c r="C24" s="64">
        <v>1039</v>
      </c>
      <c r="D24" s="27">
        <f t="shared" si="0"/>
        <v>1.0904716073147256</v>
      </c>
      <c r="E24" s="18">
        <f t="shared" si="1"/>
        <v>94</v>
      </c>
      <c r="F24" s="64">
        <v>1950</v>
      </c>
      <c r="G24" s="64">
        <v>1967</v>
      </c>
      <c r="H24" s="27">
        <f t="shared" si="2"/>
        <v>0.99135739705134718</v>
      </c>
      <c r="I24" s="18">
        <f t="shared" si="3"/>
        <v>-17</v>
      </c>
      <c r="J24" s="27">
        <f t="shared" si="4"/>
        <v>0.58102564102564103</v>
      </c>
      <c r="K24" s="27">
        <f t="shared" si="5"/>
        <v>0.52821555668530762</v>
      </c>
      <c r="L24" s="32">
        <f t="shared" si="6"/>
        <v>5.2810084340333407E-2</v>
      </c>
    </row>
    <row r="25" spans="1:12" s="120" customFormat="1" x14ac:dyDescent="0.4">
      <c r="A25" s="86" t="s">
        <v>155</v>
      </c>
      <c r="B25" s="64">
        <v>4220</v>
      </c>
      <c r="C25" s="64">
        <v>3943</v>
      </c>
      <c r="D25" s="27">
        <f t="shared" si="0"/>
        <v>1.0702510778594978</v>
      </c>
      <c r="E25" s="18">
        <f t="shared" si="1"/>
        <v>277</v>
      </c>
      <c r="F25" s="64">
        <v>4800</v>
      </c>
      <c r="G25" s="64">
        <v>4800</v>
      </c>
      <c r="H25" s="27">
        <f t="shared" si="2"/>
        <v>1</v>
      </c>
      <c r="I25" s="18">
        <f t="shared" si="3"/>
        <v>0</v>
      </c>
      <c r="J25" s="27">
        <f t="shared" si="4"/>
        <v>0.87916666666666665</v>
      </c>
      <c r="K25" s="27">
        <f t="shared" si="5"/>
        <v>0.82145833333333329</v>
      </c>
      <c r="L25" s="32">
        <f t="shared" si="6"/>
        <v>5.7708333333333361E-2</v>
      </c>
    </row>
    <row r="26" spans="1:12" s="120" customFormat="1" x14ac:dyDescent="0.4">
      <c r="A26" s="86" t="s">
        <v>154</v>
      </c>
      <c r="B26" s="64">
        <v>3527</v>
      </c>
      <c r="C26" s="64">
        <v>3587</v>
      </c>
      <c r="D26" s="27">
        <f t="shared" si="0"/>
        <v>0.98327293002509064</v>
      </c>
      <c r="E26" s="18">
        <f t="shared" si="1"/>
        <v>-60</v>
      </c>
      <c r="F26" s="64">
        <v>4500</v>
      </c>
      <c r="G26" s="64">
        <v>4500</v>
      </c>
      <c r="H26" s="27">
        <f t="shared" si="2"/>
        <v>1</v>
      </c>
      <c r="I26" s="18">
        <f t="shared" si="3"/>
        <v>0</v>
      </c>
      <c r="J26" s="27">
        <f t="shared" si="4"/>
        <v>0.7837777777777778</v>
      </c>
      <c r="K26" s="27">
        <f t="shared" si="5"/>
        <v>0.7971111111111111</v>
      </c>
      <c r="L26" s="32">
        <f t="shared" si="6"/>
        <v>-1.3333333333333308E-2</v>
      </c>
    </row>
    <row r="27" spans="1:12" x14ac:dyDescent="0.4">
      <c r="A27" s="88" t="s">
        <v>153</v>
      </c>
      <c r="B27" s="69">
        <v>4014</v>
      </c>
      <c r="C27" s="69">
        <v>4030</v>
      </c>
      <c r="D27" s="25">
        <f t="shared" si="0"/>
        <v>0.99602977667493797</v>
      </c>
      <c r="E27" s="26">
        <f t="shared" si="1"/>
        <v>-16</v>
      </c>
      <c r="F27" s="69">
        <v>4500</v>
      </c>
      <c r="G27" s="69">
        <v>4500</v>
      </c>
      <c r="H27" s="25">
        <f t="shared" si="2"/>
        <v>1</v>
      </c>
      <c r="I27" s="26">
        <f t="shared" si="3"/>
        <v>0</v>
      </c>
      <c r="J27" s="25">
        <f t="shared" si="4"/>
        <v>0.89200000000000002</v>
      </c>
      <c r="K27" s="25">
        <f t="shared" si="5"/>
        <v>0.89555555555555555</v>
      </c>
      <c r="L27" s="24">
        <f t="shared" si="6"/>
        <v>-3.555555555555534E-3</v>
      </c>
    </row>
    <row r="28" spans="1:12" x14ac:dyDescent="0.4">
      <c r="A28" s="107" t="s">
        <v>89</v>
      </c>
      <c r="B28" s="48">
        <f>SUM(B29:B30)</f>
        <v>1735</v>
      </c>
      <c r="C28" s="48">
        <f>SUM(C29:C30)</f>
        <v>1813</v>
      </c>
      <c r="D28" s="31">
        <f t="shared" si="0"/>
        <v>0.95697738554881417</v>
      </c>
      <c r="E28" s="19">
        <f t="shared" si="1"/>
        <v>-78</v>
      </c>
      <c r="F28" s="48">
        <f>SUM(F29:F30)</f>
        <v>2574</v>
      </c>
      <c r="G28" s="48">
        <f>SUM(G29:G30)</f>
        <v>2652</v>
      </c>
      <c r="H28" s="31">
        <f t="shared" si="2"/>
        <v>0.97058823529411764</v>
      </c>
      <c r="I28" s="19">
        <f t="shared" si="3"/>
        <v>-78</v>
      </c>
      <c r="J28" s="31">
        <f t="shared" si="4"/>
        <v>0.67404817404817408</v>
      </c>
      <c r="K28" s="31">
        <f t="shared" si="5"/>
        <v>0.68363499245852188</v>
      </c>
      <c r="L28" s="30">
        <f t="shared" si="6"/>
        <v>-9.5868184103478082E-3</v>
      </c>
    </row>
    <row r="29" spans="1:12" x14ac:dyDescent="0.4">
      <c r="A29" s="88" t="s">
        <v>152</v>
      </c>
      <c r="B29" s="69">
        <v>1016</v>
      </c>
      <c r="C29" s="69">
        <v>1139</v>
      </c>
      <c r="D29" s="25">
        <f t="shared" si="0"/>
        <v>0.89201053555750653</v>
      </c>
      <c r="E29" s="26">
        <f t="shared" si="1"/>
        <v>-123</v>
      </c>
      <c r="F29" s="69">
        <v>1404</v>
      </c>
      <c r="G29" s="69">
        <v>1482</v>
      </c>
      <c r="H29" s="25">
        <f t="shared" si="2"/>
        <v>0.94736842105263153</v>
      </c>
      <c r="I29" s="26">
        <f t="shared" si="3"/>
        <v>-78</v>
      </c>
      <c r="J29" s="25">
        <f t="shared" si="4"/>
        <v>0.72364672364672367</v>
      </c>
      <c r="K29" s="25">
        <f t="shared" si="5"/>
        <v>0.76855600539811064</v>
      </c>
      <c r="L29" s="24">
        <f t="shared" si="6"/>
        <v>-4.4909281751386976E-2</v>
      </c>
    </row>
    <row r="30" spans="1:12" x14ac:dyDescent="0.4">
      <c r="A30" s="86" t="s">
        <v>151</v>
      </c>
      <c r="B30" s="64">
        <v>719</v>
      </c>
      <c r="C30" s="64">
        <v>674</v>
      </c>
      <c r="D30" s="27">
        <f t="shared" si="0"/>
        <v>1.0667655786350148</v>
      </c>
      <c r="E30" s="18">
        <f t="shared" si="1"/>
        <v>45</v>
      </c>
      <c r="F30" s="64">
        <v>1170</v>
      </c>
      <c r="G30" s="64">
        <v>1170</v>
      </c>
      <c r="H30" s="27">
        <f t="shared" si="2"/>
        <v>1</v>
      </c>
      <c r="I30" s="18">
        <f t="shared" si="3"/>
        <v>0</v>
      </c>
      <c r="J30" s="27">
        <f t="shared" si="4"/>
        <v>0.61452991452991457</v>
      </c>
      <c r="K30" s="27">
        <f t="shared" si="5"/>
        <v>0.57606837606837602</v>
      </c>
      <c r="L30" s="32">
        <f t="shared" si="6"/>
        <v>3.8461538461538547E-2</v>
      </c>
    </row>
    <row r="31" spans="1:12" s="13" customFormat="1" x14ac:dyDescent="0.4">
      <c r="A31" s="84" t="s">
        <v>93</v>
      </c>
      <c r="B31" s="43">
        <f>SUM(B32:B50)</f>
        <v>245919</v>
      </c>
      <c r="C31" s="43">
        <f>SUM(C32:C50)</f>
        <v>227705</v>
      </c>
      <c r="D31" s="20">
        <f t="shared" si="0"/>
        <v>1.0799894600469906</v>
      </c>
      <c r="E31" s="21">
        <f t="shared" si="1"/>
        <v>18214</v>
      </c>
      <c r="F31" s="43">
        <f>SUM(F32:F50)</f>
        <v>364274</v>
      </c>
      <c r="G31" s="43">
        <f>SUM(G32:G50)</f>
        <v>348681</v>
      </c>
      <c r="H31" s="20">
        <f t="shared" si="2"/>
        <v>1.0447199589309426</v>
      </c>
      <c r="I31" s="21">
        <f t="shared" si="3"/>
        <v>15593</v>
      </c>
      <c r="J31" s="20">
        <f t="shared" si="4"/>
        <v>0.67509347359405281</v>
      </c>
      <c r="K31" s="20">
        <f t="shared" si="5"/>
        <v>0.65304676767589864</v>
      </c>
      <c r="L31" s="33">
        <f t="shared" si="6"/>
        <v>2.2046705918154164E-2</v>
      </c>
    </row>
    <row r="32" spans="1:12" x14ac:dyDescent="0.4">
      <c r="A32" s="86" t="s">
        <v>82</v>
      </c>
      <c r="B32" s="64">
        <v>92684</v>
      </c>
      <c r="C32" s="64">
        <v>80810</v>
      </c>
      <c r="D32" s="27">
        <f t="shared" si="0"/>
        <v>1.1469372602400694</v>
      </c>
      <c r="E32" s="18">
        <f t="shared" si="1"/>
        <v>11874</v>
      </c>
      <c r="F32" s="64">
        <v>131891</v>
      </c>
      <c r="G32" s="64">
        <v>125035</v>
      </c>
      <c r="H32" s="27">
        <f t="shared" si="2"/>
        <v>1.0548326468588796</v>
      </c>
      <c r="I32" s="18">
        <f t="shared" si="3"/>
        <v>6856</v>
      </c>
      <c r="J32" s="27">
        <f t="shared" si="4"/>
        <v>0.70273180126013146</v>
      </c>
      <c r="K32" s="27">
        <f t="shared" si="5"/>
        <v>0.64629903626984442</v>
      </c>
      <c r="L32" s="32">
        <f t="shared" si="6"/>
        <v>5.6432764990287043E-2</v>
      </c>
    </row>
    <row r="33" spans="1:12" x14ac:dyDescent="0.4">
      <c r="A33" s="86" t="s">
        <v>150</v>
      </c>
      <c r="B33" s="64">
        <v>32134</v>
      </c>
      <c r="C33" s="64">
        <v>28787</v>
      </c>
      <c r="D33" s="27">
        <f t="shared" si="0"/>
        <v>1.1162677597526662</v>
      </c>
      <c r="E33" s="18">
        <f t="shared" si="1"/>
        <v>3347</v>
      </c>
      <c r="F33" s="64">
        <v>42865</v>
      </c>
      <c r="G33" s="64">
        <v>42766</v>
      </c>
      <c r="H33" s="27">
        <f t="shared" si="2"/>
        <v>1.0023149230697284</v>
      </c>
      <c r="I33" s="18">
        <f t="shared" si="3"/>
        <v>99</v>
      </c>
      <c r="J33" s="27">
        <f t="shared" si="4"/>
        <v>0.74965589641898989</v>
      </c>
      <c r="K33" s="27">
        <f t="shared" si="5"/>
        <v>0.67312818594210355</v>
      </c>
      <c r="L33" s="32">
        <f t="shared" si="6"/>
        <v>7.6527710476886335E-2</v>
      </c>
    </row>
    <row r="34" spans="1:12" x14ac:dyDescent="0.4">
      <c r="A34" s="86" t="s">
        <v>149</v>
      </c>
      <c r="B34" s="64">
        <v>12707</v>
      </c>
      <c r="C34" s="64">
        <v>12018</v>
      </c>
      <c r="D34" s="27">
        <f t="shared" si="0"/>
        <v>1.0573306706606755</v>
      </c>
      <c r="E34" s="18">
        <f t="shared" si="1"/>
        <v>689</v>
      </c>
      <c r="F34" s="64">
        <v>17780</v>
      </c>
      <c r="G34" s="64">
        <v>17280</v>
      </c>
      <c r="H34" s="27">
        <f t="shared" si="2"/>
        <v>1.0289351851851851</v>
      </c>
      <c r="I34" s="18">
        <f t="shared" si="3"/>
        <v>500</v>
      </c>
      <c r="J34" s="27">
        <f t="shared" si="4"/>
        <v>0.71467941507311583</v>
      </c>
      <c r="K34" s="27">
        <f t="shared" si="5"/>
        <v>0.69548611111111114</v>
      </c>
      <c r="L34" s="32">
        <f t="shared" si="6"/>
        <v>1.9193303962004693E-2</v>
      </c>
    </row>
    <row r="35" spans="1:12" x14ac:dyDescent="0.4">
      <c r="A35" s="86" t="s">
        <v>80</v>
      </c>
      <c r="B35" s="64">
        <v>31355</v>
      </c>
      <c r="C35" s="64">
        <v>33634</v>
      </c>
      <c r="D35" s="27">
        <f t="shared" si="0"/>
        <v>0.93224118451566862</v>
      </c>
      <c r="E35" s="18">
        <f t="shared" si="1"/>
        <v>-2279</v>
      </c>
      <c r="F35" s="64">
        <v>53830</v>
      </c>
      <c r="G35" s="64">
        <v>53487</v>
      </c>
      <c r="H35" s="27">
        <f t="shared" si="2"/>
        <v>1.0064127731972254</v>
      </c>
      <c r="I35" s="18">
        <f t="shared" si="3"/>
        <v>343</v>
      </c>
      <c r="J35" s="27">
        <f t="shared" si="4"/>
        <v>0.58248188742336982</v>
      </c>
      <c r="K35" s="27">
        <f t="shared" si="5"/>
        <v>0.62882569596350513</v>
      </c>
      <c r="L35" s="32">
        <f t="shared" si="6"/>
        <v>-4.6343808540135312E-2</v>
      </c>
    </row>
    <row r="36" spans="1:12" x14ac:dyDescent="0.4">
      <c r="A36" s="86" t="s">
        <v>81</v>
      </c>
      <c r="B36" s="64">
        <v>20471</v>
      </c>
      <c r="C36" s="64">
        <v>17917</v>
      </c>
      <c r="D36" s="27">
        <f t="shared" si="0"/>
        <v>1.1425461851872523</v>
      </c>
      <c r="E36" s="18">
        <f t="shared" si="1"/>
        <v>2554</v>
      </c>
      <c r="F36" s="64">
        <v>31061</v>
      </c>
      <c r="G36" s="64">
        <v>28095</v>
      </c>
      <c r="H36" s="27">
        <f t="shared" si="2"/>
        <v>1.1055703861897135</v>
      </c>
      <c r="I36" s="18">
        <f t="shared" si="3"/>
        <v>2966</v>
      </c>
      <c r="J36" s="27">
        <f t="shared" si="4"/>
        <v>0.65905798267924409</v>
      </c>
      <c r="K36" s="27">
        <f t="shared" si="5"/>
        <v>0.63772913329773984</v>
      </c>
      <c r="L36" s="32">
        <f t="shared" si="6"/>
        <v>2.1328849381504256E-2</v>
      </c>
    </row>
    <row r="37" spans="1:12" x14ac:dyDescent="0.4">
      <c r="A37" s="86" t="s">
        <v>79</v>
      </c>
      <c r="B37" s="64">
        <v>5747</v>
      </c>
      <c r="C37" s="64">
        <v>5529</v>
      </c>
      <c r="D37" s="27">
        <f t="shared" si="0"/>
        <v>1.03942846807741</v>
      </c>
      <c r="E37" s="18">
        <f t="shared" si="1"/>
        <v>218</v>
      </c>
      <c r="F37" s="64">
        <v>8640</v>
      </c>
      <c r="G37" s="64">
        <v>8639</v>
      </c>
      <c r="H37" s="27">
        <f t="shared" si="2"/>
        <v>1.0001157541382104</v>
      </c>
      <c r="I37" s="18">
        <f t="shared" si="3"/>
        <v>1</v>
      </c>
      <c r="J37" s="27">
        <f t="shared" si="4"/>
        <v>0.66516203703703702</v>
      </c>
      <c r="K37" s="27">
        <f t="shared" si="5"/>
        <v>0.64000463016552844</v>
      </c>
      <c r="L37" s="32">
        <f t="shared" si="6"/>
        <v>2.5157406871508581E-2</v>
      </c>
    </row>
    <row r="38" spans="1:12" x14ac:dyDescent="0.4">
      <c r="A38" s="86" t="s">
        <v>148</v>
      </c>
      <c r="B38" s="64">
        <v>3090</v>
      </c>
      <c r="C38" s="64">
        <v>3326</v>
      </c>
      <c r="D38" s="27">
        <f t="shared" si="0"/>
        <v>0.92904389657245945</v>
      </c>
      <c r="E38" s="18">
        <f t="shared" si="1"/>
        <v>-236</v>
      </c>
      <c r="F38" s="64">
        <v>4979</v>
      </c>
      <c r="G38" s="64">
        <v>4805</v>
      </c>
      <c r="H38" s="27">
        <f t="shared" si="2"/>
        <v>1.0362122788761707</v>
      </c>
      <c r="I38" s="18">
        <f t="shared" si="3"/>
        <v>174</v>
      </c>
      <c r="J38" s="27">
        <f t="shared" si="4"/>
        <v>0.62060654749949784</v>
      </c>
      <c r="K38" s="27">
        <f t="shared" si="5"/>
        <v>0.69219562955254943</v>
      </c>
      <c r="L38" s="32">
        <f t="shared" si="6"/>
        <v>-7.1589082053051589E-2</v>
      </c>
    </row>
    <row r="39" spans="1:12" x14ac:dyDescent="0.4">
      <c r="A39" s="86" t="s">
        <v>78</v>
      </c>
      <c r="B39" s="64">
        <v>7484</v>
      </c>
      <c r="C39" s="64">
        <v>6519</v>
      </c>
      <c r="D39" s="27">
        <f t="shared" si="0"/>
        <v>1.1480288387789539</v>
      </c>
      <c r="E39" s="18">
        <f t="shared" si="1"/>
        <v>965</v>
      </c>
      <c r="F39" s="64">
        <v>8640</v>
      </c>
      <c r="G39" s="64">
        <v>8635</v>
      </c>
      <c r="H39" s="27">
        <f t="shared" si="2"/>
        <v>1.0005790387955993</v>
      </c>
      <c r="I39" s="18">
        <f t="shared" si="3"/>
        <v>5</v>
      </c>
      <c r="J39" s="27">
        <f t="shared" si="4"/>
        <v>0.8662037037037037</v>
      </c>
      <c r="K39" s="27">
        <f t="shared" si="5"/>
        <v>0.75495078170237406</v>
      </c>
      <c r="L39" s="32">
        <f t="shared" si="6"/>
        <v>0.11125292200132963</v>
      </c>
    </row>
    <row r="40" spans="1:12" x14ac:dyDescent="0.4">
      <c r="A40" s="87" t="s">
        <v>77</v>
      </c>
      <c r="B40" s="65">
        <v>3689</v>
      </c>
      <c r="C40" s="65">
        <v>3725</v>
      </c>
      <c r="D40" s="23">
        <f t="shared" si="0"/>
        <v>0.9903355704697987</v>
      </c>
      <c r="E40" s="17">
        <f t="shared" si="1"/>
        <v>-36</v>
      </c>
      <c r="F40" s="65">
        <v>8640</v>
      </c>
      <c r="G40" s="65">
        <v>8640</v>
      </c>
      <c r="H40" s="23">
        <f t="shared" si="2"/>
        <v>1</v>
      </c>
      <c r="I40" s="17">
        <f t="shared" si="3"/>
        <v>0</v>
      </c>
      <c r="J40" s="23">
        <f t="shared" si="4"/>
        <v>0.42696759259259259</v>
      </c>
      <c r="K40" s="23">
        <f t="shared" si="5"/>
        <v>0.43113425925925924</v>
      </c>
      <c r="L40" s="22">
        <f t="shared" si="6"/>
        <v>-4.1666666666666519E-3</v>
      </c>
    </row>
    <row r="41" spans="1:12" x14ac:dyDescent="0.4">
      <c r="A41" s="86" t="s">
        <v>95</v>
      </c>
      <c r="B41" s="64">
        <v>2039</v>
      </c>
      <c r="C41" s="64">
        <v>2351</v>
      </c>
      <c r="D41" s="27">
        <f t="shared" si="0"/>
        <v>0.86729051467460661</v>
      </c>
      <c r="E41" s="18">
        <f t="shared" si="1"/>
        <v>-312</v>
      </c>
      <c r="F41" s="64">
        <v>4980</v>
      </c>
      <c r="G41" s="64">
        <v>4971</v>
      </c>
      <c r="H41" s="27">
        <f t="shared" si="2"/>
        <v>1.0018105009052505</v>
      </c>
      <c r="I41" s="18">
        <f t="shared" si="3"/>
        <v>9</v>
      </c>
      <c r="J41" s="27">
        <f t="shared" si="4"/>
        <v>0.40943775100401608</v>
      </c>
      <c r="K41" s="27">
        <f t="shared" si="5"/>
        <v>0.47294306980486822</v>
      </c>
      <c r="L41" s="32">
        <f t="shared" si="6"/>
        <v>-6.350531880085214E-2</v>
      </c>
    </row>
    <row r="42" spans="1:12" x14ac:dyDescent="0.4">
      <c r="A42" s="86" t="s">
        <v>92</v>
      </c>
      <c r="B42" s="64">
        <v>6573</v>
      </c>
      <c r="C42" s="64">
        <v>5788</v>
      </c>
      <c r="D42" s="27">
        <f t="shared" si="0"/>
        <v>1.1356254319281271</v>
      </c>
      <c r="E42" s="18">
        <f t="shared" si="1"/>
        <v>785</v>
      </c>
      <c r="F42" s="64">
        <v>8734</v>
      </c>
      <c r="G42" s="64">
        <v>8640</v>
      </c>
      <c r="H42" s="27">
        <f t="shared" si="2"/>
        <v>1.0108796296296296</v>
      </c>
      <c r="I42" s="18">
        <f t="shared" si="3"/>
        <v>94</v>
      </c>
      <c r="J42" s="27">
        <f t="shared" si="4"/>
        <v>0.7525761392260133</v>
      </c>
      <c r="K42" s="27">
        <f t="shared" si="5"/>
        <v>0.6699074074074074</v>
      </c>
      <c r="L42" s="32">
        <f t="shared" si="6"/>
        <v>8.2668731818605901E-2</v>
      </c>
    </row>
    <row r="43" spans="1:12" x14ac:dyDescent="0.4">
      <c r="A43" s="86" t="s">
        <v>74</v>
      </c>
      <c r="B43" s="64">
        <v>7113</v>
      </c>
      <c r="C43" s="64">
        <v>7022</v>
      </c>
      <c r="D43" s="27">
        <f t="shared" si="0"/>
        <v>1.012959270863002</v>
      </c>
      <c r="E43" s="18">
        <f t="shared" si="1"/>
        <v>91</v>
      </c>
      <c r="F43" s="64">
        <v>11340</v>
      </c>
      <c r="G43" s="64">
        <v>11214</v>
      </c>
      <c r="H43" s="27">
        <f t="shared" si="2"/>
        <v>1.0112359550561798</v>
      </c>
      <c r="I43" s="18">
        <f t="shared" si="3"/>
        <v>126</v>
      </c>
      <c r="J43" s="27">
        <f t="shared" si="4"/>
        <v>0.62724867724867728</v>
      </c>
      <c r="K43" s="27">
        <f t="shared" si="5"/>
        <v>0.62618155876582848</v>
      </c>
      <c r="L43" s="32">
        <f t="shared" si="6"/>
        <v>1.0671184828487945E-3</v>
      </c>
    </row>
    <row r="44" spans="1:12" x14ac:dyDescent="0.4">
      <c r="A44" s="86" t="s">
        <v>76</v>
      </c>
      <c r="B44" s="64">
        <v>2264</v>
      </c>
      <c r="C44" s="64">
        <v>2126</v>
      </c>
      <c r="D44" s="27">
        <f t="shared" si="0"/>
        <v>1.0649106302916276</v>
      </c>
      <c r="E44" s="18">
        <f t="shared" si="1"/>
        <v>138</v>
      </c>
      <c r="F44" s="64">
        <v>3780</v>
      </c>
      <c r="G44" s="64">
        <v>3787</v>
      </c>
      <c r="H44" s="27">
        <f t="shared" si="2"/>
        <v>0.99815157116451014</v>
      </c>
      <c r="I44" s="18">
        <f t="shared" si="3"/>
        <v>-7</v>
      </c>
      <c r="J44" s="27">
        <f t="shared" si="4"/>
        <v>0.59894179894179889</v>
      </c>
      <c r="K44" s="27">
        <f t="shared" si="5"/>
        <v>0.56139424346448374</v>
      </c>
      <c r="L44" s="32">
        <f t="shared" si="6"/>
        <v>3.7547555477315142E-2</v>
      </c>
    </row>
    <row r="45" spans="1:12" x14ac:dyDescent="0.4">
      <c r="A45" s="86" t="s">
        <v>75</v>
      </c>
      <c r="B45" s="64">
        <v>2730</v>
      </c>
      <c r="C45" s="64">
        <v>2860</v>
      </c>
      <c r="D45" s="27">
        <f t="shared" si="0"/>
        <v>0.95454545454545459</v>
      </c>
      <c r="E45" s="18">
        <f t="shared" si="1"/>
        <v>-130</v>
      </c>
      <c r="F45" s="64">
        <v>3780</v>
      </c>
      <c r="G45" s="64">
        <v>3780</v>
      </c>
      <c r="H45" s="27">
        <f t="shared" si="2"/>
        <v>1</v>
      </c>
      <c r="I45" s="18">
        <f t="shared" si="3"/>
        <v>0</v>
      </c>
      <c r="J45" s="27">
        <f t="shared" si="4"/>
        <v>0.72222222222222221</v>
      </c>
      <c r="K45" s="27">
        <f t="shared" si="5"/>
        <v>0.75661375661375663</v>
      </c>
      <c r="L45" s="32">
        <f t="shared" si="6"/>
        <v>-3.4391534391534417E-2</v>
      </c>
    </row>
    <row r="46" spans="1:12" x14ac:dyDescent="0.4">
      <c r="A46" s="86" t="s">
        <v>147</v>
      </c>
      <c r="B46" s="64">
        <v>2710</v>
      </c>
      <c r="C46" s="64">
        <v>2751</v>
      </c>
      <c r="D46" s="27">
        <f t="shared" si="0"/>
        <v>0.98509632860777896</v>
      </c>
      <c r="E46" s="18">
        <f t="shared" si="1"/>
        <v>-41</v>
      </c>
      <c r="F46" s="64">
        <v>4980</v>
      </c>
      <c r="G46" s="64">
        <v>3780</v>
      </c>
      <c r="H46" s="27">
        <f t="shared" si="2"/>
        <v>1.3174603174603174</v>
      </c>
      <c r="I46" s="18">
        <f t="shared" si="3"/>
        <v>1200</v>
      </c>
      <c r="J46" s="27">
        <f t="shared" si="4"/>
        <v>0.54417670682730923</v>
      </c>
      <c r="K46" s="27">
        <f t="shared" si="5"/>
        <v>0.72777777777777775</v>
      </c>
      <c r="L46" s="32">
        <f t="shared" si="6"/>
        <v>-0.18360107095046851</v>
      </c>
    </row>
    <row r="47" spans="1:12" x14ac:dyDescent="0.4">
      <c r="A47" s="86" t="s">
        <v>98</v>
      </c>
      <c r="B47" s="64">
        <v>4175</v>
      </c>
      <c r="C47" s="64">
        <v>3293</v>
      </c>
      <c r="D47" s="27">
        <f t="shared" si="0"/>
        <v>1.2678408745824477</v>
      </c>
      <c r="E47" s="18">
        <f t="shared" si="1"/>
        <v>882</v>
      </c>
      <c r="F47" s="64">
        <v>6804</v>
      </c>
      <c r="G47" s="64">
        <v>3787</v>
      </c>
      <c r="H47" s="27">
        <f t="shared" si="2"/>
        <v>1.7966728280961184</v>
      </c>
      <c r="I47" s="18">
        <f t="shared" si="3"/>
        <v>3017</v>
      </c>
      <c r="J47" s="27">
        <f t="shared" si="4"/>
        <v>0.61360964138741914</v>
      </c>
      <c r="K47" s="27">
        <f t="shared" si="5"/>
        <v>0.86955373646686029</v>
      </c>
      <c r="L47" s="32">
        <f t="shared" si="6"/>
        <v>-0.25594409507944116</v>
      </c>
    </row>
    <row r="48" spans="1:12" x14ac:dyDescent="0.4">
      <c r="A48" s="86" t="s">
        <v>146</v>
      </c>
      <c r="B48" s="64">
        <v>3142</v>
      </c>
      <c r="C48" s="64">
        <v>3159</v>
      </c>
      <c r="D48" s="27">
        <f t="shared" si="0"/>
        <v>0.99461855017410572</v>
      </c>
      <c r="E48" s="18">
        <f t="shared" si="1"/>
        <v>-17</v>
      </c>
      <c r="F48" s="64">
        <v>3990</v>
      </c>
      <c r="G48" s="64">
        <v>3780</v>
      </c>
      <c r="H48" s="27">
        <f t="shared" si="2"/>
        <v>1.0555555555555556</v>
      </c>
      <c r="I48" s="18">
        <f t="shared" si="3"/>
        <v>210</v>
      </c>
      <c r="J48" s="27">
        <f t="shared" si="4"/>
        <v>0.78746867167919798</v>
      </c>
      <c r="K48" s="27">
        <f t="shared" si="5"/>
        <v>0.83571428571428574</v>
      </c>
      <c r="L48" s="32">
        <f t="shared" si="6"/>
        <v>-4.8245614035087758E-2</v>
      </c>
    </row>
    <row r="49" spans="1:12" x14ac:dyDescent="0.4">
      <c r="A49" s="86" t="s">
        <v>145</v>
      </c>
      <c r="B49" s="64">
        <v>2795</v>
      </c>
      <c r="C49" s="64">
        <v>3080</v>
      </c>
      <c r="D49" s="27">
        <f t="shared" si="0"/>
        <v>0.90746753246753242</v>
      </c>
      <c r="E49" s="18">
        <f t="shared" si="1"/>
        <v>-285</v>
      </c>
      <c r="F49" s="64">
        <v>3780</v>
      </c>
      <c r="G49" s="64">
        <v>3780</v>
      </c>
      <c r="H49" s="27">
        <f t="shared" si="2"/>
        <v>1</v>
      </c>
      <c r="I49" s="18">
        <f t="shared" si="3"/>
        <v>0</v>
      </c>
      <c r="J49" s="27">
        <f t="shared" si="4"/>
        <v>0.73941798941798942</v>
      </c>
      <c r="K49" s="27">
        <f t="shared" si="5"/>
        <v>0.81481481481481477</v>
      </c>
      <c r="L49" s="32">
        <f t="shared" si="6"/>
        <v>-7.5396825396825351E-2</v>
      </c>
    </row>
    <row r="50" spans="1:12" x14ac:dyDescent="0.4">
      <c r="A50" s="85" t="s">
        <v>144</v>
      </c>
      <c r="B50" s="61">
        <v>3017</v>
      </c>
      <c r="C50" s="61">
        <v>3010</v>
      </c>
      <c r="D50" s="36">
        <f t="shared" si="0"/>
        <v>1.0023255813953489</v>
      </c>
      <c r="E50" s="16">
        <f t="shared" si="1"/>
        <v>7</v>
      </c>
      <c r="F50" s="61">
        <v>3780</v>
      </c>
      <c r="G50" s="61">
        <v>3780</v>
      </c>
      <c r="H50" s="36">
        <f t="shared" si="2"/>
        <v>1</v>
      </c>
      <c r="I50" s="16">
        <f t="shared" si="3"/>
        <v>0</v>
      </c>
      <c r="J50" s="36">
        <f t="shared" si="4"/>
        <v>0.79814814814814816</v>
      </c>
      <c r="K50" s="36">
        <f t="shared" si="5"/>
        <v>0.79629629629629628</v>
      </c>
      <c r="L50" s="35">
        <f t="shared" si="6"/>
        <v>1.8518518518518823E-3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４月(上旬)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112</v>
      </c>
      <c r="C4" s="177" t="s">
        <v>182</v>
      </c>
      <c r="D4" s="176" t="s">
        <v>87</v>
      </c>
      <c r="E4" s="176"/>
      <c r="F4" s="173" t="str">
        <f>+B4</f>
        <v>(05'4/1～10)</v>
      </c>
      <c r="G4" s="173" t="str">
        <f>+C4</f>
        <v>(04'4/1～10)</v>
      </c>
      <c r="H4" s="176" t="s">
        <v>87</v>
      </c>
      <c r="I4" s="176"/>
      <c r="J4" s="173" t="str">
        <f>+B4</f>
        <v>(05'4/1～10)</v>
      </c>
      <c r="K4" s="173" t="str">
        <f>+C4</f>
        <v>(04'4/1～10)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+B7+B31</f>
        <v>156805</v>
      </c>
      <c r="C6" s="43">
        <f>+C7+C31</f>
        <v>148331</v>
      </c>
      <c r="D6" s="20">
        <f t="shared" ref="D6:D50" si="0">+B6/C6</f>
        <v>1.0571289885458872</v>
      </c>
      <c r="E6" s="21">
        <f t="shared" ref="E6:E50" si="1">+B6-C6</f>
        <v>8474</v>
      </c>
      <c r="F6" s="43">
        <f>+F7+F31</f>
        <v>225334</v>
      </c>
      <c r="G6" s="43">
        <f>+G7+G31</f>
        <v>214933</v>
      </c>
      <c r="H6" s="20">
        <f t="shared" ref="H6:H50" si="2">+F6/G6</f>
        <v>1.048391824429008</v>
      </c>
      <c r="I6" s="21">
        <f t="shared" ref="I6:I50" si="3">+F6-G6</f>
        <v>10401</v>
      </c>
      <c r="J6" s="20">
        <f t="shared" ref="J6:J50" si="4">+B6/F6</f>
        <v>0.69587811870379079</v>
      </c>
      <c r="K6" s="20">
        <f t="shared" ref="K6:K50" si="5">+C6/G6</f>
        <v>0.6901266906431307</v>
      </c>
      <c r="L6" s="33">
        <f t="shared" ref="L6:L50" si="6">+J6-K6</f>
        <v>5.7514280606600909E-3</v>
      </c>
    </row>
    <row r="7" spans="1:12" s="13" customFormat="1" x14ac:dyDescent="0.4">
      <c r="A7" s="84" t="s">
        <v>84</v>
      </c>
      <c r="B7" s="43">
        <f>+B8+B15+B28</f>
        <v>75747</v>
      </c>
      <c r="C7" s="43">
        <f>+C8+C15+C28</f>
        <v>72745</v>
      </c>
      <c r="D7" s="20">
        <f t="shared" si="0"/>
        <v>1.0412674410612413</v>
      </c>
      <c r="E7" s="21">
        <f t="shared" si="1"/>
        <v>3002</v>
      </c>
      <c r="F7" s="43">
        <f>+F8+F15+F28</f>
        <v>102826</v>
      </c>
      <c r="G7" s="43">
        <f>+G8+G15+G28</f>
        <v>98614</v>
      </c>
      <c r="H7" s="20">
        <f t="shared" si="2"/>
        <v>1.04271198815584</v>
      </c>
      <c r="I7" s="21">
        <f t="shared" si="3"/>
        <v>4212</v>
      </c>
      <c r="J7" s="20">
        <f t="shared" si="4"/>
        <v>0.73665220858537728</v>
      </c>
      <c r="K7" s="20">
        <f t="shared" si="5"/>
        <v>0.73767416391181784</v>
      </c>
      <c r="L7" s="33">
        <f t="shared" si="6"/>
        <v>-1.0219553264405601E-3</v>
      </c>
    </row>
    <row r="8" spans="1:12" s="121" customFormat="1" x14ac:dyDescent="0.4">
      <c r="A8" s="107" t="s">
        <v>91</v>
      </c>
      <c r="B8" s="48">
        <f>SUM(B9:B14)</f>
        <v>60327</v>
      </c>
      <c r="C8" s="48">
        <f>SUM(C9:C14)</f>
        <v>57426</v>
      </c>
      <c r="D8" s="31">
        <f t="shared" si="0"/>
        <v>1.0505171873367465</v>
      </c>
      <c r="E8" s="19">
        <f t="shared" si="1"/>
        <v>2901</v>
      </c>
      <c r="F8" s="48">
        <f>SUM(F9:F14)</f>
        <v>83740</v>
      </c>
      <c r="G8" s="48">
        <f>SUM(G9:G14)</f>
        <v>79639</v>
      </c>
      <c r="H8" s="31">
        <f t="shared" si="2"/>
        <v>1.0514948706035987</v>
      </c>
      <c r="I8" s="19">
        <f t="shared" si="3"/>
        <v>4101</v>
      </c>
      <c r="J8" s="31">
        <f t="shared" si="4"/>
        <v>0.72040840697396702</v>
      </c>
      <c r="K8" s="31">
        <f t="shared" si="5"/>
        <v>0.72107886839362623</v>
      </c>
      <c r="L8" s="30">
        <f t="shared" si="6"/>
        <v>-6.7046141965920736E-4</v>
      </c>
    </row>
    <row r="9" spans="1:12" x14ac:dyDescent="0.4">
      <c r="A9" s="88" t="s">
        <v>82</v>
      </c>
      <c r="B9" s="69">
        <v>34592</v>
      </c>
      <c r="C9" s="69">
        <v>33212</v>
      </c>
      <c r="D9" s="25">
        <f t="shared" si="0"/>
        <v>1.0415512465373962</v>
      </c>
      <c r="E9" s="26">
        <f t="shared" si="1"/>
        <v>1380</v>
      </c>
      <c r="F9" s="69">
        <v>48240</v>
      </c>
      <c r="G9" s="69">
        <v>46585</v>
      </c>
      <c r="H9" s="25">
        <f t="shared" si="2"/>
        <v>1.0355264570140603</v>
      </c>
      <c r="I9" s="26">
        <f t="shared" si="3"/>
        <v>1655</v>
      </c>
      <c r="J9" s="25">
        <f t="shared" si="4"/>
        <v>0.71708126036484243</v>
      </c>
      <c r="K9" s="25">
        <f t="shared" si="5"/>
        <v>0.71293334764409144</v>
      </c>
      <c r="L9" s="24">
        <f t="shared" si="6"/>
        <v>4.1479127207509903E-3</v>
      </c>
    </row>
    <row r="10" spans="1:12" x14ac:dyDescent="0.4">
      <c r="A10" s="86" t="s">
        <v>83</v>
      </c>
      <c r="B10" s="64">
        <v>9020</v>
      </c>
      <c r="C10" s="64">
        <v>8141</v>
      </c>
      <c r="D10" s="27">
        <f t="shared" si="0"/>
        <v>1.1079719936125783</v>
      </c>
      <c r="E10" s="18">
        <f t="shared" si="1"/>
        <v>879</v>
      </c>
      <c r="F10" s="64">
        <v>11960</v>
      </c>
      <c r="G10" s="69">
        <v>11154</v>
      </c>
      <c r="H10" s="27">
        <f t="shared" si="2"/>
        <v>1.0722610722610724</v>
      </c>
      <c r="I10" s="18">
        <f t="shared" si="3"/>
        <v>806</v>
      </c>
      <c r="J10" s="27">
        <f t="shared" si="4"/>
        <v>0.75418060200668902</v>
      </c>
      <c r="K10" s="27">
        <f t="shared" si="5"/>
        <v>0.72987269141115296</v>
      </c>
      <c r="L10" s="32">
        <f t="shared" si="6"/>
        <v>2.4307910595536053E-2</v>
      </c>
    </row>
    <row r="11" spans="1:12" x14ac:dyDescent="0.4">
      <c r="A11" s="86" t="s">
        <v>96</v>
      </c>
      <c r="B11" s="64">
        <v>2706</v>
      </c>
      <c r="C11" s="64">
        <v>2036</v>
      </c>
      <c r="D11" s="27">
        <f t="shared" si="0"/>
        <v>1.3290766208251474</v>
      </c>
      <c r="E11" s="18">
        <f t="shared" si="1"/>
        <v>670</v>
      </c>
      <c r="F11" s="64">
        <v>3510</v>
      </c>
      <c r="G11" s="64">
        <v>2700</v>
      </c>
      <c r="H11" s="27">
        <f t="shared" si="2"/>
        <v>1.3</v>
      </c>
      <c r="I11" s="18">
        <f t="shared" si="3"/>
        <v>810</v>
      </c>
      <c r="J11" s="27">
        <f t="shared" si="4"/>
        <v>0.77094017094017098</v>
      </c>
      <c r="K11" s="27">
        <f t="shared" si="5"/>
        <v>0.75407407407407412</v>
      </c>
      <c r="L11" s="32">
        <f t="shared" si="6"/>
        <v>1.6866096866096858E-2</v>
      </c>
    </row>
    <row r="12" spans="1:12" x14ac:dyDescent="0.4">
      <c r="A12" s="86" t="s">
        <v>80</v>
      </c>
      <c r="B12" s="64">
        <v>5869</v>
      </c>
      <c r="C12" s="64">
        <v>6746</v>
      </c>
      <c r="D12" s="27">
        <f t="shared" si="0"/>
        <v>0.86999703528016603</v>
      </c>
      <c r="E12" s="18">
        <f t="shared" si="1"/>
        <v>-877</v>
      </c>
      <c r="F12" s="64">
        <v>9330</v>
      </c>
      <c r="G12" s="64">
        <v>9600</v>
      </c>
      <c r="H12" s="27">
        <f t="shared" si="2"/>
        <v>0.97187500000000004</v>
      </c>
      <c r="I12" s="18">
        <f t="shared" si="3"/>
        <v>-270</v>
      </c>
      <c r="J12" s="27">
        <f t="shared" si="4"/>
        <v>0.62904608788853167</v>
      </c>
      <c r="K12" s="27">
        <f t="shared" si="5"/>
        <v>0.70270833333333338</v>
      </c>
      <c r="L12" s="32">
        <f t="shared" si="6"/>
        <v>-7.3662245444801711E-2</v>
      </c>
    </row>
    <row r="13" spans="1:12" x14ac:dyDescent="0.4">
      <c r="A13" s="86" t="s">
        <v>81</v>
      </c>
      <c r="B13" s="64">
        <v>5934</v>
      </c>
      <c r="C13" s="64">
        <v>4925</v>
      </c>
      <c r="D13" s="27">
        <f t="shared" si="0"/>
        <v>1.2048730964467005</v>
      </c>
      <c r="E13" s="18">
        <f t="shared" si="1"/>
        <v>1009</v>
      </c>
      <c r="F13" s="64">
        <v>8000</v>
      </c>
      <c r="G13" s="64">
        <v>6900</v>
      </c>
      <c r="H13" s="27">
        <f t="shared" si="2"/>
        <v>1.1594202898550725</v>
      </c>
      <c r="I13" s="18">
        <f t="shared" si="3"/>
        <v>1100</v>
      </c>
      <c r="J13" s="27">
        <f t="shared" si="4"/>
        <v>0.74175000000000002</v>
      </c>
      <c r="K13" s="27">
        <f t="shared" si="5"/>
        <v>0.71376811594202894</v>
      </c>
      <c r="L13" s="32">
        <f t="shared" si="6"/>
        <v>2.7981884057971085E-2</v>
      </c>
    </row>
    <row r="14" spans="1:12" x14ac:dyDescent="0.4">
      <c r="A14" s="89" t="s">
        <v>165</v>
      </c>
      <c r="B14" s="64">
        <v>2206</v>
      </c>
      <c r="C14" s="64">
        <v>2366</v>
      </c>
      <c r="D14" s="29">
        <f t="shared" si="0"/>
        <v>0.93237531699070164</v>
      </c>
      <c r="E14" s="28">
        <f t="shared" si="1"/>
        <v>-160</v>
      </c>
      <c r="F14" s="64">
        <v>2700</v>
      </c>
      <c r="G14" s="64">
        <v>2700</v>
      </c>
      <c r="H14" s="27">
        <f t="shared" si="2"/>
        <v>1</v>
      </c>
      <c r="I14" s="18">
        <f t="shared" si="3"/>
        <v>0</v>
      </c>
      <c r="J14" s="29">
        <f t="shared" si="4"/>
        <v>0.81703703703703701</v>
      </c>
      <c r="K14" s="29">
        <f t="shared" si="5"/>
        <v>0.87629629629629635</v>
      </c>
      <c r="L14" s="57">
        <f t="shared" si="6"/>
        <v>-5.9259259259259345E-2</v>
      </c>
    </row>
    <row r="15" spans="1:12" x14ac:dyDescent="0.4">
      <c r="A15" s="107" t="s">
        <v>90</v>
      </c>
      <c r="B15" s="48">
        <f>SUM(B16:B27)</f>
        <v>14789</v>
      </c>
      <c r="C15" s="48">
        <f>SUM(C16:C27)</f>
        <v>14707</v>
      </c>
      <c r="D15" s="31">
        <f t="shared" si="0"/>
        <v>1.0055755762562044</v>
      </c>
      <c r="E15" s="19">
        <f t="shared" si="1"/>
        <v>82</v>
      </c>
      <c r="F15" s="48">
        <f>SUM(F16:F27)</f>
        <v>18150</v>
      </c>
      <c r="G15" s="48">
        <f>SUM(G16:G27)</f>
        <v>18000</v>
      </c>
      <c r="H15" s="31">
        <f t="shared" si="2"/>
        <v>1.0083333333333333</v>
      </c>
      <c r="I15" s="19">
        <f t="shared" si="3"/>
        <v>150</v>
      </c>
      <c r="J15" s="31">
        <f t="shared" si="4"/>
        <v>0.81482093663911848</v>
      </c>
      <c r="K15" s="31">
        <f t="shared" si="5"/>
        <v>0.81705555555555553</v>
      </c>
      <c r="L15" s="30">
        <f t="shared" si="6"/>
        <v>-2.2346189164370589E-3</v>
      </c>
    </row>
    <row r="16" spans="1:12" x14ac:dyDescent="0.4">
      <c r="A16" s="87" t="s">
        <v>164</v>
      </c>
      <c r="B16" s="65">
        <v>1218</v>
      </c>
      <c r="C16" s="65">
        <v>1220</v>
      </c>
      <c r="D16" s="23">
        <f t="shared" si="0"/>
        <v>0.99836065573770494</v>
      </c>
      <c r="E16" s="17">
        <f t="shared" si="1"/>
        <v>-2</v>
      </c>
      <c r="F16" s="65">
        <v>1500</v>
      </c>
      <c r="G16" s="65">
        <v>1500</v>
      </c>
      <c r="H16" s="23">
        <f t="shared" si="2"/>
        <v>1</v>
      </c>
      <c r="I16" s="17">
        <f t="shared" si="3"/>
        <v>0</v>
      </c>
      <c r="J16" s="23">
        <f t="shared" si="4"/>
        <v>0.81200000000000006</v>
      </c>
      <c r="K16" s="23">
        <f t="shared" si="5"/>
        <v>0.81333333333333335</v>
      </c>
      <c r="L16" s="22">
        <f t="shared" si="6"/>
        <v>-1.3333333333332975E-3</v>
      </c>
    </row>
    <row r="17" spans="1:12" s="120" customFormat="1" x14ac:dyDescent="0.4">
      <c r="A17" s="86" t="s">
        <v>163</v>
      </c>
      <c r="B17" s="64">
        <v>1493</v>
      </c>
      <c r="C17" s="64">
        <v>1428</v>
      </c>
      <c r="D17" s="27">
        <f t="shared" si="0"/>
        <v>1.0455182072829132</v>
      </c>
      <c r="E17" s="18">
        <f t="shared" si="1"/>
        <v>65</v>
      </c>
      <c r="F17" s="64">
        <v>1650</v>
      </c>
      <c r="G17" s="64">
        <v>1500</v>
      </c>
      <c r="H17" s="27">
        <f t="shared" si="2"/>
        <v>1.1000000000000001</v>
      </c>
      <c r="I17" s="18">
        <f t="shared" si="3"/>
        <v>150</v>
      </c>
      <c r="J17" s="27">
        <f t="shared" si="4"/>
        <v>0.9048484848484849</v>
      </c>
      <c r="K17" s="27">
        <f t="shared" si="5"/>
        <v>0.95199999999999996</v>
      </c>
      <c r="L17" s="32">
        <f t="shared" si="6"/>
        <v>-4.7151515151515055E-2</v>
      </c>
    </row>
    <row r="18" spans="1:12" s="120" customFormat="1" x14ac:dyDescent="0.4">
      <c r="A18" s="86" t="s">
        <v>162</v>
      </c>
      <c r="B18" s="64">
        <v>1003</v>
      </c>
      <c r="C18" s="64">
        <v>969</v>
      </c>
      <c r="D18" s="27">
        <f t="shared" si="0"/>
        <v>1.0350877192982457</v>
      </c>
      <c r="E18" s="18">
        <f t="shared" si="1"/>
        <v>34</v>
      </c>
      <c r="F18" s="64">
        <v>1500</v>
      </c>
      <c r="G18" s="64">
        <v>1500</v>
      </c>
      <c r="H18" s="27">
        <f t="shared" si="2"/>
        <v>1</v>
      </c>
      <c r="I18" s="18">
        <f t="shared" si="3"/>
        <v>0</v>
      </c>
      <c r="J18" s="27">
        <f t="shared" si="4"/>
        <v>0.66866666666666663</v>
      </c>
      <c r="K18" s="27">
        <f t="shared" si="5"/>
        <v>0.64600000000000002</v>
      </c>
      <c r="L18" s="32">
        <f t="shared" si="6"/>
        <v>2.2666666666666613E-2</v>
      </c>
    </row>
    <row r="19" spans="1:12" s="120" customFormat="1" x14ac:dyDescent="0.4">
      <c r="A19" s="86" t="s">
        <v>161</v>
      </c>
      <c r="B19" s="64">
        <v>2774</v>
      </c>
      <c r="C19" s="64">
        <v>2580</v>
      </c>
      <c r="D19" s="27">
        <f t="shared" si="0"/>
        <v>1.0751937984496125</v>
      </c>
      <c r="E19" s="18">
        <f t="shared" si="1"/>
        <v>194</v>
      </c>
      <c r="F19" s="64">
        <v>3000</v>
      </c>
      <c r="G19" s="64">
        <v>3000</v>
      </c>
      <c r="H19" s="27">
        <f t="shared" si="2"/>
        <v>1</v>
      </c>
      <c r="I19" s="18">
        <f t="shared" si="3"/>
        <v>0</v>
      </c>
      <c r="J19" s="27">
        <f t="shared" si="4"/>
        <v>0.92466666666666664</v>
      </c>
      <c r="K19" s="27">
        <f t="shared" si="5"/>
        <v>0.86</v>
      </c>
      <c r="L19" s="32">
        <f t="shared" si="6"/>
        <v>6.466666666666665E-2</v>
      </c>
    </row>
    <row r="20" spans="1:12" s="120" customFormat="1" x14ac:dyDescent="0.4">
      <c r="A20" s="86" t="s">
        <v>160</v>
      </c>
      <c r="B20" s="64">
        <v>1349</v>
      </c>
      <c r="C20" s="64">
        <v>1411</v>
      </c>
      <c r="D20" s="27">
        <f t="shared" si="0"/>
        <v>0.95605953224663365</v>
      </c>
      <c r="E20" s="18">
        <f t="shared" si="1"/>
        <v>-62</v>
      </c>
      <c r="F20" s="64">
        <v>1500</v>
      </c>
      <c r="G20" s="64">
        <v>1500</v>
      </c>
      <c r="H20" s="27">
        <f t="shared" si="2"/>
        <v>1</v>
      </c>
      <c r="I20" s="18">
        <f t="shared" si="3"/>
        <v>0</v>
      </c>
      <c r="J20" s="27">
        <f t="shared" si="4"/>
        <v>0.89933333333333332</v>
      </c>
      <c r="K20" s="27">
        <f t="shared" si="5"/>
        <v>0.94066666666666665</v>
      </c>
      <c r="L20" s="32">
        <f t="shared" si="6"/>
        <v>-4.1333333333333333E-2</v>
      </c>
    </row>
    <row r="21" spans="1:12" s="120" customFormat="1" x14ac:dyDescent="0.4">
      <c r="A21" s="86" t="s">
        <v>159</v>
      </c>
      <c r="B21" s="64">
        <v>1009</v>
      </c>
      <c r="C21" s="64">
        <v>1221</v>
      </c>
      <c r="D21" s="27">
        <f t="shared" si="0"/>
        <v>0.82637182637182638</v>
      </c>
      <c r="E21" s="18">
        <f t="shared" si="1"/>
        <v>-212</v>
      </c>
      <c r="F21" s="64">
        <v>1500</v>
      </c>
      <c r="G21" s="64">
        <v>1500</v>
      </c>
      <c r="H21" s="27">
        <f t="shared" si="2"/>
        <v>1</v>
      </c>
      <c r="I21" s="18">
        <f t="shared" si="3"/>
        <v>0</v>
      </c>
      <c r="J21" s="27">
        <f t="shared" si="4"/>
        <v>0.67266666666666663</v>
      </c>
      <c r="K21" s="27">
        <f t="shared" si="5"/>
        <v>0.81399999999999995</v>
      </c>
      <c r="L21" s="32">
        <f t="shared" si="6"/>
        <v>-0.14133333333333331</v>
      </c>
    </row>
    <row r="22" spans="1:12" s="120" customFormat="1" x14ac:dyDescent="0.4">
      <c r="A22" s="86" t="s">
        <v>158</v>
      </c>
      <c r="B22" s="64">
        <v>1261</v>
      </c>
      <c r="C22" s="64">
        <v>1154</v>
      </c>
      <c r="D22" s="27">
        <f t="shared" si="0"/>
        <v>1.0927209705372618</v>
      </c>
      <c r="E22" s="18">
        <f t="shared" si="1"/>
        <v>107</v>
      </c>
      <c r="F22" s="64">
        <v>1500</v>
      </c>
      <c r="G22" s="64">
        <v>1500</v>
      </c>
      <c r="H22" s="27">
        <f t="shared" si="2"/>
        <v>1</v>
      </c>
      <c r="I22" s="18">
        <f t="shared" si="3"/>
        <v>0</v>
      </c>
      <c r="J22" s="27">
        <f t="shared" si="4"/>
        <v>0.84066666666666667</v>
      </c>
      <c r="K22" s="27">
        <f t="shared" si="5"/>
        <v>0.76933333333333331</v>
      </c>
      <c r="L22" s="32">
        <f t="shared" si="6"/>
        <v>7.133333333333336E-2</v>
      </c>
    </row>
    <row r="23" spans="1:12" s="120" customFormat="1" x14ac:dyDescent="0.4">
      <c r="A23" s="86" t="s">
        <v>157</v>
      </c>
      <c r="B23" s="64">
        <v>715</v>
      </c>
      <c r="C23" s="64">
        <v>599</v>
      </c>
      <c r="D23" s="27">
        <f t="shared" si="0"/>
        <v>1.1936560934891485</v>
      </c>
      <c r="E23" s="18">
        <f t="shared" si="1"/>
        <v>116</v>
      </c>
      <c r="F23" s="64">
        <v>900</v>
      </c>
      <c r="G23" s="64">
        <v>750</v>
      </c>
      <c r="H23" s="27">
        <f t="shared" si="2"/>
        <v>1.2</v>
      </c>
      <c r="I23" s="18">
        <f t="shared" si="3"/>
        <v>150</v>
      </c>
      <c r="J23" s="27">
        <f t="shared" si="4"/>
        <v>0.7944444444444444</v>
      </c>
      <c r="K23" s="27">
        <f t="shared" si="5"/>
        <v>0.79866666666666664</v>
      </c>
      <c r="L23" s="32">
        <f t="shared" si="6"/>
        <v>-4.2222222222222383E-3</v>
      </c>
    </row>
    <row r="24" spans="1:12" s="120" customFormat="1" x14ac:dyDescent="0.4">
      <c r="A24" s="86" t="s">
        <v>156</v>
      </c>
      <c r="B24" s="64">
        <v>327</v>
      </c>
      <c r="C24" s="64">
        <v>425</v>
      </c>
      <c r="D24" s="27">
        <f t="shared" si="0"/>
        <v>0.76941176470588235</v>
      </c>
      <c r="E24" s="18">
        <f t="shared" si="1"/>
        <v>-98</v>
      </c>
      <c r="F24" s="64">
        <v>600</v>
      </c>
      <c r="G24" s="64">
        <v>750</v>
      </c>
      <c r="H24" s="27">
        <f t="shared" si="2"/>
        <v>0.8</v>
      </c>
      <c r="I24" s="18">
        <f t="shared" si="3"/>
        <v>-150</v>
      </c>
      <c r="J24" s="27">
        <f t="shared" si="4"/>
        <v>0.54500000000000004</v>
      </c>
      <c r="K24" s="27">
        <f t="shared" si="5"/>
        <v>0.56666666666666665</v>
      </c>
      <c r="L24" s="32">
        <f t="shared" si="6"/>
        <v>-2.1666666666666612E-2</v>
      </c>
    </row>
    <row r="25" spans="1:12" s="120" customFormat="1" x14ac:dyDescent="0.4">
      <c r="A25" s="86" t="s">
        <v>155</v>
      </c>
      <c r="B25" s="64">
        <v>1300</v>
      </c>
      <c r="C25" s="64">
        <v>1268</v>
      </c>
      <c r="D25" s="27">
        <f t="shared" si="0"/>
        <v>1.025236593059937</v>
      </c>
      <c r="E25" s="18">
        <f t="shared" si="1"/>
        <v>32</v>
      </c>
      <c r="F25" s="64">
        <v>1500</v>
      </c>
      <c r="G25" s="64">
        <v>1500</v>
      </c>
      <c r="H25" s="27">
        <f t="shared" si="2"/>
        <v>1</v>
      </c>
      <c r="I25" s="18">
        <f t="shared" si="3"/>
        <v>0</v>
      </c>
      <c r="J25" s="27">
        <f t="shared" si="4"/>
        <v>0.8666666666666667</v>
      </c>
      <c r="K25" s="27">
        <f t="shared" si="5"/>
        <v>0.84533333333333338</v>
      </c>
      <c r="L25" s="32">
        <f t="shared" si="6"/>
        <v>2.1333333333333315E-2</v>
      </c>
    </row>
    <row r="26" spans="1:12" x14ac:dyDescent="0.4">
      <c r="A26" s="88" t="s">
        <v>154</v>
      </c>
      <c r="B26" s="69">
        <v>1000</v>
      </c>
      <c r="C26" s="69">
        <v>1117</v>
      </c>
      <c r="D26" s="25">
        <f t="shared" si="0"/>
        <v>0.89525514771709935</v>
      </c>
      <c r="E26" s="26">
        <f t="shared" si="1"/>
        <v>-117</v>
      </c>
      <c r="F26" s="69">
        <v>1500</v>
      </c>
      <c r="G26" s="69">
        <v>1500</v>
      </c>
      <c r="H26" s="25">
        <f t="shared" si="2"/>
        <v>1</v>
      </c>
      <c r="I26" s="26">
        <f t="shared" si="3"/>
        <v>0</v>
      </c>
      <c r="J26" s="25">
        <f t="shared" si="4"/>
        <v>0.66666666666666663</v>
      </c>
      <c r="K26" s="25">
        <f t="shared" si="5"/>
        <v>0.7446666666666667</v>
      </c>
      <c r="L26" s="24">
        <f t="shared" si="6"/>
        <v>-7.8000000000000069E-2</v>
      </c>
    </row>
    <row r="27" spans="1:12" x14ac:dyDescent="0.4">
      <c r="A27" s="86" t="s">
        <v>153</v>
      </c>
      <c r="B27" s="64">
        <v>1340</v>
      </c>
      <c r="C27" s="64">
        <v>1315</v>
      </c>
      <c r="D27" s="27">
        <f t="shared" si="0"/>
        <v>1.0190114068441065</v>
      </c>
      <c r="E27" s="18">
        <f t="shared" si="1"/>
        <v>25</v>
      </c>
      <c r="F27" s="64">
        <v>1500</v>
      </c>
      <c r="G27" s="64">
        <v>1500</v>
      </c>
      <c r="H27" s="27">
        <f t="shared" si="2"/>
        <v>1</v>
      </c>
      <c r="I27" s="18">
        <f t="shared" si="3"/>
        <v>0</v>
      </c>
      <c r="J27" s="27">
        <f t="shared" si="4"/>
        <v>0.89333333333333331</v>
      </c>
      <c r="K27" s="27">
        <f t="shared" si="5"/>
        <v>0.87666666666666671</v>
      </c>
      <c r="L27" s="32">
        <f t="shared" si="6"/>
        <v>1.6666666666666607E-2</v>
      </c>
    </row>
    <row r="28" spans="1:12" x14ac:dyDescent="0.4">
      <c r="A28" s="107" t="s">
        <v>89</v>
      </c>
      <c r="B28" s="48">
        <f>SUM(B29:B30)</f>
        <v>631</v>
      </c>
      <c r="C28" s="48">
        <f>SUM(C29:C30)</f>
        <v>612</v>
      </c>
      <c r="D28" s="31">
        <f t="shared" si="0"/>
        <v>1.0310457516339868</v>
      </c>
      <c r="E28" s="19">
        <f t="shared" si="1"/>
        <v>19</v>
      </c>
      <c r="F28" s="48">
        <f>SUM(F29:F30)</f>
        <v>936</v>
      </c>
      <c r="G28" s="48">
        <f>SUM(G29:G30)</f>
        <v>975</v>
      </c>
      <c r="H28" s="31">
        <f t="shared" si="2"/>
        <v>0.96</v>
      </c>
      <c r="I28" s="19">
        <f t="shared" si="3"/>
        <v>-39</v>
      </c>
      <c r="J28" s="31">
        <f t="shared" si="4"/>
        <v>0.67414529914529919</v>
      </c>
      <c r="K28" s="31">
        <f t="shared" si="5"/>
        <v>0.62769230769230766</v>
      </c>
      <c r="L28" s="30">
        <f t="shared" si="6"/>
        <v>4.6452991452991532E-2</v>
      </c>
    </row>
    <row r="29" spans="1:12" x14ac:dyDescent="0.4">
      <c r="A29" s="88" t="s">
        <v>152</v>
      </c>
      <c r="B29" s="69">
        <v>407</v>
      </c>
      <c r="C29" s="69">
        <v>402</v>
      </c>
      <c r="D29" s="25">
        <f t="shared" si="0"/>
        <v>1.0124378109452736</v>
      </c>
      <c r="E29" s="26">
        <f t="shared" si="1"/>
        <v>5</v>
      </c>
      <c r="F29" s="69">
        <v>546</v>
      </c>
      <c r="G29" s="69">
        <v>585</v>
      </c>
      <c r="H29" s="25">
        <f t="shared" si="2"/>
        <v>0.93333333333333335</v>
      </c>
      <c r="I29" s="26">
        <f t="shared" si="3"/>
        <v>-39</v>
      </c>
      <c r="J29" s="25">
        <f t="shared" si="4"/>
        <v>0.74542124542124544</v>
      </c>
      <c r="K29" s="25">
        <f t="shared" si="5"/>
        <v>0.68717948717948718</v>
      </c>
      <c r="L29" s="24">
        <f t="shared" si="6"/>
        <v>5.8241758241758257E-2</v>
      </c>
    </row>
    <row r="30" spans="1:12" x14ac:dyDescent="0.4">
      <c r="A30" s="86" t="s">
        <v>151</v>
      </c>
      <c r="B30" s="64">
        <v>224</v>
      </c>
      <c r="C30" s="64">
        <v>210</v>
      </c>
      <c r="D30" s="27">
        <f t="shared" si="0"/>
        <v>1.0666666666666667</v>
      </c>
      <c r="E30" s="18">
        <f t="shared" si="1"/>
        <v>14</v>
      </c>
      <c r="F30" s="64">
        <v>390</v>
      </c>
      <c r="G30" s="64">
        <v>390</v>
      </c>
      <c r="H30" s="27">
        <f t="shared" si="2"/>
        <v>1</v>
      </c>
      <c r="I30" s="18">
        <f t="shared" si="3"/>
        <v>0</v>
      </c>
      <c r="J30" s="27">
        <f t="shared" si="4"/>
        <v>0.57435897435897432</v>
      </c>
      <c r="K30" s="27">
        <f t="shared" si="5"/>
        <v>0.53846153846153844</v>
      </c>
      <c r="L30" s="32">
        <f t="shared" si="6"/>
        <v>3.5897435897435881E-2</v>
      </c>
    </row>
    <row r="31" spans="1:12" s="13" customFormat="1" x14ac:dyDescent="0.4">
      <c r="A31" s="84" t="s">
        <v>93</v>
      </c>
      <c r="B31" s="43">
        <f>SUM(B32:B50)</f>
        <v>81058</v>
      </c>
      <c r="C31" s="43">
        <f>SUM(C32:C50)</f>
        <v>75586</v>
      </c>
      <c r="D31" s="20">
        <f t="shared" si="0"/>
        <v>1.0723943587436826</v>
      </c>
      <c r="E31" s="21">
        <f t="shared" si="1"/>
        <v>5472</v>
      </c>
      <c r="F31" s="43">
        <f>SUM(F32:F50)</f>
        <v>122508</v>
      </c>
      <c r="G31" s="43">
        <f>SUM(G32:G50)</f>
        <v>116319</v>
      </c>
      <c r="H31" s="20">
        <f t="shared" si="2"/>
        <v>1.0532071286720139</v>
      </c>
      <c r="I31" s="21">
        <f t="shared" si="3"/>
        <v>6189</v>
      </c>
      <c r="J31" s="20">
        <f t="shared" si="4"/>
        <v>0.66165474907761124</v>
      </c>
      <c r="K31" s="20">
        <f t="shared" si="5"/>
        <v>0.64981645303002944</v>
      </c>
      <c r="L31" s="33">
        <f t="shared" si="6"/>
        <v>1.1838296047581798E-2</v>
      </c>
    </row>
    <row r="32" spans="1:12" x14ac:dyDescent="0.4">
      <c r="A32" s="86" t="s">
        <v>82</v>
      </c>
      <c r="B32" s="68">
        <v>31673</v>
      </c>
      <c r="C32" s="91">
        <v>27036</v>
      </c>
      <c r="D32" s="25">
        <f t="shared" si="0"/>
        <v>1.1715120579967451</v>
      </c>
      <c r="E32" s="26">
        <f t="shared" si="1"/>
        <v>4637</v>
      </c>
      <c r="F32" s="64">
        <v>44951</v>
      </c>
      <c r="G32" s="64">
        <v>42014</v>
      </c>
      <c r="H32" s="27">
        <f t="shared" si="2"/>
        <v>1.0699052696720142</v>
      </c>
      <c r="I32" s="18">
        <f t="shared" si="3"/>
        <v>2937</v>
      </c>
      <c r="J32" s="25">
        <f t="shared" si="4"/>
        <v>0.70461168828279686</v>
      </c>
      <c r="K32" s="27">
        <f t="shared" si="5"/>
        <v>0.64349978578569045</v>
      </c>
      <c r="L32" s="32">
        <f t="shared" si="6"/>
        <v>6.1111902497106407E-2</v>
      </c>
    </row>
    <row r="33" spans="1:12" x14ac:dyDescent="0.4">
      <c r="A33" s="86" t="s">
        <v>150</v>
      </c>
      <c r="B33" s="64">
        <v>9568</v>
      </c>
      <c r="C33" s="64">
        <v>9042</v>
      </c>
      <c r="D33" s="25">
        <f t="shared" si="0"/>
        <v>1.0581729705817298</v>
      </c>
      <c r="E33" s="26">
        <f t="shared" si="1"/>
        <v>526</v>
      </c>
      <c r="F33" s="64">
        <v>14345</v>
      </c>
      <c r="G33" s="64">
        <v>14252</v>
      </c>
      <c r="H33" s="27">
        <f t="shared" si="2"/>
        <v>1.0065253999438675</v>
      </c>
      <c r="I33" s="18">
        <f t="shared" si="3"/>
        <v>93</v>
      </c>
      <c r="J33" s="25">
        <f t="shared" si="4"/>
        <v>0.66699198326943188</v>
      </c>
      <c r="K33" s="27">
        <f t="shared" si="5"/>
        <v>0.63443727196182997</v>
      </c>
      <c r="L33" s="32">
        <f t="shared" si="6"/>
        <v>3.2554711307601902E-2</v>
      </c>
    </row>
    <row r="34" spans="1:12" x14ac:dyDescent="0.4">
      <c r="A34" s="86" t="s">
        <v>149</v>
      </c>
      <c r="B34" s="64">
        <v>4460</v>
      </c>
      <c r="C34" s="64">
        <v>4685</v>
      </c>
      <c r="D34" s="27">
        <f t="shared" si="0"/>
        <v>0.95197438633938103</v>
      </c>
      <c r="E34" s="18">
        <f t="shared" si="1"/>
        <v>-225</v>
      </c>
      <c r="F34" s="64">
        <v>5948</v>
      </c>
      <c r="G34" s="64">
        <v>5760</v>
      </c>
      <c r="H34" s="27">
        <f t="shared" si="2"/>
        <v>1.0326388888888889</v>
      </c>
      <c r="I34" s="18">
        <f t="shared" si="3"/>
        <v>188</v>
      </c>
      <c r="J34" s="27">
        <f t="shared" si="4"/>
        <v>0.74983187626092807</v>
      </c>
      <c r="K34" s="27">
        <f t="shared" si="5"/>
        <v>0.81336805555555558</v>
      </c>
      <c r="L34" s="32">
        <f t="shared" si="6"/>
        <v>-6.3536179294627515E-2</v>
      </c>
    </row>
    <row r="35" spans="1:12" x14ac:dyDescent="0.4">
      <c r="A35" s="86" t="s">
        <v>80</v>
      </c>
      <c r="B35" s="64">
        <v>10054</v>
      </c>
      <c r="C35" s="64">
        <v>10894</v>
      </c>
      <c r="D35" s="27">
        <f t="shared" si="0"/>
        <v>0.92289333578116395</v>
      </c>
      <c r="E35" s="18">
        <f t="shared" si="1"/>
        <v>-840</v>
      </c>
      <c r="F35" s="64">
        <v>17798</v>
      </c>
      <c r="G35" s="64">
        <v>17642</v>
      </c>
      <c r="H35" s="27">
        <f t="shared" si="2"/>
        <v>1.0088425348599932</v>
      </c>
      <c r="I35" s="18">
        <f t="shared" si="3"/>
        <v>156</v>
      </c>
      <c r="J35" s="27">
        <f t="shared" si="4"/>
        <v>0.5648949320148331</v>
      </c>
      <c r="K35" s="27">
        <f t="shared" si="5"/>
        <v>0.61750368438952496</v>
      </c>
      <c r="L35" s="32">
        <f t="shared" si="6"/>
        <v>-5.2608752374691869E-2</v>
      </c>
    </row>
    <row r="36" spans="1:12" x14ac:dyDescent="0.4">
      <c r="A36" s="86" t="s">
        <v>81</v>
      </c>
      <c r="B36" s="64">
        <v>6930</v>
      </c>
      <c r="C36" s="64">
        <v>5939</v>
      </c>
      <c r="D36" s="27">
        <f t="shared" si="0"/>
        <v>1.166863108267385</v>
      </c>
      <c r="E36" s="18">
        <f t="shared" si="1"/>
        <v>991</v>
      </c>
      <c r="F36" s="64">
        <v>10296</v>
      </c>
      <c r="G36" s="64">
        <v>9370</v>
      </c>
      <c r="H36" s="27">
        <f t="shared" si="2"/>
        <v>1.0988260405549626</v>
      </c>
      <c r="I36" s="18">
        <f t="shared" si="3"/>
        <v>926</v>
      </c>
      <c r="J36" s="27">
        <f t="shared" si="4"/>
        <v>0.67307692307692313</v>
      </c>
      <c r="K36" s="27">
        <f t="shared" si="5"/>
        <v>0.63383137673425827</v>
      </c>
      <c r="L36" s="32">
        <f t="shared" si="6"/>
        <v>3.9245546342664861E-2</v>
      </c>
    </row>
    <row r="37" spans="1:12" x14ac:dyDescent="0.4">
      <c r="A37" s="86" t="s">
        <v>79</v>
      </c>
      <c r="B37" s="64">
        <v>1753</v>
      </c>
      <c r="C37" s="64">
        <v>1687</v>
      </c>
      <c r="D37" s="27">
        <f t="shared" si="0"/>
        <v>1.039122703023118</v>
      </c>
      <c r="E37" s="18">
        <f t="shared" si="1"/>
        <v>66</v>
      </c>
      <c r="F37" s="64">
        <v>2880</v>
      </c>
      <c r="G37" s="64">
        <v>2880</v>
      </c>
      <c r="H37" s="27">
        <f t="shared" si="2"/>
        <v>1</v>
      </c>
      <c r="I37" s="18">
        <f t="shared" si="3"/>
        <v>0</v>
      </c>
      <c r="J37" s="27">
        <f t="shared" si="4"/>
        <v>0.60868055555555556</v>
      </c>
      <c r="K37" s="27">
        <f t="shared" si="5"/>
        <v>0.58576388888888886</v>
      </c>
      <c r="L37" s="32">
        <f t="shared" si="6"/>
        <v>2.2916666666666696E-2</v>
      </c>
    </row>
    <row r="38" spans="1:12" x14ac:dyDescent="0.4">
      <c r="A38" s="86" t="s">
        <v>148</v>
      </c>
      <c r="B38" s="64">
        <v>917</v>
      </c>
      <c r="C38" s="64">
        <v>1019</v>
      </c>
      <c r="D38" s="27">
        <f t="shared" si="0"/>
        <v>0.89990186457311094</v>
      </c>
      <c r="E38" s="18">
        <f t="shared" si="1"/>
        <v>-102</v>
      </c>
      <c r="F38" s="64">
        <v>1660</v>
      </c>
      <c r="G38" s="64">
        <v>1494</v>
      </c>
      <c r="H38" s="27">
        <f t="shared" si="2"/>
        <v>1.1111111111111112</v>
      </c>
      <c r="I38" s="18">
        <f t="shared" si="3"/>
        <v>166</v>
      </c>
      <c r="J38" s="27">
        <f t="shared" si="4"/>
        <v>0.55240963855421688</v>
      </c>
      <c r="K38" s="27">
        <f t="shared" si="5"/>
        <v>0.68206157965194114</v>
      </c>
      <c r="L38" s="32">
        <f t="shared" si="6"/>
        <v>-0.12965194109772427</v>
      </c>
    </row>
    <row r="39" spans="1:12" x14ac:dyDescent="0.4">
      <c r="A39" s="86" t="s">
        <v>78</v>
      </c>
      <c r="B39" s="64">
        <v>2311</v>
      </c>
      <c r="C39" s="64">
        <v>2054</v>
      </c>
      <c r="D39" s="27">
        <f t="shared" si="0"/>
        <v>1.1251217137293086</v>
      </c>
      <c r="E39" s="18">
        <f t="shared" si="1"/>
        <v>257</v>
      </c>
      <c r="F39" s="64">
        <v>2880</v>
      </c>
      <c r="G39" s="64">
        <v>2880</v>
      </c>
      <c r="H39" s="27">
        <f t="shared" si="2"/>
        <v>1</v>
      </c>
      <c r="I39" s="18">
        <f t="shared" si="3"/>
        <v>0</v>
      </c>
      <c r="J39" s="27">
        <f t="shared" si="4"/>
        <v>0.80243055555555554</v>
      </c>
      <c r="K39" s="27">
        <f t="shared" si="5"/>
        <v>0.71319444444444446</v>
      </c>
      <c r="L39" s="32">
        <f t="shared" si="6"/>
        <v>8.9236111111111072E-2</v>
      </c>
    </row>
    <row r="40" spans="1:12" x14ac:dyDescent="0.4">
      <c r="A40" s="87" t="s">
        <v>77</v>
      </c>
      <c r="B40" s="65">
        <v>1323</v>
      </c>
      <c r="C40" s="65">
        <v>1365</v>
      </c>
      <c r="D40" s="23">
        <f t="shared" si="0"/>
        <v>0.96923076923076923</v>
      </c>
      <c r="E40" s="17">
        <f t="shared" si="1"/>
        <v>-42</v>
      </c>
      <c r="F40" s="65">
        <v>2880</v>
      </c>
      <c r="G40" s="65">
        <v>2880</v>
      </c>
      <c r="H40" s="23">
        <f t="shared" si="2"/>
        <v>1</v>
      </c>
      <c r="I40" s="17">
        <f t="shared" si="3"/>
        <v>0</v>
      </c>
      <c r="J40" s="23">
        <f t="shared" si="4"/>
        <v>0.45937499999999998</v>
      </c>
      <c r="K40" s="23">
        <f t="shared" si="5"/>
        <v>0.47395833333333331</v>
      </c>
      <c r="L40" s="22">
        <f t="shared" si="6"/>
        <v>-1.4583333333333337E-2</v>
      </c>
    </row>
    <row r="41" spans="1:12" x14ac:dyDescent="0.4">
      <c r="A41" s="86" t="s">
        <v>95</v>
      </c>
      <c r="B41" s="64">
        <v>730</v>
      </c>
      <c r="C41" s="64">
        <v>834</v>
      </c>
      <c r="D41" s="27">
        <f t="shared" si="0"/>
        <v>0.87529976019184652</v>
      </c>
      <c r="E41" s="18">
        <f t="shared" si="1"/>
        <v>-104</v>
      </c>
      <c r="F41" s="64">
        <v>1660</v>
      </c>
      <c r="G41" s="64">
        <v>1660</v>
      </c>
      <c r="H41" s="27">
        <f t="shared" si="2"/>
        <v>1</v>
      </c>
      <c r="I41" s="18">
        <f t="shared" si="3"/>
        <v>0</v>
      </c>
      <c r="J41" s="27">
        <f t="shared" si="4"/>
        <v>0.43975903614457829</v>
      </c>
      <c r="K41" s="27">
        <f t="shared" si="5"/>
        <v>0.50240963855421683</v>
      </c>
      <c r="L41" s="32">
        <f t="shared" si="6"/>
        <v>-6.2650602409638545E-2</v>
      </c>
    </row>
    <row r="42" spans="1:12" x14ac:dyDescent="0.4">
      <c r="A42" s="86" t="s">
        <v>92</v>
      </c>
      <c r="B42" s="64">
        <v>1766</v>
      </c>
      <c r="C42" s="64">
        <v>1758</v>
      </c>
      <c r="D42" s="27">
        <f t="shared" si="0"/>
        <v>1.0045506257110353</v>
      </c>
      <c r="E42" s="18">
        <f t="shared" si="1"/>
        <v>8</v>
      </c>
      <c r="F42" s="64">
        <v>2880</v>
      </c>
      <c r="G42" s="64">
        <v>2880</v>
      </c>
      <c r="H42" s="27">
        <f t="shared" si="2"/>
        <v>1</v>
      </c>
      <c r="I42" s="18">
        <f t="shared" si="3"/>
        <v>0</v>
      </c>
      <c r="J42" s="27">
        <f t="shared" si="4"/>
        <v>0.61319444444444449</v>
      </c>
      <c r="K42" s="27">
        <f t="shared" si="5"/>
        <v>0.61041666666666672</v>
      </c>
      <c r="L42" s="32">
        <f t="shared" si="6"/>
        <v>2.7777777777777679E-3</v>
      </c>
    </row>
    <row r="43" spans="1:12" x14ac:dyDescent="0.4">
      <c r="A43" s="86" t="s">
        <v>74</v>
      </c>
      <c r="B43" s="64">
        <v>2328</v>
      </c>
      <c r="C43" s="64">
        <v>2250</v>
      </c>
      <c r="D43" s="27">
        <f t="shared" si="0"/>
        <v>1.0346666666666666</v>
      </c>
      <c r="E43" s="18">
        <f t="shared" si="1"/>
        <v>78</v>
      </c>
      <c r="F43" s="64">
        <v>3780</v>
      </c>
      <c r="G43" s="64">
        <v>3780</v>
      </c>
      <c r="H43" s="27">
        <f t="shared" si="2"/>
        <v>1</v>
      </c>
      <c r="I43" s="18">
        <f t="shared" si="3"/>
        <v>0</v>
      </c>
      <c r="J43" s="27">
        <f t="shared" si="4"/>
        <v>0.61587301587301591</v>
      </c>
      <c r="K43" s="27">
        <f t="shared" si="5"/>
        <v>0.59523809523809523</v>
      </c>
      <c r="L43" s="32">
        <f t="shared" si="6"/>
        <v>2.0634920634920673E-2</v>
      </c>
    </row>
    <row r="44" spans="1:12" x14ac:dyDescent="0.4">
      <c r="A44" s="86" t="s">
        <v>76</v>
      </c>
      <c r="B44" s="64">
        <v>840</v>
      </c>
      <c r="C44" s="64">
        <v>781</v>
      </c>
      <c r="D44" s="27">
        <f t="shared" si="0"/>
        <v>1.0755441741357235</v>
      </c>
      <c r="E44" s="18">
        <f t="shared" si="1"/>
        <v>59</v>
      </c>
      <c r="F44" s="64">
        <v>1260</v>
      </c>
      <c r="G44" s="64">
        <v>1260</v>
      </c>
      <c r="H44" s="27">
        <f t="shared" si="2"/>
        <v>1</v>
      </c>
      <c r="I44" s="18">
        <f t="shared" si="3"/>
        <v>0</v>
      </c>
      <c r="J44" s="27">
        <f t="shared" si="4"/>
        <v>0.66666666666666663</v>
      </c>
      <c r="K44" s="27">
        <f t="shared" si="5"/>
        <v>0.61984126984126986</v>
      </c>
      <c r="L44" s="32">
        <f t="shared" si="6"/>
        <v>4.682539682539677E-2</v>
      </c>
    </row>
    <row r="45" spans="1:12" x14ac:dyDescent="0.4">
      <c r="A45" s="86" t="s">
        <v>75</v>
      </c>
      <c r="B45" s="64">
        <v>920</v>
      </c>
      <c r="C45" s="64">
        <v>977</v>
      </c>
      <c r="D45" s="27">
        <f t="shared" si="0"/>
        <v>0.94165813715455471</v>
      </c>
      <c r="E45" s="18">
        <f t="shared" si="1"/>
        <v>-57</v>
      </c>
      <c r="F45" s="64">
        <v>1260</v>
      </c>
      <c r="G45" s="64">
        <v>1260</v>
      </c>
      <c r="H45" s="27">
        <f t="shared" si="2"/>
        <v>1</v>
      </c>
      <c r="I45" s="18">
        <f t="shared" si="3"/>
        <v>0</v>
      </c>
      <c r="J45" s="27">
        <f t="shared" si="4"/>
        <v>0.73015873015873012</v>
      </c>
      <c r="K45" s="27">
        <f t="shared" si="5"/>
        <v>0.77539682539682542</v>
      </c>
      <c r="L45" s="32">
        <f t="shared" si="6"/>
        <v>-4.5238095238095299E-2</v>
      </c>
    </row>
    <row r="46" spans="1:12" x14ac:dyDescent="0.4">
      <c r="A46" s="86" t="s">
        <v>147</v>
      </c>
      <c r="B46" s="64">
        <v>979</v>
      </c>
      <c r="C46" s="64">
        <v>1057</v>
      </c>
      <c r="D46" s="27">
        <f t="shared" si="0"/>
        <v>0.92620624408703878</v>
      </c>
      <c r="E46" s="18">
        <f t="shared" si="1"/>
        <v>-78</v>
      </c>
      <c r="F46" s="64">
        <v>1660</v>
      </c>
      <c r="G46" s="64">
        <v>1260</v>
      </c>
      <c r="H46" s="27">
        <f t="shared" si="2"/>
        <v>1.3174603174603174</v>
      </c>
      <c r="I46" s="18">
        <f t="shared" si="3"/>
        <v>400</v>
      </c>
      <c r="J46" s="27">
        <f t="shared" si="4"/>
        <v>0.58975903614457836</v>
      </c>
      <c r="K46" s="27">
        <f t="shared" si="5"/>
        <v>0.83888888888888891</v>
      </c>
      <c r="L46" s="32">
        <f t="shared" si="6"/>
        <v>-0.24912985274431054</v>
      </c>
    </row>
    <row r="47" spans="1:12" x14ac:dyDescent="0.4">
      <c r="A47" s="86" t="s">
        <v>98</v>
      </c>
      <c r="B47" s="64">
        <v>1513</v>
      </c>
      <c r="C47" s="64">
        <v>1073</v>
      </c>
      <c r="D47" s="27">
        <f t="shared" si="0"/>
        <v>1.4100652376514446</v>
      </c>
      <c r="E47" s="18">
        <f t="shared" si="1"/>
        <v>440</v>
      </c>
      <c r="F47" s="64">
        <v>2520</v>
      </c>
      <c r="G47" s="64">
        <v>1267</v>
      </c>
      <c r="H47" s="27">
        <f t="shared" si="2"/>
        <v>1.988950276243094</v>
      </c>
      <c r="I47" s="18">
        <f t="shared" si="3"/>
        <v>1253</v>
      </c>
      <c r="J47" s="27">
        <f t="shared" si="4"/>
        <v>0.60039682539682537</v>
      </c>
      <c r="K47" s="27">
        <f t="shared" si="5"/>
        <v>0.84688239936858722</v>
      </c>
      <c r="L47" s="32">
        <f t="shared" si="6"/>
        <v>-0.24648557397176185</v>
      </c>
    </row>
    <row r="48" spans="1:12" x14ac:dyDescent="0.4">
      <c r="A48" s="86" t="s">
        <v>146</v>
      </c>
      <c r="B48" s="64">
        <v>1035</v>
      </c>
      <c r="C48" s="64">
        <v>1066</v>
      </c>
      <c r="D48" s="27">
        <f t="shared" si="0"/>
        <v>0.97091932457786112</v>
      </c>
      <c r="E48" s="18">
        <f t="shared" si="1"/>
        <v>-31</v>
      </c>
      <c r="F48" s="64">
        <v>1330</v>
      </c>
      <c r="G48" s="64">
        <v>1260</v>
      </c>
      <c r="H48" s="27">
        <f t="shared" si="2"/>
        <v>1.0555555555555556</v>
      </c>
      <c r="I48" s="18">
        <f t="shared" si="3"/>
        <v>70</v>
      </c>
      <c r="J48" s="27">
        <f t="shared" si="4"/>
        <v>0.77819548872180455</v>
      </c>
      <c r="K48" s="27">
        <f t="shared" si="5"/>
        <v>0.84603174603174602</v>
      </c>
      <c r="L48" s="32">
        <f t="shared" si="6"/>
        <v>-6.7836257309941472E-2</v>
      </c>
    </row>
    <row r="49" spans="1:12" x14ac:dyDescent="0.4">
      <c r="A49" s="86" t="s">
        <v>145</v>
      </c>
      <c r="B49" s="64">
        <v>959</v>
      </c>
      <c r="C49" s="64">
        <v>1035</v>
      </c>
      <c r="D49" s="27">
        <f t="shared" si="0"/>
        <v>0.92657004830917877</v>
      </c>
      <c r="E49" s="18">
        <f t="shared" si="1"/>
        <v>-76</v>
      </c>
      <c r="F49" s="64">
        <v>1260</v>
      </c>
      <c r="G49" s="64">
        <v>1260</v>
      </c>
      <c r="H49" s="27">
        <f t="shared" si="2"/>
        <v>1</v>
      </c>
      <c r="I49" s="18">
        <f t="shared" si="3"/>
        <v>0</v>
      </c>
      <c r="J49" s="27">
        <f t="shared" si="4"/>
        <v>0.76111111111111107</v>
      </c>
      <c r="K49" s="27">
        <f t="shared" si="5"/>
        <v>0.8214285714285714</v>
      </c>
      <c r="L49" s="32">
        <f t="shared" si="6"/>
        <v>-6.0317460317460325E-2</v>
      </c>
    </row>
    <row r="50" spans="1:12" x14ac:dyDescent="0.4">
      <c r="A50" s="85" t="s">
        <v>144</v>
      </c>
      <c r="B50" s="61">
        <v>999</v>
      </c>
      <c r="C50" s="61">
        <v>1034</v>
      </c>
      <c r="D50" s="36">
        <f t="shared" si="0"/>
        <v>0.96615087040618952</v>
      </c>
      <c r="E50" s="16">
        <f t="shared" si="1"/>
        <v>-35</v>
      </c>
      <c r="F50" s="61">
        <v>1260</v>
      </c>
      <c r="G50" s="61">
        <v>1260</v>
      </c>
      <c r="H50" s="36">
        <f t="shared" si="2"/>
        <v>1</v>
      </c>
      <c r="I50" s="16">
        <f t="shared" si="3"/>
        <v>0</v>
      </c>
      <c r="J50" s="36">
        <f t="shared" si="4"/>
        <v>0.79285714285714282</v>
      </c>
      <c r="K50" s="36">
        <f t="shared" si="5"/>
        <v>0.82063492063492061</v>
      </c>
      <c r="L50" s="35">
        <f t="shared" si="6"/>
        <v>-2.777777777777779E-2</v>
      </c>
    </row>
    <row r="51" spans="1:12" x14ac:dyDescent="0.4">
      <c r="C51" s="12"/>
      <c r="D51" s="14"/>
      <c r="E51" s="14"/>
      <c r="F51" s="12"/>
      <c r="G51" s="12"/>
      <c r="H51" s="14"/>
      <c r="I51" s="14"/>
      <c r="J51" s="12"/>
      <c r="K51" s="12"/>
    </row>
    <row r="52" spans="1:12" x14ac:dyDescent="0.4">
      <c r="C52" s="12"/>
      <c r="D52" s="14"/>
      <c r="E52" s="14"/>
      <c r="F52" s="12"/>
      <c r="G52" s="12"/>
      <c r="H52" s="14"/>
      <c r="I52" s="14"/>
      <c r="J52" s="12"/>
      <c r="K52" s="12"/>
    </row>
    <row r="53" spans="1:12" x14ac:dyDescent="0.4">
      <c r="C53" s="12"/>
      <c r="E53" s="14"/>
      <c r="G53" s="12"/>
      <c r="I53" s="14"/>
      <c r="K53" s="12"/>
    </row>
    <row r="54" spans="1:12" x14ac:dyDescent="0.4">
      <c r="C54" s="12"/>
      <c r="E54" s="14"/>
      <c r="G54" s="12"/>
      <c r="I54" s="14"/>
      <c r="K54" s="12"/>
    </row>
    <row r="55" spans="1:12" x14ac:dyDescent="0.4">
      <c r="C55" s="12"/>
      <c r="E55" s="14"/>
      <c r="G55" s="12"/>
      <c r="I55" s="14"/>
      <c r="K55" s="12"/>
    </row>
    <row r="56" spans="1:12" x14ac:dyDescent="0.4">
      <c r="C56" s="12"/>
      <c r="E56" s="14"/>
      <c r="G56" s="12"/>
      <c r="I56" s="14"/>
      <c r="K56" s="12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1.0629921259842521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I1" workbookViewId="0"/>
  </sheetViews>
  <sheetFormatPr defaultColWidth="15.75" defaultRowHeight="10.5" x14ac:dyDescent="0.4"/>
  <cols>
    <col min="1" max="1" width="22" style="145" bestFit="1" customWidth="1"/>
    <col min="2" max="3" width="11.25" style="14" customWidth="1"/>
    <col min="4" max="5" width="11.25" style="145" customWidth="1"/>
    <col min="6" max="7" width="11.25" style="14" customWidth="1"/>
    <col min="8" max="9" width="11.25" style="145" customWidth="1"/>
    <col min="10" max="11" width="11.25" style="14" customWidth="1"/>
    <col min="12" max="12" width="11.25" style="145" customWidth="1"/>
    <col min="13" max="13" width="9" style="145" bestFit="1" customWidth="1"/>
    <col min="14" max="14" width="6.5" style="145" bestFit="1" customWidth="1"/>
    <col min="15" max="256" width="15.75" style="145"/>
    <col min="257" max="257" width="22" style="145" bestFit="1" customWidth="1"/>
    <col min="258" max="268" width="11.25" style="145" customWidth="1"/>
    <col min="269" max="269" width="9" style="145" bestFit="1" customWidth="1"/>
    <col min="270" max="270" width="6.5" style="145" bestFit="1" customWidth="1"/>
    <col min="271" max="512" width="15.75" style="145"/>
    <col min="513" max="513" width="22" style="145" bestFit="1" customWidth="1"/>
    <col min="514" max="524" width="11.25" style="145" customWidth="1"/>
    <col min="525" max="525" width="9" style="145" bestFit="1" customWidth="1"/>
    <col min="526" max="526" width="6.5" style="145" bestFit="1" customWidth="1"/>
    <col min="527" max="768" width="15.75" style="145"/>
    <col min="769" max="769" width="22" style="145" bestFit="1" customWidth="1"/>
    <col min="770" max="780" width="11.25" style="145" customWidth="1"/>
    <col min="781" max="781" width="9" style="145" bestFit="1" customWidth="1"/>
    <col min="782" max="782" width="6.5" style="145" bestFit="1" customWidth="1"/>
    <col min="783" max="1024" width="15.75" style="145"/>
    <col min="1025" max="1025" width="22" style="145" bestFit="1" customWidth="1"/>
    <col min="1026" max="1036" width="11.25" style="145" customWidth="1"/>
    <col min="1037" max="1037" width="9" style="145" bestFit="1" customWidth="1"/>
    <col min="1038" max="1038" width="6.5" style="145" bestFit="1" customWidth="1"/>
    <col min="1039" max="1280" width="15.75" style="145"/>
    <col min="1281" max="1281" width="22" style="145" bestFit="1" customWidth="1"/>
    <col min="1282" max="1292" width="11.25" style="145" customWidth="1"/>
    <col min="1293" max="1293" width="9" style="145" bestFit="1" customWidth="1"/>
    <col min="1294" max="1294" width="6.5" style="145" bestFit="1" customWidth="1"/>
    <col min="1295" max="1536" width="15.75" style="145"/>
    <col min="1537" max="1537" width="22" style="145" bestFit="1" customWidth="1"/>
    <col min="1538" max="1548" width="11.25" style="145" customWidth="1"/>
    <col min="1549" max="1549" width="9" style="145" bestFit="1" customWidth="1"/>
    <col min="1550" max="1550" width="6.5" style="145" bestFit="1" customWidth="1"/>
    <col min="1551" max="1792" width="15.75" style="145"/>
    <col min="1793" max="1793" width="22" style="145" bestFit="1" customWidth="1"/>
    <col min="1794" max="1804" width="11.25" style="145" customWidth="1"/>
    <col min="1805" max="1805" width="9" style="145" bestFit="1" customWidth="1"/>
    <col min="1806" max="1806" width="6.5" style="145" bestFit="1" customWidth="1"/>
    <col min="1807" max="2048" width="15.75" style="145"/>
    <col min="2049" max="2049" width="22" style="145" bestFit="1" customWidth="1"/>
    <col min="2050" max="2060" width="11.25" style="145" customWidth="1"/>
    <col min="2061" max="2061" width="9" style="145" bestFit="1" customWidth="1"/>
    <col min="2062" max="2062" width="6.5" style="145" bestFit="1" customWidth="1"/>
    <col min="2063" max="2304" width="15.75" style="145"/>
    <col min="2305" max="2305" width="22" style="145" bestFit="1" customWidth="1"/>
    <col min="2306" max="2316" width="11.25" style="145" customWidth="1"/>
    <col min="2317" max="2317" width="9" style="145" bestFit="1" customWidth="1"/>
    <col min="2318" max="2318" width="6.5" style="145" bestFit="1" customWidth="1"/>
    <col min="2319" max="2560" width="15.75" style="145"/>
    <col min="2561" max="2561" width="22" style="145" bestFit="1" customWidth="1"/>
    <col min="2562" max="2572" width="11.25" style="145" customWidth="1"/>
    <col min="2573" max="2573" width="9" style="145" bestFit="1" customWidth="1"/>
    <col min="2574" max="2574" width="6.5" style="145" bestFit="1" customWidth="1"/>
    <col min="2575" max="2816" width="15.75" style="145"/>
    <col min="2817" max="2817" width="22" style="145" bestFit="1" customWidth="1"/>
    <col min="2818" max="2828" width="11.25" style="145" customWidth="1"/>
    <col min="2829" max="2829" width="9" style="145" bestFit="1" customWidth="1"/>
    <col min="2830" max="2830" width="6.5" style="145" bestFit="1" customWidth="1"/>
    <col min="2831" max="3072" width="15.75" style="145"/>
    <col min="3073" max="3073" width="22" style="145" bestFit="1" customWidth="1"/>
    <col min="3074" max="3084" width="11.25" style="145" customWidth="1"/>
    <col min="3085" max="3085" width="9" style="145" bestFit="1" customWidth="1"/>
    <col min="3086" max="3086" width="6.5" style="145" bestFit="1" customWidth="1"/>
    <col min="3087" max="3328" width="15.75" style="145"/>
    <col min="3329" max="3329" width="22" style="145" bestFit="1" customWidth="1"/>
    <col min="3330" max="3340" width="11.25" style="145" customWidth="1"/>
    <col min="3341" max="3341" width="9" style="145" bestFit="1" customWidth="1"/>
    <col min="3342" max="3342" width="6.5" style="145" bestFit="1" customWidth="1"/>
    <col min="3343" max="3584" width="15.75" style="145"/>
    <col min="3585" max="3585" width="22" style="145" bestFit="1" customWidth="1"/>
    <col min="3586" max="3596" width="11.25" style="145" customWidth="1"/>
    <col min="3597" max="3597" width="9" style="145" bestFit="1" customWidth="1"/>
    <col min="3598" max="3598" width="6.5" style="145" bestFit="1" customWidth="1"/>
    <col min="3599" max="3840" width="15.75" style="145"/>
    <col min="3841" max="3841" width="22" style="145" bestFit="1" customWidth="1"/>
    <col min="3842" max="3852" width="11.25" style="145" customWidth="1"/>
    <col min="3853" max="3853" width="9" style="145" bestFit="1" customWidth="1"/>
    <col min="3854" max="3854" width="6.5" style="145" bestFit="1" customWidth="1"/>
    <col min="3855" max="4096" width="15.75" style="145"/>
    <col min="4097" max="4097" width="22" style="145" bestFit="1" customWidth="1"/>
    <col min="4098" max="4108" width="11.25" style="145" customWidth="1"/>
    <col min="4109" max="4109" width="9" style="145" bestFit="1" customWidth="1"/>
    <col min="4110" max="4110" width="6.5" style="145" bestFit="1" customWidth="1"/>
    <col min="4111" max="4352" width="15.75" style="145"/>
    <col min="4353" max="4353" width="22" style="145" bestFit="1" customWidth="1"/>
    <col min="4354" max="4364" width="11.25" style="145" customWidth="1"/>
    <col min="4365" max="4365" width="9" style="145" bestFit="1" customWidth="1"/>
    <col min="4366" max="4366" width="6.5" style="145" bestFit="1" customWidth="1"/>
    <col min="4367" max="4608" width="15.75" style="145"/>
    <col min="4609" max="4609" width="22" style="145" bestFit="1" customWidth="1"/>
    <col min="4610" max="4620" width="11.25" style="145" customWidth="1"/>
    <col min="4621" max="4621" width="9" style="145" bestFit="1" customWidth="1"/>
    <col min="4622" max="4622" width="6.5" style="145" bestFit="1" customWidth="1"/>
    <col min="4623" max="4864" width="15.75" style="145"/>
    <col min="4865" max="4865" width="22" style="145" bestFit="1" customWidth="1"/>
    <col min="4866" max="4876" width="11.25" style="145" customWidth="1"/>
    <col min="4877" max="4877" width="9" style="145" bestFit="1" customWidth="1"/>
    <col min="4878" max="4878" width="6.5" style="145" bestFit="1" customWidth="1"/>
    <col min="4879" max="5120" width="15.75" style="145"/>
    <col min="5121" max="5121" width="22" style="145" bestFit="1" customWidth="1"/>
    <col min="5122" max="5132" width="11.25" style="145" customWidth="1"/>
    <col min="5133" max="5133" width="9" style="145" bestFit="1" customWidth="1"/>
    <col min="5134" max="5134" width="6.5" style="145" bestFit="1" customWidth="1"/>
    <col min="5135" max="5376" width="15.75" style="145"/>
    <col min="5377" max="5377" width="22" style="145" bestFit="1" customWidth="1"/>
    <col min="5378" max="5388" width="11.25" style="145" customWidth="1"/>
    <col min="5389" max="5389" width="9" style="145" bestFit="1" customWidth="1"/>
    <col min="5390" max="5390" width="6.5" style="145" bestFit="1" customWidth="1"/>
    <col min="5391" max="5632" width="15.75" style="145"/>
    <col min="5633" max="5633" width="22" style="145" bestFit="1" customWidth="1"/>
    <col min="5634" max="5644" width="11.25" style="145" customWidth="1"/>
    <col min="5645" max="5645" width="9" style="145" bestFit="1" customWidth="1"/>
    <col min="5646" max="5646" width="6.5" style="145" bestFit="1" customWidth="1"/>
    <col min="5647" max="5888" width="15.75" style="145"/>
    <col min="5889" max="5889" width="22" style="145" bestFit="1" customWidth="1"/>
    <col min="5890" max="5900" width="11.25" style="145" customWidth="1"/>
    <col min="5901" max="5901" width="9" style="145" bestFit="1" customWidth="1"/>
    <col min="5902" max="5902" width="6.5" style="145" bestFit="1" customWidth="1"/>
    <col min="5903" max="6144" width="15.75" style="145"/>
    <col min="6145" max="6145" width="22" style="145" bestFit="1" customWidth="1"/>
    <col min="6146" max="6156" width="11.25" style="145" customWidth="1"/>
    <col min="6157" max="6157" width="9" style="145" bestFit="1" customWidth="1"/>
    <col min="6158" max="6158" width="6.5" style="145" bestFit="1" customWidth="1"/>
    <col min="6159" max="6400" width="15.75" style="145"/>
    <col min="6401" max="6401" width="22" style="145" bestFit="1" customWidth="1"/>
    <col min="6402" max="6412" width="11.25" style="145" customWidth="1"/>
    <col min="6413" max="6413" width="9" style="145" bestFit="1" customWidth="1"/>
    <col min="6414" max="6414" width="6.5" style="145" bestFit="1" customWidth="1"/>
    <col min="6415" max="6656" width="15.75" style="145"/>
    <col min="6657" max="6657" width="22" style="145" bestFit="1" customWidth="1"/>
    <col min="6658" max="6668" width="11.25" style="145" customWidth="1"/>
    <col min="6669" max="6669" width="9" style="145" bestFit="1" customWidth="1"/>
    <col min="6670" max="6670" width="6.5" style="145" bestFit="1" customWidth="1"/>
    <col min="6671" max="6912" width="15.75" style="145"/>
    <col min="6913" max="6913" width="22" style="145" bestFit="1" customWidth="1"/>
    <col min="6914" max="6924" width="11.25" style="145" customWidth="1"/>
    <col min="6925" max="6925" width="9" style="145" bestFit="1" customWidth="1"/>
    <col min="6926" max="6926" width="6.5" style="145" bestFit="1" customWidth="1"/>
    <col min="6927" max="7168" width="15.75" style="145"/>
    <col min="7169" max="7169" width="22" style="145" bestFit="1" customWidth="1"/>
    <col min="7170" max="7180" width="11.25" style="145" customWidth="1"/>
    <col min="7181" max="7181" width="9" style="145" bestFit="1" customWidth="1"/>
    <col min="7182" max="7182" width="6.5" style="145" bestFit="1" customWidth="1"/>
    <col min="7183" max="7424" width="15.75" style="145"/>
    <col min="7425" max="7425" width="22" style="145" bestFit="1" customWidth="1"/>
    <col min="7426" max="7436" width="11.25" style="145" customWidth="1"/>
    <col min="7437" max="7437" width="9" style="145" bestFit="1" customWidth="1"/>
    <col min="7438" max="7438" width="6.5" style="145" bestFit="1" customWidth="1"/>
    <col min="7439" max="7680" width="15.75" style="145"/>
    <col min="7681" max="7681" width="22" style="145" bestFit="1" customWidth="1"/>
    <col min="7682" max="7692" width="11.25" style="145" customWidth="1"/>
    <col min="7693" max="7693" width="9" style="145" bestFit="1" customWidth="1"/>
    <col min="7694" max="7694" width="6.5" style="145" bestFit="1" customWidth="1"/>
    <col min="7695" max="7936" width="15.75" style="145"/>
    <col min="7937" max="7937" width="22" style="145" bestFit="1" customWidth="1"/>
    <col min="7938" max="7948" width="11.25" style="145" customWidth="1"/>
    <col min="7949" max="7949" width="9" style="145" bestFit="1" customWidth="1"/>
    <col min="7950" max="7950" width="6.5" style="145" bestFit="1" customWidth="1"/>
    <col min="7951" max="8192" width="15.75" style="145"/>
    <col min="8193" max="8193" width="22" style="145" bestFit="1" customWidth="1"/>
    <col min="8194" max="8204" width="11.25" style="145" customWidth="1"/>
    <col min="8205" max="8205" width="9" style="145" bestFit="1" customWidth="1"/>
    <col min="8206" max="8206" width="6.5" style="145" bestFit="1" customWidth="1"/>
    <col min="8207" max="8448" width="15.75" style="145"/>
    <col min="8449" max="8449" width="22" style="145" bestFit="1" customWidth="1"/>
    <col min="8450" max="8460" width="11.25" style="145" customWidth="1"/>
    <col min="8461" max="8461" width="9" style="145" bestFit="1" customWidth="1"/>
    <col min="8462" max="8462" width="6.5" style="145" bestFit="1" customWidth="1"/>
    <col min="8463" max="8704" width="15.75" style="145"/>
    <col min="8705" max="8705" width="22" style="145" bestFit="1" customWidth="1"/>
    <col min="8706" max="8716" width="11.25" style="145" customWidth="1"/>
    <col min="8717" max="8717" width="9" style="145" bestFit="1" customWidth="1"/>
    <col min="8718" max="8718" width="6.5" style="145" bestFit="1" customWidth="1"/>
    <col min="8719" max="8960" width="15.75" style="145"/>
    <col min="8961" max="8961" width="22" style="145" bestFit="1" customWidth="1"/>
    <col min="8962" max="8972" width="11.25" style="145" customWidth="1"/>
    <col min="8973" max="8973" width="9" style="145" bestFit="1" customWidth="1"/>
    <col min="8974" max="8974" width="6.5" style="145" bestFit="1" customWidth="1"/>
    <col min="8975" max="9216" width="15.75" style="145"/>
    <col min="9217" max="9217" width="22" style="145" bestFit="1" customWidth="1"/>
    <col min="9218" max="9228" width="11.25" style="145" customWidth="1"/>
    <col min="9229" max="9229" width="9" style="145" bestFit="1" customWidth="1"/>
    <col min="9230" max="9230" width="6.5" style="145" bestFit="1" customWidth="1"/>
    <col min="9231" max="9472" width="15.75" style="145"/>
    <col min="9473" max="9473" width="22" style="145" bestFit="1" customWidth="1"/>
    <col min="9474" max="9484" width="11.25" style="145" customWidth="1"/>
    <col min="9485" max="9485" width="9" style="145" bestFit="1" customWidth="1"/>
    <col min="9486" max="9486" width="6.5" style="145" bestFit="1" customWidth="1"/>
    <col min="9487" max="9728" width="15.75" style="145"/>
    <col min="9729" max="9729" width="22" style="145" bestFit="1" customWidth="1"/>
    <col min="9730" max="9740" width="11.25" style="145" customWidth="1"/>
    <col min="9741" max="9741" width="9" style="145" bestFit="1" customWidth="1"/>
    <col min="9742" max="9742" width="6.5" style="145" bestFit="1" customWidth="1"/>
    <col min="9743" max="9984" width="15.75" style="145"/>
    <col min="9985" max="9985" width="22" style="145" bestFit="1" customWidth="1"/>
    <col min="9986" max="9996" width="11.25" style="145" customWidth="1"/>
    <col min="9997" max="9997" width="9" style="145" bestFit="1" customWidth="1"/>
    <col min="9998" max="9998" width="6.5" style="145" bestFit="1" customWidth="1"/>
    <col min="9999" max="10240" width="15.75" style="145"/>
    <col min="10241" max="10241" width="22" style="145" bestFit="1" customWidth="1"/>
    <col min="10242" max="10252" width="11.25" style="145" customWidth="1"/>
    <col min="10253" max="10253" width="9" style="145" bestFit="1" customWidth="1"/>
    <col min="10254" max="10254" width="6.5" style="145" bestFit="1" customWidth="1"/>
    <col min="10255" max="10496" width="15.75" style="145"/>
    <col min="10497" max="10497" width="22" style="145" bestFit="1" customWidth="1"/>
    <col min="10498" max="10508" width="11.25" style="145" customWidth="1"/>
    <col min="10509" max="10509" width="9" style="145" bestFit="1" customWidth="1"/>
    <col min="10510" max="10510" width="6.5" style="145" bestFit="1" customWidth="1"/>
    <col min="10511" max="10752" width="15.75" style="145"/>
    <col min="10753" max="10753" width="22" style="145" bestFit="1" customWidth="1"/>
    <col min="10754" max="10764" width="11.25" style="145" customWidth="1"/>
    <col min="10765" max="10765" width="9" style="145" bestFit="1" customWidth="1"/>
    <col min="10766" max="10766" width="6.5" style="145" bestFit="1" customWidth="1"/>
    <col min="10767" max="11008" width="15.75" style="145"/>
    <col min="11009" max="11009" width="22" style="145" bestFit="1" customWidth="1"/>
    <col min="11010" max="11020" width="11.25" style="145" customWidth="1"/>
    <col min="11021" max="11021" width="9" style="145" bestFit="1" customWidth="1"/>
    <col min="11022" max="11022" width="6.5" style="145" bestFit="1" customWidth="1"/>
    <col min="11023" max="11264" width="15.75" style="145"/>
    <col min="11265" max="11265" width="22" style="145" bestFit="1" customWidth="1"/>
    <col min="11266" max="11276" width="11.25" style="145" customWidth="1"/>
    <col min="11277" max="11277" width="9" style="145" bestFit="1" customWidth="1"/>
    <col min="11278" max="11278" width="6.5" style="145" bestFit="1" customWidth="1"/>
    <col min="11279" max="11520" width="15.75" style="145"/>
    <col min="11521" max="11521" width="22" style="145" bestFit="1" customWidth="1"/>
    <col min="11522" max="11532" width="11.25" style="145" customWidth="1"/>
    <col min="11533" max="11533" width="9" style="145" bestFit="1" customWidth="1"/>
    <col min="11534" max="11534" width="6.5" style="145" bestFit="1" customWidth="1"/>
    <col min="11535" max="11776" width="15.75" style="145"/>
    <col min="11777" max="11777" width="22" style="145" bestFit="1" customWidth="1"/>
    <col min="11778" max="11788" width="11.25" style="145" customWidth="1"/>
    <col min="11789" max="11789" width="9" style="145" bestFit="1" customWidth="1"/>
    <col min="11790" max="11790" width="6.5" style="145" bestFit="1" customWidth="1"/>
    <col min="11791" max="12032" width="15.75" style="145"/>
    <col min="12033" max="12033" width="22" style="145" bestFit="1" customWidth="1"/>
    <col min="12034" max="12044" width="11.25" style="145" customWidth="1"/>
    <col min="12045" max="12045" width="9" style="145" bestFit="1" customWidth="1"/>
    <col min="12046" max="12046" width="6.5" style="145" bestFit="1" customWidth="1"/>
    <col min="12047" max="12288" width="15.75" style="145"/>
    <col min="12289" max="12289" width="22" style="145" bestFit="1" customWidth="1"/>
    <col min="12290" max="12300" width="11.25" style="145" customWidth="1"/>
    <col min="12301" max="12301" width="9" style="145" bestFit="1" customWidth="1"/>
    <col min="12302" max="12302" width="6.5" style="145" bestFit="1" customWidth="1"/>
    <col min="12303" max="12544" width="15.75" style="145"/>
    <col min="12545" max="12545" width="22" style="145" bestFit="1" customWidth="1"/>
    <col min="12546" max="12556" width="11.25" style="145" customWidth="1"/>
    <col min="12557" max="12557" width="9" style="145" bestFit="1" customWidth="1"/>
    <col min="12558" max="12558" width="6.5" style="145" bestFit="1" customWidth="1"/>
    <col min="12559" max="12800" width="15.75" style="145"/>
    <col min="12801" max="12801" width="22" style="145" bestFit="1" customWidth="1"/>
    <col min="12802" max="12812" width="11.25" style="145" customWidth="1"/>
    <col min="12813" max="12813" width="9" style="145" bestFit="1" customWidth="1"/>
    <col min="12814" max="12814" width="6.5" style="145" bestFit="1" customWidth="1"/>
    <col min="12815" max="13056" width="15.75" style="145"/>
    <col min="13057" max="13057" width="22" style="145" bestFit="1" customWidth="1"/>
    <col min="13058" max="13068" width="11.25" style="145" customWidth="1"/>
    <col min="13069" max="13069" width="9" style="145" bestFit="1" customWidth="1"/>
    <col min="13070" max="13070" width="6.5" style="145" bestFit="1" customWidth="1"/>
    <col min="13071" max="13312" width="15.75" style="145"/>
    <col min="13313" max="13313" width="22" style="145" bestFit="1" customWidth="1"/>
    <col min="13314" max="13324" width="11.25" style="145" customWidth="1"/>
    <col min="13325" max="13325" width="9" style="145" bestFit="1" customWidth="1"/>
    <col min="13326" max="13326" width="6.5" style="145" bestFit="1" customWidth="1"/>
    <col min="13327" max="13568" width="15.75" style="145"/>
    <col min="13569" max="13569" width="22" style="145" bestFit="1" customWidth="1"/>
    <col min="13570" max="13580" width="11.25" style="145" customWidth="1"/>
    <col min="13581" max="13581" width="9" style="145" bestFit="1" customWidth="1"/>
    <col min="13582" max="13582" width="6.5" style="145" bestFit="1" customWidth="1"/>
    <col min="13583" max="13824" width="15.75" style="145"/>
    <col min="13825" max="13825" width="22" style="145" bestFit="1" customWidth="1"/>
    <col min="13826" max="13836" width="11.25" style="145" customWidth="1"/>
    <col min="13837" max="13837" width="9" style="145" bestFit="1" customWidth="1"/>
    <col min="13838" max="13838" width="6.5" style="145" bestFit="1" customWidth="1"/>
    <col min="13839" max="14080" width="15.75" style="145"/>
    <col min="14081" max="14081" width="22" style="145" bestFit="1" customWidth="1"/>
    <col min="14082" max="14092" width="11.25" style="145" customWidth="1"/>
    <col min="14093" max="14093" width="9" style="145" bestFit="1" customWidth="1"/>
    <col min="14094" max="14094" width="6.5" style="145" bestFit="1" customWidth="1"/>
    <col min="14095" max="14336" width="15.75" style="145"/>
    <col min="14337" max="14337" width="22" style="145" bestFit="1" customWidth="1"/>
    <col min="14338" max="14348" width="11.25" style="145" customWidth="1"/>
    <col min="14349" max="14349" width="9" style="145" bestFit="1" customWidth="1"/>
    <col min="14350" max="14350" width="6.5" style="145" bestFit="1" customWidth="1"/>
    <col min="14351" max="14592" width="15.75" style="145"/>
    <col min="14593" max="14593" width="22" style="145" bestFit="1" customWidth="1"/>
    <col min="14594" max="14604" width="11.25" style="145" customWidth="1"/>
    <col min="14605" max="14605" width="9" style="145" bestFit="1" customWidth="1"/>
    <col min="14606" max="14606" width="6.5" style="145" bestFit="1" customWidth="1"/>
    <col min="14607" max="14848" width="15.75" style="145"/>
    <col min="14849" max="14849" width="22" style="145" bestFit="1" customWidth="1"/>
    <col min="14850" max="14860" width="11.25" style="145" customWidth="1"/>
    <col min="14861" max="14861" width="9" style="145" bestFit="1" customWidth="1"/>
    <col min="14862" max="14862" width="6.5" style="145" bestFit="1" customWidth="1"/>
    <col min="14863" max="15104" width="15.75" style="145"/>
    <col min="15105" max="15105" width="22" style="145" bestFit="1" customWidth="1"/>
    <col min="15106" max="15116" width="11.25" style="145" customWidth="1"/>
    <col min="15117" max="15117" width="9" style="145" bestFit="1" customWidth="1"/>
    <col min="15118" max="15118" width="6.5" style="145" bestFit="1" customWidth="1"/>
    <col min="15119" max="15360" width="15.75" style="145"/>
    <col min="15361" max="15361" width="22" style="145" bestFit="1" customWidth="1"/>
    <col min="15362" max="15372" width="11.25" style="145" customWidth="1"/>
    <col min="15373" max="15373" width="9" style="145" bestFit="1" customWidth="1"/>
    <col min="15374" max="15374" width="6.5" style="145" bestFit="1" customWidth="1"/>
    <col min="15375" max="15616" width="15.75" style="145"/>
    <col min="15617" max="15617" width="22" style="145" bestFit="1" customWidth="1"/>
    <col min="15618" max="15628" width="11.25" style="145" customWidth="1"/>
    <col min="15629" max="15629" width="9" style="145" bestFit="1" customWidth="1"/>
    <col min="15630" max="15630" width="6.5" style="145" bestFit="1" customWidth="1"/>
    <col min="15631" max="15872" width="15.75" style="145"/>
    <col min="15873" max="15873" width="22" style="145" bestFit="1" customWidth="1"/>
    <col min="15874" max="15884" width="11.25" style="145" customWidth="1"/>
    <col min="15885" max="15885" width="9" style="145" bestFit="1" customWidth="1"/>
    <col min="15886" max="15886" width="6.5" style="145" bestFit="1" customWidth="1"/>
    <col min="15887" max="16128" width="15.75" style="145"/>
    <col min="16129" max="16129" width="22" style="145" bestFit="1" customWidth="1"/>
    <col min="16130" max="16140" width="11.25" style="145" customWidth="1"/>
    <col min="16141" max="16141" width="9" style="145" bestFit="1" customWidth="1"/>
    <col min="16142" max="16142" width="6.5" style="145" bestFit="1" customWidth="1"/>
    <col min="16143" max="16384" width="15.75" style="145"/>
  </cols>
  <sheetData>
    <row r="1" spans="1:12" s="12" customFormat="1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４月(中旬)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80"/>
      <c r="B2" s="187" t="s">
        <v>88</v>
      </c>
      <c r="C2" s="188"/>
      <c r="D2" s="188"/>
      <c r="E2" s="189"/>
      <c r="F2" s="187" t="s">
        <v>243</v>
      </c>
      <c r="G2" s="188"/>
      <c r="H2" s="188"/>
      <c r="I2" s="189"/>
      <c r="J2" s="187" t="s">
        <v>244</v>
      </c>
      <c r="K2" s="188"/>
      <c r="L2" s="189"/>
    </row>
    <row r="3" spans="1:12" x14ac:dyDescent="0.4">
      <c r="A3" s="178"/>
      <c r="B3" s="181"/>
      <c r="C3" s="182"/>
      <c r="D3" s="182"/>
      <c r="E3" s="183"/>
      <c r="F3" s="181"/>
      <c r="G3" s="182"/>
      <c r="H3" s="182"/>
      <c r="I3" s="183"/>
      <c r="J3" s="181"/>
      <c r="K3" s="182"/>
      <c r="L3" s="183"/>
    </row>
    <row r="4" spans="1:12" x14ac:dyDescent="0.4">
      <c r="A4" s="178"/>
      <c r="B4" s="177" t="s">
        <v>113</v>
      </c>
      <c r="C4" s="177" t="s">
        <v>183</v>
      </c>
      <c r="D4" s="178" t="s">
        <v>87</v>
      </c>
      <c r="E4" s="178"/>
      <c r="F4" s="173" t="str">
        <f>+B4</f>
        <v>(05'4/11～20)</v>
      </c>
      <c r="G4" s="173" t="str">
        <f>+C4</f>
        <v>(04'4/11～20)</v>
      </c>
      <c r="H4" s="178" t="s">
        <v>87</v>
      </c>
      <c r="I4" s="178"/>
      <c r="J4" s="173" t="str">
        <f>+B4</f>
        <v>(05'4/11～20)</v>
      </c>
      <c r="K4" s="173" t="str">
        <f>+C4</f>
        <v>(04'4/11～20)</v>
      </c>
      <c r="L4" s="179" t="s">
        <v>85</v>
      </c>
    </row>
    <row r="5" spans="1:12" s="147" customFormat="1" x14ac:dyDescent="0.4">
      <c r="A5" s="178"/>
      <c r="B5" s="177"/>
      <c r="C5" s="177"/>
      <c r="D5" s="146" t="s">
        <v>86</v>
      </c>
      <c r="E5" s="146" t="s">
        <v>85</v>
      </c>
      <c r="F5" s="173"/>
      <c r="G5" s="173"/>
      <c r="H5" s="146" t="s">
        <v>86</v>
      </c>
      <c r="I5" s="146" t="s">
        <v>85</v>
      </c>
      <c r="J5" s="173"/>
      <c r="K5" s="173"/>
      <c r="L5" s="180"/>
    </row>
    <row r="6" spans="1:12" s="150" customFormat="1" x14ac:dyDescent="0.4">
      <c r="A6" s="148" t="s">
        <v>97</v>
      </c>
      <c r="B6" s="43">
        <f>+B7+B31</f>
        <v>146246</v>
      </c>
      <c r="C6" s="43">
        <f>+C7+C31</f>
        <v>143511</v>
      </c>
      <c r="D6" s="20">
        <f t="shared" ref="D6:D49" si="0">+B6/C6</f>
        <v>1.0190577725749246</v>
      </c>
      <c r="E6" s="149">
        <f t="shared" ref="E6:E49" si="1">+B6-C6</f>
        <v>2735</v>
      </c>
      <c r="F6" s="43">
        <f>+F7+F31</f>
        <v>219445</v>
      </c>
      <c r="G6" s="43">
        <f>+G7+G31</f>
        <v>211663</v>
      </c>
      <c r="H6" s="20">
        <f t="shared" ref="H6:H49" si="2">+F6/G6</f>
        <v>1.0367659912218952</v>
      </c>
      <c r="I6" s="149">
        <f t="shared" ref="I6:I49" si="3">+F6-G6</f>
        <v>7782</v>
      </c>
      <c r="J6" s="20">
        <f t="shared" ref="J6:K35" si="4">+B6/F6</f>
        <v>0.6664357811752375</v>
      </c>
      <c r="K6" s="20">
        <f t="shared" si="4"/>
        <v>0.6780164695766383</v>
      </c>
      <c r="L6" s="33">
        <f t="shared" ref="L6:L49" si="5">+J6-K6</f>
        <v>-1.1580688401400807E-2</v>
      </c>
    </row>
    <row r="7" spans="1:12" s="150" customFormat="1" x14ac:dyDescent="0.4">
      <c r="A7" s="148" t="s">
        <v>84</v>
      </c>
      <c r="B7" s="43">
        <f>+B8+B15+B28</f>
        <v>71562</v>
      </c>
      <c r="C7" s="43">
        <f>+C8+C15+C28</f>
        <v>70044</v>
      </c>
      <c r="D7" s="20">
        <f t="shared" si="0"/>
        <v>1.0216720918279938</v>
      </c>
      <c r="E7" s="149">
        <f t="shared" si="1"/>
        <v>1518</v>
      </c>
      <c r="F7" s="43">
        <f>+F8+F15+F28</f>
        <v>100922</v>
      </c>
      <c r="G7" s="43">
        <f>+G8+G15+G28</f>
        <v>97329</v>
      </c>
      <c r="H7" s="20">
        <f t="shared" si="2"/>
        <v>1.0369160270833975</v>
      </c>
      <c r="I7" s="149">
        <f t="shared" si="3"/>
        <v>3593</v>
      </c>
      <c r="J7" s="20">
        <f t="shared" si="4"/>
        <v>0.70908226154852261</v>
      </c>
      <c r="K7" s="20">
        <f t="shared" si="4"/>
        <v>0.71966217674074529</v>
      </c>
      <c r="L7" s="33">
        <f t="shared" si="5"/>
        <v>-1.0579915192222678E-2</v>
      </c>
    </row>
    <row r="8" spans="1:12" s="152" customFormat="1" x14ac:dyDescent="0.4">
      <c r="A8" s="146" t="s">
        <v>91</v>
      </c>
      <c r="B8" s="48">
        <f>SUM(B9:B14)</f>
        <v>57330</v>
      </c>
      <c r="C8" s="48">
        <f>SUM(C9:C14)</f>
        <v>55475</v>
      </c>
      <c r="D8" s="31">
        <f t="shared" si="0"/>
        <v>1.0334384858044163</v>
      </c>
      <c r="E8" s="151">
        <f t="shared" si="1"/>
        <v>1855</v>
      </c>
      <c r="F8" s="48">
        <f>SUM(F9:F14)</f>
        <v>82142</v>
      </c>
      <c r="G8" s="48">
        <f>SUM(G9:G14)</f>
        <v>78532</v>
      </c>
      <c r="H8" s="31">
        <f t="shared" si="2"/>
        <v>1.0459685223857791</v>
      </c>
      <c r="I8" s="151">
        <f t="shared" si="3"/>
        <v>3610</v>
      </c>
      <c r="J8" s="31">
        <f t="shared" si="4"/>
        <v>0.69793771761096635</v>
      </c>
      <c r="K8" s="31">
        <f t="shared" si="4"/>
        <v>0.70639993887841901</v>
      </c>
      <c r="L8" s="30">
        <f t="shared" si="5"/>
        <v>-8.4622212674526631E-3</v>
      </c>
    </row>
    <row r="9" spans="1:12" x14ac:dyDescent="0.4">
      <c r="A9" s="153" t="s">
        <v>82</v>
      </c>
      <c r="B9" s="47">
        <f>+'[4]４月動向(20)'!B9-'[4]４月動向(10)'!B8</f>
        <v>31387</v>
      </c>
      <c r="C9" s="47">
        <f>+'[4]４月動向(20)'!C9-'[4]４月動向(10)'!C8</f>
        <v>31048</v>
      </c>
      <c r="D9" s="25">
        <f t="shared" si="0"/>
        <v>1.0109185776861633</v>
      </c>
      <c r="E9" s="154">
        <f t="shared" si="1"/>
        <v>339</v>
      </c>
      <c r="F9" s="47">
        <f>+'[4]４月動向(20)'!F9-'[4]４月動向(10)'!F8</f>
        <v>47182</v>
      </c>
      <c r="G9" s="47">
        <f>+'[4]４月動向(20)'!G9-'[4]４月動向(10)'!G8</f>
        <v>45888</v>
      </c>
      <c r="H9" s="25">
        <f t="shared" si="2"/>
        <v>1.0281990934449095</v>
      </c>
      <c r="I9" s="154">
        <f t="shared" si="3"/>
        <v>1294</v>
      </c>
      <c r="J9" s="25">
        <f t="shared" si="4"/>
        <v>0.66523250392098676</v>
      </c>
      <c r="K9" s="25">
        <f t="shared" si="4"/>
        <v>0.67660390516039048</v>
      </c>
      <c r="L9" s="24">
        <f t="shared" si="5"/>
        <v>-1.1371401239403722E-2</v>
      </c>
    </row>
    <row r="10" spans="1:12" x14ac:dyDescent="0.4">
      <c r="A10" s="155" t="s">
        <v>83</v>
      </c>
      <c r="B10" s="44">
        <f>+'[4]４月動向(20)'!B10-'[4]４月動向(10)'!B9</f>
        <v>9254</v>
      </c>
      <c r="C10" s="44">
        <f>+'[4]４月動向(20)'!C10-'[4]４月動向(10)'!C9</f>
        <v>8405</v>
      </c>
      <c r="D10" s="27">
        <f t="shared" si="0"/>
        <v>1.1010113027959547</v>
      </c>
      <c r="E10" s="156">
        <f t="shared" si="1"/>
        <v>849</v>
      </c>
      <c r="F10" s="47">
        <f>+'[4]４月動向(20)'!F10-'[4]４月動向(10)'!F9</f>
        <v>11960</v>
      </c>
      <c r="G10" s="44">
        <f>+'[4]４月動向(20)'!G10-'[4]４月動向(10)'!G9</f>
        <v>11014</v>
      </c>
      <c r="H10" s="27">
        <f t="shared" si="2"/>
        <v>1.0858906845832577</v>
      </c>
      <c r="I10" s="156">
        <f t="shared" si="3"/>
        <v>946</v>
      </c>
      <c r="J10" s="27">
        <f t="shared" si="4"/>
        <v>0.77374581939799336</v>
      </c>
      <c r="K10" s="27">
        <f t="shared" si="4"/>
        <v>0.76311966587978941</v>
      </c>
      <c r="L10" s="32">
        <f t="shared" si="5"/>
        <v>1.0626153518203951E-2</v>
      </c>
    </row>
    <row r="11" spans="1:12" x14ac:dyDescent="0.4">
      <c r="A11" s="155" t="s">
        <v>96</v>
      </c>
      <c r="B11" s="44">
        <f>+'[4]４月動向(20)'!B11-'[4]４月動向(10)'!B10</f>
        <v>1963</v>
      </c>
      <c r="C11" s="44">
        <f>+'[4]４月動向(20)'!C11-'[4]４月動向(10)'!C10</f>
        <v>1753</v>
      </c>
      <c r="D11" s="27">
        <f t="shared" si="0"/>
        <v>1.1197946377638335</v>
      </c>
      <c r="E11" s="156">
        <f t="shared" si="1"/>
        <v>210</v>
      </c>
      <c r="F11" s="44">
        <f>+'[4]４月動向(20)'!F11-'[4]４月動向(10)'!F10</f>
        <v>2700</v>
      </c>
      <c r="G11" s="44">
        <f>+'[4]４月動向(20)'!G11-'[4]４月動向(10)'!G10</f>
        <v>2700</v>
      </c>
      <c r="H11" s="27">
        <f t="shared" si="2"/>
        <v>1</v>
      </c>
      <c r="I11" s="156">
        <f t="shared" si="3"/>
        <v>0</v>
      </c>
      <c r="J11" s="27">
        <f t="shared" si="4"/>
        <v>0.72703703703703704</v>
      </c>
      <c r="K11" s="27">
        <f t="shared" si="4"/>
        <v>0.64925925925925931</v>
      </c>
      <c r="L11" s="32">
        <f t="shared" si="5"/>
        <v>7.7777777777777724E-2</v>
      </c>
    </row>
    <row r="12" spans="1:12" x14ac:dyDescent="0.4">
      <c r="A12" s="155" t="s">
        <v>80</v>
      </c>
      <c r="B12" s="44">
        <f>+'[4]４月動向(20)'!B12-'[4]４月動向(10)'!B11</f>
        <v>6408</v>
      </c>
      <c r="C12" s="44">
        <f>+'[4]４月動向(20)'!C12-'[4]４月動向(10)'!C11</f>
        <v>6928</v>
      </c>
      <c r="D12" s="27">
        <f t="shared" si="0"/>
        <v>0.92494226327944573</v>
      </c>
      <c r="E12" s="156">
        <f t="shared" si="1"/>
        <v>-520</v>
      </c>
      <c r="F12" s="44">
        <f>+'[4]４月動向(20)'!F12-'[4]４月動向(10)'!F11</f>
        <v>9600</v>
      </c>
      <c r="G12" s="44">
        <f>+'[4]４月動向(20)'!G12-'[4]４月動向(10)'!G11</f>
        <v>9600</v>
      </c>
      <c r="H12" s="27">
        <f t="shared" si="2"/>
        <v>1</v>
      </c>
      <c r="I12" s="156">
        <f t="shared" si="3"/>
        <v>0</v>
      </c>
      <c r="J12" s="27">
        <f t="shared" si="4"/>
        <v>0.66749999999999998</v>
      </c>
      <c r="K12" s="27">
        <f t="shared" si="4"/>
        <v>0.72166666666666668</v>
      </c>
      <c r="L12" s="32">
        <f t="shared" si="5"/>
        <v>-5.4166666666666696E-2</v>
      </c>
    </row>
    <row r="13" spans="1:12" x14ac:dyDescent="0.4">
      <c r="A13" s="155" t="s">
        <v>81</v>
      </c>
      <c r="B13" s="44">
        <f>+'[4]４月動向(20)'!B13-'[4]４月動向(10)'!B12</f>
        <v>5823</v>
      </c>
      <c r="C13" s="44">
        <f>+'[4]４月動向(20)'!C13-'[4]４月動向(10)'!C12</f>
        <v>5173</v>
      </c>
      <c r="D13" s="27">
        <f>+B13/C13</f>
        <v>1.12565242605838</v>
      </c>
      <c r="E13" s="156">
        <f>+B13-C13</f>
        <v>650</v>
      </c>
      <c r="F13" s="44">
        <f>+'[4]４月動向(20)'!F13-'[4]４月動向(10)'!F12</f>
        <v>8000</v>
      </c>
      <c r="G13" s="44">
        <f>+'[4]４月動向(20)'!G13-'[4]４月動向(10)'!G12</f>
        <v>6630</v>
      </c>
      <c r="H13" s="27">
        <f>+F13/G13</f>
        <v>1.2066365007541477</v>
      </c>
      <c r="I13" s="156">
        <f>+F13-G13</f>
        <v>1370</v>
      </c>
      <c r="J13" s="27">
        <f>+B13/F13</f>
        <v>0.72787500000000005</v>
      </c>
      <c r="K13" s="27">
        <f>+C13/G13</f>
        <v>0.78024132730015083</v>
      </c>
      <c r="L13" s="32">
        <f>+J13-K13</f>
        <v>-5.2366327300150783E-2</v>
      </c>
    </row>
    <row r="14" spans="1:12" x14ac:dyDescent="0.4">
      <c r="A14" s="157" t="s">
        <v>245</v>
      </c>
      <c r="B14" s="44">
        <f>+'[4]４月動向(20)'!B14-'[4]４月動向(10)'!B13</f>
        <v>2495</v>
      </c>
      <c r="C14" s="44">
        <f>+'[4]４月動向(20)'!C14-'[4]４月動向(10)'!C13</f>
        <v>2168</v>
      </c>
      <c r="D14" s="27">
        <f>+B14/C14</f>
        <v>1.1508302583025831</v>
      </c>
      <c r="E14" s="156">
        <f>+B14-C14</f>
        <v>327</v>
      </c>
      <c r="F14" s="44">
        <f>+'[4]４月動向(20)'!F14-'[4]４月動向(10)'!F13</f>
        <v>2700</v>
      </c>
      <c r="G14" s="44">
        <f>+'[4]４月動向(20)'!G14-'[4]４月動向(10)'!G13</f>
        <v>2700</v>
      </c>
      <c r="H14" s="27">
        <f>+F14/G14</f>
        <v>1</v>
      </c>
      <c r="I14" s="156">
        <f>+F14-G14</f>
        <v>0</v>
      </c>
      <c r="J14" s="27">
        <f>+B14/F14</f>
        <v>0.92407407407407405</v>
      </c>
      <c r="K14" s="27">
        <f>+C14/G14</f>
        <v>0.80296296296296299</v>
      </c>
      <c r="L14" s="32">
        <f>+J14-K14</f>
        <v>0.12111111111111106</v>
      </c>
    </row>
    <row r="15" spans="1:12" x14ac:dyDescent="0.4">
      <c r="A15" s="146" t="s">
        <v>90</v>
      </c>
      <c r="B15" s="48">
        <f>SUM(B16:B27)</f>
        <v>13705</v>
      </c>
      <c r="C15" s="48">
        <f>SUM(C16:C27)</f>
        <v>14011</v>
      </c>
      <c r="D15" s="31">
        <f t="shared" si="0"/>
        <v>0.97816001712939837</v>
      </c>
      <c r="E15" s="151">
        <f t="shared" si="1"/>
        <v>-306</v>
      </c>
      <c r="F15" s="48">
        <f>SUM(F16:F27)</f>
        <v>18000</v>
      </c>
      <c r="G15" s="48">
        <f>SUM(G16:G27)</f>
        <v>18017</v>
      </c>
      <c r="H15" s="31">
        <f t="shared" si="2"/>
        <v>0.99905644668923799</v>
      </c>
      <c r="I15" s="151">
        <f t="shared" si="3"/>
        <v>-17</v>
      </c>
      <c r="J15" s="31">
        <f t="shared" si="4"/>
        <v>0.76138888888888889</v>
      </c>
      <c r="K15" s="31">
        <f t="shared" si="4"/>
        <v>0.77765443747571739</v>
      </c>
      <c r="L15" s="30">
        <f t="shared" si="5"/>
        <v>-1.6265548586828493E-2</v>
      </c>
    </row>
    <row r="16" spans="1:12" x14ac:dyDescent="0.4">
      <c r="A16" s="158" t="s">
        <v>246</v>
      </c>
      <c r="B16" s="45">
        <f>+'[4]４月動向(20)'!B16-'[4]４月動向(10)'!B15</f>
        <v>974</v>
      </c>
      <c r="C16" s="45">
        <f>+'[4]４月動向(20)'!C16-'[4]４月動向(10)'!C15</f>
        <v>1012</v>
      </c>
      <c r="D16" s="23">
        <f t="shared" si="0"/>
        <v>0.96245059288537549</v>
      </c>
      <c r="E16" s="159">
        <f t="shared" si="1"/>
        <v>-38</v>
      </c>
      <c r="F16" s="45">
        <f>+'[4]４月動向(20)'!F16-'[4]４月動向(10)'!F15</f>
        <v>1500</v>
      </c>
      <c r="G16" s="45">
        <f>+'[4]４月動向(20)'!G16-'[4]４月動向(10)'!G15</f>
        <v>1500</v>
      </c>
      <c r="H16" s="23">
        <f t="shared" si="2"/>
        <v>1</v>
      </c>
      <c r="I16" s="159">
        <f t="shared" si="3"/>
        <v>0</v>
      </c>
      <c r="J16" s="23">
        <f t="shared" si="4"/>
        <v>0.64933333333333332</v>
      </c>
      <c r="K16" s="23">
        <f t="shared" si="4"/>
        <v>0.67466666666666664</v>
      </c>
      <c r="L16" s="22">
        <f t="shared" si="5"/>
        <v>-2.5333333333333319E-2</v>
      </c>
    </row>
    <row r="17" spans="1:12" s="160" customFormat="1" x14ac:dyDescent="0.4">
      <c r="A17" s="155" t="s">
        <v>247</v>
      </c>
      <c r="B17" s="44">
        <f>+'[4]４月動向(20)'!B17-'[4]４月動向(10)'!B16</f>
        <v>1415</v>
      </c>
      <c r="C17" s="44">
        <f>+'[4]４月動向(20)'!C17-'[4]４月動向(10)'!C16</f>
        <v>1214</v>
      </c>
      <c r="D17" s="27">
        <f t="shared" si="0"/>
        <v>1.1655683690280065</v>
      </c>
      <c r="E17" s="156">
        <f t="shared" si="1"/>
        <v>201</v>
      </c>
      <c r="F17" s="44">
        <f>+'[4]４月動向(20)'!F17-'[4]４月動向(10)'!F16</f>
        <v>1500</v>
      </c>
      <c r="G17" s="44">
        <f>+'[4]４月動向(20)'!G17-'[4]４月動向(10)'!G16</f>
        <v>1500</v>
      </c>
      <c r="H17" s="27">
        <f t="shared" si="2"/>
        <v>1</v>
      </c>
      <c r="I17" s="156">
        <f t="shared" si="3"/>
        <v>0</v>
      </c>
      <c r="J17" s="27">
        <f t="shared" si="4"/>
        <v>0.94333333333333336</v>
      </c>
      <c r="K17" s="27">
        <f t="shared" si="4"/>
        <v>0.80933333333333335</v>
      </c>
      <c r="L17" s="32">
        <f t="shared" si="5"/>
        <v>0.13400000000000001</v>
      </c>
    </row>
    <row r="18" spans="1:12" s="160" customFormat="1" x14ac:dyDescent="0.4">
      <c r="A18" s="155" t="s">
        <v>248</v>
      </c>
      <c r="B18" s="44">
        <f>+'[4]４月動向(20)'!B18-'[4]４月動向(10)'!B17</f>
        <v>872</v>
      </c>
      <c r="C18" s="44">
        <f>+'[4]４月動向(20)'!C18-'[4]４月動向(10)'!C17</f>
        <v>844</v>
      </c>
      <c r="D18" s="27">
        <f t="shared" si="0"/>
        <v>1.033175355450237</v>
      </c>
      <c r="E18" s="156">
        <f t="shared" si="1"/>
        <v>28</v>
      </c>
      <c r="F18" s="44">
        <f>+'[4]４月動向(20)'!F18-'[4]４月動向(10)'!F17</f>
        <v>1500</v>
      </c>
      <c r="G18" s="44">
        <f>+'[4]４月動向(20)'!G18-'[4]４月動向(10)'!G17</f>
        <v>1500</v>
      </c>
      <c r="H18" s="27">
        <f t="shared" si="2"/>
        <v>1</v>
      </c>
      <c r="I18" s="156">
        <f t="shared" si="3"/>
        <v>0</v>
      </c>
      <c r="J18" s="27">
        <f t="shared" si="4"/>
        <v>0.58133333333333337</v>
      </c>
      <c r="K18" s="27">
        <f t="shared" si="4"/>
        <v>0.56266666666666665</v>
      </c>
      <c r="L18" s="32">
        <f t="shared" si="5"/>
        <v>1.866666666666672E-2</v>
      </c>
    </row>
    <row r="19" spans="1:12" s="160" customFormat="1" x14ac:dyDescent="0.4">
      <c r="A19" s="155" t="s">
        <v>249</v>
      </c>
      <c r="B19" s="44">
        <f>+'[4]４月動向(20)'!B19-'[4]４月動向(10)'!B18</f>
        <v>2426</v>
      </c>
      <c r="C19" s="44">
        <f>+'[4]４月動向(20)'!C19-'[4]４月動向(10)'!C18</f>
        <v>2611</v>
      </c>
      <c r="D19" s="27">
        <f t="shared" si="0"/>
        <v>0.92914592110302563</v>
      </c>
      <c r="E19" s="156">
        <f t="shared" si="1"/>
        <v>-185</v>
      </c>
      <c r="F19" s="44">
        <f>+'[4]４月動向(20)'!F19-'[4]４月動向(10)'!F18</f>
        <v>3000</v>
      </c>
      <c r="G19" s="44">
        <f>+'[4]４月動向(20)'!G19-'[4]４月動向(10)'!G18</f>
        <v>3000</v>
      </c>
      <c r="H19" s="27">
        <f t="shared" si="2"/>
        <v>1</v>
      </c>
      <c r="I19" s="156">
        <f t="shared" si="3"/>
        <v>0</v>
      </c>
      <c r="J19" s="27">
        <f t="shared" si="4"/>
        <v>0.80866666666666664</v>
      </c>
      <c r="K19" s="27">
        <f t="shared" si="4"/>
        <v>0.87033333333333329</v>
      </c>
      <c r="L19" s="32">
        <f t="shared" si="5"/>
        <v>-6.1666666666666647E-2</v>
      </c>
    </row>
    <row r="20" spans="1:12" s="160" customFormat="1" x14ac:dyDescent="0.4">
      <c r="A20" s="155" t="s">
        <v>250</v>
      </c>
      <c r="B20" s="44">
        <f>+'[4]４月動向(20)'!B20-'[4]４月動向(10)'!B19</f>
        <v>1296</v>
      </c>
      <c r="C20" s="44">
        <f>+'[4]４月動向(20)'!C20-'[4]４月動向(10)'!C19</f>
        <v>1362</v>
      </c>
      <c r="D20" s="27">
        <f t="shared" si="0"/>
        <v>0.95154185022026427</v>
      </c>
      <c r="E20" s="156">
        <f t="shared" si="1"/>
        <v>-66</v>
      </c>
      <c r="F20" s="44">
        <f>+'[4]４月動向(20)'!F20-'[4]４月動向(10)'!F19</f>
        <v>1500</v>
      </c>
      <c r="G20" s="44">
        <f>+'[4]４月動向(20)'!G20-'[4]４月動向(10)'!G19</f>
        <v>1500</v>
      </c>
      <c r="H20" s="27">
        <f t="shared" si="2"/>
        <v>1</v>
      </c>
      <c r="I20" s="156">
        <f t="shared" si="3"/>
        <v>0</v>
      </c>
      <c r="J20" s="27">
        <f t="shared" si="4"/>
        <v>0.86399999999999999</v>
      </c>
      <c r="K20" s="27">
        <f t="shared" si="4"/>
        <v>0.90800000000000003</v>
      </c>
      <c r="L20" s="32">
        <f t="shared" si="5"/>
        <v>-4.4000000000000039E-2</v>
      </c>
    </row>
    <row r="21" spans="1:12" s="160" customFormat="1" x14ac:dyDescent="0.4">
      <c r="A21" s="155" t="s">
        <v>251</v>
      </c>
      <c r="B21" s="44">
        <f>+'[4]４月動向(20)'!B21-'[4]４月動向(10)'!B20</f>
        <v>817</v>
      </c>
      <c r="C21" s="44">
        <f>+'[4]４月動向(20)'!C21-'[4]４月動向(10)'!C20</f>
        <v>935</v>
      </c>
      <c r="D21" s="27">
        <f t="shared" si="0"/>
        <v>0.87379679144385025</v>
      </c>
      <c r="E21" s="156">
        <f t="shared" si="1"/>
        <v>-118</v>
      </c>
      <c r="F21" s="44">
        <f>+'[4]４月動向(20)'!F21-'[4]４月動向(10)'!F20</f>
        <v>1500</v>
      </c>
      <c r="G21" s="44">
        <f>+'[4]４月動向(20)'!G21-'[4]４月動向(10)'!G20</f>
        <v>1500</v>
      </c>
      <c r="H21" s="27">
        <f t="shared" si="2"/>
        <v>1</v>
      </c>
      <c r="I21" s="156">
        <f t="shared" si="3"/>
        <v>0</v>
      </c>
      <c r="J21" s="27">
        <f t="shared" si="4"/>
        <v>0.54466666666666663</v>
      </c>
      <c r="K21" s="27">
        <f t="shared" si="4"/>
        <v>0.62333333333333329</v>
      </c>
      <c r="L21" s="32">
        <f t="shared" si="5"/>
        <v>-7.8666666666666663E-2</v>
      </c>
    </row>
    <row r="22" spans="1:12" s="160" customFormat="1" x14ac:dyDescent="0.4">
      <c r="A22" s="155" t="s">
        <v>252</v>
      </c>
      <c r="B22" s="44">
        <f>+'[4]４月動向(20)'!B22-'[4]４月動向(10)'!B21</f>
        <v>939</v>
      </c>
      <c r="C22" s="44">
        <f>+'[4]４月動向(20)'!C22-'[4]４月動向(10)'!C21</f>
        <v>1114</v>
      </c>
      <c r="D22" s="27">
        <f t="shared" si="0"/>
        <v>0.84290843806104132</v>
      </c>
      <c r="E22" s="156">
        <f t="shared" si="1"/>
        <v>-175</v>
      </c>
      <c r="F22" s="44">
        <f>+'[4]４月動向(20)'!F22-'[4]４月動向(10)'!F21</f>
        <v>1500</v>
      </c>
      <c r="G22" s="44">
        <f>+'[4]４月動向(20)'!G22-'[4]４月動向(10)'!G21</f>
        <v>1500</v>
      </c>
      <c r="H22" s="27">
        <f t="shared" si="2"/>
        <v>1</v>
      </c>
      <c r="I22" s="156">
        <f t="shared" si="3"/>
        <v>0</v>
      </c>
      <c r="J22" s="27">
        <f t="shared" si="4"/>
        <v>0.626</v>
      </c>
      <c r="K22" s="27">
        <f t="shared" si="4"/>
        <v>0.7426666666666667</v>
      </c>
      <c r="L22" s="32">
        <f t="shared" si="5"/>
        <v>-0.1166666666666667</v>
      </c>
    </row>
    <row r="23" spans="1:12" s="160" customFormat="1" x14ac:dyDescent="0.4">
      <c r="A23" s="155" t="s">
        <v>253</v>
      </c>
      <c r="B23" s="44">
        <f>+'[4]４月動向(20)'!B23-'[4]４月動向(10)'!B22</f>
        <v>534</v>
      </c>
      <c r="C23" s="44">
        <f>+'[4]４月動向(20)'!C23-'[4]４月動向(10)'!C22</f>
        <v>592</v>
      </c>
      <c r="D23" s="27">
        <f t="shared" si="0"/>
        <v>0.90202702702702697</v>
      </c>
      <c r="E23" s="156">
        <f t="shared" si="1"/>
        <v>-58</v>
      </c>
      <c r="F23" s="44">
        <f>+'[4]４月動向(20)'!F23-'[4]４月動向(10)'!F22</f>
        <v>900</v>
      </c>
      <c r="G23" s="44">
        <f>+'[4]４月動向(20)'!G23-'[4]４月動向(10)'!G22</f>
        <v>900</v>
      </c>
      <c r="H23" s="27">
        <f t="shared" si="2"/>
        <v>1</v>
      </c>
      <c r="I23" s="156">
        <f t="shared" si="3"/>
        <v>0</v>
      </c>
      <c r="J23" s="27">
        <f t="shared" si="4"/>
        <v>0.59333333333333338</v>
      </c>
      <c r="K23" s="27">
        <f t="shared" si="4"/>
        <v>0.65777777777777779</v>
      </c>
      <c r="L23" s="32">
        <f t="shared" si="5"/>
        <v>-6.4444444444444415E-2</v>
      </c>
    </row>
    <row r="24" spans="1:12" s="160" customFormat="1" x14ac:dyDescent="0.4">
      <c r="A24" s="155" t="s">
        <v>254</v>
      </c>
      <c r="B24" s="44">
        <f>+'[4]４月動向(20)'!B24-'[4]４月動向(10)'!B23</f>
        <v>456</v>
      </c>
      <c r="C24" s="44">
        <f>+'[4]４月動向(20)'!C24-'[4]４月動向(10)'!C23</f>
        <v>308</v>
      </c>
      <c r="D24" s="27">
        <f>+B24/C24</f>
        <v>1.4805194805194806</v>
      </c>
      <c r="E24" s="156">
        <f>+B24-C24</f>
        <v>148</v>
      </c>
      <c r="F24" s="44">
        <f>+'[4]４月動向(20)'!F24-'[4]４月動向(10)'!F23</f>
        <v>600</v>
      </c>
      <c r="G24" s="44">
        <f>+'[4]４月動向(20)'!G24-'[4]４月動向(10)'!G23</f>
        <v>617</v>
      </c>
      <c r="H24" s="27">
        <f>+F24/G24</f>
        <v>0.97244732576985415</v>
      </c>
      <c r="I24" s="156">
        <f>+F24-G24</f>
        <v>-17</v>
      </c>
      <c r="J24" s="27">
        <f t="shared" si="4"/>
        <v>0.76</v>
      </c>
      <c r="K24" s="27">
        <f t="shared" si="4"/>
        <v>0.49918962722852511</v>
      </c>
      <c r="L24" s="32">
        <f>+J24-K24</f>
        <v>0.2608103727714749</v>
      </c>
    </row>
    <row r="25" spans="1:12" s="160" customFormat="1" x14ac:dyDescent="0.4">
      <c r="A25" s="155" t="s">
        <v>255</v>
      </c>
      <c r="B25" s="44">
        <f>+'[4]４月動向(20)'!B25-'[4]４月動向(10)'!B24</f>
        <v>1337</v>
      </c>
      <c r="C25" s="44">
        <f>+'[4]４月動向(20)'!C25-'[4]４月動向(10)'!C24</f>
        <v>1263</v>
      </c>
      <c r="D25" s="27">
        <f>+B25/C25</f>
        <v>1.0585906571654791</v>
      </c>
      <c r="E25" s="156">
        <f>+B25-C25</f>
        <v>74</v>
      </c>
      <c r="F25" s="44">
        <f>+'[4]４月動向(20)'!F25-'[4]４月動向(10)'!F24</f>
        <v>1500</v>
      </c>
      <c r="G25" s="44">
        <f>+'[4]４月動向(20)'!G25-'[4]４月動向(10)'!G24</f>
        <v>1500</v>
      </c>
      <c r="H25" s="27">
        <f>+F25/G25</f>
        <v>1</v>
      </c>
      <c r="I25" s="156">
        <f>+F25-G25</f>
        <v>0</v>
      </c>
      <c r="J25" s="27">
        <f t="shared" si="4"/>
        <v>0.89133333333333331</v>
      </c>
      <c r="K25" s="27">
        <f t="shared" si="4"/>
        <v>0.84199999999999997</v>
      </c>
      <c r="L25" s="32">
        <f>+J25-K25</f>
        <v>4.933333333333334E-2</v>
      </c>
    </row>
    <row r="26" spans="1:12" s="160" customFormat="1" x14ac:dyDescent="0.4">
      <c r="A26" s="155" t="s">
        <v>256</v>
      </c>
      <c r="B26" s="44">
        <f>+'[4]４月動向(20)'!B26-'[4]４月動向(10)'!B25</f>
        <v>1303</v>
      </c>
      <c r="C26" s="44">
        <f>+'[4]４月動向(20)'!C26-'[4]４月動向(10)'!C25</f>
        <v>1361</v>
      </c>
      <c r="D26" s="27">
        <f>+B26/C26</f>
        <v>0.95738427626745037</v>
      </c>
      <c r="E26" s="156">
        <f>+B26-C26</f>
        <v>-58</v>
      </c>
      <c r="F26" s="44">
        <f>+'[4]４月動向(20)'!F26-'[4]４月動向(10)'!F25</f>
        <v>1500</v>
      </c>
      <c r="G26" s="44">
        <f>+'[4]４月動向(20)'!G26-'[4]４月動向(10)'!G25</f>
        <v>1500</v>
      </c>
      <c r="H26" s="27">
        <f>+F26/G26</f>
        <v>1</v>
      </c>
      <c r="I26" s="156">
        <f>+F26-G26</f>
        <v>0</v>
      </c>
      <c r="J26" s="27">
        <f t="shared" si="4"/>
        <v>0.8686666666666667</v>
      </c>
      <c r="K26" s="27">
        <f t="shared" si="4"/>
        <v>0.90733333333333333</v>
      </c>
      <c r="L26" s="32">
        <f>+J26-K26</f>
        <v>-3.8666666666666627E-2</v>
      </c>
    </row>
    <row r="27" spans="1:12" x14ac:dyDescent="0.4">
      <c r="A27" s="153" t="s">
        <v>257</v>
      </c>
      <c r="B27" s="47">
        <f>+'[4]４月動向(20)'!B27-'[4]４月動向(10)'!B26</f>
        <v>1336</v>
      </c>
      <c r="C27" s="47">
        <f>+'[4]４月動向(20)'!C27-'[4]４月動向(10)'!C26</f>
        <v>1395</v>
      </c>
      <c r="D27" s="25">
        <f>+B27/C27</f>
        <v>0.95770609318996414</v>
      </c>
      <c r="E27" s="154">
        <f>+B27-C27</f>
        <v>-59</v>
      </c>
      <c r="F27" s="47">
        <f>+'[4]４月動向(20)'!F27-'[4]４月動向(10)'!F26</f>
        <v>1500</v>
      </c>
      <c r="G27" s="47">
        <f>+'[4]４月動向(20)'!G27-'[4]４月動向(10)'!G26</f>
        <v>1500</v>
      </c>
      <c r="H27" s="25">
        <f>+F27/G27</f>
        <v>1</v>
      </c>
      <c r="I27" s="154">
        <f>+F27-G27</f>
        <v>0</v>
      </c>
      <c r="J27" s="25">
        <f t="shared" si="4"/>
        <v>0.89066666666666672</v>
      </c>
      <c r="K27" s="25">
        <f t="shared" si="4"/>
        <v>0.93</v>
      </c>
      <c r="L27" s="24">
        <f>+J27-K27</f>
        <v>-3.9333333333333331E-2</v>
      </c>
    </row>
    <row r="28" spans="1:12" x14ac:dyDescent="0.4">
      <c r="A28" s="146" t="s">
        <v>89</v>
      </c>
      <c r="B28" s="48">
        <f>SUM(B29:B30)</f>
        <v>527</v>
      </c>
      <c r="C28" s="48">
        <f>SUM(C29:C30)</f>
        <v>558</v>
      </c>
      <c r="D28" s="31">
        <f t="shared" si="0"/>
        <v>0.94444444444444442</v>
      </c>
      <c r="E28" s="151">
        <f t="shared" si="1"/>
        <v>-31</v>
      </c>
      <c r="F28" s="48">
        <f>SUM(F29:F30)</f>
        <v>780</v>
      </c>
      <c r="G28" s="48">
        <f>SUM(G29:G30)</f>
        <v>780</v>
      </c>
      <c r="H28" s="31">
        <f t="shared" si="2"/>
        <v>1</v>
      </c>
      <c r="I28" s="151">
        <f t="shared" si="3"/>
        <v>0</v>
      </c>
      <c r="J28" s="31">
        <f t="shared" si="4"/>
        <v>0.67564102564102568</v>
      </c>
      <c r="K28" s="31">
        <f t="shared" si="4"/>
        <v>0.7153846153846154</v>
      </c>
      <c r="L28" s="30">
        <f t="shared" si="5"/>
        <v>-3.9743589743589713E-2</v>
      </c>
    </row>
    <row r="29" spans="1:12" x14ac:dyDescent="0.4">
      <c r="A29" s="153" t="s">
        <v>258</v>
      </c>
      <c r="B29" s="47">
        <f>+'[4]４月動向(20)'!B29-'[4]４月動向(10)'!B28</f>
        <v>294</v>
      </c>
      <c r="C29" s="47">
        <f>+'[4]４月動向(20)'!C29-'[4]４月動向(10)'!C28</f>
        <v>362</v>
      </c>
      <c r="D29" s="25">
        <f t="shared" si="0"/>
        <v>0.81215469613259672</v>
      </c>
      <c r="E29" s="154">
        <f t="shared" si="1"/>
        <v>-68</v>
      </c>
      <c r="F29" s="47">
        <f>+'[4]４月動向(20)'!F29-'[4]４月動向(10)'!F28</f>
        <v>390</v>
      </c>
      <c r="G29" s="47">
        <f>+'[4]４月動向(20)'!G29-'[4]４月動向(10)'!G28</f>
        <v>390</v>
      </c>
      <c r="H29" s="25">
        <f t="shared" si="2"/>
        <v>1</v>
      </c>
      <c r="I29" s="154">
        <f t="shared" si="3"/>
        <v>0</v>
      </c>
      <c r="J29" s="25">
        <f t="shared" si="4"/>
        <v>0.75384615384615383</v>
      </c>
      <c r="K29" s="25">
        <f t="shared" si="4"/>
        <v>0.92820512820512824</v>
      </c>
      <c r="L29" s="24">
        <f t="shared" si="5"/>
        <v>-0.17435897435897441</v>
      </c>
    </row>
    <row r="30" spans="1:12" x14ac:dyDescent="0.4">
      <c r="A30" s="155" t="s">
        <v>259</v>
      </c>
      <c r="B30" s="44">
        <f>+'[4]４月動向(20)'!B30-'[4]４月動向(10)'!B29</f>
        <v>233</v>
      </c>
      <c r="C30" s="44">
        <f>+'[4]４月動向(20)'!C30-'[4]４月動向(10)'!C29</f>
        <v>196</v>
      </c>
      <c r="D30" s="27">
        <f t="shared" si="0"/>
        <v>1.1887755102040816</v>
      </c>
      <c r="E30" s="156">
        <f t="shared" si="1"/>
        <v>37</v>
      </c>
      <c r="F30" s="44">
        <f>+'[4]４月動向(20)'!F30-'[4]４月動向(10)'!F29</f>
        <v>390</v>
      </c>
      <c r="G30" s="44">
        <f>+'[4]４月動向(20)'!G30-'[4]４月動向(10)'!G29</f>
        <v>390</v>
      </c>
      <c r="H30" s="27">
        <f t="shared" si="2"/>
        <v>1</v>
      </c>
      <c r="I30" s="156">
        <f t="shared" si="3"/>
        <v>0</v>
      </c>
      <c r="J30" s="27">
        <f t="shared" si="4"/>
        <v>0.59743589743589742</v>
      </c>
      <c r="K30" s="27">
        <f t="shared" si="4"/>
        <v>0.50256410256410255</v>
      </c>
      <c r="L30" s="32">
        <f t="shared" si="5"/>
        <v>9.4871794871794868E-2</v>
      </c>
    </row>
    <row r="31" spans="1:12" s="150" customFormat="1" x14ac:dyDescent="0.4">
      <c r="A31" s="148" t="s">
        <v>93</v>
      </c>
      <c r="B31" s="43">
        <f>SUM(B32:B49)</f>
        <v>74684</v>
      </c>
      <c r="C31" s="43">
        <f>SUM(C32:C49)</f>
        <v>73467</v>
      </c>
      <c r="D31" s="20">
        <f t="shared" si="0"/>
        <v>1.0165652605931914</v>
      </c>
      <c r="E31" s="149">
        <f t="shared" si="1"/>
        <v>1217</v>
      </c>
      <c r="F31" s="43">
        <f>SUM(F32:F49)</f>
        <v>118523</v>
      </c>
      <c r="G31" s="43">
        <f>SUM(G32:G49)</f>
        <v>114334</v>
      </c>
      <c r="H31" s="20">
        <f t="shared" si="2"/>
        <v>1.0366382703307853</v>
      </c>
      <c r="I31" s="149">
        <f t="shared" si="3"/>
        <v>4189</v>
      </c>
      <c r="J31" s="20">
        <f t="shared" si="4"/>
        <v>0.63012242349586156</v>
      </c>
      <c r="K31" s="20">
        <f t="shared" si="4"/>
        <v>0.64256476638620186</v>
      </c>
      <c r="L31" s="33">
        <f t="shared" si="5"/>
        <v>-1.2442342890340297E-2</v>
      </c>
    </row>
    <row r="32" spans="1:12" x14ac:dyDescent="0.4">
      <c r="A32" s="155" t="s">
        <v>82</v>
      </c>
      <c r="B32" s="44">
        <f>+'[4]４月動向(20)'!B32-'[4]４月動向(10)'!B31</f>
        <v>27685</v>
      </c>
      <c r="C32" s="44">
        <f>+'[4]４月動向(20)'!C32-'[4]４月動向(10)'!C31</f>
        <v>25210</v>
      </c>
      <c r="D32" s="27">
        <f t="shared" si="0"/>
        <v>1.0981753272510908</v>
      </c>
      <c r="E32" s="156">
        <f t="shared" si="1"/>
        <v>2475</v>
      </c>
      <c r="F32" s="44">
        <f>+'[4]４月動向(20)'!F32-'[4]４月動向(10)'!F31</f>
        <v>42710</v>
      </c>
      <c r="G32" s="44">
        <f>+'[4]４月動向(20)'!G32-'[4]４月動向(10)'!G31</f>
        <v>41370</v>
      </c>
      <c r="H32" s="27">
        <f t="shared" si="2"/>
        <v>1.0323906212231084</v>
      </c>
      <c r="I32" s="156">
        <f t="shared" si="3"/>
        <v>1340</v>
      </c>
      <c r="J32" s="27">
        <f t="shared" si="4"/>
        <v>0.64820885038632636</v>
      </c>
      <c r="K32" s="27">
        <f t="shared" si="4"/>
        <v>0.60937877689146724</v>
      </c>
      <c r="L32" s="32">
        <f t="shared" si="5"/>
        <v>3.8830073494859119E-2</v>
      </c>
    </row>
    <row r="33" spans="1:12" x14ac:dyDescent="0.4">
      <c r="A33" s="155" t="s">
        <v>260</v>
      </c>
      <c r="B33" s="44">
        <f>+'[4]４月動向(20)'!B33-'[4]４月動向(10)'!B32</f>
        <v>10101</v>
      </c>
      <c r="C33" s="44">
        <f>+'[4]４月動向(20)'!C33-'[4]４月動向(10)'!C32</f>
        <v>9307</v>
      </c>
      <c r="D33" s="27">
        <f t="shared" si="0"/>
        <v>1.0853121306543463</v>
      </c>
      <c r="E33" s="156">
        <f t="shared" si="1"/>
        <v>794</v>
      </c>
      <c r="F33" s="44">
        <f>+'[4]４月動向(20)'!F33-'[4]４月動向(10)'!F32</f>
        <v>14260</v>
      </c>
      <c r="G33" s="44">
        <f>+'[4]４月動向(20)'!G33-'[4]４月動向(10)'!G32</f>
        <v>14260</v>
      </c>
      <c r="H33" s="27">
        <f t="shared" si="2"/>
        <v>1</v>
      </c>
      <c r="I33" s="156">
        <f t="shared" si="3"/>
        <v>0</v>
      </c>
      <c r="J33" s="27">
        <f t="shared" si="4"/>
        <v>0.70834502103786812</v>
      </c>
      <c r="K33" s="27">
        <f t="shared" si="4"/>
        <v>0.65266479663394106</v>
      </c>
      <c r="L33" s="32">
        <f t="shared" si="5"/>
        <v>5.5680224403927059E-2</v>
      </c>
    </row>
    <row r="34" spans="1:12" x14ac:dyDescent="0.4">
      <c r="A34" s="155" t="s">
        <v>261</v>
      </c>
      <c r="B34" s="44">
        <f>+'[4]４月動向(20)'!B34-'[4]４月動向(10)'!B33</f>
        <v>3753</v>
      </c>
      <c r="C34" s="44">
        <f>+'[4]４月動向(20)'!C34-'[4]４月動向(10)'!C33</f>
        <v>3623</v>
      </c>
      <c r="D34" s="27">
        <f t="shared" si="0"/>
        <v>1.0358818658570246</v>
      </c>
      <c r="E34" s="156">
        <f t="shared" si="1"/>
        <v>130</v>
      </c>
      <c r="F34" s="44">
        <f>+'[4]４月動向(20)'!F34-'[4]４月動向(10)'!F33</f>
        <v>5759</v>
      </c>
      <c r="G34" s="44">
        <f>+'[4]４月動向(20)'!G34-'[4]４月動向(10)'!G33</f>
        <v>5760</v>
      </c>
      <c r="H34" s="27">
        <f t="shared" si="2"/>
        <v>0.99982638888888886</v>
      </c>
      <c r="I34" s="156">
        <f t="shared" si="3"/>
        <v>-1</v>
      </c>
      <c r="J34" s="27">
        <f t="shared" si="4"/>
        <v>0.65167563813162011</v>
      </c>
      <c r="K34" s="27">
        <f t="shared" si="4"/>
        <v>0.62899305555555551</v>
      </c>
      <c r="L34" s="32">
        <f t="shared" si="5"/>
        <v>2.2682582576064592E-2</v>
      </c>
    </row>
    <row r="35" spans="1:12" x14ac:dyDescent="0.4">
      <c r="A35" s="155" t="s">
        <v>80</v>
      </c>
      <c r="B35" s="44">
        <f>+'[4]４月動向(20)'!B35-'[4]４月動向(10)'!B34</f>
        <v>9687</v>
      </c>
      <c r="C35" s="44">
        <f>+'[4]４月動向(20)'!C35-'[4]４月動向(10)'!C34</f>
        <v>11699</v>
      </c>
      <c r="D35" s="27">
        <f t="shared" si="0"/>
        <v>0.82801948884520049</v>
      </c>
      <c r="E35" s="156">
        <f t="shared" si="1"/>
        <v>-2012</v>
      </c>
      <c r="F35" s="44">
        <f>+'[4]４月動向(20)'!F35-'[4]４月動向(10)'!F34</f>
        <v>17984</v>
      </c>
      <c r="G35" s="44">
        <f>+'[4]４月動向(20)'!G35-'[4]４月動向(10)'!G34</f>
        <v>17923</v>
      </c>
      <c r="H35" s="27">
        <f t="shared" si="2"/>
        <v>1.0034034480834682</v>
      </c>
      <c r="I35" s="156">
        <f t="shared" si="3"/>
        <v>61</v>
      </c>
      <c r="J35" s="27">
        <f t="shared" si="4"/>
        <v>0.53864546263345192</v>
      </c>
      <c r="K35" s="27">
        <f t="shared" si="4"/>
        <v>0.65273670702449371</v>
      </c>
      <c r="L35" s="32">
        <f t="shared" si="5"/>
        <v>-0.11409124439104179</v>
      </c>
    </row>
    <row r="36" spans="1:12" x14ac:dyDescent="0.4">
      <c r="A36" s="155" t="s">
        <v>81</v>
      </c>
      <c r="B36" s="44">
        <f>+'[4]４月動向(20)'!B36-'[4]４月動向(10)'!B35</f>
        <v>6120</v>
      </c>
      <c r="C36" s="44">
        <f>+'[4]４月動向(20)'!C36-'[4]４月動向(10)'!C35</f>
        <v>5884</v>
      </c>
      <c r="D36" s="27">
        <f t="shared" si="0"/>
        <v>1.0401087695445275</v>
      </c>
      <c r="E36" s="156">
        <f t="shared" si="1"/>
        <v>236</v>
      </c>
      <c r="F36" s="44">
        <f>+'[4]４月動向(20)'!F36-'[4]４月動向(10)'!F35</f>
        <v>10300</v>
      </c>
      <c r="G36" s="44">
        <f>+'[4]４月動向(20)'!G36-'[4]４月動向(10)'!G35</f>
        <v>9361</v>
      </c>
      <c r="H36" s="27">
        <f t="shared" si="2"/>
        <v>1.1003097959619699</v>
      </c>
      <c r="I36" s="156">
        <f t="shared" si="3"/>
        <v>939</v>
      </c>
      <c r="J36" s="27">
        <f t="shared" ref="J36:K49" si="6">+B36/F36</f>
        <v>0.59417475728155345</v>
      </c>
      <c r="K36" s="27">
        <f t="shared" si="6"/>
        <v>0.62856532421749811</v>
      </c>
      <c r="L36" s="32">
        <f t="shared" si="5"/>
        <v>-3.4390566935944666E-2</v>
      </c>
    </row>
    <row r="37" spans="1:12" x14ac:dyDescent="0.4">
      <c r="A37" s="155" t="s">
        <v>79</v>
      </c>
      <c r="B37" s="44">
        <f>+'[4]４月動向(20)'!B37-'[4]４月動向(10)'!B36</f>
        <v>2163</v>
      </c>
      <c r="C37" s="44">
        <f>+'[4]４月動向(20)'!C37-'[4]４月動向(10)'!C36</f>
        <v>2028</v>
      </c>
      <c r="D37" s="27">
        <f t="shared" si="0"/>
        <v>1.0665680473372781</v>
      </c>
      <c r="E37" s="156">
        <f t="shared" si="1"/>
        <v>135</v>
      </c>
      <c r="F37" s="44">
        <f>+'[4]４月動向(20)'!F37-'[4]４月動向(10)'!F36</f>
        <v>2880</v>
      </c>
      <c r="G37" s="44">
        <f>+'[4]４月動向(20)'!G37-'[4]４月動向(10)'!G36</f>
        <v>2879</v>
      </c>
      <c r="H37" s="27">
        <f t="shared" si="2"/>
        <v>1.0003473428273706</v>
      </c>
      <c r="I37" s="156">
        <f t="shared" si="3"/>
        <v>1</v>
      </c>
      <c r="J37" s="27">
        <f t="shared" si="6"/>
        <v>0.75104166666666672</v>
      </c>
      <c r="K37" s="27">
        <f t="shared" si="6"/>
        <v>0.70441125390760684</v>
      </c>
      <c r="L37" s="32">
        <f t="shared" si="5"/>
        <v>4.663041275905988E-2</v>
      </c>
    </row>
    <row r="38" spans="1:12" x14ac:dyDescent="0.4">
      <c r="A38" s="155" t="s">
        <v>78</v>
      </c>
      <c r="B38" s="44">
        <f>+'[4]４月動向(20)'!B39-'[4]４月動向(10)'!B38</f>
        <v>2522</v>
      </c>
      <c r="C38" s="44">
        <f>+'[4]４月動向(20)'!C39-'[4]４月動向(10)'!C38</f>
        <v>2303</v>
      </c>
      <c r="D38" s="27">
        <f t="shared" si="0"/>
        <v>1.0950933564915328</v>
      </c>
      <c r="E38" s="156">
        <f t="shared" si="1"/>
        <v>219</v>
      </c>
      <c r="F38" s="44">
        <f>+'[4]４月動向(20)'!F39-'[4]４月動向(10)'!F38</f>
        <v>2880</v>
      </c>
      <c r="G38" s="44">
        <f>+'[4]４月動向(20)'!G39-'[4]４月動向(10)'!G38</f>
        <v>2880</v>
      </c>
      <c r="H38" s="27">
        <f t="shared" si="2"/>
        <v>1</v>
      </c>
      <c r="I38" s="156">
        <f t="shared" si="3"/>
        <v>0</v>
      </c>
      <c r="J38" s="27">
        <f t="shared" si="6"/>
        <v>0.87569444444444444</v>
      </c>
      <c r="K38" s="27">
        <f t="shared" si="6"/>
        <v>0.79965277777777777</v>
      </c>
      <c r="L38" s="32">
        <f t="shared" si="5"/>
        <v>7.6041666666666674E-2</v>
      </c>
    </row>
    <row r="39" spans="1:12" x14ac:dyDescent="0.4">
      <c r="A39" s="158" t="s">
        <v>77</v>
      </c>
      <c r="B39" s="45">
        <f>+'[4]４月動向(20)'!B40-'[4]４月動向(10)'!B39</f>
        <v>946</v>
      </c>
      <c r="C39" s="45">
        <f>+'[4]４月動向(20)'!C40-'[4]４月動向(10)'!C39</f>
        <v>1294</v>
      </c>
      <c r="D39" s="23">
        <f t="shared" si="0"/>
        <v>0.73106646058732616</v>
      </c>
      <c r="E39" s="159">
        <f t="shared" si="1"/>
        <v>-348</v>
      </c>
      <c r="F39" s="45">
        <f>+'[4]４月動向(20)'!F40-'[4]４月動向(10)'!F39</f>
        <v>2880</v>
      </c>
      <c r="G39" s="45">
        <f>+'[4]４月動向(20)'!G40-'[4]４月動向(10)'!G39</f>
        <v>2880</v>
      </c>
      <c r="H39" s="23">
        <f t="shared" si="2"/>
        <v>1</v>
      </c>
      <c r="I39" s="159">
        <f t="shared" si="3"/>
        <v>0</v>
      </c>
      <c r="J39" s="23">
        <f t="shared" si="6"/>
        <v>0.32847222222222222</v>
      </c>
      <c r="K39" s="23">
        <f t="shared" si="6"/>
        <v>0.44930555555555557</v>
      </c>
      <c r="L39" s="22">
        <f t="shared" si="5"/>
        <v>-0.12083333333333335</v>
      </c>
    </row>
    <row r="40" spans="1:12" x14ac:dyDescent="0.4">
      <c r="A40" s="155" t="s">
        <v>95</v>
      </c>
      <c r="B40" s="44">
        <f>+'[4]４月動向(20)'!B41-'[4]４月動向(10)'!B40</f>
        <v>578</v>
      </c>
      <c r="C40" s="44">
        <f>+'[4]４月動向(20)'!C41-'[4]４月動向(10)'!C40</f>
        <v>749</v>
      </c>
      <c r="D40" s="27">
        <f t="shared" si="0"/>
        <v>0.77169559412550071</v>
      </c>
      <c r="E40" s="156">
        <f t="shared" si="1"/>
        <v>-171</v>
      </c>
      <c r="F40" s="44">
        <f>+'[4]４月動向(20)'!F41-'[4]４月動向(10)'!F40</f>
        <v>1660</v>
      </c>
      <c r="G40" s="44">
        <f>+'[4]４月動向(20)'!G41-'[4]４月動向(10)'!G40</f>
        <v>1660</v>
      </c>
      <c r="H40" s="27">
        <f t="shared" si="2"/>
        <v>1</v>
      </c>
      <c r="I40" s="156">
        <f t="shared" si="3"/>
        <v>0</v>
      </c>
      <c r="J40" s="27">
        <f t="shared" si="6"/>
        <v>0.34819277108433733</v>
      </c>
      <c r="K40" s="27">
        <f t="shared" si="6"/>
        <v>0.45120481927710843</v>
      </c>
      <c r="L40" s="32">
        <f t="shared" si="5"/>
        <v>-0.1030120481927711</v>
      </c>
    </row>
    <row r="41" spans="1:12" x14ac:dyDescent="0.4">
      <c r="A41" s="155" t="s">
        <v>92</v>
      </c>
      <c r="B41" s="44">
        <f>+'[4]４月動向(20)'!B42-'[4]４月動向(10)'!B41</f>
        <v>2412</v>
      </c>
      <c r="C41" s="44">
        <f>+'[4]４月動向(20)'!C42-'[4]４月動向(10)'!C41</f>
        <v>2182</v>
      </c>
      <c r="D41" s="27">
        <f t="shared" si="0"/>
        <v>1.1054078826764435</v>
      </c>
      <c r="E41" s="156">
        <f t="shared" si="1"/>
        <v>230</v>
      </c>
      <c r="F41" s="44">
        <f>+'[4]４月動向(20)'!F42-'[4]４月動向(10)'!F41</f>
        <v>2880</v>
      </c>
      <c r="G41" s="44">
        <f>+'[4]４月動向(20)'!G42-'[4]４月動向(10)'!G41</f>
        <v>2880</v>
      </c>
      <c r="H41" s="27">
        <f t="shared" si="2"/>
        <v>1</v>
      </c>
      <c r="I41" s="156">
        <f t="shared" si="3"/>
        <v>0</v>
      </c>
      <c r="J41" s="27">
        <f t="shared" si="6"/>
        <v>0.83750000000000002</v>
      </c>
      <c r="K41" s="27">
        <f t="shared" si="6"/>
        <v>0.75763888888888886</v>
      </c>
      <c r="L41" s="32">
        <f t="shared" si="5"/>
        <v>7.986111111111116E-2</v>
      </c>
    </row>
    <row r="42" spans="1:12" x14ac:dyDescent="0.4">
      <c r="A42" s="155" t="s">
        <v>74</v>
      </c>
      <c r="B42" s="44">
        <f>+'[4]４月動向(20)'!B43-'[4]４月動向(10)'!B42</f>
        <v>2216</v>
      </c>
      <c r="C42" s="44">
        <f>+'[4]４月動向(20)'!C43-'[4]４月動向(10)'!C42</f>
        <v>2444</v>
      </c>
      <c r="D42" s="27">
        <f t="shared" si="0"/>
        <v>0.90671031096563015</v>
      </c>
      <c r="E42" s="156">
        <f t="shared" si="1"/>
        <v>-228</v>
      </c>
      <c r="F42" s="44">
        <f>+'[4]４月動向(20)'!F43-'[4]４月動向(10)'!F42</f>
        <v>3780</v>
      </c>
      <c r="G42" s="44">
        <f>+'[4]４月動向(20)'!G43-'[4]４月動向(10)'!G42</f>
        <v>3654</v>
      </c>
      <c r="H42" s="27">
        <f t="shared" si="2"/>
        <v>1.0344827586206897</v>
      </c>
      <c r="I42" s="156">
        <f t="shared" si="3"/>
        <v>126</v>
      </c>
      <c r="J42" s="27">
        <f t="shared" si="6"/>
        <v>0.58624338624338623</v>
      </c>
      <c r="K42" s="27">
        <f t="shared" si="6"/>
        <v>0.66885604816639299</v>
      </c>
      <c r="L42" s="32">
        <f t="shared" si="5"/>
        <v>-8.2612661923006758E-2</v>
      </c>
    </row>
    <row r="43" spans="1:12" x14ac:dyDescent="0.4">
      <c r="A43" s="155" t="s">
        <v>76</v>
      </c>
      <c r="B43" s="44">
        <f>+'[4]４月動向(20)'!B44-'[4]４月動向(10)'!B43</f>
        <v>523</v>
      </c>
      <c r="C43" s="44">
        <f>+'[4]４月動向(20)'!C44-'[4]４月動向(10)'!C43</f>
        <v>611</v>
      </c>
      <c r="D43" s="27">
        <f t="shared" si="0"/>
        <v>0.85597381342062195</v>
      </c>
      <c r="E43" s="156">
        <f t="shared" si="1"/>
        <v>-88</v>
      </c>
      <c r="F43" s="44">
        <f>+'[4]４月動向(20)'!F44-'[4]４月動向(10)'!F43</f>
        <v>1260</v>
      </c>
      <c r="G43" s="44">
        <f>+'[4]４月動向(20)'!G44-'[4]４月動向(10)'!G43</f>
        <v>1267</v>
      </c>
      <c r="H43" s="27">
        <f t="shared" si="2"/>
        <v>0.99447513812154698</v>
      </c>
      <c r="I43" s="156">
        <f t="shared" si="3"/>
        <v>-7</v>
      </c>
      <c r="J43" s="27">
        <f t="shared" si="6"/>
        <v>0.4150793650793651</v>
      </c>
      <c r="K43" s="27">
        <f t="shared" si="6"/>
        <v>0.48224151539068666</v>
      </c>
      <c r="L43" s="32">
        <f t="shared" si="5"/>
        <v>-6.7162150311321556E-2</v>
      </c>
    </row>
    <row r="44" spans="1:12" x14ac:dyDescent="0.4">
      <c r="A44" s="155" t="s">
        <v>75</v>
      </c>
      <c r="B44" s="44">
        <f>+'[4]４月動向(20)'!B45-'[4]４月動向(10)'!B44</f>
        <v>888</v>
      </c>
      <c r="C44" s="44">
        <f>+'[4]４月動向(20)'!C45-'[4]４月動向(10)'!C44</f>
        <v>961</v>
      </c>
      <c r="D44" s="27">
        <f t="shared" si="0"/>
        <v>0.92403746097814776</v>
      </c>
      <c r="E44" s="156">
        <f t="shared" si="1"/>
        <v>-73</v>
      </c>
      <c r="F44" s="44">
        <f>+'[4]４月動向(20)'!F45-'[4]４月動向(10)'!F44</f>
        <v>1260</v>
      </c>
      <c r="G44" s="44">
        <f>+'[4]４月動向(20)'!G45-'[4]４月動向(10)'!G44</f>
        <v>1260</v>
      </c>
      <c r="H44" s="27">
        <f t="shared" si="2"/>
        <v>1</v>
      </c>
      <c r="I44" s="156">
        <f t="shared" si="3"/>
        <v>0</v>
      </c>
      <c r="J44" s="27">
        <f t="shared" si="6"/>
        <v>0.70476190476190481</v>
      </c>
      <c r="K44" s="27">
        <f t="shared" si="6"/>
        <v>0.76269841269841265</v>
      </c>
      <c r="L44" s="32">
        <f t="shared" si="5"/>
        <v>-5.7936507936507842E-2</v>
      </c>
    </row>
    <row r="45" spans="1:12" x14ac:dyDescent="0.4">
      <c r="A45" s="155" t="s">
        <v>262</v>
      </c>
      <c r="B45" s="44">
        <f>+'[4]４月動向(20)'!B46-'[4]４月動向(10)'!B45</f>
        <v>718</v>
      </c>
      <c r="C45" s="44">
        <f>+'[4]４月動向(20)'!C46-'[4]４月動向(10)'!C45</f>
        <v>949</v>
      </c>
      <c r="D45" s="27">
        <f t="shared" si="0"/>
        <v>0.75658587987355108</v>
      </c>
      <c r="E45" s="156">
        <f t="shared" si="1"/>
        <v>-231</v>
      </c>
      <c r="F45" s="44">
        <f>+'[4]４月動向(20)'!F46-'[4]４月動向(10)'!F45</f>
        <v>1660</v>
      </c>
      <c r="G45" s="44">
        <f>+'[4]４月動向(20)'!G46-'[4]４月動向(10)'!G45</f>
        <v>1260</v>
      </c>
      <c r="H45" s="27">
        <f t="shared" si="2"/>
        <v>1.3174603174603174</v>
      </c>
      <c r="I45" s="156">
        <f t="shared" si="3"/>
        <v>400</v>
      </c>
      <c r="J45" s="27">
        <f t="shared" si="6"/>
        <v>0.43253012048192774</v>
      </c>
      <c r="K45" s="27">
        <f t="shared" si="6"/>
        <v>0.75317460317460316</v>
      </c>
      <c r="L45" s="32">
        <f t="shared" si="5"/>
        <v>-0.32064448269267543</v>
      </c>
    </row>
    <row r="46" spans="1:12" x14ac:dyDescent="0.4">
      <c r="A46" s="155" t="s">
        <v>98</v>
      </c>
      <c r="B46" s="44">
        <f>+'[4]４月動向(20)'!B47-'[4]４月動向(10)'!B46</f>
        <v>1418</v>
      </c>
      <c r="C46" s="44">
        <f>+'[4]４月動向(20)'!C47-'[4]４月動向(10)'!C46</f>
        <v>1179</v>
      </c>
      <c r="D46" s="27">
        <f t="shared" si="0"/>
        <v>1.2027141645462256</v>
      </c>
      <c r="E46" s="156">
        <f t="shared" si="1"/>
        <v>239</v>
      </c>
      <c r="F46" s="44">
        <f>+'[4]４月動向(20)'!F47-'[4]４月動向(10)'!F46</f>
        <v>2520</v>
      </c>
      <c r="G46" s="44">
        <f>+'[4]４月動向(20)'!G47-'[4]４月動向(10)'!G46</f>
        <v>1260</v>
      </c>
      <c r="H46" s="27">
        <f t="shared" si="2"/>
        <v>2</v>
      </c>
      <c r="I46" s="156">
        <f t="shared" si="3"/>
        <v>1260</v>
      </c>
      <c r="J46" s="27">
        <f t="shared" si="6"/>
        <v>0.5626984126984127</v>
      </c>
      <c r="K46" s="27">
        <f t="shared" si="6"/>
        <v>0.93571428571428572</v>
      </c>
      <c r="L46" s="32">
        <f t="shared" si="5"/>
        <v>-0.37301587301587302</v>
      </c>
    </row>
    <row r="47" spans="1:12" x14ac:dyDescent="0.4">
      <c r="A47" s="155" t="s">
        <v>263</v>
      </c>
      <c r="B47" s="44">
        <f>+'[4]４月動向(20)'!B48-'[4]４月動向(10)'!B47</f>
        <v>1075</v>
      </c>
      <c r="C47" s="44">
        <f>+'[4]４月動向(20)'!C48-'[4]４月動向(10)'!C47</f>
        <v>1012</v>
      </c>
      <c r="D47" s="27">
        <f>+B47/C47</f>
        <v>1.0622529644268774</v>
      </c>
      <c r="E47" s="156">
        <f>+B47-C47</f>
        <v>63</v>
      </c>
      <c r="F47" s="44">
        <f>+'[4]４月動向(20)'!F48-'[4]４月動向(10)'!F47</f>
        <v>1330</v>
      </c>
      <c r="G47" s="44">
        <f>+'[4]４月動向(20)'!G48-'[4]４月動向(10)'!G47</f>
        <v>1260</v>
      </c>
      <c r="H47" s="27">
        <f>+F47/G47</f>
        <v>1.0555555555555556</v>
      </c>
      <c r="I47" s="156">
        <f>+F47-G47</f>
        <v>70</v>
      </c>
      <c r="J47" s="27">
        <f>+B47/F47</f>
        <v>0.80827067669172936</v>
      </c>
      <c r="K47" s="27">
        <f>+C47/G47</f>
        <v>0.80317460317460321</v>
      </c>
      <c r="L47" s="32">
        <f>+J47-K47</f>
        <v>5.096073517126154E-3</v>
      </c>
    </row>
    <row r="48" spans="1:12" x14ac:dyDescent="0.4">
      <c r="A48" s="155" t="s">
        <v>264</v>
      </c>
      <c r="B48" s="44">
        <f>+'[4]４月動向(20)'!B49-'[4]４月動向(10)'!B48</f>
        <v>886</v>
      </c>
      <c r="C48" s="44">
        <f>+'[4]４月動向(20)'!C49-'[4]４月動向(10)'!C48</f>
        <v>1037</v>
      </c>
      <c r="D48" s="27">
        <f>+B48/C48</f>
        <v>0.8543876567020251</v>
      </c>
      <c r="E48" s="156">
        <f>+B48-C48</f>
        <v>-151</v>
      </c>
      <c r="F48" s="44">
        <f>+'[4]４月動向(20)'!F49-'[4]４月動向(10)'!F48</f>
        <v>1260</v>
      </c>
      <c r="G48" s="44">
        <f>+'[4]４月動向(20)'!G49-'[4]４月動向(10)'!G48</f>
        <v>1260</v>
      </c>
      <c r="H48" s="27">
        <f>+F48/G48</f>
        <v>1</v>
      </c>
      <c r="I48" s="156">
        <f>+F48-G48</f>
        <v>0</v>
      </c>
      <c r="J48" s="27">
        <f>+B48/F48</f>
        <v>0.70317460317460323</v>
      </c>
      <c r="K48" s="27">
        <f>+C48/G48</f>
        <v>0.82301587301587298</v>
      </c>
      <c r="L48" s="32">
        <f>+J48-K48</f>
        <v>-0.11984126984126975</v>
      </c>
    </row>
    <row r="49" spans="1:12" x14ac:dyDescent="0.4">
      <c r="A49" s="161" t="s">
        <v>265</v>
      </c>
      <c r="B49" s="40">
        <f>+'[4]４月動向(20)'!B50-'[4]４月動向(10)'!B49</f>
        <v>993</v>
      </c>
      <c r="C49" s="40">
        <f>+'[4]４月動向(20)'!C50-'[4]４月動向(10)'!C49</f>
        <v>995</v>
      </c>
      <c r="D49" s="36">
        <f t="shared" si="0"/>
        <v>0.99798994974874367</v>
      </c>
      <c r="E49" s="162">
        <f t="shared" si="1"/>
        <v>-2</v>
      </c>
      <c r="F49" s="40">
        <f>+'[4]４月動向(20)'!F50-'[4]４月動向(10)'!F49</f>
        <v>1260</v>
      </c>
      <c r="G49" s="40">
        <f>+'[4]４月動向(20)'!G50-'[4]４月動向(10)'!G49</f>
        <v>1260</v>
      </c>
      <c r="H49" s="36">
        <f t="shared" si="2"/>
        <v>1</v>
      </c>
      <c r="I49" s="162">
        <f t="shared" si="3"/>
        <v>0</v>
      </c>
      <c r="J49" s="36">
        <f t="shared" si="6"/>
        <v>0.78809523809523807</v>
      </c>
      <c r="K49" s="36">
        <f t="shared" si="6"/>
        <v>0.78968253968253965</v>
      </c>
      <c r="L49" s="35">
        <f t="shared" si="5"/>
        <v>-1.5873015873015817E-3</v>
      </c>
    </row>
    <row r="50" spans="1:12" x14ac:dyDescent="0.4">
      <c r="C50" s="145"/>
      <c r="E50" s="14"/>
      <c r="G50" s="145"/>
      <c r="I50" s="14"/>
      <c r="K50" s="145"/>
    </row>
    <row r="51" spans="1:12" x14ac:dyDescent="0.4">
      <c r="C51" s="145"/>
      <c r="E51" s="14"/>
      <c r="G51" s="145"/>
      <c r="I51" s="14"/>
      <c r="K51" s="145"/>
    </row>
    <row r="52" spans="1:12" x14ac:dyDescent="0.4">
      <c r="C52" s="145"/>
      <c r="E52" s="14"/>
      <c r="G52" s="145"/>
      <c r="I52" s="14"/>
      <c r="K52" s="145"/>
    </row>
    <row r="53" spans="1:12" x14ac:dyDescent="0.4">
      <c r="C53" s="145"/>
      <c r="E53" s="14"/>
      <c r="G53" s="145"/>
      <c r="I53" s="14"/>
      <c r="K53" s="145"/>
    </row>
  </sheetData>
  <mergeCells count="14">
    <mergeCell ref="A2:A3"/>
    <mergeCell ref="B2:E3"/>
    <mergeCell ref="F2:I3"/>
    <mergeCell ref="J2:L3"/>
    <mergeCell ref="H4:I4"/>
    <mergeCell ref="J4:J5"/>
    <mergeCell ref="K4:K5"/>
    <mergeCell ref="L4:L5"/>
    <mergeCell ref="A4:A5"/>
    <mergeCell ref="B4:B5"/>
    <mergeCell ref="C4:C5"/>
    <mergeCell ref="D4:E4"/>
    <mergeCell ref="F4:F5"/>
    <mergeCell ref="G4:G5"/>
  </mergeCells>
  <phoneticPr fontId="3"/>
  <hyperlinks>
    <hyperlink ref="A1" location="'h17'!A1" display="'h17'!A1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４月(下旬)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114</v>
      </c>
      <c r="C4" s="177" t="s">
        <v>184</v>
      </c>
      <c r="D4" s="176" t="s">
        <v>87</v>
      </c>
      <c r="E4" s="176"/>
      <c r="F4" s="173" t="str">
        <f>+B4</f>
        <v>(05'4/21～30)</v>
      </c>
      <c r="G4" s="173" t="str">
        <f>+C4</f>
        <v>(04'4/21～30)</v>
      </c>
      <c r="H4" s="176" t="s">
        <v>87</v>
      </c>
      <c r="I4" s="176"/>
      <c r="J4" s="173" t="str">
        <f>+B4</f>
        <v>(05'4/21～30)</v>
      </c>
      <c r="K4" s="173" t="str">
        <f>+C4</f>
        <v>(04'4/21～30)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B7+B31</f>
        <v>169192</v>
      </c>
      <c r="C6" s="43">
        <f>C7+C31</f>
        <v>146958</v>
      </c>
      <c r="D6" s="20">
        <f t="shared" ref="D6:D49" si="0">+B6/C6</f>
        <v>1.1512949278025013</v>
      </c>
      <c r="E6" s="21">
        <f t="shared" ref="E6:E49" si="1">+B6-C6</f>
        <v>22234</v>
      </c>
      <c r="F6" s="43">
        <f>+F7+F31</f>
        <v>223184</v>
      </c>
      <c r="G6" s="43">
        <f>+G7+G31</f>
        <v>213891</v>
      </c>
      <c r="H6" s="20">
        <f t="shared" ref="H6:H49" si="2">+F6/G6</f>
        <v>1.0434473633766732</v>
      </c>
      <c r="I6" s="21">
        <f t="shared" ref="I6:I49" si="3">+F6-G6</f>
        <v>9293</v>
      </c>
      <c r="J6" s="20">
        <f t="shared" ref="J6:J49" si="4">+B6/F6</f>
        <v>0.75808301670370637</v>
      </c>
      <c r="K6" s="20">
        <f t="shared" ref="K6:K49" si="5">+C6/G6</f>
        <v>0.68706958217035785</v>
      </c>
      <c r="L6" s="33">
        <f t="shared" ref="L6:L12" si="6">+J6-K6</f>
        <v>7.1013434533348518E-2</v>
      </c>
    </row>
    <row r="7" spans="1:12" s="13" customFormat="1" x14ac:dyDescent="0.4">
      <c r="A7" s="84" t="s">
        <v>84</v>
      </c>
      <c r="B7" s="43">
        <f>+B8+B15+B28</f>
        <v>81188</v>
      </c>
      <c r="C7" s="43">
        <f>+C8+C15+C28</f>
        <v>70613</v>
      </c>
      <c r="D7" s="20">
        <f t="shared" si="0"/>
        <v>1.1497599592143091</v>
      </c>
      <c r="E7" s="21">
        <f t="shared" si="1"/>
        <v>10575</v>
      </c>
      <c r="F7" s="43">
        <f>+F8+F15+F28</f>
        <v>103260</v>
      </c>
      <c r="G7" s="43">
        <f>+G8+G15+G28</f>
        <v>99174</v>
      </c>
      <c r="H7" s="20">
        <f t="shared" si="2"/>
        <v>1.0412003145985842</v>
      </c>
      <c r="I7" s="21">
        <f t="shared" si="3"/>
        <v>4086</v>
      </c>
      <c r="J7" s="20">
        <f t="shared" si="4"/>
        <v>0.78624830524888634</v>
      </c>
      <c r="K7" s="20">
        <f t="shared" si="5"/>
        <v>0.71201121261620992</v>
      </c>
      <c r="L7" s="33">
        <f t="shared" si="6"/>
        <v>7.4237092632676416E-2</v>
      </c>
    </row>
    <row r="8" spans="1:12" s="121" customFormat="1" x14ac:dyDescent="0.4">
      <c r="A8" s="107" t="s">
        <v>91</v>
      </c>
      <c r="B8" s="48">
        <f>SUM(B9:B14)</f>
        <v>66110</v>
      </c>
      <c r="C8" s="48">
        <f>SUM(C9:C14)</f>
        <v>56218</v>
      </c>
      <c r="D8" s="31">
        <f t="shared" si="0"/>
        <v>1.1759578782596321</v>
      </c>
      <c r="E8" s="19">
        <f t="shared" si="1"/>
        <v>9892</v>
      </c>
      <c r="F8" s="48">
        <f>SUM(F9:F14)</f>
        <v>84102</v>
      </c>
      <c r="G8" s="48">
        <f>SUM(G9:G14)</f>
        <v>80127</v>
      </c>
      <c r="H8" s="31">
        <f t="shared" si="2"/>
        <v>1.0496087461155417</v>
      </c>
      <c r="I8" s="19">
        <f t="shared" si="3"/>
        <v>3975</v>
      </c>
      <c r="J8" s="31">
        <f t="shared" si="4"/>
        <v>0.78606929680625903</v>
      </c>
      <c r="K8" s="31">
        <f t="shared" si="5"/>
        <v>0.70161119223233115</v>
      </c>
      <c r="L8" s="30">
        <f t="shared" si="6"/>
        <v>8.4458104573927884E-2</v>
      </c>
    </row>
    <row r="9" spans="1:12" x14ac:dyDescent="0.4">
      <c r="A9" s="88" t="s">
        <v>82</v>
      </c>
      <c r="B9" s="47">
        <f>+'４月(月間)'!B9-'[4]４月動向(20)'!B9</f>
        <v>37073</v>
      </c>
      <c r="C9" s="47">
        <f>+'４月(月間)'!C9-'[4]４月動向(20)'!C9</f>
        <v>32058</v>
      </c>
      <c r="D9" s="25">
        <f t="shared" si="0"/>
        <v>1.1564352111797367</v>
      </c>
      <c r="E9" s="26">
        <f t="shared" si="1"/>
        <v>5015</v>
      </c>
      <c r="F9" s="47">
        <f>+'４月(月間)'!F9-'[4]４月動向(20)'!F9</f>
        <v>48256</v>
      </c>
      <c r="G9" s="47">
        <f>+'４月(月間)'!G9-'[4]４月動向(20)'!G9</f>
        <v>47279</v>
      </c>
      <c r="H9" s="25">
        <f t="shared" si="2"/>
        <v>1.0206645656634024</v>
      </c>
      <c r="I9" s="26">
        <f t="shared" si="3"/>
        <v>977</v>
      </c>
      <c r="J9" s="25">
        <f t="shared" si="4"/>
        <v>0.76825679708222816</v>
      </c>
      <c r="K9" s="25">
        <f t="shared" si="5"/>
        <v>0.67806002665030984</v>
      </c>
      <c r="L9" s="24">
        <f t="shared" si="6"/>
        <v>9.0196770431918316E-2</v>
      </c>
    </row>
    <row r="10" spans="1:12" x14ac:dyDescent="0.4">
      <c r="A10" s="86" t="s">
        <v>83</v>
      </c>
      <c r="B10" s="44">
        <f>+'４月(月間)'!B10-'[4]４月動向(20)'!B10</f>
        <v>10866</v>
      </c>
      <c r="C10" s="44">
        <f>+'４月(月間)'!C10-'[4]４月動向(20)'!C10</f>
        <v>8434</v>
      </c>
      <c r="D10" s="27">
        <f t="shared" si="0"/>
        <v>1.2883566516480911</v>
      </c>
      <c r="E10" s="18">
        <f t="shared" si="1"/>
        <v>2432</v>
      </c>
      <c r="F10" s="47">
        <f>+'４月(月間)'!F10-'[4]４月動向(20)'!F10</f>
        <v>12196</v>
      </c>
      <c r="G10" s="44">
        <f>+'４月(月間)'!G10-'[4]４月動向(20)'!G10</f>
        <v>10948</v>
      </c>
      <c r="H10" s="27">
        <f t="shared" si="2"/>
        <v>1.1139934234563391</v>
      </c>
      <c r="I10" s="18">
        <f t="shared" si="3"/>
        <v>1248</v>
      </c>
      <c r="J10" s="27">
        <f t="shared" si="4"/>
        <v>0.89094785175467361</v>
      </c>
      <c r="K10" s="27">
        <f t="shared" si="5"/>
        <v>0.77036901717208628</v>
      </c>
      <c r="L10" s="32">
        <f t="shared" si="6"/>
        <v>0.12057883458258734</v>
      </c>
    </row>
    <row r="11" spans="1:12" x14ac:dyDescent="0.4">
      <c r="A11" s="86" t="s">
        <v>96</v>
      </c>
      <c r="B11" s="44">
        <f>+'４月(月間)'!B11-'[4]４月動向(20)'!B11</f>
        <v>2295</v>
      </c>
      <c r="C11" s="44">
        <f>+'４月(月間)'!C11-'[4]４月動向(20)'!C11</f>
        <v>1997</v>
      </c>
      <c r="D11" s="27">
        <f t="shared" si="0"/>
        <v>1.1492238357536304</v>
      </c>
      <c r="E11" s="18">
        <f t="shared" si="1"/>
        <v>298</v>
      </c>
      <c r="F11" s="44">
        <f>+'４月(月間)'!F11-'[4]４月動向(20)'!F11</f>
        <v>2700</v>
      </c>
      <c r="G11" s="44">
        <f>+'４月(月間)'!G11-'[4]４月動向(20)'!G11</f>
        <v>2700</v>
      </c>
      <c r="H11" s="27">
        <f t="shared" si="2"/>
        <v>1</v>
      </c>
      <c r="I11" s="18">
        <f t="shared" si="3"/>
        <v>0</v>
      </c>
      <c r="J11" s="27">
        <f t="shared" si="4"/>
        <v>0.85</v>
      </c>
      <c r="K11" s="27">
        <f t="shared" si="5"/>
        <v>0.73962962962962964</v>
      </c>
      <c r="L11" s="32">
        <f t="shared" si="6"/>
        <v>0.11037037037037034</v>
      </c>
    </row>
    <row r="12" spans="1:12" x14ac:dyDescent="0.4">
      <c r="A12" s="86" t="s">
        <v>80</v>
      </c>
      <c r="B12" s="44">
        <f>+'４月(月間)'!B12-'[4]４月動向(20)'!B12</f>
        <v>7559</v>
      </c>
      <c r="C12" s="44">
        <f>+'４月(月間)'!C12-'[4]４月動向(20)'!C12</f>
        <v>6657</v>
      </c>
      <c r="D12" s="27">
        <f t="shared" si="0"/>
        <v>1.1354964698813279</v>
      </c>
      <c r="E12" s="18">
        <f t="shared" si="1"/>
        <v>902</v>
      </c>
      <c r="F12" s="44">
        <f>+'４月(月間)'!F12-'[4]４月動向(20)'!F12</f>
        <v>9980</v>
      </c>
      <c r="G12" s="44">
        <f>+'４月(月間)'!G12-'[4]４月動向(20)'!G12</f>
        <v>9600</v>
      </c>
      <c r="H12" s="27">
        <f t="shared" si="2"/>
        <v>1.0395833333333333</v>
      </c>
      <c r="I12" s="18">
        <f t="shared" si="3"/>
        <v>380</v>
      </c>
      <c r="J12" s="27">
        <f t="shared" si="4"/>
        <v>0.75741482965931861</v>
      </c>
      <c r="K12" s="27">
        <f t="shared" si="5"/>
        <v>0.69343750000000004</v>
      </c>
      <c r="L12" s="32">
        <f t="shared" si="6"/>
        <v>6.3977329659318571E-2</v>
      </c>
    </row>
    <row r="13" spans="1:12" x14ac:dyDescent="0.4">
      <c r="A13" s="86" t="s">
        <v>171</v>
      </c>
      <c r="B13" s="44">
        <f>+'４月(月間)'!B13-'[4]４月動向(20)'!B13</f>
        <v>6044</v>
      </c>
      <c r="C13" s="44">
        <f>+'４月(月間)'!C13-'[4]４月動向(20)'!C13</f>
        <v>5043</v>
      </c>
      <c r="D13" s="27">
        <f t="shared" si="0"/>
        <v>1.1984929605393615</v>
      </c>
      <c r="E13" s="18">
        <f t="shared" si="1"/>
        <v>1001</v>
      </c>
      <c r="F13" s="44">
        <f>+'４月(月間)'!F13-'[4]４月動向(20)'!F13</f>
        <v>8270</v>
      </c>
      <c r="G13" s="44">
        <f>+'４月(月間)'!G13-'[4]４月動向(20)'!G13</f>
        <v>6900</v>
      </c>
      <c r="H13" s="27">
        <f t="shared" si="2"/>
        <v>1.1985507246376812</v>
      </c>
      <c r="I13" s="18">
        <f t="shared" si="3"/>
        <v>1370</v>
      </c>
      <c r="J13" s="27">
        <f t="shared" si="4"/>
        <v>0.73083434099153566</v>
      </c>
      <c r="K13" s="27">
        <f t="shared" si="5"/>
        <v>0.73086956521739133</v>
      </c>
      <c r="L13" s="32">
        <v>0</v>
      </c>
    </row>
    <row r="14" spans="1:12" x14ac:dyDescent="0.4">
      <c r="A14" s="89" t="s">
        <v>165</v>
      </c>
      <c r="B14" s="44">
        <f>+'４月(月間)'!B14-'[4]４月動向(20)'!B14</f>
        <v>2273</v>
      </c>
      <c r="C14" s="44">
        <f>+'４月(月間)'!C14-'[4]４月動向(20)'!C14</f>
        <v>2029</v>
      </c>
      <c r="D14" s="27">
        <f t="shared" si="0"/>
        <v>1.1202562838836865</v>
      </c>
      <c r="E14" s="18">
        <f t="shared" si="1"/>
        <v>244</v>
      </c>
      <c r="F14" s="44">
        <f>+'４月(月間)'!F14-'[4]４月動向(20)'!F14</f>
        <v>2700</v>
      </c>
      <c r="G14" s="44">
        <f>+'４月(月間)'!G14-'[4]４月動向(20)'!G14</f>
        <v>2700</v>
      </c>
      <c r="H14" s="27">
        <f t="shared" si="2"/>
        <v>1</v>
      </c>
      <c r="I14" s="18">
        <f t="shared" si="3"/>
        <v>0</v>
      </c>
      <c r="J14" s="27">
        <f t="shared" si="4"/>
        <v>0.84185185185185185</v>
      </c>
      <c r="K14" s="27">
        <f t="shared" si="5"/>
        <v>0.75148148148148153</v>
      </c>
      <c r="L14" s="32">
        <f t="shared" ref="L14:L49" si="7">+J14-K14</f>
        <v>9.0370370370370323E-2</v>
      </c>
    </row>
    <row r="15" spans="1:12" x14ac:dyDescent="0.4">
      <c r="A15" s="107" t="s">
        <v>90</v>
      </c>
      <c r="B15" s="48">
        <f>SUM(B16:B27)</f>
        <v>14501</v>
      </c>
      <c r="C15" s="48">
        <f>SUM(C16:C27)</f>
        <v>13752</v>
      </c>
      <c r="D15" s="31">
        <f t="shared" si="0"/>
        <v>1.0544648051192553</v>
      </c>
      <c r="E15" s="19">
        <f t="shared" si="1"/>
        <v>749</v>
      </c>
      <c r="F15" s="48">
        <f>SUM(F16:F27)</f>
        <v>18300</v>
      </c>
      <c r="G15" s="48">
        <f>SUM(G16:G27)</f>
        <v>18150</v>
      </c>
      <c r="H15" s="31">
        <f t="shared" si="2"/>
        <v>1.0082644628099173</v>
      </c>
      <c r="I15" s="19">
        <f t="shared" si="3"/>
        <v>150</v>
      </c>
      <c r="J15" s="31">
        <f t="shared" si="4"/>
        <v>0.79240437158469945</v>
      </c>
      <c r="K15" s="31">
        <f t="shared" si="5"/>
        <v>0.75768595041322317</v>
      </c>
      <c r="L15" s="30">
        <f t="shared" si="7"/>
        <v>3.4718421171476277E-2</v>
      </c>
    </row>
    <row r="16" spans="1:12" x14ac:dyDescent="0.4">
      <c r="A16" s="87" t="s">
        <v>164</v>
      </c>
      <c r="B16" s="45">
        <f>+'４月(月間)'!B16-'[4]４月動向(20)'!B16</f>
        <v>1174</v>
      </c>
      <c r="C16" s="45">
        <f>+'４月(月間)'!C16-'[4]４月動向(20)'!C16</f>
        <v>1066</v>
      </c>
      <c r="D16" s="23">
        <f t="shared" si="0"/>
        <v>1.1013133208255159</v>
      </c>
      <c r="E16" s="17">
        <f t="shared" si="1"/>
        <v>108</v>
      </c>
      <c r="F16" s="45">
        <f>+'４月(月間)'!F16-'[4]４月動向(20)'!F16</f>
        <v>1500</v>
      </c>
      <c r="G16" s="45">
        <f>+'４月(月間)'!G16-'[4]４月動向(20)'!G16</f>
        <v>1500</v>
      </c>
      <c r="H16" s="23">
        <f t="shared" si="2"/>
        <v>1</v>
      </c>
      <c r="I16" s="17">
        <f t="shared" si="3"/>
        <v>0</v>
      </c>
      <c r="J16" s="23">
        <f t="shared" si="4"/>
        <v>0.78266666666666662</v>
      </c>
      <c r="K16" s="23">
        <f t="shared" si="5"/>
        <v>0.71066666666666667</v>
      </c>
      <c r="L16" s="22">
        <f t="shared" si="7"/>
        <v>7.1999999999999953E-2</v>
      </c>
    </row>
    <row r="17" spans="1:12" s="120" customFormat="1" x14ac:dyDescent="0.4">
      <c r="A17" s="86" t="s">
        <v>163</v>
      </c>
      <c r="B17" s="44">
        <f>+'４月(月間)'!B17-'[4]４月動向(20)'!B17</f>
        <v>1226</v>
      </c>
      <c r="C17" s="44">
        <f>+'４月(月間)'!C17-'[4]４月動向(20)'!C17</f>
        <v>1166</v>
      </c>
      <c r="D17" s="27">
        <f t="shared" si="0"/>
        <v>1.0514579759862779</v>
      </c>
      <c r="E17" s="18">
        <f t="shared" si="1"/>
        <v>60</v>
      </c>
      <c r="F17" s="44">
        <f>+'４月(月間)'!F17-'[4]４月動向(20)'!F17</f>
        <v>1500</v>
      </c>
      <c r="G17" s="44">
        <f>+'４月(月間)'!G17-'[4]４月動向(20)'!G17</f>
        <v>1500</v>
      </c>
      <c r="H17" s="27">
        <f t="shared" si="2"/>
        <v>1</v>
      </c>
      <c r="I17" s="18">
        <f t="shared" si="3"/>
        <v>0</v>
      </c>
      <c r="J17" s="27">
        <f t="shared" si="4"/>
        <v>0.81733333333333336</v>
      </c>
      <c r="K17" s="27">
        <f t="shared" si="5"/>
        <v>0.77733333333333332</v>
      </c>
      <c r="L17" s="32">
        <f t="shared" si="7"/>
        <v>4.0000000000000036E-2</v>
      </c>
    </row>
    <row r="18" spans="1:12" s="120" customFormat="1" x14ac:dyDescent="0.4">
      <c r="A18" s="86" t="s">
        <v>162</v>
      </c>
      <c r="B18" s="44">
        <f>+'４月(月間)'!B18-'[4]４月動向(20)'!B18</f>
        <v>939</v>
      </c>
      <c r="C18" s="44">
        <f>+'４月(月間)'!C18-'[4]４月動向(20)'!C18</f>
        <v>989</v>
      </c>
      <c r="D18" s="27">
        <f t="shared" si="0"/>
        <v>0.94944388270980784</v>
      </c>
      <c r="E18" s="18">
        <f t="shared" si="1"/>
        <v>-50</v>
      </c>
      <c r="F18" s="44">
        <f>+'４月(月間)'!F18-'[4]４月動向(20)'!F18</f>
        <v>1500</v>
      </c>
      <c r="G18" s="44">
        <f>+'４月(月間)'!G18-'[4]４月動向(20)'!G18</f>
        <v>1500</v>
      </c>
      <c r="H18" s="27">
        <f t="shared" si="2"/>
        <v>1</v>
      </c>
      <c r="I18" s="18">
        <f t="shared" si="3"/>
        <v>0</v>
      </c>
      <c r="J18" s="27">
        <f t="shared" si="4"/>
        <v>0.626</v>
      </c>
      <c r="K18" s="27">
        <f t="shared" si="5"/>
        <v>0.65933333333333333</v>
      </c>
      <c r="L18" s="32">
        <f t="shared" si="7"/>
        <v>-3.3333333333333326E-2</v>
      </c>
    </row>
    <row r="19" spans="1:12" s="120" customFormat="1" x14ac:dyDescent="0.4">
      <c r="A19" s="86" t="s">
        <v>161</v>
      </c>
      <c r="B19" s="44">
        <f>+'４月(月間)'!B19-'[4]４月動向(20)'!B19</f>
        <v>2605</v>
      </c>
      <c r="C19" s="44">
        <f>+'４月(月間)'!C19-'[4]４月動向(20)'!C19</f>
        <v>2391</v>
      </c>
      <c r="D19" s="27">
        <f t="shared" si="0"/>
        <v>1.0895023002927646</v>
      </c>
      <c r="E19" s="18">
        <f t="shared" si="1"/>
        <v>214</v>
      </c>
      <c r="F19" s="44">
        <f>+'４月(月間)'!F19-'[4]４月動向(20)'!F19</f>
        <v>3000</v>
      </c>
      <c r="G19" s="44">
        <f>+'４月(月間)'!G19-'[4]４月動向(20)'!G19</f>
        <v>2850</v>
      </c>
      <c r="H19" s="27">
        <f t="shared" si="2"/>
        <v>1.0526315789473684</v>
      </c>
      <c r="I19" s="18">
        <f t="shared" si="3"/>
        <v>150</v>
      </c>
      <c r="J19" s="27">
        <f t="shared" si="4"/>
        <v>0.86833333333333329</v>
      </c>
      <c r="K19" s="27">
        <f t="shared" si="5"/>
        <v>0.83894736842105266</v>
      </c>
      <c r="L19" s="32">
        <f t="shared" si="7"/>
        <v>2.9385964912280627E-2</v>
      </c>
    </row>
    <row r="20" spans="1:12" s="120" customFormat="1" x14ac:dyDescent="0.4">
      <c r="A20" s="86" t="s">
        <v>160</v>
      </c>
      <c r="B20" s="44">
        <f>+'４月(月間)'!B20-'[4]４月動向(20)'!B20</f>
        <v>1324</v>
      </c>
      <c r="C20" s="44">
        <f>+'４月(月間)'!C20-'[4]４月動向(20)'!C20</f>
        <v>1312</v>
      </c>
      <c r="D20" s="27">
        <f t="shared" si="0"/>
        <v>1.0091463414634145</v>
      </c>
      <c r="E20" s="18">
        <f t="shared" si="1"/>
        <v>12</v>
      </c>
      <c r="F20" s="44">
        <f>+'４月(月間)'!F20-'[4]４月動向(20)'!F20</f>
        <v>1500</v>
      </c>
      <c r="G20" s="44">
        <f>+'４月(月間)'!G20-'[4]４月動向(20)'!G20</f>
        <v>1500</v>
      </c>
      <c r="H20" s="27">
        <f t="shared" si="2"/>
        <v>1</v>
      </c>
      <c r="I20" s="18">
        <f t="shared" si="3"/>
        <v>0</v>
      </c>
      <c r="J20" s="27">
        <f t="shared" si="4"/>
        <v>0.88266666666666671</v>
      </c>
      <c r="K20" s="27">
        <f t="shared" si="5"/>
        <v>0.8746666666666667</v>
      </c>
      <c r="L20" s="32">
        <f t="shared" si="7"/>
        <v>8.0000000000000071E-3</v>
      </c>
    </row>
    <row r="21" spans="1:12" s="120" customFormat="1" x14ac:dyDescent="0.4">
      <c r="A21" s="86" t="s">
        <v>159</v>
      </c>
      <c r="B21" s="44">
        <f>+'４月(月間)'!B21-'[4]４月動向(20)'!B21</f>
        <v>980</v>
      </c>
      <c r="C21" s="44">
        <f>+'４月(月間)'!C21-'[4]４月動向(20)'!C21</f>
        <v>1023</v>
      </c>
      <c r="D21" s="27">
        <f t="shared" si="0"/>
        <v>0.95796676441837736</v>
      </c>
      <c r="E21" s="18">
        <f t="shared" si="1"/>
        <v>-43</v>
      </c>
      <c r="F21" s="44">
        <f>+'４月(月間)'!F21-'[4]４月動向(20)'!F21</f>
        <v>1500</v>
      </c>
      <c r="G21" s="44">
        <f>+'４月(月間)'!G21-'[4]４月動向(20)'!G21</f>
        <v>1500</v>
      </c>
      <c r="H21" s="27">
        <f t="shared" si="2"/>
        <v>1</v>
      </c>
      <c r="I21" s="18">
        <f t="shared" si="3"/>
        <v>0</v>
      </c>
      <c r="J21" s="27">
        <f t="shared" si="4"/>
        <v>0.65333333333333332</v>
      </c>
      <c r="K21" s="27">
        <f t="shared" si="5"/>
        <v>0.68200000000000005</v>
      </c>
      <c r="L21" s="32">
        <f t="shared" si="7"/>
        <v>-2.8666666666666729E-2</v>
      </c>
    </row>
    <row r="22" spans="1:12" s="120" customFormat="1" x14ac:dyDescent="0.4">
      <c r="A22" s="86" t="s">
        <v>158</v>
      </c>
      <c r="B22" s="44">
        <f>+'４月(月間)'!B22-'[4]４月動向(20)'!B22</f>
        <v>1238</v>
      </c>
      <c r="C22" s="44">
        <f>+'４月(月間)'!C22-'[4]４月動向(20)'!C22</f>
        <v>1113</v>
      </c>
      <c r="D22" s="27">
        <f t="shared" si="0"/>
        <v>1.1123090745732256</v>
      </c>
      <c r="E22" s="18">
        <f t="shared" si="1"/>
        <v>125</v>
      </c>
      <c r="F22" s="44">
        <f>+'４月(月間)'!F22-'[4]４月動向(20)'!F22</f>
        <v>1500</v>
      </c>
      <c r="G22" s="44">
        <f>+'４月(月間)'!G22-'[4]４月動向(20)'!G22</f>
        <v>1500</v>
      </c>
      <c r="H22" s="27">
        <f t="shared" si="2"/>
        <v>1</v>
      </c>
      <c r="I22" s="18">
        <f t="shared" si="3"/>
        <v>0</v>
      </c>
      <c r="J22" s="123">
        <f t="shared" si="4"/>
        <v>0.82533333333333336</v>
      </c>
      <c r="K22" s="122">
        <f t="shared" si="5"/>
        <v>0.74199999999999999</v>
      </c>
      <c r="L22" s="32">
        <f t="shared" si="7"/>
        <v>8.333333333333337E-2</v>
      </c>
    </row>
    <row r="23" spans="1:12" s="120" customFormat="1" x14ac:dyDescent="0.4">
      <c r="A23" s="86" t="s">
        <v>157</v>
      </c>
      <c r="B23" s="44">
        <f>+'４月(月間)'!B23-'[4]４月動向(20)'!B23</f>
        <v>520</v>
      </c>
      <c r="C23" s="44">
        <f>+'４月(月間)'!C23-'[4]４月動向(20)'!C23</f>
        <v>545</v>
      </c>
      <c r="D23" s="27">
        <f t="shared" si="0"/>
        <v>0.95412844036697253</v>
      </c>
      <c r="E23" s="18">
        <f t="shared" si="1"/>
        <v>-25</v>
      </c>
      <c r="F23" s="44">
        <f>+'４月(月間)'!F23-'[4]４月動向(20)'!F23</f>
        <v>750</v>
      </c>
      <c r="G23" s="44">
        <f>+'４月(月間)'!G23-'[4]４月動向(20)'!G23</f>
        <v>900</v>
      </c>
      <c r="H23" s="27">
        <f t="shared" si="2"/>
        <v>0.83333333333333337</v>
      </c>
      <c r="I23" s="18">
        <f t="shared" si="3"/>
        <v>-150</v>
      </c>
      <c r="J23" s="27">
        <f t="shared" si="4"/>
        <v>0.69333333333333336</v>
      </c>
      <c r="K23" s="27">
        <f t="shared" si="5"/>
        <v>0.60555555555555551</v>
      </c>
      <c r="L23" s="32">
        <f t="shared" si="7"/>
        <v>8.7777777777777843E-2</v>
      </c>
    </row>
    <row r="24" spans="1:12" s="120" customFormat="1" x14ac:dyDescent="0.4">
      <c r="A24" s="86" t="s">
        <v>156</v>
      </c>
      <c r="B24" s="44">
        <f>+'４月(月間)'!B24-'[4]４月動向(20)'!B24</f>
        <v>350</v>
      </c>
      <c r="C24" s="44">
        <f>+'４月(月間)'!C24-'[4]４月動向(20)'!C24</f>
        <v>306</v>
      </c>
      <c r="D24" s="27">
        <f t="shared" si="0"/>
        <v>1.1437908496732025</v>
      </c>
      <c r="E24" s="18">
        <f t="shared" si="1"/>
        <v>44</v>
      </c>
      <c r="F24" s="44">
        <f>+'４月(月間)'!F24-'[4]４月動向(20)'!F24</f>
        <v>750</v>
      </c>
      <c r="G24" s="44">
        <f>+'４月(月間)'!G24-'[4]４月動向(20)'!G24</f>
        <v>600</v>
      </c>
      <c r="H24" s="27">
        <f t="shared" si="2"/>
        <v>1.25</v>
      </c>
      <c r="I24" s="18">
        <f t="shared" si="3"/>
        <v>150</v>
      </c>
      <c r="J24" s="27">
        <f t="shared" si="4"/>
        <v>0.46666666666666667</v>
      </c>
      <c r="K24" s="27">
        <f t="shared" si="5"/>
        <v>0.51</v>
      </c>
      <c r="L24" s="32">
        <f t="shared" si="7"/>
        <v>-4.3333333333333335E-2</v>
      </c>
    </row>
    <row r="25" spans="1:12" s="120" customFormat="1" x14ac:dyDescent="0.4">
      <c r="A25" s="86" t="s">
        <v>155</v>
      </c>
      <c r="B25" s="44">
        <f>+'４月(月間)'!B25-'[4]４月動向(20)'!B25</f>
        <v>1583</v>
      </c>
      <c r="C25" s="44">
        <f>+'４月(月間)'!C25-'[4]４月動向(20)'!C25</f>
        <v>1412</v>
      </c>
      <c r="D25" s="27">
        <f t="shared" si="0"/>
        <v>1.1211048158640227</v>
      </c>
      <c r="E25" s="18">
        <f t="shared" si="1"/>
        <v>171</v>
      </c>
      <c r="F25" s="44">
        <f>+'４月(月間)'!F25-'[4]４月動向(20)'!F25</f>
        <v>1800</v>
      </c>
      <c r="G25" s="44">
        <f>+'４月(月間)'!G25-'[4]４月動向(20)'!G25</f>
        <v>1800</v>
      </c>
      <c r="H25" s="27">
        <f t="shared" si="2"/>
        <v>1</v>
      </c>
      <c r="I25" s="18">
        <f t="shared" si="3"/>
        <v>0</v>
      </c>
      <c r="J25" s="27">
        <f t="shared" si="4"/>
        <v>0.87944444444444447</v>
      </c>
      <c r="K25" s="27">
        <f t="shared" si="5"/>
        <v>0.7844444444444445</v>
      </c>
      <c r="L25" s="32">
        <f t="shared" si="7"/>
        <v>9.4999999999999973E-2</v>
      </c>
    </row>
    <row r="26" spans="1:12" s="120" customFormat="1" x14ac:dyDescent="0.4">
      <c r="A26" s="86" t="s">
        <v>154</v>
      </c>
      <c r="B26" s="44">
        <f>+'４月(月間)'!B26-'[4]４月動向(20)'!B26</f>
        <v>1224</v>
      </c>
      <c r="C26" s="44">
        <f>+'４月(月間)'!C26-'[4]４月動向(20)'!C26</f>
        <v>1109</v>
      </c>
      <c r="D26" s="27">
        <f t="shared" si="0"/>
        <v>1.1036970243462578</v>
      </c>
      <c r="E26" s="18">
        <f t="shared" si="1"/>
        <v>115</v>
      </c>
      <c r="F26" s="44">
        <f>+'４月(月間)'!F26-'[4]４月動向(20)'!F26</f>
        <v>1500</v>
      </c>
      <c r="G26" s="44">
        <f>+'４月(月間)'!G26-'[4]４月動向(20)'!G26</f>
        <v>1500</v>
      </c>
      <c r="H26" s="27">
        <f t="shared" si="2"/>
        <v>1</v>
      </c>
      <c r="I26" s="18">
        <f t="shared" si="3"/>
        <v>0</v>
      </c>
      <c r="J26" s="27">
        <f t="shared" si="4"/>
        <v>0.81599999999999995</v>
      </c>
      <c r="K26" s="27">
        <f t="shared" si="5"/>
        <v>0.73933333333333329</v>
      </c>
      <c r="L26" s="32">
        <f t="shared" si="7"/>
        <v>7.6666666666666661E-2</v>
      </c>
    </row>
    <row r="27" spans="1:12" x14ac:dyDescent="0.4">
      <c r="A27" s="88" t="s">
        <v>153</v>
      </c>
      <c r="B27" s="47">
        <f>+'４月(月間)'!B27-'[4]４月動向(20)'!B27</f>
        <v>1338</v>
      </c>
      <c r="C27" s="47">
        <f>+'４月(月間)'!C27-'[4]４月動向(20)'!C27</f>
        <v>1320</v>
      </c>
      <c r="D27" s="25">
        <f t="shared" si="0"/>
        <v>1.0136363636363637</v>
      </c>
      <c r="E27" s="26">
        <f t="shared" si="1"/>
        <v>18</v>
      </c>
      <c r="F27" s="47">
        <f>+'４月(月間)'!F27-'[4]４月動向(20)'!F27</f>
        <v>1500</v>
      </c>
      <c r="G27" s="47">
        <f>+'４月(月間)'!G27-'[4]４月動向(20)'!G27</f>
        <v>1500</v>
      </c>
      <c r="H27" s="25">
        <f t="shared" si="2"/>
        <v>1</v>
      </c>
      <c r="I27" s="26">
        <f t="shared" si="3"/>
        <v>0</v>
      </c>
      <c r="J27" s="25">
        <f t="shared" si="4"/>
        <v>0.89200000000000002</v>
      </c>
      <c r="K27" s="25">
        <f t="shared" si="5"/>
        <v>0.88</v>
      </c>
      <c r="L27" s="24">
        <f t="shared" si="7"/>
        <v>1.2000000000000011E-2</v>
      </c>
    </row>
    <row r="28" spans="1:12" x14ac:dyDescent="0.4">
      <c r="A28" s="107" t="s">
        <v>89</v>
      </c>
      <c r="B28" s="48">
        <f>SUM(B29:B30)</f>
        <v>577</v>
      </c>
      <c r="C28" s="48">
        <f>SUM(C29:C30)</f>
        <v>643</v>
      </c>
      <c r="D28" s="31">
        <f t="shared" si="0"/>
        <v>0.89735614307931566</v>
      </c>
      <c r="E28" s="19">
        <f t="shared" si="1"/>
        <v>-66</v>
      </c>
      <c r="F28" s="48">
        <f>SUM(F29:F30)</f>
        <v>858</v>
      </c>
      <c r="G28" s="48">
        <f>SUM(G29:G30)</f>
        <v>897</v>
      </c>
      <c r="H28" s="31">
        <f t="shared" si="2"/>
        <v>0.95652173913043481</v>
      </c>
      <c r="I28" s="19">
        <f t="shared" si="3"/>
        <v>-39</v>
      </c>
      <c r="J28" s="31">
        <f t="shared" si="4"/>
        <v>0.67249417249417254</v>
      </c>
      <c r="K28" s="31">
        <f t="shared" si="5"/>
        <v>0.71683389074693427</v>
      </c>
      <c r="L28" s="30">
        <f t="shared" si="7"/>
        <v>-4.4339718252761728E-2</v>
      </c>
    </row>
    <row r="29" spans="1:12" x14ac:dyDescent="0.4">
      <c r="A29" s="88" t="s">
        <v>152</v>
      </c>
      <c r="B29" s="47">
        <f>+'４月(月間)'!B29-'[4]４月動向(20)'!B29</f>
        <v>315</v>
      </c>
      <c r="C29" s="47">
        <f>+'４月(月間)'!C29-'[4]４月動向(20)'!C29</f>
        <v>375</v>
      </c>
      <c r="D29" s="25">
        <f t="shared" si="0"/>
        <v>0.84</v>
      </c>
      <c r="E29" s="26">
        <f t="shared" si="1"/>
        <v>-60</v>
      </c>
      <c r="F29" s="47">
        <f>+'４月(月間)'!F29-'[4]４月動向(20)'!F29</f>
        <v>468</v>
      </c>
      <c r="G29" s="47">
        <f>+'４月(月間)'!G29-'[4]４月動向(20)'!G29</f>
        <v>507</v>
      </c>
      <c r="H29" s="25">
        <f t="shared" si="2"/>
        <v>0.92307692307692313</v>
      </c>
      <c r="I29" s="26">
        <f t="shared" si="3"/>
        <v>-39</v>
      </c>
      <c r="J29" s="25">
        <f t="shared" si="4"/>
        <v>0.67307692307692313</v>
      </c>
      <c r="K29" s="25">
        <f t="shared" si="5"/>
        <v>0.73964497041420119</v>
      </c>
      <c r="L29" s="24">
        <f t="shared" si="7"/>
        <v>-6.6568047337278058E-2</v>
      </c>
    </row>
    <row r="30" spans="1:12" x14ac:dyDescent="0.4">
      <c r="A30" s="86" t="s">
        <v>151</v>
      </c>
      <c r="B30" s="44">
        <f>+'４月(月間)'!B30-'[4]４月動向(20)'!B30</f>
        <v>262</v>
      </c>
      <c r="C30" s="44">
        <f>+'４月(月間)'!C30-'[4]４月動向(20)'!C30</f>
        <v>268</v>
      </c>
      <c r="D30" s="27">
        <f t="shared" si="0"/>
        <v>0.97761194029850751</v>
      </c>
      <c r="E30" s="18">
        <f t="shared" si="1"/>
        <v>-6</v>
      </c>
      <c r="F30" s="44">
        <f>+'４月(月間)'!F30-'[4]４月動向(20)'!F30</f>
        <v>390</v>
      </c>
      <c r="G30" s="44">
        <f>+'４月(月間)'!G30-'[4]４月動向(20)'!G30</f>
        <v>390</v>
      </c>
      <c r="H30" s="27">
        <f t="shared" si="2"/>
        <v>1</v>
      </c>
      <c r="I30" s="18">
        <f t="shared" si="3"/>
        <v>0</v>
      </c>
      <c r="J30" s="27">
        <f t="shared" si="4"/>
        <v>0.67179487179487174</v>
      </c>
      <c r="K30" s="27">
        <f t="shared" si="5"/>
        <v>0.68717948717948718</v>
      </c>
      <c r="L30" s="32">
        <f t="shared" si="7"/>
        <v>-1.5384615384615441E-2</v>
      </c>
    </row>
    <row r="31" spans="1:12" s="13" customFormat="1" x14ac:dyDescent="0.4">
      <c r="A31" s="84" t="s">
        <v>93</v>
      </c>
      <c r="B31" s="43">
        <f>SUM(B32:B49)</f>
        <v>88004</v>
      </c>
      <c r="C31" s="43">
        <f>SUM(C32:C49)</f>
        <v>76345</v>
      </c>
      <c r="D31" s="20">
        <f t="shared" si="0"/>
        <v>1.1527146505992534</v>
      </c>
      <c r="E31" s="21">
        <f t="shared" si="1"/>
        <v>11659</v>
      </c>
      <c r="F31" s="21">
        <f>SUM(F32:F49)</f>
        <v>119924</v>
      </c>
      <c r="G31" s="43">
        <f>SUM(G32:G49)</f>
        <v>114717</v>
      </c>
      <c r="H31" s="20">
        <f t="shared" si="2"/>
        <v>1.0453899596398093</v>
      </c>
      <c r="I31" s="21">
        <f t="shared" si="3"/>
        <v>5207</v>
      </c>
      <c r="J31" s="20">
        <f t="shared" si="4"/>
        <v>0.73383142657016109</v>
      </c>
      <c r="K31" s="20">
        <f t="shared" si="5"/>
        <v>0.66550729185735336</v>
      </c>
      <c r="L31" s="33">
        <f t="shared" si="7"/>
        <v>6.8324134712807738E-2</v>
      </c>
    </row>
    <row r="32" spans="1:12" x14ac:dyDescent="0.4">
      <c r="A32" s="86" t="s">
        <v>82</v>
      </c>
      <c r="B32" s="44">
        <f>+'４月(月間)'!B32-'[4]４月動向(20)'!B32</f>
        <v>33326</v>
      </c>
      <c r="C32" s="44">
        <f>+'４月(月間)'!C32-'[4]４月動向(20)'!C32</f>
        <v>28564</v>
      </c>
      <c r="D32" s="27">
        <f t="shared" si="0"/>
        <v>1.1667133454698222</v>
      </c>
      <c r="E32" s="18">
        <f t="shared" si="1"/>
        <v>4762</v>
      </c>
      <c r="F32" s="44">
        <f>+'４月(月間)'!F32-'[4]４月動向(20)'!F32</f>
        <v>44230</v>
      </c>
      <c r="G32" s="44">
        <f>+'４月(月間)'!G32-'[4]４月動向(20)'!G32</f>
        <v>41651</v>
      </c>
      <c r="H32" s="27">
        <f t="shared" si="2"/>
        <v>1.0619192816499003</v>
      </c>
      <c r="I32" s="18">
        <f t="shared" si="3"/>
        <v>2579</v>
      </c>
      <c r="J32" s="27">
        <f t="shared" si="4"/>
        <v>0.75347049513904585</v>
      </c>
      <c r="K32" s="27">
        <f t="shared" si="5"/>
        <v>0.68579385849079255</v>
      </c>
      <c r="L32" s="32">
        <f t="shared" si="7"/>
        <v>6.7676636648253297E-2</v>
      </c>
    </row>
    <row r="33" spans="1:12" x14ac:dyDescent="0.4">
      <c r="A33" s="86" t="s">
        <v>150</v>
      </c>
      <c r="B33" s="44">
        <f>+'４月(月間)'!B33-'[4]４月動向(20)'!B33</f>
        <v>12465</v>
      </c>
      <c r="C33" s="44">
        <f>+'４月(月間)'!C33-'[4]４月動向(20)'!C33</f>
        <v>10438</v>
      </c>
      <c r="D33" s="27">
        <f t="shared" si="0"/>
        <v>1.1941942900938878</v>
      </c>
      <c r="E33" s="18">
        <f t="shared" si="1"/>
        <v>2027</v>
      </c>
      <c r="F33" s="44">
        <f>+'４月(月間)'!F33-'[4]４月動向(20)'!F33</f>
        <v>14260</v>
      </c>
      <c r="G33" s="44">
        <f>+'４月(月間)'!G33-'[4]４月動向(20)'!G33</f>
        <v>14254</v>
      </c>
      <c r="H33" s="27">
        <f t="shared" si="2"/>
        <v>1.0004209344745334</v>
      </c>
      <c r="I33" s="18">
        <f t="shared" si="3"/>
        <v>6</v>
      </c>
      <c r="J33" s="27">
        <f t="shared" si="4"/>
        <v>0.87412342215988781</v>
      </c>
      <c r="K33" s="27">
        <f t="shared" si="5"/>
        <v>0.73228567419671675</v>
      </c>
      <c r="L33" s="32">
        <f t="shared" si="7"/>
        <v>0.14183774796317106</v>
      </c>
    </row>
    <row r="34" spans="1:12" x14ac:dyDescent="0.4">
      <c r="A34" s="86" t="s">
        <v>149</v>
      </c>
      <c r="B34" s="44">
        <f>+'４月(月間)'!B34-'[4]４月動向(20)'!B34</f>
        <v>4494</v>
      </c>
      <c r="C34" s="44">
        <f>+'４月(月間)'!C34-'[4]４月動向(20)'!C34</f>
        <v>3710</v>
      </c>
      <c r="D34" s="27">
        <f t="shared" si="0"/>
        <v>1.2113207547169811</v>
      </c>
      <c r="E34" s="18">
        <f t="shared" si="1"/>
        <v>784</v>
      </c>
      <c r="F34" s="44">
        <f>+'４月(月間)'!F34-'[4]４月動向(20)'!F34</f>
        <v>6073</v>
      </c>
      <c r="G34" s="44">
        <f>+'４月(月間)'!G34-'[4]４月動向(20)'!G34</f>
        <v>5760</v>
      </c>
      <c r="H34" s="27">
        <f t="shared" si="2"/>
        <v>1.0543402777777777</v>
      </c>
      <c r="I34" s="18">
        <f t="shared" si="3"/>
        <v>313</v>
      </c>
      <c r="J34" s="27">
        <f t="shared" si="4"/>
        <v>0.73999670673472751</v>
      </c>
      <c r="K34" s="27">
        <f t="shared" si="5"/>
        <v>0.64409722222222221</v>
      </c>
      <c r="L34" s="32">
        <f t="shared" si="7"/>
        <v>9.5899484512505295E-2</v>
      </c>
    </row>
    <row r="35" spans="1:12" x14ac:dyDescent="0.4">
      <c r="A35" s="86" t="s">
        <v>80</v>
      </c>
      <c r="B35" s="44">
        <f>+'４月(月間)'!B35-'[4]４月動向(20)'!B35</f>
        <v>11614</v>
      </c>
      <c r="C35" s="44">
        <f>+'４月(月間)'!C35-'[4]４月動向(20)'!C35</f>
        <v>11041</v>
      </c>
      <c r="D35" s="27">
        <f t="shared" si="0"/>
        <v>1.0518974730549768</v>
      </c>
      <c r="E35" s="18">
        <f t="shared" si="1"/>
        <v>573</v>
      </c>
      <c r="F35" s="44">
        <f>+'４月(月間)'!F35-'[4]４月動向(20)'!F35</f>
        <v>18048</v>
      </c>
      <c r="G35" s="44">
        <f>+'４月(月間)'!G35-'[4]４月動向(20)'!G35</f>
        <v>17922</v>
      </c>
      <c r="H35" s="27">
        <f t="shared" si="2"/>
        <v>1.0070304653498494</v>
      </c>
      <c r="I35" s="18">
        <f t="shared" si="3"/>
        <v>126</v>
      </c>
      <c r="J35" s="27">
        <f t="shared" si="4"/>
        <v>0.64350620567375882</v>
      </c>
      <c r="K35" s="27">
        <f t="shared" si="5"/>
        <v>0.61605847561656069</v>
      </c>
      <c r="L35" s="32">
        <f t="shared" si="7"/>
        <v>2.7447730057198139E-2</v>
      </c>
    </row>
    <row r="36" spans="1:12" x14ac:dyDescent="0.4">
      <c r="A36" s="86" t="s">
        <v>81</v>
      </c>
      <c r="B36" s="44">
        <f>+'４月(月間)'!B36-'[4]４月動向(20)'!B36</f>
        <v>7421</v>
      </c>
      <c r="C36" s="44">
        <f>+'４月(月間)'!C36-'[4]４月動向(20)'!C36</f>
        <v>6094</v>
      </c>
      <c r="D36" s="27">
        <f t="shared" si="0"/>
        <v>1.217755169018707</v>
      </c>
      <c r="E36" s="18">
        <f t="shared" si="1"/>
        <v>1327</v>
      </c>
      <c r="F36" s="44">
        <f>+'４月(月間)'!F36-'[4]４月動向(20)'!F36</f>
        <v>10465</v>
      </c>
      <c r="G36" s="44">
        <f>+'４月(月間)'!G36-'[4]４月動向(20)'!G36</f>
        <v>9364</v>
      </c>
      <c r="H36" s="27">
        <f t="shared" si="2"/>
        <v>1.117577958137548</v>
      </c>
      <c r="I36" s="18">
        <f t="shared" si="3"/>
        <v>1101</v>
      </c>
      <c r="J36" s="27">
        <f t="shared" si="4"/>
        <v>0.7091256569517439</v>
      </c>
      <c r="K36" s="27">
        <f t="shared" si="5"/>
        <v>0.65079026057240497</v>
      </c>
      <c r="L36" s="32">
        <f t="shared" si="7"/>
        <v>5.8335396379338933E-2</v>
      </c>
    </row>
    <row r="37" spans="1:12" x14ac:dyDescent="0.4">
      <c r="A37" s="86" t="s">
        <v>79</v>
      </c>
      <c r="B37" s="44">
        <f>+'４月(月間)'!B37-'[4]４月動向(20)'!B37</f>
        <v>1831</v>
      </c>
      <c r="C37" s="44">
        <f>+'４月(月間)'!C37-'[4]４月動向(20)'!C37</f>
        <v>1814</v>
      </c>
      <c r="D37" s="27">
        <f t="shared" si="0"/>
        <v>1.0093715545755237</v>
      </c>
      <c r="E37" s="18">
        <f t="shared" si="1"/>
        <v>17</v>
      </c>
      <c r="F37" s="44">
        <f>+'４月(月間)'!F37-'[4]４月動向(20)'!F37</f>
        <v>2880</v>
      </c>
      <c r="G37" s="44">
        <f>+'４月(月間)'!G37-'[4]４月動向(20)'!G37</f>
        <v>2880</v>
      </c>
      <c r="H37" s="27">
        <f t="shared" si="2"/>
        <v>1</v>
      </c>
      <c r="I37" s="18">
        <f t="shared" si="3"/>
        <v>0</v>
      </c>
      <c r="J37" s="27">
        <f t="shared" si="4"/>
        <v>0.63576388888888891</v>
      </c>
      <c r="K37" s="27">
        <f t="shared" si="5"/>
        <v>0.62986111111111109</v>
      </c>
      <c r="L37" s="32">
        <f t="shared" si="7"/>
        <v>5.9027777777778123E-3</v>
      </c>
    </row>
    <row r="38" spans="1:12" x14ac:dyDescent="0.4">
      <c r="A38" s="86" t="s">
        <v>78</v>
      </c>
      <c r="B38" s="44">
        <f>+'４月(月間)'!B39-'[4]４月動向(20)'!B39</f>
        <v>2651</v>
      </c>
      <c r="C38" s="44">
        <f>+'４月(月間)'!C39-'[4]４月動向(20)'!C39</f>
        <v>2162</v>
      </c>
      <c r="D38" s="27">
        <f t="shared" si="0"/>
        <v>1.2261794634597596</v>
      </c>
      <c r="E38" s="18">
        <f t="shared" si="1"/>
        <v>489</v>
      </c>
      <c r="F38" s="44">
        <f>+'４月(月間)'!F39-'[4]４月動向(20)'!F39</f>
        <v>2880</v>
      </c>
      <c r="G38" s="44">
        <f>+'４月(月間)'!G39-'[4]４月動向(20)'!G39</f>
        <v>2875</v>
      </c>
      <c r="H38" s="27">
        <f t="shared" si="2"/>
        <v>1.0017391304347827</v>
      </c>
      <c r="I38" s="18">
        <f t="shared" si="3"/>
        <v>5</v>
      </c>
      <c r="J38" s="27">
        <f t="shared" si="4"/>
        <v>0.92048611111111112</v>
      </c>
      <c r="K38" s="27">
        <f t="shared" si="5"/>
        <v>0.752</v>
      </c>
      <c r="L38" s="32">
        <f t="shared" si="7"/>
        <v>0.16848611111111111</v>
      </c>
    </row>
    <row r="39" spans="1:12" x14ac:dyDescent="0.4">
      <c r="A39" s="87" t="s">
        <v>77</v>
      </c>
      <c r="B39" s="45">
        <f>+'４月(月間)'!B40-'[4]４月動向(20)'!B40</f>
        <v>1420</v>
      </c>
      <c r="C39" s="45">
        <f>+'４月(月間)'!C40-'[4]４月動向(20)'!C40</f>
        <v>1066</v>
      </c>
      <c r="D39" s="23">
        <f t="shared" si="0"/>
        <v>1.3320825515947468</v>
      </c>
      <c r="E39" s="17">
        <f t="shared" si="1"/>
        <v>354</v>
      </c>
      <c r="F39" s="45">
        <f>+'４月(月間)'!F40-'[4]４月動向(20)'!F40</f>
        <v>2880</v>
      </c>
      <c r="G39" s="45">
        <f>+'４月(月間)'!G40-'[4]４月動向(20)'!G40</f>
        <v>2880</v>
      </c>
      <c r="H39" s="23">
        <f t="shared" si="2"/>
        <v>1</v>
      </c>
      <c r="I39" s="17">
        <f t="shared" si="3"/>
        <v>0</v>
      </c>
      <c r="J39" s="23">
        <f t="shared" si="4"/>
        <v>0.49305555555555558</v>
      </c>
      <c r="K39" s="23">
        <f t="shared" si="5"/>
        <v>0.37013888888888891</v>
      </c>
      <c r="L39" s="22">
        <f t="shared" si="7"/>
        <v>0.12291666666666667</v>
      </c>
    </row>
    <row r="40" spans="1:12" x14ac:dyDescent="0.4">
      <c r="A40" s="86" t="s">
        <v>95</v>
      </c>
      <c r="B40" s="44">
        <f>+'４月(月間)'!B41-'[4]４月動向(20)'!B41</f>
        <v>731</v>
      </c>
      <c r="C40" s="44">
        <f>+'４月(月間)'!C41-'[4]４月動向(20)'!C41</f>
        <v>768</v>
      </c>
      <c r="D40" s="27">
        <f t="shared" si="0"/>
        <v>0.95182291666666663</v>
      </c>
      <c r="E40" s="18">
        <f t="shared" si="1"/>
        <v>-37</v>
      </c>
      <c r="F40" s="44">
        <f>+'４月(月間)'!F41-'[4]４月動向(20)'!F41</f>
        <v>1660</v>
      </c>
      <c r="G40" s="44">
        <f>+'４月(月間)'!G41-'[4]４月動向(20)'!G41</f>
        <v>1651</v>
      </c>
      <c r="H40" s="27">
        <f t="shared" si="2"/>
        <v>1.0054512416717141</v>
      </c>
      <c r="I40" s="18">
        <f t="shared" si="3"/>
        <v>9</v>
      </c>
      <c r="J40" s="27">
        <f t="shared" si="4"/>
        <v>0.44036144578313252</v>
      </c>
      <c r="K40" s="27">
        <f t="shared" si="5"/>
        <v>0.46517262265293763</v>
      </c>
      <c r="L40" s="32">
        <f t="shared" si="7"/>
        <v>-2.4811176869805107E-2</v>
      </c>
    </row>
    <row r="41" spans="1:12" x14ac:dyDescent="0.4">
      <c r="A41" s="86" t="s">
        <v>92</v>
      </c>
      <c r="B41" s="44">
        <f>+'４月(月間)'!B42-'[4]４月動向(20)'!B42</f>
        <v>2395</v>
      </c>
      <c r="C41" s="44">
        <f>+'４月(月間)'!C42-'[4]４月動向(20)'!C42</f>
        <v>1848</v>
      </c>
      <c r="D41" s="27">
        <f t="shared" si="0"/>
        <v>1.295995670995671</v>
      </c>
      <c r="E41" s="18">
        <f t="shared" si="1"/>
        <v>547</v>
      </c>
      <c r="F41" s="44">
        <f>+'４月(月間)'!F42-'[4]４月動向(20)'!F42</f>
        <v>2974</v>
      </c>
      <c r="G41" s="44">
        <f>+'４月(月間)'!G42-'[4]４月動向(20)'!G42</f>
        <v>2880</v>
      </c>
      <c r="H41" s="27">
        <f t="shared" si="2"/>
        <v>1.0326388888888889</v>
      </c>
      <c r="I41" s="18">
        <f t="shared" si="3"/>
        <v>94</v>
      </c>
      <c r="J41" s="27">
        <f t="shared" si="4"/>
        <v>0.80531271015467387</v>
      </c>
      <c r="K41" s="27">
        <f t="shared" si="5"/>
        <v>0.64166666666666672</v>
      </c>
      <c r="L41" s="32">
        <f t="shared" si="7"/>
        <v>0.16364604348800715</v>
      </c>
    </row>
    <row r="42" spans="1:12" x14ac:dyDescent="0.4">
      <c r="A42" s="86" t="s">
        <v>74</v>
      </c>
      <c r="B42" s="44">
        <f>+'４月(月間)'!B43-'[4]４月動向(20)'!B43</f>
        <v>2569</v>
      </c>
      <c r="C42" s="44">
        <f>+'４月(月間)'!C43-'[4]４月動向(20)'!C43</f>
        <v>2328</v>
      </c>
      <c r="D42" s="27">
        <f t="shared" si="0"/>
        <v>1.1035223367697595</v>
      </c>
      <c r="E42" s="18">
        <f t="shared" si="1"/>
        <v>241</v>
      </c>
      <c r="F42" s="44">
        <f>+'４月(月間)'!F43-'[4]４月動向(20)'!F43</f>
        <v>3780</v>
      </c>
      <c r="G42" s="44">
        <f>+'４月(月間)'!G43-'[4]４月動向(20)'!G43</f>
        <v>3780</v>
      </c>
      <c r="H42" s="27">
        <f t="shared" si="2"/>
        <v>1</v>
      </c>
      <c r="I42" s="18">
        <f t="shared" si="3"/>
        <v>0</v>
      </c>
      <c r="J42" s="27">
        <f t="shared" si="4"/>
        <v>0.67962962962962958</v>
      </c>
      <c r="K42" s="27">
        <f t="shared" si="5"/>
        <v>0.61587301587301591</v>
      </c>
      <c r="L42" s="32">
        <f t="shared" si="7"/>
        <v>6.3756613756613678E-2</v>
      </c>
    </row>
    <row r="43" spans="1:12" x14ac:dyDescent="0.4">
      <c r="A43" s="86" t="s">
        <v>76</v>
      </c>
      <c r="B43" s="44">
        <f>+'４月(月間)'!B44-'[4]４月動向(20)'!B44</f>
        <v>901</v>
      </c>
      <c r="C43" s="44">
        <f>+'４月(月間)'!C44-'[4]４月動向(20)'!C44</f>
        <v>734</v>
      </c>
      <c r="D43" s="27">
        <f t="shared" si="0"/>
        <v>1.2275204359673024</v>
      </c>
      <c r="E43" s="18">
        <f t="shared" si="1"/>
        <v>167</v>
      </c>
      <c r="F43" s="44">
        <f>+'４月(月間)'!F44-'[4]４月動向(20)'!F44</f>
        <v>1260</v>
      </c>
      <c r="G43" s="44">
        <f>+'４月(月間)'!G44-'[4]４月動向(20)'!G44</f>
        <v>1260</v>
      </c>
      <c r="H43" s="27">
        <f t="shared" si="2"/>
        <v>1</v>
      </c>
      <c r="I43" s="18">
        <f t="shared" si="3"/>
        <v>0</v>
      </c>
      <c r="J43" s="27">
        <f t="shared" si="4"/>
        <v>0.71507936507936509</v>
      </c>
      <c r="K43" s="27">
        <f t="shared" si="5"/>
        <v>0.58253968253968258</v>
      </c>
      <c r="L43" s="32">
        <f t="shared" si="7"/>
        <v>0.13253968253968251</v>
      </c>
    </row>
    <row r="44" spans="1:12" x14ac:dyDescent="0.4">
      <c r="A44" s="86" t="s">
        <v>75</v>
      </c>
      <c r="B44" s="44">
        <f>+'４月(月間)'!B45-'[4]４月動向(20)'!B45</f>
        <v>922</v>
      </c>
      <c r="C44" s="44">
        <f>+'４月(月間)'!C45-'[4]４月動向(20)'!C45</f>
        <v>922</v>
      </c>
      <c r="D44" s="27">
        <f t="shared" si="0"/>
        <v>1</v>
      </c>
      <c r="E44" s="18">
        <f t="shared" si="1"/>
        <v>0</v>
      </c>
      <c r="F44" s="44">
        <f>+'４月(月間)'!F45-'[4]４月動向(20)'!F45</f>
        <v>1260</v>
      </c>
      <c r="G44" s="44">
        <f>+'４月(月間)'!G45-'[4]４月動向(20)'!G45</f>
        <v>1260</v>
      </c>
      <c r="H44" s="27">
        <f t="shared" si="2"/>
        <v>1</v>
      </c>
      <c r="I44" s="18">
        <f t="shared" si="3"/>
        <v>0</v>
      </c>
      <c r="J44" s="27">
        <f t="shared" si="4"/>
        <v>0.7317460317460317</v>
      </c>
      <c r="K44" s="27">
        <f t="shared" si="5"/>
        <v>0.7317460317460317</v>
      </c>
      <c r="L44" s="32">
        <f t="shared" si="7"/>
        <v>0</v>
      </c>
    </row>
    <row r="45" spans="1:12" x14ac:dyDescent="0.4">
      <c r="A45" s="86" t="s">
        <v>147</v>
      </c>
      <c r="B45" s="44">
        <f>+'４月(月間)'!B46-'[4]４月動向(20)'!B46</f>
        <v>1013</v>
      </c>
      <c r="C45" s="44">
        <f>+'４月(月間)'!C46-'[4]４月動向(20)'!C46</f>
        <v>745</v>
      </c>
      <c r="D45" s="27">
        <f t="shared" si="0"/>
        <v>1.359731543624161</v>
      </c>
      <c r="E45" s="18">
        <f t="shared" si="1"/>
        <v>268</v>
      </c>
      <c r="F45" s="44">
        <f>+'４月(月間)'!F46-'[4]４月動向(20)'!F46</f>
        <v>1660</v>
      </c>
      <c r="G45" s="44">
        <f>+'４月(月間)'!G46-'[4]４月動向(20)'!G46</f>
        <v>1260</v>
      </c>
      <c r="H45" s="27">
        <f t="shared" si="2"/>
        <v>1.3174603174603174</v>
      </c>
      <c r="I45" s="18">
        <f t="shared" si="3"/>
        <v>400</v>
      </c>
      <c r="J45" s="27">
        <f t="shared" si="4"/>
        <v>0.6102409638554217</v>
      </c>
      <c r="K45" s="27">
        <f t="shared" si="5"/>
        <v>0.59126984126984128</v>
      </c>
      <c r="L45" s="32">
        <f t="shared" si="7"/>
        <v>1.8971122585580424E-2</v>
      </c>
    </row>
    <row r="46" spans="1:12" x14ac:dyDescent="0.4">
      <c r="A46" s="86" t="s">
        <v>98</v>
      </c>
      <c r="B46" s="44">
        <f>+'４月(月間)'!B47-'[4]４月動向(20)'!B47</f>
        <v>1244</v>
      </c>
      <c r="C46" s="44">
        <f>+'４月(月間)'!C47-'[4]４月動向(20)'!C47</f>
        <v>1041</v>
      </c>
      <c r="D46" s="27">
        <f t="shared" si="0"/>
        <v>1.1950048030739673</v>
      </c>
      <c r="E46" s="18">
        <f t="shared" si="1"/>
        <v>203</v>
      </c>
      <c r="F46" s="44">
        <f>+'４月(月間)'!F47-'[4]４月動向(20)'!F47</f>
        <v>1764</v>
      </c>
      <c r="G46" s="44">
        <f>+'４月(月間)'!G47-'[4]４月動向(20)'!G47</f>
        <v>1260</v>
      </c>
      <c r="H46" s="27">
        <f t="shared" si="2"/>
        <v>1.4</v>
      </c>
      <c r="I46" s="18">
        <f t="shared" si="3"/>
        <v>504</v>
      </c>
      <c r="J46" s="27">
        <f t="shared" si="4"/>
        <v>0.70521541950113376</v>
      </c>
      <c r="K46" s="27">
        <f t="shared" si="5"/>
        <v>0.82619047619047614</v>
      </c>
      <c r="L46" s="32">
        <f t="shared" si="7"/>
        <v>-0.12097505668934239</v>
      </c>
    </row>
    <row r="47" spans="1:12" x14ac:dyDescent="0.4">
      <c r="A47" s="86" t="s">
        <v>146</v>
      </c>
      <c r="B47" s="44">
        <f>+'４月(月間)'!B48-'[4]４月動向(20)'!B48</f>
        <v>1032</v>
      </c>
      <c r="C47" s="44">
        <f>+'４月(月間)'!C48-'[4]４月動向(20)'!C48</f>
        <v>1081</v>
      </c>
      <c r="D47" s="27">
        <f t="shared" si="0"/>
        <v>0.95467160037002774</v>
      </c>
      <c r="E47" s="18">
        <f t="shared" si="1"/>
        <v>-49</v>
      </c>
      <c r="F47" s="44">
        <f>+'４月(月間)'!F48-'[4]４月動向(20)'!F48</f>
        <v>1330</v>
      </c>
      <c r="G47" s="44">
        <f>+'４月(月間)'!G48-'[4]４月動向(20)'!G48</f>
        <v>1260</v>
      </c>
      <c r="H47" s="27">
        <f t="shared" si="2"/>
        <v>1.0555555555555556</v>
      </c>
      <c r="I47" s="18">
        <f t="shared" si="3"/>
        <v>70</v>
      </c>
      <c r="J47" s="27">
        <f t="shared" si="4"/>
        <v>0.77593984962406015</v>
      </c>
      <c r="K47" s="27">
        <f t="shared" si="5"/>
        <v>0.85793650793650789</v>
      </c>
      <c r="L47" s="32">
        <f t="shared" si="7"/>
        <v>-8.1996658312447734E-2</v>
      </c>
    </row>
    <row r="48" spans="1:12" x14ac:dyDescent="0.4">
      <c r="A48" s="86" t="s">
        <v>145</v>
      </c>
      <c r="B48" s="44">
        <f>+'４月(月間)'!B49-'[4]４月動向(20)'!B49</f>
        <v>950</v>
      </c>
      <c r="C48" s="44">
        <f>+'４月(月間)'!C49-'[4]４月動向(20)'!C49</f>
        <v>1008</v>
      </c>
      <c r="D48" s="27">
        <f t="shared" si="0"/>
        <v>0.94246031746031744</v>
      </c>
      <c r="E48" s="18">
        <f t="shared" si="1"/>
        <v>-58</v>
      </c>
      <c r="F48" s="44">
        <f>+'４月(月間)'!F49-'[4]４月動向(20)'!F49</f>
        <v>1260</v>
      </c>
      <c r="G48" s="44">
        <f>+'４月(月間)'!G49-'[4]４月動向(20)'!G49</f>
        <v>1260</v>
      </c>
      <c r="H48" s="27">
        <f t="shared" si="2"/>
        <v>1</v>
      </c>
      <c r="I48" s="18">
        <f t="shared" si="3"/>
        <v>0</v>
      </c>
      <c r="J48" s="27">
        <f t="shared" si="4"/>
        <v>0.75396825396825395</v>
      </c>
      <c r="K48" s="27">
        <f t="shared" si="5"/>
        <v>0.8</v>
      </c>
      <c r="L48" s="32">
        <f t="shared" si="7"/>
        <v>-4.603174603174609E-2</v>
      </c>
    </row>
    <row r="49" spans="1:12" x14ac:dyDescent="0.4">
      <c r="A49" s="85" t="s">
        <v>144</v>
      </c>
      <c r="B49" s="40">
        <f>+'４月(月間)'!B50-'[4]４月動向(20)'!B50</f>
        <v>1025</v>
      </c>
      <c r="C49" s="40">
        <f>+'４月(月間)'!C50-'[4]４月動向(20)'!C50</f>
        <v>981</v>
      </c>
      <c r="D49" s="36">
        <f t="shared" si="0"/>
        <v>1.0448521916411824</v>
      </c>
      <c r="E49" s="16">
        <f t="shared" si="1"/>
        <v>44</v>
      </c>
      <c r="F49" s="40">
        <f>+'４月(月間)'!F50-'[4]４月動向(20)'!F50</f>
        <v>1260</v>
      </c>
      <c r="G49" s="40">
        <f>+'４月(月間)'!G50-'[4]４月動向(20)'!G50</f>
        <v>1260</v>
      </c>
      <c r="H49" s="36">
        <f t="shared" si="2"/>
        <v>1</v>
      </c>
      <c r="I49" s="16">
        <f t="shared" si="3"/>
        <v>0</v>
      </c>
      <c r="J49" s="36">
        <f t="shared" si="4"/>
        <v>0.81349206349206349</v>
      </c>
      <c r="K49" s="36">
        <f t="shared" si="5"/>
        <v>0.77857142857142858</v>
      </c>
      <c r="L49" s="35">
        <f t="shared" si="7"/>
        <v>3.4920634920634908E-2</v>
      </c>
    </row>
    <row r="50" spans="1:12" x14ac:dyDescent="0.4">
      <c r="C50" s="12"/>
      <c r="E50" s="14"/>
      <c r="G50" s="12"/>
      <c r="I50" s="14"/>
      <c r="K50" s="12"/>
    </row>
    <row r="51" spans="1:12" x14ac:dyDescent="0.4">
      <c r="C51" s="12"/>
      <c r="E51" s="14"/>
      <c r="G51" s="12"/>
      <c r="I51" s="14"/>
      <c r="K51" s="12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５月(月間)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186</v>
      </c>
      <c r="C4" s="177" t="s">
        <v>185</v>
      </c>
      <c r="D4" s="176" t="s">
        <v>87</v>
      </c>
      <c r="E4" s="176"/>
      <c r="F4" s="173" t="str">
        <f>+B4</f>
        <v>(05'5/1～31)</v>
      </c>
      <c r="G4" s="173" t="str">
        <f>+C4</f>
        <v>(04'5/1～31)</v>
      </c>
      <c r="H4" s="176" t="s">
        <v>87</v>
      </c>
      <c r="I4" s="176"/>
      <c r="J4" s="173" t="str">
        <f>+B4</f>
        <v>(05'5/1～31)</v>
      </c>
      <c r="K4" s="173" t="str">
        <f>+C4</f>
        <v>(04'5/1～31)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+B7+B31</f>
        <v>434184</v>
      </c>
      <c r="C6" s="43">
        <f>+C7+C31</f>
        <v>413448</v>
      </c>
      <c r="D6" s="20">
        <f t="shared" ref="D6:D50" si="0">+B6/C6</f>
        <v>1.0501538282927962</v>
      </c>
      <c r="E6" s="21">
        <f t="shared" ref="E6:E50" si="1">+B6-C6</f>
        <v>20736</v>
      </c>
      <c r="F6" s="43">
        <f>+F7+F31</f>
        <v>692292</v>
      </c>
      <c r="G6" s="43">
        <f>+G7+G31</f>
        <v>665967</v>
      </c>
      <c r="H6" s="20">
        <f t="shared" ref="H6:H50" si="2">+F6/G6</f>
        <v>1.0395289856704613</v>
      </c>
      <c r="I6" s="21">
        <f t="shared" ref="I6:I50" si="3">+F6-G6</f>
        <v>26325</v>
      </c>
      <c r="J6" s="20">
        <f t="shared" ref="J6:J50" si="4">+B6/F6</f>
        <v>0.62716888249466984</v>
      </c>
      <c r="K6" s="20">
        <f t="shared" ref="K6:K50" si="5">+C6/G6</f>
        <v>0.62082355432025915</v>
      </c>
      <c r="L6" s="33">
        <f t="shared" ref="L6:L50" si="6">+J6-K6</f>
        <v>6.3453281744106915E-3</v>
      </c>
    </row>
    <row r="7" spans="1:12" s="13" customFormat="1" x14ac:dyDescent="0.4">
      <c r="A7" s="84" t="s">
        <v>84</v>
      </c>
      <c r="B7" s="43">
        <f>+B8+B15+B28</f>
        <v>208223</v>
      </c>
      <c r="C7" s="43">
        <f>+C8+C15+C28</f>
        <v>197664</v>
      </c>
      <c r="D7" s="20">
        <f t="shared" si="0"/>
        <v>1.0534189331390642</v>
      </c>
      <c r="E7" s="21">
        <f t="shared" si="1"/>
        <v>10559</v>
      </c>
      <c r="F7" s="43">
        <f>+F8+F15+F28</f>
        <v>319811</v>
      </c>
      <c r="G7" s="43">
        <f>+G8+G15+G28</f>
        <v>304893</v>
      </c>
      <c r="H7" s="20">
        <f t="shared" si="2"/>
        <v>1.048928640539468</v>
      </c>
      <c r="I7" s="21">
        <f t="shared" si="3"/>
        <v>14918</v>
      </c>
      <c r="J7" s="20">
        <f t="shared" si="4"/>
        <v>0.65108141996366609</v>
      </c>
      <c r="K7" s="20">
        <f t="shared" si="5"/>
        <v>0.64830612706752866</v>
      </c>
      <c r="L7" s="33">
        <f t="shared" si="6"/>
        <v>2.7752928961374268E-3</v>
      </c>
    </row>
    <row r="8" spans="1:12" x14ac:dyDescent="0.4">
      <c r="A8" s="110" t="s">
        <v>91</v>
      </c>
      <c r="B8" s="46">
        <f>SUM(B9:B14)</f>
        <v>168116</v>
      </c>
      <c r="C8" s="46">
        <f>SUM(C9:C14)</f>
        <v>156121</v>
      </c>
      <c r="D8" s="38">
        <f t="shared" si="0"/>
        <v>1.0768314320302843</v>
      </c>
      <c r="E8" s="109">
        <f t="shared" si="1"/>
        <v>11995</v>
      </c>
      <c r="F8" s="46">
        <f>SUM(F9:F14)</f>
        <v>259885</v>
      </c>
      <c r="G8" s="46">
        <f>SUM(G9:G14)</f>
        <v>243861</v>
      </c>
      <c r="H8" s="38">
        <f t="shared" si="2"/>
        <v>1.065709564054933</v>
      </c>
      <c r="I8" s="109">
        <f t="shared" si="3"/>
        <v>16024</v>
      </c>
      <c r="J8" s="38">
        <f t="shared" si="4"/>
        <v>0.64688612270812085</v>
      </c>
      <c r="K8" s="38">
        <f t="shared" si="5"/>
        <v>0.64020487080755017</v>
      </c>
      <c r="L8" s="108">
        <f t="shared" si="6"/>
        <v>6.6812519005706728E-3</v>
      </c>
    </row>
    <row r="9" spans="1:12" x14ac:dyDescent="0.4">
      <c r="A9" s="88" t="s">
        <v>82</v>
      </c>
      <c r="B9" s="69">
        <v>87263</v>
      </c>
      <c r="C9" s="69">
        <v>81212</v>
      </c>
      <c r="D9" s="25">
        <f t="shared" si="0"/>
        <v>1.0745086932965571</v>
      </c>
      <c r="E9" s="26">
        <f t="shared" si="1"/>
        <v>6051</v>
      </c>
      <c r="F9" s="69">
        <v>146711</v>
      </c>
      <c r="G9" s="69">
        <v>140076</v>
      </c>
      <c r="H9" s="25">
        <f t="shared" si="2"/>
        <v>1.047367143550644</v>
      </c>
      <c r="I9" s="26">
        <f t="shared" si="3"/>
        <v>6635</v>
      </c>
      <c r="J9" s="25">
        <f t="shared" si="4"/>
        <v>0.59479520962981647</v>
      </c>
      <c r="K9" s="25">
        <f t="shared" si="5"/>
        <v>0.57977098146720352</v>
      </c>
      <c r="L9" s="24">
        <f t="shared" si="6"/>
        <v>1.5024228162612951E-2</v>
      </c>
    </row>
    <row r="10" spans="1:12" x14ac:dyDescent="0.4">
      <c r="A10" s="86" t="s">
        <v>83</v>
      </c>
      <c r="B10" s="64">
        <v>33913</v>
      </c>
      <c r="C10" s="64">
        <v>29568</v>
      </c>
      <c r="D10" s="27">
        <f t="shared" si="0"/>
        <v>1.1469494047619047</v>
      </c>
      <c r="E10" s="18">
        <f t="shared" si="1"/>
        <v>4345</v>
      </c>
      <c r="F10" s="69">
        <v>40438</v>
      </c>
      <c r="G10" s="69">
        <v>35148</v>
      </c>
      <c r="H10" s="27">
        <f t="shared" si="2"/>
        <v>1.1505064299533401</v>
      </c>
      <c r="I10" s="18">
        <f t="shared" si="3"/>
        <v>5290</v>
      </c>
      <c r="J10" s="27">
        <f t="shared" si="4"/>
        <v>0.83864187150699832</v>
      </c>
      <c r="K10" s="27">
        <f t="shared" si="5"/>
        <v>0.84124274496415163</v>
      </c>
      <c r="L10" s="32">
        <f t="shared" si="6"/>
        <v>-2.6008734571533187E-3</v>
      </c>
    </row>
    <row r="11" spans="1:12" x14ac:dyDescent="0.4">
      <c r="A11" s="86" t="s">
        <v>96</v>
      </c>
      <c r="B11" s="64">
        <v>7481</v>
      </c>
      <c r="C11" s="64">
        <v>7257</v>
      </c>
      <c r="D11" s="27">
        <f t="shared" si="0"/>
        <v>1.0308667493454595</v>
      </c>
      <c r="E11" s="18">
        <f t="shared" si="1"/>
        <v>224</v>
      </c>
      <c r="F11" s="64">
        <v>9298</v>
      </c>
      <c r="G11" s="64">
        <v>8370</v>
      </c>
      <c r="H11" s="27">
        <f t="shared" si="2"/>
        <v>1.1108721624850657</v>
      </c>
      <c r="I11" s="18">
        <f t="shared" si="3"/>
        <v>928</v>
      </c>
      <c r="J11" s="27">
        <f t="shared" si="4"/>
        <v>0.804581630458163</v>
      </c>
      <c r="K11" s="27">
        <f t="shared" si="5"/>
        <v>0.86702508960573477</v>
      </c>
      <c r="L11" s="32">
        <f t="shared" si="6"/>
        <v>-6.2443459147571767E-2</v>
      </c>
    </row>
    <row r="12" spans="1:12" x14ac:dyDescent="0.4">
      <c r="A12" s="86" t="s">
        <v>80</v>
      </c>
      <c r="B12" s="64">
        <v>17915</v>
      </c>
      <c r="C12" s="64">
        <v>18684</v>
      </c>
      <c r="D12" s="27">
        <f t="shared" si="0"/>
        <v>0.95884178976664525</v>
      </c>
      <c r="E12" s="18">
        <f t="shared" si="1"/>
        <v>-769</v>
      </c>
      <c r="F12" s="64">
        <v>29878</v>
      </c>
      <c r="G12" s="64">
        <v>29760</v>
      </c>
      <c r="H12" s="27">
        <f t="shared" si="2"/>
        <v>1.0039650537634408</v>
      </c>
      <c r="I12" s="18">
        <f t="shared" si="3"/>
        <v>118</v>
      </c>
      <c r="J12" s="27">
        <f t="shared" si="4"/>
        <v>0.59960506057969076</v>
      </c>
      <c r="K12" s="27">
        <f t="shared" si="5"/>
        <v>0.62782258064516128</v>
      </c>
      <c r="L12" s="32">
        <f t="shared" si="6"/>
        <v>-2.8217520065470514E-2</v>
      </c>
    </row>
    <row r="13" spans="1:12" x14ac:dyDescent="0.4">
      <c r="A13" s="86" t="s">
        <v>165</v>
      </c>
      <c r="B13" s="64">
        <v>6364</v>
      </c>
      <c r="C13" s="64">
        <v>6118</v>
      </c>
      <c r="D13" s="27">
        <f t="shared" si="0"/>
        <v>1.0402092186989211</v>
      </c>
      <c r="E13" s="18">
        <f t="shared" si="1"/>
        <v>246</v>
      </c>
      <c r="F13" s="64">
        <v>8370</v>
      </c>
      <c r="G13" s="64">
        <v>8370</v>
      </c>
      <c r="H13" s="27">
        <f t="shared" si="2"/>
        <v>1</v>
      </c>
      <c r="I13" s="18">
        <f t="shared" si="3"/>
        <v>0</v>
      </c>
      <c r="J13" s="27">
        <f t="shared" si="4"/>
        <v>0.76033452807646351</v>
      </c>
      <c r="K13" s="27">
        <f t="shared" si="5"/>
        <v>0.73094384707287929</v>
      </c>
      <c r="L13" s="32">
        <f t="shared" si="6"/>
        <v>2.9390681003584218E-2</v>
      </c>
    </row>
    <row r="14" spans="1:12" x14ac:dyDescent="0.4">
      <c r="A14" s="86" t="s">
        <v>81</v>
      </c>
      <c r="B14" s="64">
        <v>15180</v>
      </c>
      <c r="C14" s="64">
        <v>13282</v>
      </c>
      <c r="D14" s="27">
        <f t="shared" si="0"/>
        <v>1.1429001656377051</v>
      </c>
      <c r="E14" s="18">
        <f t="shared" si="1"/>
        <v>1898</v>
      </c>
      <c r="F14" s="64">
        <v>25190</v>
      </c>
      <c r="G14" s="64">
        <v>22137</v>
      </c>
      <c r="H14" s="27">
        <f t="shared" si="2"/>
        <v>1.137913899805755</v>
      </c>
      <c r="I14" s="18">
        <f t="shared" si="3"/>
        <v>3053</v>
      </c>
      <c r="J14" s="27">
        <f t="shared" si="4"/>
        <v>0.6026200873362445</v>
      </c>
      <c r="K14" s="27">
        <f t="shared" si="5"/>
        <v>0.59999096535212537</v>
      </c>
      <c r="L14" s="32">
        <f t="shared" si="6"/>
        <v>2.6291219841191316E-3</v>
      </c>
    </row>
    <row r="15" spans="1:12" x14ac:dyDescent="0.4">
      <c r="A15" s="107" t="s">
        <v>90</v>
      </c>
      <c r="B15" s="48">
        <f>SUM(B16:B27)</f>
        <v>38081</v>
      </c>
      <c r="C15" s="48">
        <f>SUM(C16:C27)</f>
        <v>39487</v>
      </c>
      <c r="D15" s="31">
        <f t="shared" si="0"/>
        <v>0.96439334464507309</v>
      </c>
      <c r="E15" s="19">
        <f t="shared" si="1"/>
        <v>-1406</v>
      </c>
      <c r="F15" s="48">
        <f>SUM(F16:F27)</f>
        <v>57235</v>
      </c>
      <c r="G15" s="48">
        <f>SUM(G16:G27)</f>
        <v>58302</v>
      </c>
      <c r="H15" s="31">
        <f t="shared" si="2"/>
        <v>0.98169874103804333</v>
      </c>
      <c r="I15" s="19">
        <f t="shared" si="3"/>
        <v>-1067</v>
      </c>
      <c r="J15" s="31">
        <f t="shared" si="4"/>
        <v>0.66534463178125269</v>
      </c>
      <c r="K15" s="31">
        <f t="shared" si="5"/>
        <v>0.67728379815443729</v>
      </c>
      <c r="L15" s="30">
        <f t="shared" si="6"/>
        <v>-1.1939166373184595E-2</v>
      </c>
    </row>
    <row r="16" spans="1:12" x14ac:dyDescent="0.4">
      <c r="A16" s="88" t="s">
        <v>157</v>
      </c>
      <c r="B16" s="69">
        <v>1894</v>
      </c>
      <c r="C16" s="69">
        <v>1745</v>
      </c>
      <c r="D16" s="25">
        <f t="shared" si="0"/>
        <v>1.0853868194842407</v>
      </c>
      <c r="E16" s="26">
        <f t="shared" si="1"/>
        <v>149</v>
      </c>
      <c r="F16" s="69">
        <v>2700</v>
      </c>
      <c r="G16" s="69">
        <v>2567</v>
      </c>
      <c r="H16" s="25">
        <f t="shared" si="2"/>
        <v>1.0518114530580445</v>
      </c>
      <c r="I16" s="26">
        <f t="shared" si="3"/>
        <v>133</v>
      </c>
      <c r="J16" s="25">
        <f t="shared" si="4"/>
        <v>0.70148148148148148</v>
      </c>
      <c r="K16" s="25">
        <f t="shared" si="5"/>
        <v>0.67978184651343976</v>
      </c>
      <c r="L16" s="24">
        <f t="shared" si="6"/>
        <v>2.1699634968041726E-2</v>
      </c>
    </row>
    <row r="17" spans="1:12" x14ac:dyDescent="0.4">
      <c r="A17" s="86" t="s">
        <v>155</v>
      </c>
      <c r="B17" s="64">
        <v>4991</v>
      </c>
      <c r="C17" s="64">
        <v>4670</v>
      </c>
      <c r="D17" s="27">
        <f t="shared" si="0"/>
        <v>1.0687366167023555</v>
      </c>
      <c r="E17" s="18">
        <f t="shared" si="1"/>
        <v>321</v>
      </c>
      <c r="F17" s="64">
        <v>5901</v>
      </c>
      <c r="G17" s="64">
        <v>7084</v>
      </c>
      <c r="H17" s="27">
        <f t="shared" si="2"/>
        <v>0.83300395256916993</v>
      </c>
      <c r="I17" s="18">
        <f t="shared" si="3"/>
        <v>-1183</v>
      </c>
      <c r="J17" s="27">
        <f t="shared" si="4"/>
        <v>0.84578884934756826</v>
      </c>
      <c r="K17" s="27">
        <f t="shared" si="5"/>
        <v>0.65923207227555058</v>
      </c>
      <c r="L17" s="32">
        <f t="shared" si="6"/>
        <v>0.18655677707201768</v>
      </c>
    </row>
    <row r="18" spans="1:12" x14ac:dyDescent="0.4">
      <c r="A18" s="86" t="s">
        <v>160</v>
      </c>
      <c r="B18" s="64">
        <v>3915</v>
      </c>
      <c r="C18" s="64">
        <v>3838</v>
      </c>
      <c r="D18" s="27">
        <f t="shared" si="0"/>
        <v>1.0200625325690464</v>
      </c>
      <c r="E18" s="18">
        <f t="shared" si="1"/>
        <v>77</v>
      </c>
      <c r="F18" s="64">
        <v>4650</v>
      </c>
      <c r="G18" s="64">
        <v>4667</v>
      </c>
      <c r="H18" s="27">
        <f t="shared" si="2"/>
        <v>0.99635740304263987</v>
      </c>
      <c r="I18" s="18">
        <f t="shared" si="3"/>
        <v>-17</v>
      </c>
      <c r="J18" s="27">
        <f t="shared" si="4"/>
        <v>0.84193548387096773</v>
      </c>
      <c r="K18" s="27">
        <f t="shared" si="5"/>
        <v>0.8223698307263767</v>
      </c>
      <c r="L18" s="32">
        <f t="shared" si="6"/>
        <v>1.9565653144591022E-2</v>
      </c>
    </row>
    <row r="19" spans="1:12" x14ac:dyDescent="0.4">
      <c r="A19" s="86" t="s">
        <v>153</v>
      </c>
      <c r="B19" s="64">
        <v>3732</v>
      </c>
      <c r="C19" s="64">
        <v>3803</v>
      </c>
      <c r="D19" s="27">
        <f t="shared" si="0"/>
        <v>0.98133052853010783</v>
      </c>
      <c r="E19" s="18">
        <f t="shared" si="1"/>
        <v>-71</v>
      </c>
      <c r="F19" s="64">
        <v>4650</v>
      </c>
      <c r="G19" s="64">
        <v>4667</v>
      </c>
      <c r="H19" s="27">
        <f t="shared" si="2"/>
        <v>0.99635740304263987</v>
      </c>
      <c r="I19" s="18">
        <f t="shared" si="3"/>
        <v>-17</v>
      </c>
      <c r="J19" s="27">
        <f t="shared" si="4"/>
        <v>0.80258064516129035</v>
      </c>
      <c r="K19" s="27">
        <f t="shared" si="5"/>
        <v>0.81487036640239985</v>
      </c>
      <c r="L19" s="32">
        <f t="shared" si="6"/>
        <v>-1.2289721241109497E-2</v>
      </c>
    </row>
    <row r="20" spans="1:12" x14ac:dyDescent="0.4">
      <c r="A20" s="86" t="s">
        <v>161</v>
      </c>
      <c r="B20" s="65">
        <v>6227</v>
      </c>
      <c r="C20" s="65">
        <v>6789</v>
      </c>
      <c r="D20" s="23">
        <f t="shared" si="0"/>
        <v>0.91721903078509348</v>
      </c>
      <c r="E20" s="17">
        <f t="shared" si="1"/>
        <v>-562</v>
      </c>
      <c r="F20" s="65">
        <v>9317</v>
      </c>
      <c r="G20" s="65">
        <v>9300</v>
      </c>
      <c r="H20" s="23">
        <f t="shared" si="2"/>
        <v>1.0018279569892472</v>
      </c>
      <c r="I20" s="17">
        <f t="shared" si="3"/>
        <v>17</v>
      </c>
      <c r="J20" s="23">
        <f t="shared" si="4"/>
        <v>0.66834818074487501</v>
      </c>
      <c r="K20" s="23">
        <f t="shared" si="5"/>
        <v>0.73</v>
      </c>
      <c r="L20" s="22">
        <f t="shared" si="6"/>
        <v>-6.1651819255124973E-2</v>
      </c>
    </row>
    <row r="21" spans="1:12" x14ac:dyDescent="0.4">
      <c r="A21" s="87" t="s">
        <v>159</v>
      </c>
      <c r="B21" s="64">
        <v>2016</v>
      </c>
      <c r="C21" s="64">
        <v>2382</v>
      </c>
      <c r="D21" s="27">
        <f t="shared" si="0"/>
        <v>0.84634760705289669</v>
      </c>
      <c r="E21" s="18">
        <f t="shared" si="1"/>
        <v>-366</v>
      </c>
      <c r="F21" s="64">
        <v>4650</v>
      </c>
      <c r="G21" s="64">
        <v>4650</v>
      </c>
      <c r="H21" s="27">
        <f t="shared" si="2"/>
        <v>1</v>
      </c>
      <c r="I21" s="18">
        <f t="shared" si="3"/>
        <v>0</v>
      </c>
      <c r="J21" s="27">
        <f t="shared" si="4"/>
        <v>0.43354838709677418</v>
      </c>
      <c r="K21" s="27">
        <f t="shared" si="5"/>
        <v>0.51225806451612899</v>
      </c>
      <c r="L21" s="32">
        <f t="shared" si="6"/>
        <v>-7.8709677419354807E-2</v>
      </c>
    </row>
    <row r="22" spans="1:12" x14ac:dyDescent="0.4">
      <c r="A22" s="86" t="s">
        <v>164</v>
      </c>
      <c r="B22" s="64">
        <v>2821</v>
      </c>
      <c r="C22" s="64">
        <v>3259</v>
      </c>
      <c r="D22" s="27">
        <f t="shared" si="0"/>
        <v>0.86560294568886165</v>
      </c>
      <c r="E22" s="18">
        <f t="shared" si="1"/>
        <v>-438</v>
      </c>
      <c r="F22" s="64">
        <v>4800</v>
      </c>
      <c r="G22" s="64">
        <v>4650</v>
      </c>
      <c r="H22" s="27">
        <f t="shared" si="2"/>
        <v>1.032258064516129</v>
      </c>
      <c r="I22" s="18">
        <f t="shared" si="3"/>
        <v>150</v>
      </c>
      <c r="J22" s="27">
        <f t="shared" si="4"/>
        <v>0.58770833333333339</v>
      </c>
      <c r="K22" s="27">
        <f t="shared" si="5"/>
        <v>0.70086021505376339</v>
      </c>
      <c r="L22" s="32">
        <f t="shared" si="6"/>
        <v>-0.11315188172043</v>
      </c>
    </row>
    <row r="23" spans="1:12" x14ac:dyDescent="0.4">
      <c r="A23" s="86" t="s">
        <v>156</v>
      </c>
      <c r="B23" s="65">
        <v>1170</v>
      </c>
      <c r="C23" s="65">
        <v>1178</v>
      </c>
      <c r="D23" s="23">
        <f t="shared" si="0"/>
        <v>0.99320882852292025</v>
      </c>
      <c r="E23" s="17">
        <f t="shared" si="1"/>
        <v>-8</v>
      </c>
      <c r="F23" s="65">
        <v>1950</v>
      </c>
      <c r="G23" s="65">
        <v>2117</v>
      </c>
      <c r="H23" s="23">
        <f t="shared" si="2"/>
        <v>0.92111478507321687</v>
      </c>
      <c r="I23" s="17">
        <f t="shared" si="3"/>
        <v>-167</v>
      </c>
      <c r="J23" s="23">
        <f t="shared" si="4"/>
        <v>0.6</v>
      </c>
      <c r="K23" s="23">
        <f t="shared" si="5"/>
        <v>0.55644780349551248</v>
      </c>
      <c r="L23" s="22">
        <f t="shared" si="6"/>
        <v>4.3552196504487495E-2</v>
      </c>
    </row>
    <row r="24" spans="1:12" x14ac:dyDescent="0.4">
      <c r="A24" s="87" t="s">
        <v>163</v>
      </c>
      <c r="B24" s="64">
        <v>3315</v>
      </c>
      <c r="C24" s="64">
        <v>3519</v>
      </c>
      <c r="D24" s="27">
        <f t="shared" si="0"/>
        <v>0.94202898550724634</v>
      </c>
      <c r="E24" s="18">
        <f t="shared" si="1"/>
        <v>-204</v>
      </c>
      <c r="F24" s="64">
        <v>4650</v>
      </c>
      <c r="G24" s="64">
        <v>4650</v>
      </c>
      <c r="H24" s="27">
        <f t="shared" si="2"/>
        <v>1</v>
      </c>
      <c r="I24" s="18">
        <f t="shared" si="3"/>
        <v>0</v>
      </c>
      <c r="J24" s="27">
        <f t="shared" si="4"/>
        <v>0.7129032258064516</v>
      </c>
      <c r="K24" s="27">
        <f t="shared" si="5"/>
        <v>0.75677419354838704</v>
      </c>
      <c r="L24" s="32">
        <f t="shared" si="6"/>
        <v>-4.387096774193544E-2</v>
      </c>
    </row>
    <row r="25" spans="1:12" x14ac:dyDescent="0.4">
      <c r="A25" s="86" t="s">
        <v>154</v>
      </c>
      <c r="B25" s="64">
        <v>2353</v>
      </c>
      <c r="C25" s="64">
        <v>2681</v>
      </c>
      <c r="D25" s="27">
        <f t="shared" si="0"/>
        <v>0.87765759045132419</v>
      </c>
      <c r="E25" s="18">
        <f t="shared" si="1"/>
        <v>-328</v>
      </c>
      <c r="F25" s="64">
        <v>4667</v>
      </c>
      <c r="G25" s="64">
        <v>4650</v>
      </c>
      <c r="H25" s="27">
        <f t="shared" si="2"/>
        <v>1.0036559139784946</v>
      </c>
      <c r="I25" s="18">
        <f t="shared" si="3"/>
        <v>17</v>
      </c>
      <c r="J25" s="27">
        <f t="shared" si="4"/>
        <v>0.50417827298050144</v>
      </c>
      <c r="K25" s="27">
        <f t="shared" si="5"/>
        <v>0.57655913978494622</v>
      </c>
      <c r="L25" s="32">
        <f t="shared" si="6"/>
        <v>-7.2380866804444777E-2</v>
      </c>
    </row>
    <row r="26" spans="1:12" x14ac:dyDescent="0.4">
      <c r="A26" s="87" t="s">
        <v>162</v>
      </c>
      <c r="B26" s="65">
        <v>2483</v>
      </c>
      <c r="C26" s="65">
        <v>2669</v>
      </c>
      <c r="D26" s="23">
        <f t="shared" si="0"/>
        <v>0.93031097789434247</v>
      </c>
      <c r="E26" s="17">
        <f t="shared" si="1"/>
        <v>-186</v>
      </c>
      <c r="F26" s="65">
        <v>4650</v>
      </c>
      <c r="G26" s="65">
        <v>4650</v>
      </c>
      <c r="H26" s="23">
        <f t="shared" si="2"/>
        <v>1</v>
      </c>
      <c r="I26" s="17">
        <f t="shared" si="3"/>
        <v>0</v>
      </c>
      <c r="J26" s="23">
        <f t="shared" si="4"/>
        <v>0.53397849462365587</v>
      </c>
      <c r="K26" s="23">
        <f t="shared" si="5"/>
        <v>0.57397849462365591</v>
      </c>
      <c r="L26" s="22">
        <f t="shared" si="6"/>
        <v>-4.0000000000000036E-2</v>
      </c>
    </row>
    <row r="27" spans="1:12" x14ac:dyDescent="0.4">
      <c r="A27" s="87" t="s">
        <v>158</v>
      </c>
      <c r="B27" s="65">
        <v>3164</v>
      </c>
      <c r="C27" s="65">
        <v>2954</v>
      </c>
      <c r="D27" s="23">
        <f t="shared" si="0"/>
        <v>1.0710900473933649</v>
      </c>
      <c r="E27" s="17">
        <f t="shared" si="1"/>
        <v>210</v>
      </c>
      <c r="F27" s="65">
        <v>4650</v>
      </c>
      <c r="G27" s="65">
        <v>4650</v>
      </c>
      <c r="H27" s="23">
        <f t="shared" si="2"/>
        <v>1</v>
      </c>
      <c r="I27" s="17">
        <f t="shared" si="3"/>
        <v>0</v>
      </c>
      <c r="J27" s="23">
        <f t="shared" si="4"/>
        <v>0.68043010752688171</v>
      </c>
      <c r="K27" s="23">
        <f t="shared" si="5"/>
        <v>0.63526881720430106</v>
      </c>
      <c r="L27" s="22">
        <f t="shared" si="6"/>
        <v>4.5161290322580649E-2</v>
      </c>
    </row>
    <row r="28" spans="1:12" x14ac:dyDescent="0.4">
      <c r="A28" s="107" t="s">
        <v>89</v>
      </c>
      <c r="B28" s="48">
        <f>SUM(B29:B30)</f>
        <v>2026</v>
      </c>
      <c r="C28" s="48">
        <f>SUM(C29:C30)</f>
        <v>2056</v>
      </c>
      <c r="D28" s="31">
        <f t="shared" si="0"/>
        <v>0.9854085603112841</v>
      </c>
      <c r="E28" s="19">
        <f t="shared" si="1"/>
        <v>-30</v>
      </c>
      <c r="F28" s="48">
        <f>SUM(F29:F30)</f>
        <v>2691</v>
      </c>
      <c r="G28" s="48">
        <f>SUM(G29:G30)</f>
        <v>2730</v>
      </c>
      <c r="H28" s="31">
        <f t="shared" si="2"/>
        <v>0.98571428571428577</v>
      </c>
      <c r="I28" s="19">
        <f t="shared" si="3"/>
        <v>-39</v>
      </c>
      <c r="J28" s="31">
        <f t="shared" si="4"/>
        <v>0.75287997027127462</v>
      </c>
      <c r="K28" s="31">
        <f t="shared" si="5"/>
        <v>0.7531135531135531</v>
      </c>
      <c r="L28" s="30">
        <f t="shared" si="6"/>
        <v>-2.3358284227847914E-4</v>
      </c>
    </row>
    <row r="29" spans="1:12" x14ac:dyDescent="0.4">
      <c r="A29" s="88" t="s">
        <v>152</v>
      </c>
      <c r="B29" s="69">
        <v>1227</v>
      </c>
      <c r="C29" s="69">
        <v>1317</v>
      </c>
      <c r="D29" s="25">
        <f t="shared" si="0"/>
        <v>0.93166287015945326</v>
      </c>
      <c r="E29" s="26">
        <f t="shared" si="1"/>
        <v>-90</v>
      </c>
      <c r="F29" s="69">
        <v>1482</v>
      </c>
      <c r="G29" s="69">
        <v>1560</v>
      </c>
      <c r="H29" s="25">
        <f t="shared" si="2"/>
        <v>0.95</v>
      </c>
      <c r="I29" s="26">
        <f t="shared" si="3"/>
        <v>-78</v>
      </c>
      <c r="J29" s="25">
        <f t="shared" si="4"/>
        <v>0.82793522267206476</v>
      </c>
      <c r="K29" s="25">
        <f t="shared" si="5"/>
        <v>0.84423076923076923</v>
      </c>
      <c r="L29" s="24">
        <f t="shared" si="6"/>
        <v>-1.6295546558704466E-2</v>
      </c>
    </row>
    <row r="30" spans="1:12" x14ac:dyDescent="0.4">
      <c r="A30" s="86" t="s">
        <v>151</v>
      </c>
      <c r="B30" s="64">
        <v>799</v>
      </c>
      <c r="C30" s="64">
        <v>739</v>
      </c>
      <c r="D30" s="27">
        <f t="shared" si="0"/>
        <v>1.0811907983761839</v>
      </c>
      <c r="E30" s="18">
        <f t="shared" si="1"/>
        <v>60</v>
      </c>
      <c r="F30" s="64">
        <v>1209</v>
      </c>
      <c r="G30" s="64">
        <v>1170</v>
      </c>
      <c r="H30" s="27">
        <f t="shared" si="2"/>
        <v>1.0333333333333334</v>
      </c>
      <c r="I30" s="18">
        <f t="shared" si="3"/>
        <v>39</v>
      </c>
      <c r="J30" s="27">
        <f t="shared" si="4"/>
        <v>0.66087675765095122</v>
      </c>
      <c r="K30" s="27">
        <f t="shared" si="5"/>
        <v>0.6316239316239316</v>
      </c>
      <c r="L30" s="32">
        <f t="shared" si="6"/>
        <v>2.9252826027019618E-2</v>
      </c>
    </row>
    <row r="31" spans="1:12" s="13" customFormat="1" x14ac:dyDescent="0.4">
      <c r="A31" s="84" t="s">
        <v>93</v>
      </c>
      <c r="B31" s="43">
        <f>SUM(B32:B50)</f>
        <v>225961</v>
      </c>
      <c r="C31" s="43">
        <f>SUM(C32:C50)</f>
        <v>215784</v>
      </c>
      <c r="D31" s="20">
        <f t="shared" si="0"/>
        <v>1.047162903644385</v>
      </c>
      <c r="E31" s="21">
        <f t="shared" si="1"/>
        <v>10177</v>
      </c>
      <c r="F31" s="43">
        <f>SUM(F32:F50)</f>
        <v>372481</v>
      </c>
      <c r="G31" s="43">
        <f>SUM(G32:G50)</f>
        <v>361074</v>
      </c>
      <c r="H31" s="20">
        <f t="shared" si="2"/>
        <v>1.0315918620559774</v>
      </c>
      <c r="I31" s="21">
        <f t="shared" si="3"/>
        <v>11407</v>
      </c>
      <c r="J31" s="20">
        <f t="shared" si="4"/>
        <v>0.60663765400114367</v>
      </c>
      <c r="K31" s="20">
        <f t="shared" si="5"/>
        <v>0.59761710895827447</v>
      </c>
      <c r="L31" s="33">
        <f t="shared" si="6"/>
        <v>9.0205450428691991E-3</v>
      </c>
    </row>
    <row r="32" spans="1:12" x14ac:dyDescent="0.4">
      <c r="A32" s="86" t="s">
        <v>82</v>
      </c>
      <c r="B32" s="64">
        <v>78073</v>
      </c>
      <c r="C32" s="64">
        <v>72679</v>
      </c>
      <c r="D32" s="27">
        <f t="shared" si="0"/>
        <v>1.0742167613753628</v>
      </c>
      <c r="E32" s="18">
        <f t="shared" si="1"/>
        <v>5394</v>
      </c>
      <c r="F32" s="64">
        <v>135451</v>
      </c>
      <c r="G32" s="64">
        <v>128475</v>
      </c>
      <c r="H32" s="27">
        <f t="shared" si="2"/>
        <v>1.0542985016540183</v>
      </c>
      <c r="I32" s="18">
        <f t="shared" si="3"/>
        <v>6976</v>
      </c>
      <c r="J32" s="27">
        <f t="shared" si="4"/>
        <v>0.57639293914404466</v>
      </c>
      <c r="K32" s="27">
        <f t="shared" si="5"/>
        <v>0.56570539015372645</v>
      </c>
      <c r="L32" s="32">
        <f t="shared" si="6"/>
        <v>1.0687548990318207E-2</v>
      </c>
    </row>
    <row r="33" spans="1:12" x14ac:dyDescent="0.4">
      <c r="A33" s="86" t="s">
        <v>150</v>
      </c>
      <c r="B33" s="64">
        <v>36127</v>
      </c>
      <c r="C33" s="64">
        <v>35362</v>
      </c>
      <c r="D33" s="27">
        <f t="shared" si="0"/>
        <v>1.0216333917764833</v>
      </c>
      <c r="E33" s="18">
        <f t="shared" si="1"/>
        <v>765</v>
      </c>
      <c r="F33" s="64">
        <v>44204</v>
      </c>
      <c r="G33" s="64">
        <v>44529</v>
      </c>
      <c r="H33" s="27">
        <f t="shared" si="2"/>
        <v>0.99270138561386956</v>
      </c>
      <c r="I33" s="18">
        <f t="shared" si="3"/>
        <v>-325</v>
      </c>
      <c r="J33" s="27">
        <f t="shared" si="4"/>
        <v>0.81727897927789339</v>
      </c>
      <c r="K33" s="27">
        <f t="shared" si="5"/>
        <v>0.79413415976105461</v>
      </c>
      <c r="L33" s="32">
        <f t="shared" si="6"/>
        <v>2.3144819516838777E-2</v>
      </c>
    </row>
    <row r="34" spans="1:12" x14ac:dyDescent="0.4">
      <c r="A34" s="86" t="s">
        <v>149</v>
      </c>
      <c r="B34" s="64">
        <v>11751</v>
      </c>
      <c r="C34" s="64">
        <v>9733</v>
      </c>
      <c r="D34" s="27">
        <f t="shared" si="0"/>
        <v>1.207335867666701</v>
      </c>
      <c r="E34" s="18">
        <f t="shared" si="1"/>
        <v>2018</v>
      </c>
      <c r="F34" s="64">
        <v>18819</v>
      </c>
      <c r="G34" s="64">
        <v>17854</v>
      </c>
      <c r="H34" s="27">
        <f t="shared" si="2"/>
        <v>1.0540495127142377</v>
      </c>
      <c r="I34" s="18">
        <f t="shared" si="3"/>
        <v>965</v>
      </c>
      <c r="J34" s="27">
        <f t="shared" si="4"/>
        <v>0.62442212657420693</v>
      </c>
      <c r="K34" s="27">
        <f t="shared" si="5"/>
        <v>0.54514394533437882</v>
      </c>
      <c r="L34" s="32">
        <f t="shared" si="6"/>
        <v>7.9278181239828105E-2</v>
      </c>
    </row>
    <row r="35" spans="1:12" x14ac:dyDescent="0.4">
      <c r="A35" s="86" t="s">
        <v>80</v>
      </c>
      <c r="B35" s="64">
        <v>30027</v>
      </c>
      <c r="C35" s="64">
        <v>32352</v>
      </c>
      <c r="D35" s="27">
        <f t="shared" si="0"/>
        <v>0.92813427299703266</v>
      </c>
      <c r="E35" s="18">
        <f t="shared" si="1"/>
        <v>-2325</v>
      </c>
      <c r="F35" s="64">
        <v>56022</v>
      </c>
      <c r="G35" s="64">
        <v>55787</v>
      </c>
      <c r="H35" s="27">
        <f t="shared" si="2"/>
        <v>1.0042124509294279</v>
      </c>
      <c r="I35" s="18">
        <f t="shared" si="3"/>
        <v>235</v>
      </c>
      <c r="J35" s="27">
        <f t="shared" si="4"/>
        <v>0.53598586269679771</v>
      </c>
      <c r="K35" s="27">
        <f t="shared" si="5"/>
        <v>0.57992005305895644</v>
      </c>
      <c r="L35" s="32">
        <f t="shared" si="6"/>
        <v>-4.3934190362158732E-2</v>
      </c>
    </row>
    <row r="36" spans="1:12" x14ac:dyDescent="0.4">
      <c r="A36" s="86" t="s">
        <v>81</v>
      </c>
      <c r="B36" s="64">
        <v>18918</v>
      </c>
      <c r="C36" s="64">
        <v>15275</v>
      </c>
      <c r="D36" s="27">
        <f t="shared" si="0"/>
        <v>1.238494271685761</v>
      </c>
      <c r="E36" s="18">
        <f t="shared" si="1"/>
        <v>3643</v>
      </c>
      <c r="F36" s="64">
        <v>31296</v>
      </c>
      <c r="G36" s="64">
        <v>29208</v>
      </c>
      <c r="H36" s="27">
        <f t="shared" si="2"/>
        <v>1.0714872637633526</v>
      </c>
      <c r="I36" s="18">
        <f t="shared" si="3"/>
        <v>2088</v>
      </c>
      <c r="J36" s="27">
        <f t="shared" si="4"/>
        <v>0.60448619631901845</v>
      </c>
      <c r="K36" s="27">
        <f t="shared" si="5"/>
        <v>0.52297315803889344</v>
      </c>
      <c r="L36" s="32">
        <f t="shared" si="6"/>
        <v>8.1513038280125016E-2</v>
      </c>
    </row>
    <row r="37" spans="1:12" x14ac:dyDescent="0.4">
      <c r="A37" s="86" t="s">
        <v>79</v>
      </c>
      <c r="B37" s="64">
        <v>4496</v>
      </c>
      <c r="C37" s="64">
        <v>4298</v>
      </c>
      <c r="D37" s="27">
        <f t="shared" si="0"/>
        <v>1.0460679385760818</v>
      </c>
      <c r="E37" s="18">
        <f t="shared" si="1"/>
        <v>198</v>
      </c>
      <c r="F37" s="64">
        <v>8928</v>
      </c>
      <c r="G37" s="64">
        <v>8806</v>
      </c>
      <c r="H37" s="27">
        <f t="shared" si="2"/>
        <v>1.0138541903247786</v>
      </c>
      <c r="I37" s="18">
        <f t="shared" si="3"/>
        <v>122</v>
      </c>
      <c r="J37" s="27">
        <f t="shared" si="4"/>
        <v>0.50358422939068104</v>
      </c>
      <c r="K37" s="27">
        <f t="shared" si="5"/>
        <v>0.48807631160572335</v>
      </c>
      <c r="L37" s="32">
        <f t="shared" si="6"/>
        <v>1.5507917784957692E-2</v>
      </c>
    </row>
    <row r="38" spans="1:12" x14ac:dyDescent="0.4">
      <c r="A38" s="86" t="s">
        <v>148</v>
      </c>
      <c r="B38" s="64">
        <v>2388</v>
      </c>
      <c r="C38" s="64">
        <v>2835</v>
      </c>
      <c r="D38" s="27">
        <f t="shared" si="0"/>
        <v>0.84232804232804237</v>
      </c>
      <c r="E38" s="18">
        <f t="shared" si="1"/>
        <v>-447</v>
      </c>
      <c r="F38" s="64">
        <v>5146</v>
      </c>
      <c r="G38" s="64">
        <v>5268</v>
      </c>
      <c r="H38" s="27">
        <f t="shared" si="2"/>
        <v>0.9768413059984814</v>
      </c>
      <c r="I38" s="18">
        <f t="shared" si="3"/>
        <v>-122</v>
      </c>
      <c r="J38" s="27">
        <f t="shared" si="4"/>
        <v>0.46404974737660321</v>
      </c>
      <c r="K38" s="27">
        <f t="shared" si="5"/>
        <v>0.53815489749430523</v>
      </c>
      <c r="L38" s="32">
        <f t="shared" si="6"/>
        <v>-7.4105150117702023E-2</v>
      </c>
    </row>
    <row r="39" spans="1:12" x14ac:dyDescent="0.4">
      <c r="A39" s="86" t="s">
        <v>78</v>
      </c>
      <c r="B39" s="64">
        <v>6531</v>
      </c>
      <c r="C39" s="64">
        <v>5561</v>
      </c>
      <c r="D39" s="27">
        <f t="shared" si="0"/>
        <v>1.1744290595216689</v>
      </c>
      <c r="E39" s="18">
        <f t="shared" si="1"/>
        <v>970</v>
      </c>
      <c r="F39" s="64">
        <v>8928</v>
      </c>
      <c r="G39" s="64">
        <v>8928</v>
      </c>
      <c r="H39" s="27">
        <f t="shared" si="2"/>
        <v>1</v>
      </c>
      <c r="I39" s="18">
        <f t="shared" si="3"/>
        <v>0</v>
      </c>
      <c r="J39" s="27">
        <f t="shared" si="4"/>
        <v>0.73151881720430112</v>
      </c>
      <c r="K39" s="27">
        <f t="shared" si="5"/>
        <v>0.62287186379928317</v>
      </c>
      <c r="L39" s="32">
        <f t="shared" si="6"/>
        <v>0.10864695340501795</v>
      </c>
    </row>
    <row r="40" spans="1:12" x14ac:dyDescent="0.4">
      <c r="A40" s="87" t="s">
        <v>77</v>
      </c>
      <c r="B40" s="65">
        <v>3908</v>
      </c>
      <c r="C40" s="65">
        <v>3870</v>
      </c>
      <c r="D40" s="23">
        <f t="shared" si="0"/>
        <v>1.0098191214470285</v>
      </c>
      <c r="E40" s="17">
        <f t="shared" si="1"/>
        <v>38</v>
      </c>
      <c r="F40" s="65">
        <v>8928</v>
      </c>
      <c r="G40" s="65">
        <v>8928</v>
      </c>
      <c r="H40" s="23">
        <f t="shared" si="2"/>
        <v>1</v>
      </c>
      <c r="I40" s="17">
        <f t="shared" si="3"/>
        <v>0</v>
      </c>
      <c r="J40" s="23">
        <f t="shared" si="4"/>
        <v>0.43772401433691754</v>
      </c>
      <c r="K40" s="23">
        <f t="shared" si="5"/>
        <v>0.43346774193548387</v>
      </c>
      <c r="L40" s="22">
        <f t="shared" si="6"/>
        <v>4.2562724014336695E-3</v>
      </c>
    </row>
    <row r="41" spans="1:12" x14ac:dyDescent="0.4">
      <c r="A41" s="86" t="s">
        <v>95</v>
      </c>
      <c r="B41" s="64">
        <v>2104</v>
      </c>
      <c r="C41" s="64">
        <v>2286</v>
      </c>
      <c r="D41" s="27">
        <f t="shared" si="0"/>
        <v>0.92038495188101488</v>
      </c>
      <c r="E41" s="18">
        <f t="shared" si="1"/>
        <v>-182</v>
      </c>
      <c r="F41" s="64">
        <v>5146</v>
      </c>
      <c r="G41" s="64">
        <v>5268</v>
      </c>
      <c r="H41" s="27">
        <f t="shared" si="2"/>
        <v>0.9768413059984814</v>
      </c>
      <c r="I41" s="18">
        <f t="shared" si="3"/>
        <v>-122</v>
      </c>
      <c r="J41" s="27">
        <f t="shared" si="4"/>
        <v>0.40886125145744268</v>
      </c>
      <c r="K41" s="27">
        <f t="shared" si="5"/>
        <v>0.43394077448747154</v>
      </c>
      <c r="L41" s="32">
        <f t="shared" si="6"/>
        <v>-2.5079523030028861E-2</v>
      </c>
    </row>
    <row r="42" spans="1:12" x14ac:dyDescent="0.4">
      <c r="A42" s="86" t="s">
        <v>92</v>
      </c>
      <c r="B42" s="64">
        <v>6128</v>
      </c>
      <c r="C42" s="64">
        <v>5610</v>
      </c>
      <c r="D42" s="27">
        <f t="shared" si="0"/>
        <v>1.0923351158645276</v>
      </c>
      <c r="E42" s="18">
        <f t="shared" si="1"/>
        <v>518</v>
      </c>
      <c r="F42" s="64">
        <v>8856</v>
      </c>
      <c r="G42" s="64">
        <v>8928</v>
      </c>
      <c r="H42" s="27">
        <f t="shared" si="2"/>
        <v>0.99193548387096775</v>
      </c>
      <c r="I42" s="18">
        <f t="shared" si="3"/>
        <v>-72</v>
      </c>
      <c r="J42" s="27">
        <f t="shared" si="4"/>
        <v>0.69196025293586272</v>
      </c>
      <c r="K42" s="27">
        <f t="shared" si="5"/>
        <v>0.62836021505376349</v>
      </c>
      <c r="L42" s="32">
        <f t="shared" si="6"/>
        <v>6.3600037882099225E-2</v>
      </c>
    </row>
    <row r="43" spans="1:12" x14ac:dyDescent="0.4">
      <c r="A43" s="86" t="s">
        <v>74</v>
      </c>
      <c r="B43" s="64">
        <v>7844</v>
      </c>
      <c r="C43" s="64">
        <v>7770</v>
      </c>
      <c r="D43" s="27">
        <f t="shared" si="0"/>
        <v>1.0095238095238095</v>
      </c>
      <c r="E43" s="18">
        <f t="shared" si="1"/>
        <v>74</v>
      </c>
      <c r="F43" s="64">
        <v>11718</v>
      </c>
      <c r="G43" s="64">
        <v>11718</v>
      </c>
      <c r="H43" s="27">
        <f t="shared" si="2"/>
        <v>1</v>
      </c>
      <c r="I43" s="18">
        <f t="shared" si="3"/>
        <v>0</v>
      </c>
      <c r="J43" s="27">
        <f t="shared" si="4"/>
        <v>0.66939750810718557</v>
      </c>
      <c r="K43" s="27">
        <f t="shared" si="5"/>
        <v>0.6630824372759857</v>
      </c>
      <c r="L43" s="32">
        <f t="shared" si="6"/>
        <v>6.3150708311998649E-3</v>
      </c>
    </row>
    <row r="44" spans="1:12" x14ac:dyDescent="0.4">
      <c r="A44" s="86" t="s">
        <v>76</v>
      </c>
      <c r="B44" s="64">
        <v>2350</v>
      </c>
      <c r="C44" s="64">
        <v>2030</v>
      </c>
      <c r="D44" s="27">
        <f t="shared" si="0"/>
        <v>1.1576354679802956</v>
      </c>
      <c r="E44" s="18">
        <f t="shared" si="1"/>
        <v>320</v>
      </c>
      <c r="F44" s="64">
        <v>3906</v>
      </c>
      <c r="G44" s="64">
        <v>3913</v>
      </c>
      <c r="H44" s="27">
        <f t="shared" si="2"/>
        <v>0.99821109123434704</v>
      </c>
      <c r="I44" s="18">
        <f t="shared" si="3"/>
        <v>-7</v>
      </c>
      <c r="J44" s="27">
        <f t="shared" si="4"/>
        <v>0.60163850486431136</v>
      </c>
      <c r="K44" s="27">
        <f t="shared" si="5"/>
        <v>0.51878354203935595</v>
      </c>
      <c r="L44" s="32">
        <f t="shared" si="6"/>
        <v>8.2854962824955414E-2</v>
      </c>
    </row>
    <row r="45" spans="1:12" x14ac:dyDescent="0.4">
      <c r="A45" s="86" t="s">
        <v>75</v>
      </c>
      <c r="B45" s="64">
        <v>2762</v>
      </c>
      <c r="C45" s="64">
        <v>2730</v>
      </c>
      <c r="D45" s="27">
        <f t="shared" si="0"/>
        <v>1.0117216117216117</v>
      </c>
      <c r="E45" s="18">
        <f t="shared" si="1"/>
        <v>32</v>
      </c>
      <c r="F45" s="64">
        <v>3906</v>
      </c>
      <c r="G45" s="64">
        <v>3906</v>
      </c>
      <c r="H45" s="27">
        <f t="shared" si="2"/>
        <v>1</v>
      </c>
      <c r="I45" s="18">
        <f t="shared" si="3"/>
        <v>0</v>
      </c>
      <c r="J45" s="27">
        <f t="shared" si="4"/>
        <v>0.70711725550435223</v>
      </c>
      <c r="K45" s="27">
        <f t="shared" si="5"/>
        <v>0.69892473118279574</v>
      </c>
      <c r="L45" s="32">
        <f t="shared" si="6"/>
        <v>8.1925243215564825E-3</v>
      </c>
    </row>
    <row r="46" spans="1:12" x14ac:dyDescent="0.4">
      <c r="A46" s="86" t="s">
        <v>147</v>
      </c>
      <c r="B46" s="64">
        <v>2000</v>
      </c>
      <c r="C46" s="64">
        <v>2740</v>
      </c>
      <c r="D46" s="27">
        <f t="shared" si="0"/>
        <v>0.72992700729927007</v>
      </c>
      <c r="E46" s="18">
        <f t="shared" si="1"/>
        <v>-740</v>
      </c>
      <c r="F46" s="64">
        <v>5146</v>
      </c>
      <c r="G46" s="64">
        <v>3906</v>
      </c>
      <c r="H46" s="27">
        <f t="shared" si="2"/>
        <v>1.3174603174603174</v>
      </c>
      <c r="I46" s="18">
        <f t="shared" si="3"/>
        <v>1240</v>
      </c>
      <c r="J46" s="27">
        <f t="shared" si="4"/>
        <v>0.38865137971239799</v>
      </c>
      <c r="K46" s="27">
        <f t="shared" si="5"/>
        <v>0.70148489503328215</v>
      </c>
      <c r="L46" s="32">
        <f t="shared" si="6"/>
        <v>-0.31283351532088416</v>
      </c>
    </row>
    <row r="47" spans="1:12" x14ac:dyDescent="0.4">
      <c r="A47" s="86" t="s">
        <v>98</v>
      </c>
      <c r="B47" s="64">
        <v>2805</v>
      </c>
      <c r="C47" s="64">
        <v>2853</v>
      </c>
      <c r="D47" s="27">
        <f t="shared" si="0"/>
        <v>0.98317560462670872</v>
      </c>
      <c r="E47" s="18">
        <f t="shared" si="1"/>
        <v>-48</v>
      </c>
      <c r="F47" s="64">
        <v>4158</v>
      </c>
      <c r="G47" s="64">
        <v>3920</v>
      </c>
      <c r="H47" s="27">
        <f t="shared" si="2"/>
        <v>1.0607142857142857</v>
      </c>
      <c r="I47" s="18">
        <f t="shared" si="3"/>
        <v>238</v>
      </c>
      <c r="J47" s="27">
        <f t="shared" si="4"/>
        <v>0.67460317460317465</v>
      </c>
      <c r="K47" s="27">
        <f t="shared" si="5"/>
        <v>0.72780612244897958</v>
      </c>
      <c r="L47" s="32">
        <f t="shared" si="6"/>
        <v>-5.3202947845804927E-2</v>
      </c>
    </row>
    <row r="48" spans="1:12" x14ac:dyDescent="0.4">
      <c r="A48" s="86" t="s">
        <v>146</v>
      </c>
      <c r="B48" s="64">
        <v>2599</v>
      </c>
      <c r="C48" s="64">
        <v>2602</v>
      </c>
      <c r="D48" s="27">
        <f t="shared" si="0"/>
        <v>0.99884704073789388</v>
      </c>
      <c r="E48" s="18">
        <f t="shared" si="1"/>
        <v>-3</v>
      </c>
      <c r="F48" s="64">
        <v>4111</v>
      </c>
      <c r="G48" s="64">
        <v>3920</v>
      </c>
      <c r="H48" s="27">
        <f t="shared" si="2"/>
        <v>1.0487244897959183</v>
      </c>
      <c r="I48" s="18">
        <f t="shared" si="3"/>
        <v>191</v>
      </c>
      <c r="J48" s="27">
        <f t="shared" si="4"/>
        <v>0.6322062758452931</v>
      </c>
      <c r="K48" s="27">
        <f t="shared" si="5"/>
        <v>0.66377551020408165</v>
      </c>
      <c r="L48" s="32">
        <f t="shared" si="6"/>
        <v>-3.1569234358788556E-2</v>
      </c>
    </row>
    <row r="49" spans="1:12" x14ac:dyDescent="0.4">
      <c r="A49" s="86" t="s">
        <v>145</v>
      </c>
      <c r="B49" s="64">
        <v>2384</v>
      </c>
      <c r="C49" s="64">
        <v>2318</v>
      </c>
      <c r="D49" s="27">
        <f t="shared" si="0"/>
        <v>1.0284728213977568</v>
      </c>
      <c r="E49" s="18">
        <f t="shared" si="1"/>
        <v>66</v>
      </c>
      <c r="F49" s="64">
        <v>3906</v>
      </c>
      <c r="G49" s="64">
        <v>3906</v>
      </c>
      <c r="H49" s="27">
        <f t="shared" si="2"/>
        <v>1</v>
      </c>
      <c r="I49" s="18">
        <f t="shared" si="3"/>
        <v>0</v>
      </c>
      <c r="J49" s="27">
        <f t="shared" si="4"/>
        <v>0.61034306195596522</v>
      </c>
      <c r="K49" s="27">
        <f t="shared" si="5"/>
        <v>0.59344598054275477</v>
      </c>
      <c r="L49" s="32">
        <f t="shared" si="6"/>
        <v>1.6897081413210446E-2</v>
      </c>
    </row>
    <row r="50" spans="1:12" x14ac:dyDescent="0.4">
      <c r="A50" s="85" t="s">
        <v>144</v>
      </c>
      <c r="B50" s="61">
        <v>2766</v>
      </c>
      <c r="C50" s="61">
        <v>2880</v>
      </c>
      <c r="D50" s="36">
        <f t="shared" si="0"/>
        <v>0.9604166666666667</v>
      </c>
      <c r="E50" s="16">
        <f t="shared" si="1"/>
        <v>-114</v>
      </c>
      <c r="F50" s="61">
        <v>3906</v>
      </c>
      <c r="G50" s="61">
        <v>3906</v>
      </c>
      <c r="H50" s="36">
        <f t="shared" si="2"/>
        <v>1</v>
      </c>
      <c r="I50" s="16">
        <f t="shared" si="3"/>
        <v>0</v>
      </c>
      <c r="J50" s="36">
        <f t="shared" si="4"/>
        <v>0.70814132104454686</v>
      </c>
      <c r="K50" s="36">
        <f t="shared" si="5"/>
        <v>0.73732718894009219</v>
      </c>
      <c r="L50" s="35">
        <f t="shared" si="6"/>
        <v>-2.9185867895545337E-2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５月(上旬)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115</v>
      </c>
      <c r="C4" s="177" t="s">
        <v>187</v>
      </c>
      <c r="D4" s="176" t="s">
        <v>87</v>
      </c>
      <c r="E4" s="176"/>
      <c r="F4" s="173" t="str">
        <f>+B4</f>
        <v>(05'5/1～10)</v>
      </c>
      <c r="G4" s="173" t="str">
        <f>+C4</f>
        <v>(04'5/1～10)</v>
      </c>
      <c r="H4" s="176" t="s">
        <v>87</v>
      </c>
      <c r="I4" s="176"/>
      <c r="J4" s="173" t="str">
        <f>+B4</f>
        <v>(05'5/1～10)</v>
      </c>
      <c r="K4" s="173" t="str">
        <f>+C4</f>
        <v>(04'5/1～10)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94</v>
      </c>
      <c r="B6" s="43">
        <f>+B7+B31</f>
        <v>149777</v>
      </c>
      <c r="C6" s="43">
        <f>+C7+C31</f>
        <v>146929</v>
      </c>
      <c r="D6" s="20">
        <f t="shared" ref="D6:D50" si="0">+B6/C6</f>
        <v>1.0193835117641854</v>
      </c>
      <c r="E6" s="21">
        <f t="shared" ref="E6:E50" si="1">+B6-C6</f>
        <v>2848</v>
      </c>
      <c r="F6" s="43">
        <f>+F7+F31</f>
        <v>228618</v>
      </c>
      <c r="G6" s="43">
        <f>+G7+G31</f>
        <v>218293</v>
      </c>
      <c r="H6" s="20">
        <f t="shared" ref="H6:H50" si="2">+F6/G6</f>
        <v>1.0472988139793764</v>
      </c>
      <c r="I6" s="21">
        <f t="shared" ref="I6:I50" si="3">+F6-G6</f>
        <v>10325</v>
      </c>
      <c r="J6" s="20">
        <f t="shared" ref="J6:J50" si="4">+B6/F6</f>
        <v>0.65514089004365361</v>
      </c>
      <c r="K6" s="20">
        <f t="shared" ref="K6:K50" si="5">+C6/G6</f>
        <v>0.67308159217198904</v>
      </c>
      <c r="L6" s="33">
        <f t="shared" ref="L6:L50" si="6">+J6-K6</f>
        <v>-1.7940702128335428E-2</v>
      </c>
    </row>
    <row r="7" spans="1:12" s="13" customFormat="1" x14ac:dyDescent="0.4">
      <c r="A7" s="84" t="s">
        <v>84</v>
      </c>
      <c r="B7" s="43">
        <f>+B8+B15+B28</f>
        <v>71681</v>
      </c>
      <c r="C7" s="43">
        <f>+C8+C15+C28</f>
        <v>69549</v>
      </c>
      <c r="D7" s="20">
        <f t="shared" si="0"/>
        <v>1.0306546463644337</v>
      </c>
      <c r="E7" s="21">
        <f t="shared" si="1"/>
        <v>2132</v>
      </c>
      <c r="F7" s="43">
        <f>+F8+F15+F28</f>
        <v>105605</v>
      </c>
      <c r="G7" s="43">
        <f>+G8+G15+G28</f>
        <v>99928</v>
      </c>
      <c r="H7" s="20">
        <f t="shared" si="2"/>
        <v>1.0568109038507725</v>
      </c>
      <c r="I7" s="21">
        <f t="shared" si="3"/>
        <v>5677</v>
      </c>
      <c r="J7" s="20">
        <f t="shared" si="4"/>
        <v>0.67876520998058809</v>
      </c>
      <c r="K7" s="20">
        <f t="shared" si="5"/>
        <v>0.69599111360179333</v>
      </c>
      <c r="L7" s="33">
        <f t="shared" si="6"/>
        <v>-1.7225903621205241E-2</v>
      </c>
    </row>
    <row r="8" spans="1:12" x14ac:dyDescent="0.4">
      <c r="A8" s="110" t="s">
        <v>91</v>
      </c>
      <c r="B8" s="46">
        <f>SUM(B9:B14)</f>
        <v>57285</v>
      </c>
      <c r="C8" s="46">
        <f>SUM(C9:C14)</f>
        <v>55197</v>
      </c>
      <c r="D8" s="38">
        <f t="shared" si="0"/>
        <v>1.0378281428338496</v>
      </c>
      <c r="E8" s="109">
        <f t="shared" si="1"/>
        <v>2088</v>
      </c>
      <c r="F8" s="46">
        <f>SUM(F9:F14)</f>
        <v>85763</v>
      </c>
      <c r="G8" s="46">
        <f>SUM(G9:G14)</f>
        <v>80836</v>
      </c>
      <c r="H8" s="38">
        <f t="shared" si="2"/>
        <v>1.0609505665792469</v>
      </c>
      <c r="I8" s="109">
        <f t="shared" si="3"/>
        <v>4927</v>
      </c>
      <c r="J8" s="38">
        <f t="shared" si="4"/>
        <v>0.6679453843732146</v>
      </c>
      <c r="K8" s="38">
        <f t="shared" si="5"/>
        <v>0.68282695828591222</v>
      </c>
      <c r="L8" s="108">
        <f t="shared" si="6"/>
        <v>-1.4881573912697621E-2</v>
      </c>
    </row>
    <row r="9" spans="1:12" x14ac:dyDescent="0.4">
      <c r="A9" s="88" t="s">
        <v>82</v>
      </c>
      <c r="B9" s="69">
        <v>32261</v>
      </c>
      <c r="C9" s="69">
        <v>30136</v>
      </c>
      <c r="D9" s="25">
        <f t="shared" si="0"/>
        <v>1.0705136713565171</v>
      </c>
      <c r="E9" s="26">
        <f t="shared" si="1"/>
        <v>2125</v>
      </c>
      <c r="F9" s="69">
        <v>48423</v>
      </c>
      <c r="G9" s="69">
        <v>46611</v>
      </c>
      <c r="H9" s="25">
        <f t="shared" si="2"/>
        <v>1.0388749436828217</v>
      </c>
      <c r="I9" s="26">
        <f t="shared" si="3"/>
        <v>1812</v>
      </c>
      <c r="J9" s="25">
        <f t="shared" si="4"/>
        <v>0.66623298845589907</v>
      </c>
      <c r="K9" s="25">
        <f t="shared" si="5"/>
        <v>0.64654266160348417</v>
      </c>
      <c r="L9" s="24">
        <f t="shared" si="6"/>
        <v>1.9690326852414897E-2</v>
      </c>
    </row>
    <row r="10" spans="1:12" x14ac:dyDescent="0.4">
      <c r="A10" s="86" t="s">
        <v>83</v>
      </c>
      <c r="B10" s="64">
        <v>9893</v>
      </c>
      <c r="C10" s="64">
        <v>9205</v>
      </c>
      <c r="D10" s="27">
        <f t="shared" si="0"/>
        <v>1.0747419880499729</v>
      </c>
      <c r="E10" s="18">
        <f t="shared" si="1"/>
        <v>688</v>
      </c>
      <c r="F10" s="64">
        <v>13140</v>
      </c>
      <c r="G10" s="64">
        <v>11578</v>
      </c>
      <c r="H10" s="27">
        <f t="shared" si="2"/>
        <v>1.1349110381758507</v>
      </c>
      <c r="I10" s="18">
        <f t="shared" si="3"/>
        <v>1562</v>
      </c>
      <c r="J10" s="27">
        <f t="shared" si="4"/>
        <v>0.75289193302891932</v>
      </c>
      <c r="K10" s="27">
        <f t="shared" si="5"/>
        <v>0.79504232164449817</v>
      </c>
      <c r="L10" s="32">
        <f t="shared" si="6"/>
        <v>-4.2150388615578849E-2</v>
      </c>
    </row>
    <row r="11" spans="1:12" x14ac:dyDescent="0.4">
      <c r="A11" s="86" t="s">
        <v>96</v>
      </c>
      <c r="B11" s="64">
        <v>2465</v>
      </c>
      <c r="C11" s="64">
        <v>1980</v>
      </c>
      <c r="D11" s="27">
        <f t="shared" si="0"/>
        <v>1.244949494949495</v>
      </c>
      <c r="E11" s="18">
        <f t="shared" si="1"/>
        <v>485</v>
      </c>
      <c r="F11" s="64">
        <v>3510</v>
      </c>
      <c r="G11" s="64">
        <v>2700</v>
      </c>
      <c r="H11" s="27">
        <f t="shared" si="2"/>
        <v>1.3</v>
      </c>
      <c r="I11" s="18">
        <f t="shared" si="3"/>
        <v>810</v>
      </c>
      <c r="J11" s="27">
        <f t="shared" si="4"/>
        <v>0.70227920227920226</v>
      </c>
      <c r="K11" s="27">
        <f t="shared" si="5"/>
        <v>0.73333333333333328</v>
      </c>
      <c r="L11" s="32">
        <f t="shared" si="6"/>
        <v>-3.1054131054131018E-2</v>
      </c>
    </row>
    <row r="12" spans="1:12" x14ac:dyDescent="0.4">
      <c r="A12" s="86" t="s">
        <v>80</v>
      </c>
      <c r="B12" s="64">
        <v>5479</v>
      </c>
      <c r="C12" s="64">
        <v>6413</v>
      </c>
      <c r="D12" s="27">
        <f t="shared" si="0"/>
        <v>0.85435833463277722</v>
      </c>
      <c r="E12" s="18">
        <f t="shared" si="1"/>
        <v>-934</v>
      </c>
      <c r="F12" s="64">
        <v>9600</v>
      </c>
      <c r="G12" s="64">
        <v>9600</v>
      </c>
      <c r="H12" s="27">
        <f t="shared" si="2"/>
        <v>1</v>
      </c>
      <c r="I12" s="18">
        <f t="shared" si="3"/>
        <v>0</v>
      </c>
      <c r="J12" s="27">
        <f t="shared" si="4"/>
        <v>0.57072916666666662</v>
      </c>
      <c r="K12" s="27">
        <f t="shared" si="5"/>
        <v>0.66802083333333329</v>
      </c>
      <c r="L12" s="32">
        <f t="shared" si="6"/>
        <v>-9.7291666666666665E-2</v>
      </c>
    </row>
    <row r="13" spans="1:12" x14ac:dyDescent="0.4">
      <c r="A13" s="86" t="s">
        <v>165</v>
      </c>
      <c r="B13" s="64">
        <v>2260</v>
      </c>
      <c r="C13" s="64">
        <v>2307</v>
      </c>
      <c r="D13" s="27">
        <f t="shared" si="0"/>
        <v>0.97962722149978332</v>
      </c>
      <c r="E13" s="18">
        <f t="shared" si="1"/>
        <v>-47</v>
      </c>
      <c r="F13" s="64">
        <v>2700</v>
      </c>
      <c r="G13" s="64">
        <v>2700</v>
      </c>
      <c r="H13" s="27">
        <f t="shared" si="2"/>
        <v>1</v>
      </c>
      <c r="I13" s="18">
        <f t="shared" si="3"/>
        <v>0</v>
      </c>
      <c r="J13" s="27">
        <f t="shared" si="4"/>
        <v>0.83703703703703702</v>
      </c>
      <c r="K13" s="27">
        <f t="shared" si="5"/>
        <v>0.85444444444444445</v>
      </c>
      <c r="L13" s="32">
        <f t="shared" si="6"/>
        <v>-1.7407407407407427E-2</v>
      </c>
    </row>
    <row r="14" spans="1:12" x14ac:dyDescent="0.4">
      <c r="A14" s="86" t="s">
        <v>81</v>
      </c>
      <c r="B14" s="64">
        <v>4927</v>
      </c>
      <c r="C14" s="64">
        <v>5156</v>
      </c>
      <c r="D14" s="27">
        <f t="shared" si="0"/>
        <v>0.95558572536850273</v>
      </c>
      <c r="E14" s="18">
        <f t="shared" si="1"/>
        <v>-229</v>
      </c>
      <c r="F14" s="64">
        <v>8390</v>
      </c>
      <c r="G14" s="64">
        <v>7647</v>
      </c>
      <c r="H14" s="27">
        <f t="shared" si="2"/>
        <v>1.0971622858637373</v>
      </c>
      <c r="I14" s="18">
        <f t="shared" si="3"/>
        <v>743</v>
      </c>
      <c r="J14" s="27">
        <f t="shared" si="4"/>
        <v>0.58724672228843866</v>
      </c>
      <c r="K14" s="27">
        <f t="shared" si="5"/>
        <v>0.67425134039492607</v>
      </c>
      <c r="L14" s="32">
        <f t="shared" si="6"/>
        <v>-8.7004618106487408E-2</v>
      </c>
    </row>
    <row r="15" spans="1:12" x14ac:dyDescent="0.4">
      <c r="A15" s="107" t="s">
        <v>90</v>
      </c>
      <c r="B15" s="48">
        <f>SUM(B16:B27)</f>
        <v>13478</v>
      </c>
      <c r="C15" s="48">
        <f>SUM(C16:C27)</f>
        <v>13401</v>
      </c>
      <c r="D15" s="31">
        <f t="shared" si="0"/>
        <v>1.0057458398626968</v>
      </c>
      <c r="E15" s="19">
        <f t="shared" si="1"/>
        <v>77</v>
      </c>
      <c r="F15" s="48">
        <f>SUM(F16:F27)</f>
        <v>18750</v>
      </c>
      <c r="G15" s="48">
        <f>SUM(G16:G27)</f>
        <v>18000</v>
      </c>
      <c r="H15" s="31">
        <f t="shared" si="2"/>
        <v>1.0416666666666667</v>
      </c>
      <c r="I15" s="19">
        <f t="shared" si="3"/>
        <v>750</v>
      </c>
      <c r="J15" s="31">
        <f t="shared" si="4"/>
        <v>0.71882666666666661</v>
      </c>
      <c r="K15" s="31">
        <f t="shared" si="5"/>
        <v>0.74450000000000005</v>
      </c>
      <c r="L15" s="30">
        <f t="shared" si="6"/>
        <v>-2.5673333333333437E-2</v>
      </c>
    </row>
    <row r="16" spans="1:12" x14ac:dyDescent="0.4">
      <c r="A16" s="88" t="s">
        <v>157</v>
      </c>
      <c r="B16" s="69">
        <v>645</v>
      </c>
      <c r="C16" s="69">
        <v>569</v>
      </c>
      <c r="D16" s="25">
        <f t="shared" si="0"/>
        <v>1.133567662565905</v>
      </c>
      <c r="E16" s="26">
        <f t="shared" si="1"/>
        <v>76</v>
      </c>
      <c r="F16" s="69">
        <v>900</v>
      </c>
      <c r="G16" s="69">
        <v>750</v>
      </c>
      <c r="H16" s="25">
        <f t="shared" si="2"/>
        <v>1.2</v>
      </c>
      <c r="I16" s="26">
        <f t="shared" si="3"/>
        <v>150</v>
      </c>
      <c r="J16" s="25">
        <f t="shared" si="4"/>
        <v>0.71666666666666667</v>
      </c>
      <c r="K16" s="25">
        <f t="shared" si="5"/>
        <v>0.75866666666666671</v>
      </c>
      <c r="L16" s="24">
        <f t="shared" si="6"/>
        <v>-4.2000000000000037E-2</v>
      </c>
    </row>
    <row r="17" spans="1:12" x14ac:dyDescent="0.4">
      <c r="A17" s="86" t="s">
        <v>155</v>
      </c>
      <c r="B17" s="64">
        <v>1800</v>
      </c>
      <c r="C17" s="64">
        <v>1260</v>
      </c>
      <c r="D17" s="27">
        <f t="shared" si="0"/>
        <v>1.4285714285714286</v>
      </c>
      <c r="E17" s="18">
        <f t="shared" si="1"/>
        <v>540</v>
      </c>
      <c r="F17" s="64">
        <v>2100</v>
      </c>
      <c r="G17" s="64">
        <v>1500</v>
      </c>
      <c r="H17" s="27">
        <f t="shared" si="2"/>
        <v>1.4</v>
      </c>
      <c r="I17" s="18">
        <f t="shared" si="3"/>
        <v>600</v>
      </c>
      <c r="J17" s="27">
        <f t="shared" si="4"/>
        <v>0.8571428571428571</v>
      </c>
      <c r="K17" s="27">
        <f t="shared" si="5"/>
        <v>0.84</v>
      </c>
      <c r="L17" s="32">
        <f t="shared" si="6"/>
        <v>1.7142857142857126E-2</v>
      </c>
    </row>
    <row r="18" spans="1:12" x14ac:dyDescent="0.4">
      <c r="A18" s="86" t="s">
        <v>160</v>
      </c>
      <c r="B18" s="64">
        <v>1276</v>
      </c>
      <c r="C18" s="64">
        <v>1278</v>
      </c>
      <c r="D18" s="27">
        <f t="shared" si="0"/>
        <v>0.99843505477308292</v>
      </c>
      <c r="E18" s="18">
        <f t="shared" si="1"/>
        <v>-2</v>
      </c>
      <c r="F18" s="64">
        <v>1500</v>
      </c>
      <c r="G18" s="64">
        <v>1500</v>
      </c>
      <c r="H18" s="27">
        <f t="shared" si="2"/>
        <v>1</v>
      </c>
      <c r="I18" s="18">
        <f t="shared" si="3"/>
        <v>0</v>
      </c>
      <c r="J18" s="27">
        <f t="shared" si="4"/>
        <v>0.85066666666666668</v>
      </c>
      <c r="K18" s="27">
        <f t="shared" si="5"/>
        <v>0.85199999999999998</v>
      </c>
      <c r="L18" s="32">
        <f t="shared" si="6"/>
        <v>-1.3333333333332975E-3</v>
      </c>
    </row>
    <row r="19" spans="1:12" x14ac:dyDescent="0.4">
      <c r="A19" s="86" t="s">
        <v>153</v>
      </c>
      <c r="B19" s="64">
        <v>1325</v>
      </c>
      <c r="C19" s="64">
        <v>1032</v>
      </c>
      <c r="D19" s="27">
        <f t="shared" si="0"/>
        <v>1.2839147286821706</v>
      </c>
      <c r="E19" s="18">
        <f t="shared" si="1"/>
        <v>293</v>
      </c>
      <c r="F19" s="64">
        <v>1500</v>
      </c>
      <c r="G19" s="64">
        <v>1500</v>
      </c>
      <c r="H19" s="27">
        <f t="shared" si="2"/>
        <v>1</v>
      </c>
      <c r="I19" s="18">
        <f t="shared" si="3"/>
        <v>0</v>
      </c>
      <c r="J19" s="27">
        <f t="shared" si="4"/>
        <v>0.8833333333333333</v>
      </c>
      <c r="K19" s="27">
        <f t="shared" si="5"/>
        <v>0.68799999999999994</v>
      </c>
      <c r="L19" s="32">
        <f t="shared" si="6"/>
        <v>0.19533333333333336</v>
      </c>
    </row>
    <row r="20" spans="1:12" x14ac:dyDescent="0.4">
      <c r="A20" s="86" t="s">
        <v>161</v>
      </c>
      <c r="B20" s="65">
        <v>2378</v>
      </c>
      <c r="C20" s="65">
        <v>2554</v>
      </c>
      <c r="D20" s="23">
        <f t="shared" si="0"/>
        <v>0.93108848864526228</v>
      </c>
      <c r="E20" s="17">
        <f t="shared" si="1"/>
        <v>-176</v>
      </c>
      <c r="F20" s="65">
        <v>3000</v>
      </c>
      <c r="G20" s="65">
        <v>3000</v>
      </c>
      <c r="H20" s="23">
        <f t="shared" si="2"/>
        <v>1</v>
      </c>
      <c r="I20" s="17">
        <f t="shared" si="3"/>
        <v>0</v>
      </c>
      <c r="J20" s="23">
        <f t="shared" si="4"/>
        <v>0.79266666666666663</v>
      </c>
      <c r="K20" s="23">
        <f t="shared" si="5"/>
        <v>0.85133333333333339</v>
      </c>
      <c r="L20" s="22">
        <f t="shared" si="6"/>
        <v>-5.8666666666666756E-2</v>
      </c>
    </row>
    <row r="21" spans="1:12" x14ac:dyDescent="0.4">
      <c r="A21" s="87" t="s">
        <v>159</v>
      </c>
      <c r="B21" s="64">
        <v>767</v>
      </c>
      <c r="C21" s="64">
        <v>929</v>
      </c>
      <c r="D21" s="27">
        <f t="shared" si="0"/>
        <v>0.82561894510226053</v>
      </c>
      <c r="E21" s="18">
        <f t="shared" si="1"/>
        <v>-162</v>
      </c>
      <c r="F21" s="64">
        <v>1500</v>
      </c>
      <c r="G21" s="64">
        <v>1500</v>
      </c>
      <c r="H21" s="27">
        <f t="shared" si="2"/>
        <v>1</v>
      </c>
      <c r="I21" s="18">
        <f t="shared" si="3"/>
        <v>0</v>
      </c>
      <c r="J21" s="27">
        <f t="shared" si="4"/>
        <v>0.51133333333333331</v>
      </c>
      <c r="K21" s="27">
        <f t="shared" si="5"/>
        <v>0.61933333333333329</v>
      </c>
      <c r="L21" s="32">
        <f t="shared" si="6"/>
        <v>-0.10799999999999998</v>
      </c>
    </row>
    <row r="22" spans="1:12" x14ac:dyDescent="0.4">
      <c r="A22" s="86" t="s">
        <v>164</v>
      </c>
      <c r="B22" s="64">
        <v>886</v>
      </c>
      <c r="C22" s="64">
        <v>1036</v>
      </c>
      <c r="D22" s="27">
        <f t="shared" si="0"/>
        <v>0.85521235521235517</v>
      </c>
      <c r="E22" s="18">
        <f t="shared" si="1"/>
        <v>-150</v>
      </c>
      <c r="F22" s="64">
        <v>1650</v>
      </c>
      <c r="G22" s="64">
        <v>1500</v>
      </c>
      <c r="H22" s="27">
        <f t="shared" si="2"/>
        <v>1.1000000000000001</v>
      </c>
      <c r="I22" s="18">
        <f t="shared" si="3"/>
        <v>150</v>
      </c>
      <c r="J22" s="27">
        <f t="shared" si="4"/>
        <v>0.53696969696969699</v>
      </c>
      <c r="K22" s="27">
        <f t="shared" si="5"/>
        <v>0.69066666666666665</v>
      </c>
      <c r="L22" s="32">
        <f t="shared" si="6"/>
        <v>-0.15369696969696967</v>
      </c>
    </row>
    <row r="23" spans="1:12" x14ac:dyDescent="0.4">
      <c r="A23" s="86" t="s">
        <v>156</v>
      </c>
      <c r="B23" s="65">
        <v>436</v>
      </c>
      <c r="C23" s="65">
        <v>462</v>
      </c>
      <c r="D23" s="23">
        <f t="shared" si="0"/>
        <v>0.94372294372294374</v>
      </c>
      <c r="E23" s="17">
        <f t="shared" si="1"/>
        <v>-26</v>
      </c>
      <c r="F23" s="65">
        <v>600</v>
      </c>
      <c r="G23" s="65">
        <v>750</v>
      </c>
      <c r="H23" s="23">
        <f t="shared" si="2"/>
        <v>0.8</v>
      </c>
      <c r="I23" s="17">
        <f t="shared" si="3"/>
        <v>-150</v>
      </c>
      <c r="J23" s="23">
        <f t="shared" si="4"/>
        <v>0.72666666666666668</v>
      </c>
      <c r="K23" s="23">
        <f t="shared" si="5"/>
        <v>0.61599999999999999</v>
      </c>
      <c r="L23" s="22">
        <f t="shared" si="6"/>
        <v>0.11066666666666669</v>
      </c>
    </row>
    <row r="24" spans="1:12" x14ac:dyDescent="0.4">
      <c r="A24" s="87" t="s">
        <v>163</v>
      </c>
      <c r="B24" s="64">
        <v>1134</v>
      </c>
      <c r="C24" s="64">
        <v>1140</v>
      </c>
      <c r="D24" s="27">
        <f t="shared" si="0"/>
        <v>0.99473684210526314</v>
      </c>
      <c r="E24" s="18">
        <f t="shared" si="1"/>
        <v>-6</v>
      </c>
      <c r="F24" s="64">
        <v>1500</v>
      </c>
      <c r="G24" s="64">
        <v>1500</v>
      </c>
      <c r="H24" s="27">
        <f t="shared" si="2"/>
        <v>1</v>
      </c>
      <c r="I24" s="18">
        <f t="shared" si="3"/>
        <v>0</v>
      </c>
      <c r="J24" s="27">
        <f t="shared" si="4"/>
        <v>0.75600000000000001</v>
      </c>
      <c r="K24" s="27">
        <f t="shared" si="5"/>
        <v>0.76</v>
      </c>
      <c r="L24" s="32">
        <f t="shared" si="6"/>
        <v>-4.0000000000000036E-3</v>
      </c>
    </row>
    <row r="25" spans="1:12" x14ac:dyDescent="0.4">
      <c r="A25" s="86" t="s">
        <v>154</v>
      </c>
      <c r="B25" s="64">
        <v>870</v>
      </c>
      <c r="C25" s="64">
        <v>1022</v>
      </c>
      <c r="D25" s="27">
        <f t="shared" si="0"/>
        <v>0.85127201565557731</v>
      </c>
      <c r="E25" s="18">
        <f t="shared" si="1"/>
        <v>-152</v>
      </c>
      <c r="F25" s="64">
        <v>1500</v>
      </c>
      <c r="G25" s="64">
        <v>1500</v>
      </c>
      <c r="H25" s="27">
        <f t="shared" si="2"/>
        <v>1</v>
      </c>
      <c r="I25" s="18">
        <f t="shared" si="3"/>
        <v>0</v>
      </c>
      <c r="J25" s="27">
        <f t="shared" si="4"/>
        <v>0.57999999999999996</v>
      </c>
      <c r="K25" s="27">
        <f t="shared" si="5"/>
        <v>0.68133333333333335</v>
      </c>
      <c r="L25" s="32">
        <f t="shared" si="6"/>
        <v>-0.10133333333333339</v>
      </c>
    </row>
    <row r="26" spans="1:12" x14ac:dyDescent="0.4">
      <c r="A26" s="87" t="s">
        <v>162</v>
      </c>
      <c r="B26" s="65">
        <v>795</v>
      </c>
      <c r="C26" s="65">
        <v>988</v>
      </c>
      <c r="D26" s="23">
        <f t="shared" si="0"/>
        <v>0.80465587044534415</v>
      </c>
      <c r="E26" s="17">
        <f t="shared" si="1"/>
        <v>-193</v>
      </c>
      <c r="F26" s="65">
        <v>1500</v>
      </c>
      <c r="G26" s="65">
        <v>1500</v>
      </c>
      <c r="H26" s="23">
        <f t="shared" si="2"/>
        <v>1</v>
      </c>
      <c r="I26" s="17">
        <f t="shared" si="3"/>
        <v>0</v>
      </c>
      <c r="J26" s="23">
        <f t="shared" si="4"/>
        <v>0.53</v>
      </c>
      <c r="K26" s="23">
        <f t="shared" si="5"/>
        <v>0.65866666666666662</v>
      </c>
      <c r="L26" s="22">
        <f t="shared" si="6"/>
        <v>-0.1286666666666666</v>
      </c>
    </row>
    <row r="27" spans="1:12" x14ac:dyDescent="0.4">
      <c r="A27" s="87" t="s">
        <v>158</v>
      </c>
      <c r="B27" s="65">
        <v>1166</v>
      </c>
      <c r="C27" s="65">
        <v>1131</v>
      </c>
      <c r="D27" s="23">
        <f t="shared" si="0"/>
        <v>1.0309460654288241</v>
      </c>
      <c r="E27" s="17">
        <f t="shared" si="1"/>
        <v>35</v>
      </c>
      <c r="F27" s="65">
        <v>1500</v>
      </c>
      <c r="G27" s="65">
        <v>1500</v>
      </c>
      <c r="H27" s="23">
        <f t="shared" si="2"/>
        <v>1</v>
      </c>
      <c r="I27" s="17">
        <f t="shared" si="3"/>
        <v>0</v>
      </c>
      <c r="J27" s="23">
        <f t="shared" si="4"/>
        <v>0.77733333333333332</v>
      </c>
      <c r="K27" s="23">
        <f t="shared" si="5"/>
        <v>0.754</v>
      </c>
      <c r="L27" s="22">
        <f t="shared" si="6"/>
        <v>2.3333333333333317E-2</v>
      </c>
    </row>
    <row r="28" spans="1:12" x14ac:dyDescent="0.4">
      <c r="A28" s="107" t="s">
        <v>89</v>
      </c>
      <c r="B28" s="48">
        <f>SUM(B29:B30)</f>
        <v>918</v>
      </c>
      <c r="C28" s="48">
        <f>SUM(C29:C30)</f>
        <v>951</v>
      </c>
      <c r="D28" s="31">
        <f t="shared" si="0"/>
        <v>0.96529968454258674</v>
      </c>
      <c r="E28" s="19">
        <f t="shared" si="1"/>
        <v>-33</v>
      </c>
      <c r="F28" s="48">
        <f>SUM(F29:F30)</f>
        <v>1092</v>
      </c>
      <c r="G28" s="48">
        <f>SUM(G29:G30)</f>
        <v>1092</v>
      </c>
      <c r="H28" s="31">
        <f t="shared" si="2"/>
        <v>1</v>
      </c>
      <c r="I28" s="19">
        <f t="shared" si="3"/>
        <v>0</v>
      </c>
      <c r="J28" s="31">
        <f t="shared" si="4"/>
        <v>0.84065934065934067</v>
      </c>
      <c r="K28" s="31">
        <f t="shared" si="5"/>
        <v>0.87087912087912089</v>
      </c>
      <c r="L28" s="30">
        <f t="shared" si="6"/>
        <v>-3.0219780219780223E-2</v>
      </c>
    </row>
    <row r="29" spans="1:12" x14ac:dyDescent="0.4">
      <c r="A29" s="88" t="s">
        <v>152</v>
      </c>
      <c r="B29" s="69">
        <v>605</v>
      </c>
      <c r="C29" s="69">
        <v>639</v>
      </c>
      <c r="D29" s="25">
        <f t="shared" si="0"/>
        <v>0.94679186228482004</v>
      </c>
      <c r="E29" s="26">
        <f t="shared" si="1"/>
        <v>-34</v>
      </c>
      <c r="F29" s="69">
        <v>702</v>
      </c>
      <c r="G29" s="69">
        <v>741</v>
      </c>
      <c r="H29" s="25">
        <f t="shared" si="2"/>
        <v>0.94736842105263153</v>
      </c>
      <c r="I29" s="26">
        <f t="shared" si="3"/>
        <v>-39</v>
      </c>
      <c r="J29" s="25">
        <f t="shared" si="4"/>
        <v>0.86182336182336183</v>
      </c>
      <c r="K29" s="25">
        <f t="shared" si="5"/>
        <v>0.86234817813765186</v>
      </c>
      <c r="L29" s="24">
        <f t="shared" si="6"/>
        <v>-5.2481631429002196E-4</v>
      </c>
    </row>
    <row r="30" spans="1:12" x14ac:dyDescent="0.4">
      <c r="A30" s="86" t="s">
        <v>151</v>
      </c>
      <c r="B30" s="64">
        <v>313</v>
      </c>
      <c r="C30" s="64">
        <v>312</v>
      </c>
      <c r="D30" s="27">
        <f t="shared" si="0"/>
        <v>1.0032051282051282</v>
      </c>
      <c r="E30" s="18">
        <f t="shared" si="1"/>
        <v>1</v>
      </c>
      <c r="F30" s="64">
        <v>390</v>
      </c>
      <c r="G30" s="64">
        <v>351</v>
      </c>
      <c r="H30" s="27">
        <f t="shared" si="2"/>
        <v>1.1111111111111112</v>
      </c>
      <c r="I30" s="18">
        <f t="shared" si="3"/>
        <v>39</v>
      </c>
      <c r="J30" s="27">
        <f t="shared" si="4"/>
        <v>0.8025641025641026</v>
      </c>
      <c r="K30" s="27">
        <f t="shared" si="5"/>
        <v>0.88888888888888884</v>
      </c>
      <c r="L30" s="32">
        <f t="shared" si="6"/>
        <v>-8.632478632478624E-2</v>
      </c>
    </row>
    <row r="31" spans="1:12" s="13" customFormat="1" x14ac:dyDescent="0.4">
      <c r="A31" s="84" t="s">
        <v>93</v>
      </c>
      <c r="B31" s="43">
        <f>SUM(B32:B50)</f>
        <v>78096</v>
      </c>
      <c r="C31" s="43">
        <f>SUM(C32:C50)</f>
        <v>77380</v>
      </c>
      <c r="D31" s="20">
        <f t="shared" si="0"/>
        <v>1.0092530369604549</v>
      </c>
      <c r="E31" s="21">
        <f t="shared" si="1"/>
        <v>716</v>
      </c>
      <c r="F31" s="43">
        <f>SUM(F32:F50)</f>
        <v>123013</v>
      </c>
      <c r="G31" s="43">
        <f>SUM(G32:G50)</f>
        <v>118365</v>
      </c>
      <c r="H31" s="20">
        <f t="shared" si="2"/>
        <v>1.0392683648037848</v>
      </c>
      <c r="I31" s="21">
        <f t="shared" si="3"/>
        <v>4648</v>
      </c>
      <c r="J31" s="20">
        <f t="shared" si="4"/>
        <v>0.63485973027241027</v>
      </c>
      <c r="K31" s="20">
        <f t="shared" si="5"/>
        <v>0.65374054830397499</v>
      </c>
      <c r="L31" s="33">
        <f t="shared" si="6"/>
        <v>-1.8880818031564717E-2</v>
      </c>
    </row>
    <row r="32" spans="1:12" x14ac:dyDescent="0.4">
      <c r="A32" s="86" t="s">
        <v>82</v>
      </c>
      <c r="B32" s="68">
        <v>29963</v>
      </c>
      <c r="C32" s="68">
        <v>27995</v>
      </c>
      <c r="D32" s="25">
        <f t="shared" si="0"/>
        <v>1.0702982675477763</v>
      </c>
      <c r="E32" s="26">
        <f t="shared" si="1"/>
        <v>1968</v>
      </c>
      <c r="F32" s="64">
        <v>44953</v>
      </c>
      <c r="G32" s="64">
        <v>42763</v>
      </c>
      <c r="H32" s="27">
        <f t="shared" si="2"/>
        <v>1.0512124967846035</v>
      </c>
      <c r="I32" s="18">
        <f t="shared" si="3"/>
        <v>2190</v>
      </c>
      <c r="J32" s="25">
        <f t="shared" si="4"/>
        <v>0.66654060908059531</v>
      </c>
      <c r="K32" s="27">
        <f t="shared" si="5"/>
        <v>0.65465472487898413</v>
      </c>
      <c r="L32" s="32">
        <f t="shared" si="6"/>
        <v>1.1885884201611185E-2</v>
      </c>
    </row>
    <row r="33" spans="1:12" x14ac:dyDescent="0.4">
      <c r="A33" s="86" t="s">
        <v>150</v>
      </c>
      <c r="B33" s="64">
        <v>10070</v>
      </c>
      <c r="C33" s="64">
        <v>10320</v>
      </c>
      <c r="D33" s="25">
        <f t="shared" si="0"/>
        <v>0.97577519379844957</v>
      </c>
      <c r="E33" s="26">
        <f t="shared" si="1"/>
        <v>-250</v>
      </c>
      <c r="F33" s="64">
        <v>14260</v>
      </c>
      <c r="G33" s="64">
        <v>14583</v>
      </c>
      <c r="H33" s="27">
        <f t="shared" si="2"/>
        <v>0.9778509223067956</v>
      </c>
      <c r="I33" s="18">
        <f t="shared" si="3"/>
        <v>-323</v>
      </c>
      <c r="J33" s="25">
        <f t="shared" si="4"/>
        <v>0.70617110799438987</v>
      </c>
      <c r="K33" s="27">
        <f t="shared" si="5"/>
        <v>0.7076733182472742</v>
      </c>
      <c r="L33" s="32">
        <f t="shared" si="6"/>
        <v>-1.5022102528843284E-3</v>
      </c>
    </row>
    <row r="34" spans="1:12" x14ac:dyDescent="0.4">
      <c r="A34" s="86" t="s">
        <v>149</v>
      </c>
      <c r="B34" s="64">
        <v>4168</v>
      </c>
      <c r="C34" s="64">
        <v>3600</v>
      </c>
      <c r="D34" s="27">
        <f t="shared" si="0"/>
        <v>1.1577777777777778</v>
      </c>
      <c r="E34" s="18">
        <f t="shared" si="1"/>
        <v>568</v>
      </c>
      <c r="F34" s="64">
        <v>6536</v>
      </c>
      <c r="G34" s="64">
        <v>5759</v>
      </c>
      <c r="H34" s="27">
        <f t="shared" si="2"/>
        <v>1.1349192568154194</v>
      </c>
      <c r="I34" s="18">
        <f t="shared" si="3"/>
        <v>777</v>
      </c>
      <c r="J34" s="27">
        <f t="shared" si="4"/>
        <v>0.63769889840881278</v>
      </c>
      <c r="K34" s="27">
        <f t="shared" si="5"/>
        <v>0.62510852578572673</v>
      </c>
      <c r="L34" s="32">
        <f t="shared" si="6"/>
        <v>1.2590372623086044E-2</v>
      </c>
    </row>
    <row r="35" spans="1:12" x14ac:dyDescent="0.4">
      <c r="A35" s="86" t="s">
        <v>80</v>
      </c>
      <c r="B35" s="64">
        <v>10083</v>
      </c>
      <c r="C35" s="64">
        <v>11492</v>
      </c>
      <c r="D35" s="27">
        <f t="shared" si="0"/>
        <v>0.87739296902192832</v>
      </c>
      <c r="E35" s="18">
        <f t="shared" si="1"/>
        <v>-1409</v>
      </c>
      <c r="F35" s="64">
        <v>18938</v>
      </c>
      <c r="G35" s="64">
        <v>18277</v>
      </c>
      <c r="H35" s="27">
        <f t="shared" si="2"/>
        <v>1.0361656727033977</v>
      </c>
      <c r="I35" s="18">
        <f t="shared" si="3"/>
        <v>661</v>
      </c>
      <c r="J35" s="27">
        <f t="shared" si="4"/>
        <v>0.53242158622874647</v>
      </c>
      <c r="K35" s="27">
        <f t="shared" si="5"/>
        <v>0.62876839743940471</v>
      </c>
      <c r="L35" s="32">
        <f t="shared" si="6"/>
        <v>-9.6346811210658245E-2</v>
      </c>
    </row>
    <row r="36" spans="1:12" x14ac:dyDescent="0.4">
      <c r="A36" s="86" t="s">
        <v>81</v>
      </c>
      <c r="B36" s="64">
        <v>6375</v>
      </c>
      <c r="C36" s="64">
        <v>5636</v>
      </c>
      <c r="D36" s="27">
        <f t="shared" si="0"/>
        <v>1.1311213626685592</v>
      </c>
      <c r="E36" s="18">
        <f t="shared" si="1"/>
        <v>739</v>
      </c>
      <c r="F36" s="64">
        <v>10236</v>
      </c>
      <c r="G36" s="64">
        <v>9536</v>
      </c>
      <c r="H36" s="27">
        <f t="shared" si="2"/>
        <v>1.0734060402684564</v>
      </c>
      <c r="I36" s="18">
        <f t="shared" si="3"/>
        <v>700</v>
      </c>
      <c r="J36" s="27">
        <f t="shared" si="4"/>
        <v>0.62280187573270807</v>
      </c>
      <c r="K36" s="27">
        <f t="shared" si="5"/>
        <v>0.59102348993288589</v>
      </c>
      <c r="L36" s="32">
        <f t="shared" si="6"/>
        <v>3.1778385799822173E-2</v>
      </c>
    </row>
    <row r="37" spans="1:12" x14ac:dyDescent="0.4">
      <c r="A37" s="86" t="s">
        <v>79</v>
      </c>
      <c r="B37" s="64">
        <v>1911</v>
      </c>
      <c r="C37" s="64">
        <v>1613</v>
      </c>
      <c r="D37" s="27">
        <f t="shared" si="0"/>
        <v>1.1847489150650961</v>
      </c>
      <c r="E37" s="18">
        <f t="shared" si="1"/>
        <v>298</v>
      </c>
      <c r="F37" s="64">
        <v>2880</v>
      </c>
      <c r="G37" s="64">
        <v>2880</v>
      </c>
      <c r="H37" s="27">
        <f t="shared" si="2"/>
        <v>1</v>
      </c>
      <c r="I37" s="18">
        <f t="shared" si="3"/>
        <v>0</v>
      </c>
      <c r="J37" s="27">
        <f t="shared" si="4"/>
        <v>0.6635416666666667</v>
      </c>
      <c r="K37" s="27">
        <f t="shared" si="5"/>
        <v>0.5600694444444444</v>
      </c>
      <c r="L37" s="32">
        <f t="shared" si="6"/>
        <v>0.1034722222222223</v>
      </c>
    </row>
    <row r="38" spans="1:12" x14ac:dyDescent="0.4">
      <c r="A38" s="86" t="s">
        <v>148</v>
      </c>
      <c r="B38" s="64">
        <v>734</v>
      </c>
      <c r="C38" s="64">
        <v>934</v>
      </c>
      <c r="D38" s="27">
        <f t="shared" si="0"/>
        <v>0.78586723768736622</v>
      </c>
      <c r="E38" s="18">
        <f t="shared" si="1"/>
        <v>-200</v>
      </c>
      <c r="F38" s="64">
        <v>1660</v>
      </c>
      <c r="G38" s="64">
        <v>1660</v>
      </c>
      <c r="H38" s="27">
        <f t="shared" si="2"/>
        <v>1</v>
      </c>
      <c r="I38" s="18">
        <f t="shared" si="3"/>
        <v>0</v>
      </c>
      <c r="J38" s="27">
        <f t="shared" si="4"/>
        <v>0.44216867469879517</v>
      </c>
      <c r="K38" s="27">
        <f t="shared" si="5"/>
        <v>0.5626506024096386</v>
      </c>
      <c r="L38" s="32">
        <f t="shared" si="6"/>
        <v>-0.12048192771084343</v>
      </c>
    </row>
    <row r="39" spans="1:12" x14ac:dyDescent="0.4">
      <c r="A39" s="86" t="s">
        <v>78</v>
      </c>
      <c r="B39" s="64">
        <v>2109</v>
      </c>
      <c r="C39" s="64">
        <v>1961</v>
      </c>
      <c r="D39" s="27">
        <f t="shared" si="0"/>
        <v>1.0754716981132075</v>
      </c>
      <c r="E39" s="18">
        <f t="shared" si="1"/>
        <v>148</v>
      </c>
      <c r="F39" s="64">
        <v>2880</v>
      </c>
      <c r="G39" s="64">
        <v>2880</v>
      </c>
      <c r="H39" s="27">
        <f t="shared" si="2"/>
        <v>1</v>
      </c>
      <c r="I39" s="18">
        <f t="shared" si="3"/>
        <v>0</v>
      </c>
      <c r="J39" s="27">
        <f t="shared" si="4"/>
        <v>0.73229166666666667</v>
      </c>
      <c r="K39" s="27">
        <f t="shared" si="5"/>
        <v>0.68090277777777775</v>
      </c>
      <c r="L39" s="32">
        <f t="shared" si="6"/>
        <v>5.1388888888888928E-2</v>
      </c>
    </row>
    <row r="40" spans="1:12" x14ac:dyDescent="0.4">
      <c r="A40" s="87" t="s">
        <v>77</v>
      </c>
      <c r="B40" s="65">
        <v>1363</v>
      </c>
      <c r="C40" s="65">
        <v>1594</v>
      </c>
      <c r="D40" s="23">
        <f t="shared" si="0"/>
        <v>0.85508155583437895</v>
      </c>
      <c r="E40" s="17">
        <f t="shared" si="1"/>
        <v>-231</v>
      </c>
      <c r="F40" s="65">
        <v>2880</v>
      </c>
      <c r="G40" s="65">
        <v>2880</v>
      </c>
      <c r="H40" s="23">
        <f t="shared" si="2"/>
        <v>1</v>
      </c>
      <c r="I40" s="17">
        <f t="shared" si="3"/>
        <v>0</v>
      </c>
      <c r="J40" s="23">
        <f t="shared" si="4"/>
        <v>0.47326388888888887</v>
      </c>
      <c r="K40" s="23">
        <f t="shared" si="5"/>
        <v>0.55347222222222225</v>
      </c>
      <c r="L40" s="22">
        <f t="shared" si="6"/>
        <v>-8.0208333333333381E-2</v>
      </c>
    </row>
    <row r="41" spans="1:12" x14ac:dyDescent="0.4">
      <c r="A41" s="86" t="s">
        <v>95</v>
      </c>
      <c r="B41" s="64">
        <v>778</v>
      </c>
      <c r="C41" s="64">
        <v>897</v>
      </c>
      <c r="D41" s="27">
        <f t="shared" si="0"/>
        <v>0.86733556298773695</v>
      </c>
      <c r="E41" s="18">
        <f t="shared" si="1"/>
        <v>-119</v>
      </c>
      <c r="F41" s="64">
        <v>1660</v>
      </c>
      <c r="G41" s="64">
        <v>1660</v>
      </c>
      <c r="H41" s="27">
        <f t="shared" si="2"/>
        <v>1</v>
      </c>
      <c r="I41" s="18">
        <f t="shared" si="3"/>
        <v>0</v>
      </c>
      <c r="J41" s="27">
        <f t="shared" si="4"/>
        <v>0.4686746987951807</v>
      </c>
      <c r="K41" s="27">
        <f t="shared" si="5"/>
        <v>0.5403614457831325</v>
      </c>
      <c r="L41" s="32">
        <f t="shared" si="6"/>
        <v>-7.1686746987951799E-2</v>
      </c>
    </row>
    <row r="42" spans="1:12" x14ac:dyDescent="0.4">
      <c r="A42" s="86" t="s">
        <v>92</v>
      </c>
      <c r="B42" s="64">
        <v>1688</v>
      </c>
      <c r="C42" s="64">
        <v>1957</v>
      </c>
      <c r="D42" s="27">
        <f t="shared" si="0"/>
        <v>0.86254471129279509</v>
      </c>
      <c r="E42" s="18">
        <f t="shared" si="1"/>
        <v>-269</v>
      </c>
      <c r="F42" s="64">
        <v>2808</v>
      </c>
      <c r="G42" s="64">
        <v>2880</v>
      </c>
      <c r="H42" s="27">
        <f t="shared" si="2"/>
        <v>0.97499999999999998</v>
      </c>
      <c r="I42" s="18">
        <f t="shared" si="3"/>
        <v>-72</v>
      </c>
      <c r="J42" s="27">
        <f t="shared" si="4"/>
        <v>0.60113960113960119</v>
      </c>
      <c r="K42" s="27">
        <f t="shared" si="5"/>
        <v>0.67951388888888886</v>
      </c>
      <c r="L42" s="32">
        <f t="shared" si="6"/>
        <v>-7.8374287749287674E-2</v>
      </c>
    </row>
    <row r="43" spans="1:12" x14ac:dyDescent="0.4">
      <c r="A43" s="86" t="s">
        <v>74</v>
      </c>
      <c r="B43" s="64">
        <v>2616</v>
      </c>
      <c r="C43" s="64">
        <v>2761</v>
      </c>
      <c r="D43" s="27">
        <f t="shared" si="0"/>
        <v>0.94748279608837382</v>
      </c>
      <c r="E43" s="18">
        <f t="shared" si="1"/>
        <v>-145</v>
      </c>
      <c r="F43" s="64">
        <v>3780</v>
      </c>
      <c r="G43" s="64">
        <v>3780</v>
      </c>
      <c r="H43" s="27">
        <f t="shared" si="2"/>
        <v>1</v>
      </c>
      <c r="I43" s="18">
        <f t="shared" si="3"/>
        <v>0</v>
      </c>
      <c r="J43" s="27">
        <f t="shared" si="4"/>
        <v>0.69206349206349205</v>
      </c>
      <c r="K43" s="27">
        <f t="shared" si="5"/>
        <v>0.73042328042328042</v>
      </c>
      <c r="L43" s="32">
        <f t="shared" si="6"/>
        <v>-3.8359788359788372E-2</v>
      </c>
    </row>
    <row r="44" spans="1:12" x14ac:dyDescent="0.4">
      <c r="A44" s="86" t="s">
        <v>76</v>
      </c>
      <c r="B44" s="64">
        <v>775</v>
      </c>
      <c r="C44" s="64">
        <v>857</v>
      </c>
      <c r="D44" s="27">
        <f t="shared" si="0"/>
        <v>0.90431738623103852</v>
      </c>
      <c r="E44" s="18">
        <f t="shared" si="1"/>
        <v>-82</v>
      </c>
      <c r="F44" s="64">
        <v>1260</v>
      </c>
      <c r="G44" s="64">
        <v>1267</v>
      </c>
      <c r="H44" s="27">
        <f t="shared" si="2"/>
        <v>0.99447513812154698</v>
      </c>
      <c r="I44" s="18">
        <f t="shared" si="3"/>
        <v>-7</v>
      </c>
      <c r="J44" s="27">
        <f t="shared" si="4"/>
        <v>0.61507936507936511</v>
      </c>
      <c r="K44" s="27">
        <f t="shared" si="5"/>
        <v>0.6764009471191792</v>
      </c>
      <c r="L44" s="32">
        <f t="shared" si="6"/>
        <v>-6.1321582039814082E-2</v>
      </c>
    </row>
    <row r="45" spans="1:12" x14ac:dyDescent="0.4">
      <c r="A45" s="86" t="s">
        <v>75</v>
      </c>
      <c r="B45" s="64">
        <v>919</v>
      </c>
      <c r="C45" s="64">
        <v>956</v>
      </c>
      <c r="D45" s="27">
        <f t="shared" si="0"/>
        <v>0.96129707112970708</v>
      </c>
      <c r="E45" s="18">
        <f t="shared" si="1"/>
        <v>-37</v>
      </c>
      <c r="F45" s="64">
        <v>1260</v>
      </c>
      <c r="G45" s="64">
        <v>1260</v>
      </c>
      <c r="H45" s="27">
        <f t="shared" si="2"/>
        <v>1</v>
      </c>
      <c r="I45" s="18">
        <f t="shared" si="3"/>
        <v>0</v>
      </c>
      <c r="J45" s="27">
        <f t="shared" si="4"/>
        <v>0.72936507936507933</v>
      </c>
      <c r="K45" s="27">
        <f t="shared" si="5"/>
        <v>0.7587301587301587</v>
      </c>
      <c r="L45" s="32">
        <f t="shared" si="6"/>
        <v>-2.9365079365079372E-2</v>
      </c>
    </row>
    <row r="46" spans="1:12" x14ac:dyDescent="0.4">
      <c r="A46" s="86" t="s">
        <v>147</v>
      </c>
      <c r="B46" s="64">
        <v>720</v>
      </c>
      <c r="C46" s="64">
        <v>871</v>
      </c>
      <c r="D46" s="27">
        <f t="shared" si="0"/>
        <v>0.82663605051664757</v>
      </c>
      <c r="E46" s="18">
        <f t="shared" si="1"/>
        <v>-151</v>
      </c>
      <c r="F46" s="64">
        <v>1660</v>
      </c>
      <c r="G46" s="64">
        <v>1260</v>
      </c>
      <c r="H46" s="27">
        <f t="shared" si="2"/>
        <v>1.3174603174603174</v>
      </c>
      <c r="I46" s="18">
        <f t="shared" si="3"/>
        <v>400</v>
      </c>
      <c r="J46" s="27">
        <f t="shared" si="4"/>
        <v>0.43373493975903615</v>
      </c>
      <c r="K46" s="27">
        <f t="shared" si="5"/>
        <v>0.69126984126984126</v>
      </c>
      <c r="L46" s="32">
        <f t="shared" si="6"/>
        <v>-0.2575349015108051</v>
      </c>
    </row>
    <row r="47" spans="1:12" x14ac:dyDescent="0.4">
      <c r="A47" s="86" t="s">
        <v>98</v>
      </c>
      <c r="B47" s="64">
        <v>1030</v>
      </c>
      <c r="C47" s="64">
        <v>1001</v>
      </c>
      <c r="D47" s="27">
        <f t="shared" si="0"/>
        <v>1.028971028971029</v>
      </c>
      <c r="E47" s="18">
        <f t="shared" si="1"/>
        <v>29</v>
      </c>
      <c r="F47" s="64">
        <v>1512</v>
      </c>
      <c r="G47" s="64">
        <v>1260</v>
      </c>
      <c r="H47" s="27">
        <f t="shared" si="2"/>
        <v>1.2</v>
      </c>
      <c r="I47" s="18">
        <f t="shared" si="3"/>
        <v>252</v>
      </c>
      <c r="J47" s="27">
        <f t="shared" si="4"/>
        <v>0.68121693121693117</v>
      </c>
      <c r="K47" s="27">
        <f t="shared" si="5"/>
        <v>0.7944444444444444</v>
      </c>
      <c r="L47" s="32">
        <f t="shared" si="6"/>
        <v>-0.11322751322751323</v>
      </c>
    </row>
    <row r="48" spans="1:12" x14ac:dyDescent="0.4">
      <c r="A48" s="86" t="s">
        <v>146</v>
      </c>
      <c r="B48" s="64">
        <v>1007</v>
      </c>
      <c r="C48" s="64">
        <v>1003</v>
      </c>
      <c r="D48" s="27">
        <f t="shared" si="0"/>
        <v>1.003988035892323</v>
      </c>
      <c r="E48" s="18">
        <f t="shared" si="1"/>
        <v>4</v>
      </c>
      <c r="F48" s="64">
        <v>1330</v>
      </c>
      <c r="G48" s="64">
        <v>1260</v>
      </c>
      <c r="H48" s="27">
        <f t="shared" si="2"/>
        <v>1.0555555555555556</v>
      </c>
      <c r="I48" s="18">
        <f t="shared" si="3"/>
        <v>70</v>
      </c>
      <c r="J48" s="27">
        <f t="shared" si="4"/>
        <v>0.75714285714285712</v>
      </c>
      <c r="K48" s="27">
        <f t="shared" si="5"/>
        <v>0.79603174603174598</v>
      </c>
      <c r="L48" s="32">
        <f t="shared" si="6"/>
        <v>-3.8888888888888862E-2</v>
      </c>
    </row>
    <row r="49" spans="1:12" x14ac:dyDescent="0.4">
      <c r="A49" s="86" t="s">
        <v>145</v>
      </c>
      <c r="B49" s="64">
        <v>812</v>
      </c>
      <c r="C49" s="64">
        <v>888</v>
      </c>
      <c r="D49" s="27">
        <f t="shared" si="0"/>
        <v>0.9144144144144144</v>
      </c>
      <c r="E49" s="18">
        <f t="shared" si="1"/>
        <v>-76</v>
      </c>
      <c r="F49" s="64">
        <v>1260</v>
      </c>
      <c r="G49" s="64">
        <v>1260</v>
      </c>
      <c r="H49" s="27">
        <f t="shared" si="2"/>
        <v>1</v>
      </c>
      <c r="I49" s="18">
        <f t="shared" si="3"/>
        <v>0</v>
      </c>
      <c r="J49" s="27">
        <f t="shared" si="4"/>
        <v>0.64444444444444449</v>
      </c>
      <c r="K49" s="27">
        <f t="shared" si="5"/>
        <v>0.70476190476190481</v>
      </c>
      <c r="L49" s="32">
        <f t="shared" si="6"/>
        <v>-6.0317460317460325E-2</v>
      </c>
    </row>
    <row r="50" spans="1:12" x14ac:dyDescent="0.4">
      <c r="A50" s="85" t="s">
        <v>144</v>
      </c>
      <c r="B50" s="61">
        <v>975</v>
      </c>
      <c r="C50" s="61">
        <v>1044</v>
      </c>
      <c r="D50" s="36">
        <f t="shared" si="0"/>
        <v>0.93390804597701149</v>
      </c>
      <c r="E50" s="16">
        <f t="shared" si="1"/>
        <v>-69</v>
      </c>
      <c r="F50" s="61">
        <v>1260</v>
      </c>
      <c r="G50" s="61">
        <v>1260</v>
      </c>
      <c r="H50" s="36">
        <f t="shared" si="2"/>
        <v>1</v>
      </c>
      <c r="I50" s="16">
        <f t="shared" si="3"/>
        <v>0</v>
      </c>
      <c r="J50" s="36">
        <f t="shared" si="4"/>
        <v>0.77380952380952384</v>
      </c>
      <c r="K50" s="36">
        <f t="shared" si="5"/>
        <v>0.82857142857142863</v>
      </c>
      <c r="L50" s="35">
        <f t="shared" si="6"/>
        <v>-5.4761904761904789E-2</v>
      </c>
    </row>
    <row r="51" spans="1:12" x14ac:dyDescent="0.4">
      <c r="C51" s="12"/>
      <c r="D51" s="14"/>
      <c r="E51" s="14"/>
      <c r="F51" s="12"/>
      <c r="G51" s="12"/>
      <c r="H51" s="14"/>
      <c r="I51" s="14"/>
      <c r="J51" s="12"/>
      <c r="K51" s="12"/>
    </row>
    <row r="52" spans="1:12" x14ac:dyDescent="0.4">
      <c r="C52" s="12"/>
      <c r="D52" s="14"/>
      <c r="E52" s="14"/>
      <c r="F52" s="12"/>
      <c r="G52" s="12"/>
      <c r="H52" s="14"/>
      <c r="I52" s="14"/>
      <c r="J52" s="12"/>
      <c r="K52" s="12"/>
    </row>
    <row r="53" spans="1:12" x14ac:dyDescent="0.4">
      <c r="C53" s="12"/>
      <c r="E53" s="14"/>
      <c r="G53" s="12"/>
      <c r="I53" s="14"/>
      <c r="K53" s="12"/>
    </row>
    <row r="54" spans="1:12" x14ac:dyDescent="0.4">
      <c r="C54" s="12"/>
      <c r="E54" s="14"/>
      <c r="G54" s="12"/>
      <c r="I54" s="14"/>
      <c r="K54" s="12"/>
    </row>
    <row r="55" spans="1:12" x14ac:dyDescent="0.4">
      <c r="C55" s="12"/>
      <c r="E55" s="14"/>
      <c r="G55" s="12"/>
      <c r="I55" s="14"/>
      <c r="K55" s="12"/>
    </row>
    <row r="56" spans="1:12" x14ac:dyDescent="0.4">
      <c r="C56" s="12"/>
      <c r="E56" s="14"/>
      <c r="G56" s="12"/>
      <c r="I56" s="14"/>
      <c r="K56" s="12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１月(月間)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99</v>
      </c>
      <c r="C4" s="177" t="s">
        <v>166</v>
      </c>
      <c r="D4" s="176" t="s">
        <v>87</v>
      </c>
      <c r="E4" s="176"/>
      <c r="F4" s="173" t="str">
        <f>+B4</f>
        <v>(05'1/1～31)</v>
      </c>
      <c r="G4" s="173" t="str">
        <f>+C4</f>
        <v>(04'1/1～31)</v>
      </c>
      <c r="H4" s="176" t="s">
        <v>87</v>
      </c>
      <c r="I4" s="176"/>
      <c r="J4" s="173" t="str">
        <f>+B4</f>
        <v>(05'1/1～31)</v>
      </c>
      <c r="K4" s="173" t="str">
        <f>+C4</f>
        <v>(04'1/1～31)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+B7+B31</f>
        <v>422299</v>
      </c>
      <c r="C6" s="43">
        <f>+C7+C31</f>
        <v>399398</v>
      </c>
      <c r="D6" s="20">
        <f t="shared" ref="D6:D50" si="0">+B6/C6</f>
        <v>1.0573387948863038</v>
      </c>
      <c r="E6" s="21">
        <f t="shared" ref="E6:E50" si="1">+B6-C6</f>
        <v>22901</v>
      </c>
      <c r="F6" s="43">
        <f>+F7+F31</f>
        <v>668472</v>
      </c>
      <c r="G6" s="43">
        <f>+G7+G31</f>
        <v>643042</v>
      </c>
      <c r="H6" s="20">
        <f t="shared" ref="H6:H50" si="2">+F6/G6</f>
        <v>1.0395464059890334</v>
      </c>
      <c r="I6" s="21">
        <f t="shared" ref="I6:I50" si="3">+F6-G6</f>
        <v>25430</v>
      </c>
      <c r="J6" s="20">
        <f t="shared" ref="J6:J50" si="4">+B6/F6</f>
        <v>0.63173775416173006</v>
      </c>
      <c r="K6" s="20">
        <f t="shared" ref="K6:K50" si="5">+C6/G6</f>
        <v>0.6211071749590229</v>
      </c>
      <c r="L6" s="33">
        <f t="shared" ref="L6:L50" si="6">+J6-K6</f>
        <v>1.0630579202707158E-2</v>
      </c>
    </row>
    <row r="7" spans="1:12" s="13" customFormat="1" x14ac:dyDescent="0.4">
      <c r="A7" s="84" t="s">
        <v>84</v>
      </c>
      <c r="B7" s="43">
        <f>+B8+B15+B28</f>
        <v>210176</v>
      </c>
      <c r="C7" s="43">
        <f>+C8+C15+C28</f>
        <v>196585</v>
      </c>
      <c r="D7" s="20">
        <f t="shared" si="0"/>
        <v>1.0691354884655493</v>
      </c>
      <c r="E7" s="21">
        <f t="shared" si="1"/>
        <v>13591</v>
      </c>
      <c r="F7" s="43">
        <f>+F8+F15+F28</f>
        <v>311065</v>
      </c>
      <c r="G7" s="43">
        <f>+G8+G15+G28</f>
        <v>296983</v>
      </c>
      <c r="H7" s="20">
        <f t="shared" si="2"/>
        <v>1.0474168555102481</v>
      </c>
      <c r="I7" s="21">
        <f t="shared" si="3"/>
        <v>14082</v>
      </c>
      <c r="J7" s="20">
        <f t="shared" si="4"/>
        <v>0.67566585761818265</v>
      </c>
      <c r="K7" s="20">
        <f t="shared" si="5"/>
        <v>0.6619402457379715</v>
      </c>
      <c r="L7" s="33">
        <f t="shared" si="6"/>
        <v>1.3725611880211153E-2</v>
      </c>
    </row>
    <row r="8" spans="1:12" s="121" customFormat="1" x14ac:dyDescent="0.4">
      <c r="A8" s="107" t="s">
        <v>91</v>
      </c>
      <c r="B8" s="48">
        <f>SUM(B9:B14)</f>
        <v>171005</v>
      </c>
      <c r="C8" s="48">
        <f>SUM(C9:C14)</f>
        <v>158716</v>
      </c>
      <c r="D8" s="31">
        <f t="shared" si="0"/>
        <v>1.0774276065425037</v>
      </c>
      <c r="E8" s="19">
        <f t="shared" si="1"/>
        <v>12289</v>
      </c>
      <c r="F8" s="48">
        <f>SUM(F9:F14)</f>
        <v>252067</v>
      </c>
      <c r="G8" s="48">
        <f>SUM(G9:G14)</f>
        <v>237841</v>
      </c>
      <c r="H8" s="31">
        <f t="shared" si="2"/>
        <v>1.0598130683944316</v>
      </c>
      <c r="I8" s="19">
        <f t="shared" si="3"/>
        <v>14226</v>
      </c>
      <c r="J8" s="31">
        <f t="shared" si="4"/>
        <v>0.67841089868963411</v>
      </c>
      <c r="K8" s="31">
        <f t="shared" si="5"/>
        <v>0.66731976404404625</v>
      </c>
      <c r="L8" s="30">
        <f t="shared" si="6"/>
        <v>1.1091134645587863E-2</v>
      </c>
    </row>
    <row r="9" spans="1:12" x14ac:dyDescent="0.4">
      <c r="A9" s="88" t="s">
        <v>82</v>
      </c>
      <c r="B9" s="69">
        <v>98335</v>
      </c>
      <c r="C9" s="69">
        <v>90999</v>
      </c>
      <c r="D9" s="25">
        <f t="shared" si="0"/>
        <v>1.0806162705084672</v>
      </c>
      <c r="E9" s="26">
        <f t="shared" si="1"/>
        <v>7336</v>
      </c>
      <c r="F9" s="69">
        <v>147367</v>
      </c>
      <c r="G9" s="69">
        <v>135755</v>
      </c>
      <c r="H9" s="25">
        <f t="shared" si="2"/>
        <v>1.085536444329859</v>
      </c>
      <c r="I9" s="26">
        <f t="shared" si="3"/>
        <v>11612</v>
      </c>
      <c r="J9" s="25">
        <f t="shared" si="4"/>
        <v>0.66727964876804169</v>
      </c>
      <c r="K9" s="25">
        <f t="shared" si="5"/>
        <v>0.67031785201281724</v>
      </c>
      <c r="L9" s="24">
        <f t="shared" si="6"/>
        <v>-3.0382032447755503E-3</v>
      </c>
    </row>
    <row r="10" spans="1:12" x14ac:dyDescent="0.4">
      <c r="A10" s="86" t="s">
        <v>83</v>
      </c>
      <c r="B10" s="64">
        <v>24416</v>
      </c>
      <c r="C10" s="64">
        <v>23550</v>
      </c>
      <c r="D10" s="27">
        <f t="shared" si="0"/>
        <v>1.0367728237791931</v>
      </c>
      <c r="E10" s="18">
        <f t="shared" si="1"/>
        <v>866</v>
      </c>
      <c r="F10" s="69">
        <v>36366</v>
      </c>
      <c r="G10" s="69">
        <v>35576</v>
      </c>
      <c r="H10" s="27">
        <f t="shared" si="2"/>
        <v>1.0222059815606026</v>
      </c>
      <c r="I10" s="18">
        <f t="shared" si="3"/>
        <v>790</v>
      </c>
      <c r="J10" s="27">
        <f t="shared" si="4"/>
        <v>0.67139635923664964</v>
      </c>
      <c r="K10" s="27">
        <f t="shared" si="5"/>
        <v>0.66196312120530698</v>
      </c>
      <c r="L10" s="32">
        <f t="shared" si="6"/>
        <v>9.4332380313426611E-3</v>
      </c>
    </row>
    <row r="11" spans="1:12" x14ac:dyDescent="0.4">
      <c r="A11" s="86" t="s">
        <v>96</v>
      </c>
      <c r="B11" s="64">
        <v>5456</v>
      </c>
      <c r="C11" s="64">
        <v>4948</v>
      </c>
      <c r="D11" s="27">
        <f t="shared" si="0"/>
        <v>1.1026677445432498</v>
      </c>
      <c r="E11" s="18">
        <f t="shared" si="1"/>
        <v>508</v>
      </c>
      <c r="F11" s="64">
        <v>8577</v>
      </c>
      <c r="G11" s="64">
        <v>8370</v>
      </c>
      <c r="H11" s="27">
        <f t="shared" si="2"/>
        <v>1.0247311827956989</v>
      </c>
      <c r="I11" s="18">
        <f t="shared" si="3"/>
        <v>207</v>
      </c>
      <c r="J11" s="27">
        <f t="shared" si="4"/>
        <v>0.63611985542730554</v>
      </c>
      <c r="K11" s="27">
        <f t="shared" si="5"/>
        <v>0.59115890083632017</v>
      </c>
      <c r="L11" s="32">
        <f t="shared" si="6"/>
        <v>4.4960954590985369E-2</v>
      </c>
    </row>
    <row r="12" spans="1:12" x14ac:dyDescent="0.4">
      <c r="A12" s="86" t="s">
        <v>80</v>
      </c>
      <c r="B12" s="64">
        <v>19986</v>
      </c>
      <c r="C12" s="64">
        <v>18480</v>
      </c>
      <c r="D12" s="27">
        <f t="shared" si="0"/>
        <v>1.0814935064935065</v>
      </c>
      <c r="E12" s="18">
        <f t="shared" si="1"/>
        <v>1506</v>
      </c>
      <c r="F12" s="64">
        <v>29760</v>
      </c>
      <c r="G12" s="64">
        <v>29220</v>
      </c>
      <c r="H12" s="27">
        <f t="shared" si="2"/>
        <v>1.0184804928131417</v>
      </c>
      <c r="I12" s="18">
        <f t="shared" si="3"/>
        <v>540</v>
      </c>
      <c r="J12" s="27">
        <f t="shared" si="4"/>
        <v>0.67157258064516134</v>
      </c>
      <c r="K12" s="27">
        <f t="shared" si="5"/>
        <v>0.63244353182751545</v>
      </c>
      <c r="L12" s="32">
        <f t="shared" si="6"/>
        <v>3.9129048817645895E-2</v>
      </c>
    </row>
    <row r="13" spans="1:12" x14ac:dyDescent="0.4">
      <c r="A13" s="86" t="s">
        <v>81</v>
      </c>
      <c r="B13" s="64">
        <v>15613</v>
      </c>
      <c r="C13" s="64">
        <v>13719</v>
      </c>
      <c r="D13" s="27">
        <f t="shared" si="0"/>
        <v>1.1380567096727168</v>
      </c>
      <c r="E13" s="18">
        <f t="shared" si="1"/>
        <v>1894</v>
      </c>
      <c r="F13" s="64">
        <v>21627</v>
      </c>
      <c r="G13" s="64">
        <v>21090</v>
      </c>
      <c r="H13" s="27">
        <f t="shared" si="2"/>
        <v>1.0254623044096729</v>
      </c>
      <c r="I13" s="18">
        <f t="shared" si="3"/>
        <v>537</v>
      </c>
      <c r="J13" s="27">
        <f t="shared" si="4"/>
        <v>0.72192167198409396</v>
      </c>
      <c r="K13" s="27">
        <f t="shared" si="5"/>
        <v>0.65049786628733997</v>
      </c>
      <c r="L13" s="32">
        <f t="shared" si="6"/>
        <v>7.1423805696753995E-2</v>
      </c>
    </row>
    <row r="14" spans="1:12" x14ac:dyDescent="0.4">
      <c r="A14" s="89" t="s">
        <v>165</v>
      </c>
      <c r="B14" s="70">
        <v>7199</v>
      </c>
      <c r="C14" s="64">
        <v>7020</v>
      </c>
      <c r="D14" s="27">
        <f t="shared" si="0"/>
        <v>1.0254985754985755</v>
      </c>
      <c r="E14" s="18">
        <f t="shared" si="1"/>
        <v>179</v>
      </c>
      <c r="F14" s="70">
        <v>8370</v>
      </c>
      <c r="G14" s="64">
        <v>7830</v>
      </c>
      <c r="H14" s="27">
        <f t="shared" si="2"/>
        <v>1.0689655172413792</v>
      </c>
      <c r="I14" s="18">
        <f t="shared" si="3"/>
        <v>540</v>
      </c>
      <c r="J14" s="27">
        <f t="shared" si="4"/>
        <v>0.86009557945041815</v>
      </c>
      <c r="K14" s="27">
        <f t="shared" si="5"/>
        <v>0.89655172413793105</v>
      </c>
      <c r="L14" s="32">
        <f t="shared" si="6"/>
        <v>-3.6456144687512904E-2</v>
      </c>
    </row>
    <row r="15" spans="1:12" x14ac:dyDescent="0.4">
      <c r="A15" s="107" t="s">
        <v>90</v>
      </c>
      <c r="B15" s="48">
        <f>SUM(B16:B27)</f>
        <v>37108</v>
      </c>
      <c r="C15" s="48">
        <f>SUM(C16:C27)</f>
        <v>35712</v>
      </c>
      <c r="D15" s="31">
        <f t="shared" si="0"/>
        <v>1.0390905017921146</v>
      </c>
      <c r="E15" s="19">
        <f t="shared" si="1"/>
        <v>1396</v>
      </c>
      <c r="F15" s="48">
        <f>SUM(F16:F27)</f>
        <v>55800</v>
      </c>
      <c r="G15" s="48">
        <f>SUM(G16:G27)</f>
        <v>56100</v>
      </c>
      <c r="H15" s="31">
        <f t="shared" si="2"/>
        <v>0.99465240641711228</v>
      </c>
      <c r="I15" s="19">
        <f t="shared" si="3"/>
        <v>-300</v>
      </c>
      <c r="J15" s="31">
        <f t="shared" si="4"/>
        <v>0.66501792114695335</v>
      </c>
      <c r="K15" s="31">
        <f t="shared" si="5"/>
        <v>0.63657754010695189</v>
      </c>
      <c r="L15" s="30">
        <f t="shared" si="6"/>
        <v>2.8440381040001461E-2</v>
      </c>
    </row>
    <row r="16" spans="1:12" x14ac:dyDescent="0.4">
      <c r="A16" s="87" t="s">
        <v>164</v>
      </c>
      <c r="B16" s="65">
        <v>2856</v>
      </c>
      <c r="C16" s="65">
        <v>3246</v>
      </c>
      <c r="D16" s="23">
        <f t="shared" si="0"/>
        <v>0.87985212569316085</v>
      </c>
      <c r="E16" s="17">
        <f t="shared" si="1"/>
        <v>-390</v>
      </c>
      <c r="F16" s="65">
        <v>4650</v>
      </c>
      <c r="G16" s="65">
        <v>4650</v>
      </c>
      <c r="H16" s="23">
        <f t="shared" si="2"/>
        <v>1</v>
      </c>
      <c r="I16" s="17">
        <f t="shared" si="3"/>
        <v>0</v>
      </c>
      <c r="J16" s="23">
        <f t="shared" si="4"/>
        <v>0.61419354838709672</v>
      </c>
      <c r="K16" s="23">
        <f t="shared" si="5"/>
        <v>0.69806451612903231</v>
      </c>
      <c r="L16" s="22">
        <f t="shared" si="6"/>
        <v>-8.3870967741935587E-2</v>
      </c>
    </row>
    <row r="17" spans="1:12" s="120" customFormat="1" x14ac:dyDescent="0.4">
      <c r="A17" s="86" t="s">
        <v>163</v>
      </c>
      <c r="B17" s="64">
        <v>3432</v>
      </c>
      <c r="C17" s="64">
        <v>3466</v>
      </c>
      <c r="D17" s="27">
        <f t="shared" si="0"/>
        <v>0.9901904212348529</v>
      </c>
      <c r="E17" s="18">
        <f t="shared" si="1"/>
        <v>-34</v>
      </c>
      <c r="F17" s="64">
        <v>4650</v>
      </c>
      <c r="G17" s="64">
        <v>4650</v>
      </c>
      <c r="H17" s="27">
        <f t="shared" si="2"/>
        <v>1</v>
      </c>
      <c r="I17" s="18">
        <f t="shared" si="3"/>
        <v>0</v>
      </c>
      <c r="J17" s="27">
        <f t="shared" si="4"/>
        <v>0.73806451612903223</v>
      </c>
      <c r="K17" s="27">
        <f t="shared" si="5"/>
        <v>0.74537634408602149</v>
      </c>
      <c r="L17" s="32">
        <f t="shared" si="6"/>
        <v>-7.3118279569892586E-3</v>
      </c>
    </row>
    <row r="18" spans="1:12" s="120" customFormat="1" x14ac:dyDescent="0.4">
      <c r="A18" s="86" t="s">
        <v>162</v>
      </c>
      <c r="B18" s="64">
        <v>2922</v>
      </c>
      <c r="C18" s="64">
        <v>2713</v>
      </c>
      <c r="D18" s="27">
        <f t="shared" si="0"/>
        <v>1.0770364909694066</v>
      </c>
      <c r="E18" s="18">
        <f t="shared" si="1"/>
        <v>209</v>
      </c>
      <c r="F18" s="64">
        <v>4950</v>
      </c>
      <c r="G18" s="64">
        <v>5100</v>
      </c>
      <c r="H18" s="27">
        <f t="shared" si="2"/>
        <v>0.97058823529411764</v>
      </c>
      <c r="I18" s="18">
        <f t="shared" si="3"/>
        <v>-150</v>
      </c>
      <c r="J18" s="27">
        <f t="shared" si="4"/>
        <v>0.59030303030303033</v>
      </c>
      <c r="K18" s="27">
        <f t="shared" si="5"/>
        <v>0.53196078431372551</v>
      </c>
      <c r="L18" s="32">
        <f t="shared" si="6"/>
        <v>5.834224598930482E-2</v>
      </c>
    </row>
    <row r="19" spans="1:12" s="120" customFormat="1" x14ac:dyDescent="0.4">
      <c r="A19" s="86" t="s">
        <v>161</v>
      </c>
      <c r="B19" s="64">
        <v>6956</v>
      </c>
      <c r="C19" s="64">
        <v>6085</v>
      </c>
      <c r="D19" s="27">
        <f t="shared" si="0"/>
        <v>1.143138866064092</v>
      </c>
      <c r="E19" s="18">
        <f t="shared" si="1"/>
        <v>871</v>
      </c>
      <c r="F19" s="64">
        <v>9300</v>
      </c>
      <c r="G19" s="64">
        <v>9300</v>
      </c>
      <c r="H19" s="27">
        <f t="shared" si="2"/>
        <v>1</v>
      </c>
      <c r="I19" s="18">
        <f t="shared" si="3"/>
        <v>0</v>
      </c>
      <c r="J19" s="27">
        <f t="shared" si="4"/>
        <v>0.7479569892473118</v>
      </c>
      <c r="K19" s="27">
        <f t="shared" si="5"/>
        <v>0.6543010752688172</v>
      </c>
      <c r="L19" s="32">
        <f t="shared" si="6"/>
        <v>9.3655913978494598E-2</v>
      </c>
    </row>
    <row r="20" spans="1:12" s="120" customFormat="1" x14ac:dyDescent="0.4">
      <c r="A20" s="86" t="s">
        <v>160</v>
      </c>
      <c r="B20" s="64">
        <v>3743</v>
      </c>
      <c r="C20" s="64">
        <v>3544</v>
      </c>
      <c r="D20" s="27">
        <f t="shared" si="0"/>
        <v>1.0561512415349887</v>
      </c>
      <c r="E20" s="18">
        <f t="shared" si="1"/>
        <v>199</v>
      </c>
      <c r="F20" s="64">
        <v>4650</v>
      </c>
      <c r="G20" s="64">
        <v>4650</v>
      </c>
      <c r="H20" s="27">
        <f t="shared" si="2"/>
        <v>1</v>
      </c>
      <c r="I20" s="18">
        <f t="shared" si="3"/>
        <v>0</v>
      </c>
      <c r="J20" s="27">
        <f t="shared" si="4"/>
        <v>0.80494623655913977</v>
      </c>
      <c r="K20" s="27">
        <f t="shared" si="5"/>
        <v>0.76215053763440865</v>
      </c>
      <c r="L20" s="32">
        <f t="shared" si="6"/>
        <v>4.2795698924731118E-2</v>
      </c>
    </row>
    <row r="21" spans="1:12" s="120" customFormat="1" x14ac:dyDescent="0.4">
      <c r="A21" s="86" t="s">
        <v>159</v>
      </c>
      <c r="B21" s="64">
        <v>2918</v>
      </c>
      <c r="C21" s="64">
        <v>2742</v>
      </c>
      <c r="D21" s="27">
        <f t="shared" si="0"/>
        <v>1.0641867250182349</v>
      </c>
      <c r="E21" s="18">
        <f t="shared" si="1"/>
        <v>176</v>
      </c>
      <c r="F21" s="64">
        <v>4650</v>
      </c>
      <c r="G21" s="64">
        <v>4650</v>
      </c>
      <c r="H21" s="27">
        <f t="shared" si="2"/>
        <v>1</v>
      </c>
      <c r="I21" s="18">
        <f t="shared" si="3"/>
        <v>0</v>
      </c>
      <c r="J21" s="27">
        <f t="shared" si="4"/>
        <v>0.62752688172043014</v>
      </c>
      <c r="K21" s="27">
        <f t="shared" si="5"/>
        <v>0.58967741935483875</v>
      </c>
      <c r="L21" s="32">
        <f t="shared" si="6"/>
        <v>3.7849462365591391E-2</v>
      </c>
    </row>
    <row r="22" spans="1:12" s="120" customFormat="1" x14ac:dyDescent="0.4">
      <c r="A22" s="86" t="s">
        <v>158</v>
      </c>
      <c r="B22" s="64">
        <v>2355</v>
      </c>
      <c r="C22" s="64">
        <v>2331</v>
      </c>
      <c r="D22" s="27">
        <f t="shared" si="0"/>
        <v>1.0102960102960103</v>
      </c>
      <c r="E22" s="18">
        <f t="shared" si="1"/>
        <v>24</v>
      </c>
      <c r="F22" s="64">
        <v>4500</v>
      </c>
      <c r="G22" s="64">
        <v>4650</v>
      </c>
      <c r="H22" s="27">
        <f t="shared" si="2"/>
        <v>0.967741935483871</v>
      </c>
      <c r="I22" s="18">
        <f t="shared" si="3"/>
        <v>-150</v>
      </c>
      <c r="J22" s="27">
        <f t="shared" si="4"/>
        <v>0.52333333333333332</v>
      </c>
      <c r="K22" s="27">
        <f t="shared" si="5"/>
        <v>0.50129032258064521</v>
      </c>
      <c r="L22" s="32">
        <f t="shared" si="6"/>
        <v>2.2043010752688108E-2</v>
      </c>
    </row>
    <row r="23" spans="1:12" s="120" customFormat="1" x14ac:dyDescent="0.4">
      <c r="A23" s="86" t="s">
        <v>157</v>
      </c>
      <c r="B23" s="64">
        <v>1478</v>
      </c>
      <c r="C23" s="64">
        <v>1513</v>
      </c>
      <c r="D23" s="27">
        <f t="shared" si="0"/>
        <v>0.97686715135492397</v>
      </c>
      <c r="E23" s="18">
        <f t="shared" si="1"/>
        <v>-35</v>
      </c>
      <c r="F23" s="64">
        <v>2550</v>
      </c>
      <c r="G23" s="64">
        <v>2550</v>
      </c>
      <c r="H23" s="27">
        <f t="shared" si="2"/>
        <v>1</v>
      </c>
      <c r="I23" s="18">
        <f t="shared" si="3"/>
        <v>0</v>
      </c>
      <c r="J23" s="27">
        <f t="shared" si="4"/>
        <v>0.57960784313725489</v>
      </c>
      <c r="K23" s="27">
        <f t="shared" si="5"/>
        <v>0.59333333333333338</v>
      </c>
      <c r="L23" s="32">
        <f t="shared" si="6"/>
        <v>-1.3725490196078494E-2</v>
      </c>
    </row>
    <row r="24" spans="1:12" s="120" customFormat="1" x14ac:dyDescent="0.4">
      <c r="A24" s="86" t="s">
        <v>156</v>
      </c>
      <c r="B24" s="64">
        <v>1089</v>
      </c>
      <c r="C24" s="64">
        <v>896</v>
      </c>
      <c r="D24" s="27">
        <f t="shared" si="0"/>
        <v>1.2154017857142858</v>
      </c>
      <c r="E24" s="18">
        <f t="shared" si="1"/>
        <v>193</v>
      </c>
      <c r="F24" s="64">
        <v>2100</v>
      </c>
      <c r="G24" s="64">
        <v>2100</v>
      </c>
      <c r="H24" s="27">
        <f t="shared" si="2"/>
        <v>1</v>
      </c>
      <c r="I24" s="18">
        <f t="shared" si="3"/>
        <v>0</v>
      </c>
      <c r="J24" s="27">
        <f t="shared" si="4"/>
        <v>0.51857142857142857</v>
      </c>
      <c r="K24" s="27">
        <f t="shared" si="5"/>
        <v>0.42666666666666669</v>
      </c>
      <c r="L24" s="32">
        <f t="shared" si="6"/>
        <v>9.1904761904761878E-2</v>
      </c>
    </row>
    <row r="25" spans="1:12" s="120" customFormat="1" x14ac:dyDescent="0.4">
      <c r="A25" s="86" t="s">
        <v>155</v>
      </c>
      <c r="B25" s="64">
        <v>3613</v>
      </c>
      <c r="C25" s="64">
        <v>3404</v>
      </c>
      <c r="D25" s="27">
        <f t="shared" si="0"/>
        <v>1.0613983548766157</v>
      </c>
      <c r="E25" s="18">
        <f t="shared" si="1"/>
        <v>209</v>
      </c>
      <c r="F25" s="64">
        <v>4650</v>
      </c>
      <c r="G25" s="64">
        <v>4650</v>
      </c>
      <c r="H25" s="27">
        <f t="shared" si="2"/>
        <v>1</v>
      </c>
      <c r="I25" s="18">
        <f t="shared" si="3"/>
        <v>0</v>
      </c>
      <c r="J25" s="27">
        <f t="shared" si="4"/>
        <v>0.77698924731182795</v>
      </c>
      <c r="K25" s="27">
        <f t="shared" si="5"/>
        <v>0.73204301075268818</v>
      </c>
      <c r="L25" s="32">
        <f t="shared" si="6"/>
        <v>4.4946236559139763E-2</v>
      </c>
    </row>
    <row r="26" spans="1:12" s="120" customFormat="1" x14ac:dyDescent="0.4">
      <c r="A26" s="86" t="s">
        <v>154</v>
      </c>
      <c r="B26" s="64">
        <v>2674</v>
      </c>
      <c r="C26" s="64">
        <v>2935</v>
      </c>
      <c r="D26" s="27">
        <f t="shared" si="0"/>
        <v>0.91107325383304938</v>
      </c>
      <c r="E26" s="18">
        <f t="shared" si="1"/>
        <v>-261</v>
      </c>
      <c r="F26" s="64">
        <v>4500</v>
      </c>
      <c r="G26" s="64">
        <v>4650</v>
      </c>
      <c r="H26" s="27">
        <f t="shared" si="2"/>
        <v>0.967741935483871</v>
      </c>
      <c r="I26" s="18">
        <f t="shared" si="3"/>
        <v>-150</v>
      </c>
      <c r="J26" s="27">
        <f t="shared" si="4"/>
        <v>0.59422222222222221</v>
      </c>
      <c r="K26" s="27">
        <f t="shared" si="5"/>
        <v>0.63118279569892477</v>
      </c>
      <c r="L26" s="32">
        <f t="shared" si="6"/>
        <v>-3.6960573476702563E-2</v>
      </c>
    </row>
    <row r="27" spans="1:12" x14ac:dyDescent="0.4">
      <c r="A27" s="88" t="s">
        <v>153</v>
      </c>
      <c r="B27" s="69">
        <v>3072</v>
      </c>
      <c r="C27" s="69">
        <v>2837</v>
      </c>
      <c r="D27" s="25">
        <f t="shared" si="0"/>
        <v>1.0828339795558688</v>
      </c>
      <c r="E27" s="26">
        <f t="shared" si="1"/>
        <v>235</v>
      </c>
      <c r="F27" s="69">
        <v>4650</v>
      </c>
      <c r="G27" s="69">
        <v>4500</v>
      </c>
      <c r="H27" s="25">
        <f t="shared" si="2"/>
        <v>1.0333333333333334</v>
      </c>
      <c r="I27" s="26">
        <f t="shared" si="3"/>
        <v>150</v>
      </c>
      <c r="J27" s="25">
        <f t="shared" si="4"/>
        <v>0.66064516129032258</v>
      </c>
      <c r="K27" s="25">
        <f t="shared" si="5"/>
        <v>0.63044444444444447</v>
      </c>
      <c r="L27" s="24">
        <f t="shared" si="6"/>
        <v>3.0200716845878106E-2</v>
      </c>
    </row>
    <row r="28" spans="1:12" x14ac:dyDescent="0.4">
      <c r="A28" s="107" t="s">
        <v>89</v>
      </c>
      <c r="B28" s="48">
        <f>SUM(B29:B30)</f>
        <v>2063</v>
      </c>
      <c r="C28" s="48">
        <f>SUM(C29:C30)</f>
        <v>2157</v>
      </c>
      <c r="D28" s="31">
        <f t="shared" si="0"/>
        <v>0.95642095503013447</v>
      </c>
      <c r="E28" s="19">
        <f t="shared" si="1"/>
        <v>-94</v>
      </c>
      <c r="F28" s="48">
        <f>SUM(F29:F30)</f>
        <v>3198</v>
      </c>
      <c r="G28" s="48">
        <f>SUM(G29:G30)</f>
        <v>3042</v>
      </c>
      <c r="H28" s="31">
        <f t="shared" si="2"/>
        <v>1.0512820512820513</v>
      </c>
      <c r="I28" s="19">
        <f t="shared" si="3"/>
        <v>156</v>
      </c>
      <c r="J28" s="31">
        <f t="shared" si="4"/>
        <v>0.64509068167604755</v>
      </c>
      <c r="K28" s="31">
        <f t="shared" si="5"/>
        <v>0.70907297830374749</v>
      </c>
      <c r="L28" s="30">
        <f t="shared" si="6"/>
        <v>-6.3982296627699942E-2</v>
      </c>
    </row>
    <row r="29" spans="1:12" x14ac:dyDescent="0.4">
      <c r="A29" s="88" t="s">
        <v>152</v>
      </c>
      <c r="B29" s="69">
        <v>1263</v>
      </c>
      <c r="C29" s="69">
        <v>1369</v>
      </c>
      <c r="D29" s="25">
        <f t="shared" si="0"/>
        <v>0.9225712198685172</v>
      </c>
      <c r="E29" s="26">
        <f t="shared" si="1"/>
        <v>-106</v>
      </c>
      <c r="F29" s="69">
        <v>1989</v>
      </c>
      <c r="G29" s="69">
        <v>1755</v>
      </c>
      <c r="H29" s="25">
        <f t="shared" si="2"/>
        <v>1.1333333333333333</v>
      </c>
      <c r="I29" s="26">
        <f t="shared" si="3"/>
        <v>234</v>
      </c>
      <c r="J29" s="25">
        <f t="shared" si="4"/>
        <v>0.63499245852187025</v>
      </c>
      <c r="K29" s="25">
        <f t="shared" si="5"/>
        <v>0.7800569800569801</v>
      </c>
      <c r="L29" s="24">
        <f t="shared" si="6"/>
        <v>-0.14506452153510985</v>
      </c>
    </row>
    <row r="30" spans="1:12" x14ac:dyDescent="0.4">
      <c r="A30" s="86" t="s">
        <v>151</v>
      </c>
      <c r="B30" s="64">
        <v>800</v>
      </c>
      <c r="C30" s="64">
        <v>788</v>
      </c>
      <c r="D30" s="27">
        <f t="shared" si="0"/>
        <v>1.015228426395939</v>
      </c>
      <c r="E30" s="18">
        <f t="shared" si="1"/>
        <v>12</v>
      </c>
      <c r="F30" s="64">
        <v>1209</v>
      </c>
      <c r="G30" s="64">
        <v>1287</v>
      </c>
      <c r="H30" s="27">
        <f t="shared" si="2"/>
        <v>0.93939393939393945</v>
      </c>
      <c r="I30" s="18">
        <f t="shared" si="3"/>
        <v>-78</v>
      </c>
      <c r="J30" s="27">
        <f t="shared" si="4"/>
        <v>0.66170388751033915</v>
      </c>
      <c r="K30" s="27">
        <f t="shared" si="5"/>
        <v>0.61227661227661223</v>
      </c>
      <c r="L30" s="32">
        <f t="shared" si="6"/>
        <v>4.9427275233726919E-2</v>
      </c>
    </row>
    <row r="31" spans="1:12" s="13" customFormat="1" x14ac:dyDescent="0.4">
      <c r="A31" s="84" t="s">
        <v>93</v>
      </c>
      <c r="B31" s="43">
        <f>SUM(B32:B50)</f>
        <v>212123</v>
      </c>
      <c r="C31" s="43">
        <f>SUM(C32:C50)</f>
        <v>202813</v>
      </c>
      <c r="D31" s="20">
        <f t="shared" si="0"/>
        <v>1.0459043552435001</v>
      </c>
      <c r="E31" s="21">
        <f t="shared" si="1"/>
        <v>9310</v>
      </c>
      <c r="F31" s="43">
        <f>SUM(F32:F50)</f>
        <v>357407</v>
      </c>
      <c r="G31" s="43">
        <f>SUM(G32:G50)</f>
        <v>346059</v>
      </c>
      <c r="H31" s="20">
        <f t="shared" si="2"/>
        <v>1.0327920961454549</v>
      </c>
      <c r="I31" s="21">
        <f t="shared" si="3"/>
        <v>11348</v>
      </c>
      <c r="J31" s="20">
        <f t="shared" si="4"/>
        <v>0.59350544337408051</v>
      </c>
      <c r="K31" s="20">
        <f t="shared" si="5"/>
        <v>0.58606480397851235</v>
      </c>
      <c r="L31" s="33">
        <f t="shared" si="6"/>
        <v>7.4406393955681605E-3</v>
      </c>
    </row>
    <row r="32" spans="1:12" x14ac:dyDescent="0.4">
      <c r="A32" s="86" t="s">
        <v>82</v>
      </c>
      <c r="B32" s="64">
        <v>76394</v>
      </c>
      <c r="C32" s="64">
        <v>69543</v>
      </c>
      <c r="D32" s="27">
        <f t="shared" si="0"/>
        <v>1.0985145880965734</v>
      </c>
      <c r="E32" s="18">
        <f t="shared" si="1"/>
        <v>6851</v>
      </c>
      <c r="F32" s="64">
        <v>130001</v>
      </c>
      <c r="G32" s="64">
        <v>127058</v>
      </c>
      <c r="H32" s="27">
        <f t="shared" si="2"/>
        <v>1.0231626501282878</v>
      </c>
      <c r="I32" s="18">
        <f t="shared" si="3"/>
        <v>2943</v>
      </c>
      <c r="J32" s="27">
        <f t="shared" si="4"/>
        <v>0.58764163352589593</v>
      </c>
      <c r="K32" s="27">
        <f t="shared" si="5"/>
        <v>0.54733271419351792</v>
      </c>
      <c r="L32" s="32">
        <f t="shared" si="6"/>
        <v>4.0308919332378013E-2</v>
      </c>
    </row>
    <row r="33" spans="1:12" x14ac:dyDescent="0.4">
      <c r="A33" s="86" t="s">
        <v>150</v>
      </c>
      <c r="B33" s="64">
        <v>22007</v>
      </c>
      <c r="C33" s="64">
        <v>17924</v>
      </c>
      <c r="D33" s="27">
        <f t="shared" si="0"/>
        <v>1.2277951350145058</v>
      </c>
      <c r="E33" s="18">
        <f t="shared" si="1"/>
        <v>4083</v>
      </c>
      <c r="F33" s="64">
        <v>35526</v>
      </c>
      <c r="G33" s="64">
        <v>27543</v>
      </c>
      <c r="H33" s="27">
        <f t="shared" si="2"/>
        <v>1.2898377083106416</v>
      </c>
      <c r="I33" s="18">
        <f t="shared" si="3"/>
        <v>7983</v>
      </c>
      <c r="J33" s="27">
        <f t="shared" si="4"/>
        <v>0.61946180262343076</v>
      </c>
      <c r="K33" s="27">
        <f t="shared" si="5"/>
        <v>0.65076425952147554</v>
      </c>
      <c r="L33" s="32">
        <f t="shared" si="6"/>
        <v>-3.1302456898044784E-2</v>
      </c>
    </row>
    <row r="34" spans="1:12" x14ac:dyDescent="0.4">
      <c r="A34" s="86" t="s">
        <v>149</v>
      </c>
      <c r="B34" s="64">
        <v>10185</v>
      </c>
      <c r="C34" s="64">
        <v>12571</v>
      </c>
      <c r="D34" s="27">
        <f t="shared" si="0"/>
        <v>0.81019807493437279</v>
      </c>
      <c r="E34" s="18">
        <f t="shared" si="1"/>
        <v>-2386</v>
      </c>
      <c r="F34" s="64">
        <v>17784</v>
      </c>
      <c r="G34" s="64">
        <v>21761</v>
      </c>
      <c r="H34" s="27">
        <f t="shared" si="2"/>
        <v>0.81724185469417765</v>
      </c>
      <c r="I34" s="18">
        <f t="shared" si="3"/>
        <v>-3977</v>
      </c>
      <c r="J34" s="27">
        <f t="shared" si="4"/>
        <v>0.5727058029689609</v>
      </c>
      <c r="K34" s="27">
        <f t="shared" si="5"/>
        <v>0.5776848490418639</v>
      </c>
      <c r="L34" s="32">
        <f t="shared" si="6"/>
        <v>-4.9790460729030039E-3</v>
      </c>
    </row>
    <row r="35" spans="1:12" x14ac:dyDescent="0.4">
      <c r="A35" s="86" t="s">
        <v>80</v>
      </c>
      <c r="B35" s="64">
        <v>32540</v>
      </c>
      <c r="C35" s="64">
        <v>34313</v>
      </c>
      <c r="D35" s="27">
        <f t="shared" si="0"/>
        <v>0.94832862180514677</v>
      </c>
      <c r="E35" s="18">
        <f t="shared" si="1"/>
        <v>-1773</v>
      </c>
      <c r="F35" s="64">
        <v>55700</v>
      </c>
      <c r="G35" s="64">
        <v>55528</v>
      </c>
      <c r="H35" s="27">
        <f t="shared" si="2"/>
        <v>1.0030975363780434</v>
      </c>
      <c r="I35" s="18">
        <f t="shared" si="3"/>
        <v>172</v>
      </c>
      <c r="J35" s="27">
        <f t="shared" si="4"/>
        <v>0.58420107719928183</v>
      </c>
      <c r="K35" s="27">
        <f t="shared" si="5"/>
        <v>0.61794049848724963</v>
      </c>
      <c r="L35" s="32">
        <f t="shared" si="6"/>
        <v>-3.3739421287967808E-2</v>
      </c>
    </row>
    <row r="36" spans="1:12" x14ac:dyDescent="0.4">
      <c r="A36" s="86" t="s">
        <v>81</v>
      </c>
      <c r="B36" s="64">
        <v>21171</v>
      </c>
      <c r="C36" s="64">
        <v>18152</v>
      </c>
      <c r="D36" s="27">
        <f t="shared" si="0"/>
        <v>1.1663177611282503</v>
      </c>
      <c r="E36" s="18">
        <f t="shared" si="1"/>
        <v>3019</v>
      </c>
      <c r="F36" s="64">
        <v>32056</v>
      </c>
      <c r="G36" s="64">
        <v>29012</v>
      </c>
      <c r="H36" s="27">
        <f t="shared" si="2"/>
        <v>1.1049221011995036</v>
      </c>
      <c r="I36" s="18">
        <f t="shared" si="3"/>
        <v>3044</v>
      </c>
      <c r="J36" s="27">
        <f t="shared" si="4"/>
        <v>0.66043798352882455</v>
      </c>
      <c r="K36" s="27">
        <f t="shared" si="5"/>
        <v>0.6256721356679994</v>
      </c>
      <c r="L36" s="32">
        <f t="shared" si="6"/>
        <v>3.476584786082515E-2</v>
      </c>
    </row>
    <row r="37" spans="1:12" x14ac:dyDescent="0.4">
      <c r="A37" s="86" t="s">
        <v>79</v>
      </c>
      <c r="B37" s="64">
        <v>5347</v>
      </c>
      <c r="C37" s="64">
        <v>5850</v>
      </c>
      <c r="D37" s="27">
        <f t="shared" si="0"/>
        <v>0.91401709401709397</v>
      </c>
      <c r="E37" s="18">
        <f t="shared" si="1"/>
        <v>-503</v>
      </c>
      <c r="F37" s="64">
        <v>8928</v>
      </c>
      <c r="G37" s="64">
        <v>8928</v>
      </c>
      <c r="H37" s="27">
        <f t="shared" si="2"/>
        <v>1</v>
      </c>
      <c r="I37" s="18">
        <f t="shared" si="3"/>
        <v>0</v>
      </c>
      <c r="J37" s="27">
        <f t="shared" si="4"/>
        <v>0.59890232974910396</v>
      </c>
      <c r="K37" s="27">
        <f t="shared" si="5"/>
        <v>0.655241935483871</v>
      </c>
      <c r="L37" s="32">
        <f t="shared" si="6"/>
        <v>-5.633960573476704E-2</v>
      </c>
    </row>
    <row r="38" spans="1:12" x14ac:dyDescent="0.4">
      <c r="A38" s="86" t="s">
        <v>148</v>
      </c>
      <c r="B38" s="64">
        <v>2806</v>
      </c>
      <c r="C38" s="64">
        <v>2562</v>
      </c>
      <c r="D38" s="27">
        <f t="shared" si="0"/>
        <v>1.0952380952380953</v>
      </c>
      <c r="E38" s="18">
        <f t="shared" si="1"/>
        <v>244</v>
      </c>
      <c r="F38" s="64">
        <v>5268</v>
      </c>
      <c r="G38" s="64">
        <v>4980</v>
      </c>
      <c r="H38" s="27">
        <f t="shared" si="2"/>
        <v>1.0578313253012048</v>
      </c>
      <c r="I38" s="18">
        <f t="shared" si="3"/>
        <v>288</v>
      </c>
      <c r="J38" s="27">
        <f t="shared" si="4"/>
        <v>0.53264996203492787</v>
      </c>
      <c r="K38" s="27">
        <f t="shared" si="5"/>
        <v>0.51445783132530121</v>
      </c>
      <c r="L38" s="32">
        <f t="shared" si="6"/>
        <v>1.8192130709626664E-2</v>
      </c>
    </row>
    <row r="39" spans="1:12" x14ac:dyDescent="0.4">
      <c r="A39" s="86" t="s">
        <v>78</v>
      </c>
      <c r="B39" s="64">
        <v>6765</v>
      </c>
      <c r="C39" s="64">
        <v>6420</v>
      </c>
      <c r="D39" s="27">
        <f t="shared" si="0"/>
        <v>1.0537383177570094</v>
      </c>
      <c r="E39" s="18">
        <f t="shared" si="1"/>
        <v>345</v>
      </c>
      <c r="F39" s="64">
        <v>8928</v>
      </c>
      <c r="G39" s="64">
        <v>8922</v>
      </c>
      <c r="H39" s="27">
        <f t="shared" si="2"/>
        <v>1.0006724949562877</v>
      </c>
      <c r="I39" s="18">
        <f t="shared" si="3"/>
        <v>6</v>
      </c>
      <c r="J39" s="27">
        <f t="shared" si="4"/>
        <v>0.75772849462365588</v>
      </c>
      <c r="K39" s="27">
        <f t="shared" si="5"/>
        <v>0.71956960322797581</v>
      </c>
      <c r="L39" s="32">
        <f t="shared" si="6"/>
        <v>3.8158891395680072E-2</v>
      </c>
    </row>
    <row r="40" spans="1:12" x14ac:dyDescent="0.4">
      <c r="A40" s="87" t="s">
        <v>77</v>
      </c>
      <c r="B40" s="65">
        <v>4396</v>
      </c>
      <c r="C40" s="65">
        <v>4545</v>
      </c>
      <c r="D40" s="23">
        <f t="shared" si="0"/>
        <v>0.96721672167216721</v>
      </c>
      <c r="E40" s="17">
        <f t="shared" si="1"/>
        <v>-149</v>
      </c>
      <c r="F40" s="65">
        <v>8928</v>
      </c>
      <c r="G40" s="65">
        <v>8928</v>
      </c>
      <c r="H40" s="23">
        <f t="shared" si="2"/>
        <v>1</v>
      </c>
      <c r="I40" s="17">
        <f t="shared" si="3"/>
        <v>0</v>
      </c>
      <c r="J40" s="23">
        <f t="shared" si="4"/>
        <v>0.49238351254480289</v>
      </c>
      <c r="K40" s="23">
        <f t="shared" si="5"/>
        <v>0.50907258064516125</v>
      </c>
      <c r="L40" s="22">
        <f t="shared" si="6"/>
        <v>-1.6689068100358362E-2</v>
      </c>
    </row>
    <row r="41" spans="1:12" x14ac:dyDescent="0.4">
      <c r="A41" s="86" t="s">
        <v>95</v>
      </c>
      <c r="B41" s="64">
        <v>1933</v>
      </c>
      <c r="C41" s="64">
        <v>2105</v>
      </c>
      <c r="D41" s="27">
        <f t="shared" si="0"/>
        <v>0.91828978622327795</v>
      </c>
      <c r="E41" s="18">
        <f t="shared" si="1"/>
        <v>-172</v>
      </c>
      <c r="F41" s="64">
        <v>5146</v>
      </c>
      <c r="G41" s="64">
        <v>5146</v>
      </c>
      <c r="H41" s="27">
        <f t="shared" si="2"/>
        <v>1</v>
      </c>
      <c r="I41" s="18">
        <f t="shared" si="3"/>
        <v>0</v>
      </c>
      <c r="J41" s="27">
        <f t="shared" si="4"/>
        <v>0.37563155849203267</v>
      </c>
      <c r="K41" s="27">
        <f t="shared" si="5"/>
        <v>0.4090555771472989</v>
      </c>
      <c r="L41" s="32">
        <f t="shared" si="6"/>
        <v>-3.342401865526623E-2</v>
      </c>
    </row>
    <row r="42" spans="1:12" x14ac:dyDescent="0.4">
      <c r="A42" s="86" t="s">
        <v>92</v>
      </c>
      <c r="B42" s="64">
        <v>3747</v>
      </c>
      <c r="C42" s="64">
        <v>4566</v>
      </c>
      <c r="D42" s="27">
        <f t="shared" si="0"/>
        <v>0.82063074901445465</v>
      </c>
      <c r="E42" s="18">
        <f t="shared" si="1"/>
        <v>-819</v>
      </c>
      <c r="F42" s="64">
        <v>8927</v>
      </c>
      <c r="G42" s="64">
        <v>8928</v>
      </c>
      <c r="H42" s="27">
        <f t="shared" si="2"/>
        <v>0.99988799283154117</v>
      </c>
      <c r="I42" s="18">
        <f t="shared" si="3"/>
        <v>-1</v>
      </c>
      <c r="J42" s="27">
        <f t="shared" si="4"/>
        <v>0.41973787386580036</v>
      </c>
      <c r="K42" s="27">
        <f t="shared" si="5"/>
        <v>0.51142473118279574</v>
      </c>
      <c r="L42" s="32">
        <f t="shared" si="6"/>
        <v>-9.1686857316995385E-2</v>
      </c>
    </row>
    <row r="43" spans="1:12" x14ac:dyDescent="0.4">
      <c r="A43" s="86" t="s">
        <v>74</v>
      </c>
      <c r="B43" s="64">
        <v>6961</v>
      </c>
      <c r="C43" s="64">
        <v>7560</v>
      </c>
      <c r="D43" s="27">
        <f t="shared" si="0"/>
        <v>0.92076719576719579</v>
      </c>
      <c r="E43" s="18">
        <f t="shared" si="1"/>
        <v>-599</v>
      </c>
      <c r="F43" s="64">
        <v>11756</v>
      </c>
      <c r="G43" s="64">
        <v>11725</v>
      </c>
      <c r="H43" s="27">
        <f t="shared" si="2"/>
        <v>1.0026439232409381</v>
      </c>
      <c r="I43" s="18">
        <f t="shared" si="3"/>
        <v>31</v>
      </c>
      <c r="J43" s="27">
        <f t="shared" si="4"/>
        <v>0.59212317114664847</v>
      </c>
      <c r="K43" s="27">
        <f t="shared" si="5"/>
        <v>0.64477611940298507</v>
      </c>
      <c r="L43" s="32">
        <f t="shared" si="6"/>
        <v>-5.2652948256336596E-2</v>
      </c>
    </row>
    <row r="44" spans="1:12" x14ac:dyDescent="0.4">
      <c r="A44" s="86" t="s">
        <v>76</v>
      </c>
      <c r="B44" s="64">
        <v>2215</v>
      </c>
      <c r="C44" s="64">
        <v>2120</v>
      </c>
      <c r="D44" s="27">
        <f t="shared" si="0"/>
        <v>1.0448113207547169</v>
      </c>
      <c r="E44" s="18">
        <f t="shared" si="1"/>
        <v>95</v>
      </c>
      <c r="F44" s="64">
        <v>3897</v>
      </c>
      <c r="G44" s="64">
        <v>3913</v>
      </c>
      <c r="H44" s="27">
        <f t="shared" si="2"/>
        <v>0.99591106567850751</v>
      </c>
      <c r="I44" s="18">
        <f t="shared" si="3"/>
        <v>-16</v>
      </c>
      <c r="J44" s="27">
        <f t="shared" si="4"/>
        <v>0.56838593790094949</v>
      </c>
      <c r="K44" s="27">
        <f t="shared" si="5"/>
        <v>0.54178379759775108</v>
      </c>
      <c r="L44" s="32">
        <f t="shared" si="6"/>
        <v>2.6602140303198407E-2</v>
      </c>
    </row>
    <row r="45" spans="1:12" x14ac:dyDescent="0.4">
      <c r="A45" s="86" t="s">
        <v>75</v>
      </c>
      <c r="B45" s="64">
        <v>2530</v>
      </c>
      <c r="C45" s="64">
        <v>2862</v>
      </c>
      <c r="D45" s="27">
        <f t="shared" si="0"/>
        <v>0.88399720475192178</v>
      </c>
      <c r="E45" s="18">
        <f t="shared" si="1"/>
        <v>-332</v>
      </c>
      <c r="F45" s="64">
        <v>3913</v>
      </c>
      <c r="G45" s="64">
        <v>3906</v>
      </c>
      <c r="H45" s="27">
        <f t="shared" si="2"/>
        <v>1.0017921146953406</v>
      </c>
      <c r="I45" s="18">
        <f t="shared" si="3"/>
        <v>7</v>
      </c>
      <c r="J45" s="27">
        <f t="shared" si="4"/>
        <v>0.64656273958599542</v>
      </c>
      <c r="K45" s="27">
        <f t="shared" si="5"/>
        <v>0.73271889400921664</v>
      </c>
      <c r="L45" s="32">
        <f t="shared" si="6"/>
        <v>-8.6156154423221221E-2</v>
      </c>
    </row>
    <row r="46" spans="1:12" x14ac:dyDescent="0.4">
      <c r="A46" s="86" t="s">
        <v>147</v>
      </c>
      <c r="B46" s="64">
        <v>2884</v>
      </c>
      <c r="C46" s="64">
        <v>2846</v>
      </c>
      <c r="D46" s="27">
        <f t="shared" si="0"/>
        <v>1.0133520730850316</v>
      </c>
      <c r="E46" s="18">
        <f t="shared" si="1"/>
        <v>38</v>
      </c>
      <c r="F46" s="64">
        <v>5146</v>
      </c>
      <c r="G46" s="64">
        <v>4152</v>
      </c>
      <c r="H46" s="27">
        <f t="shared" si="2"/>
        <v>1.2394026974951831</v>
      </c>
      <c r="I46" s="18">
        <f t="shared" si="3"/>
        <v>994</v>
      </c>
      <c r="J46" s="27">
        <f t="shared" si="4"/>
        <v>0.56043528954527788</v>
      </c>
      <c r="K46" s="27">
        <f t="shared" si="5"/>
        <v>0.68545279383429669</v>
      </c>
      <c r="L46" s="32">
        <f t="shared" si="6"/>
        <v>-0.12501750428901881</v>
      </c>
    </row>
    <row r="47" spans="1:12" x14ac:dyDescent="0.4">
      <c r="A47" s="86" t="s">
        <v>98</v>
      </c>
      <c r="B47" s="64">
        <v>3250</v>
      </c>
      <c r="C47" s="64">
        <v>2652</v>
      </c>
      <c r="D47" s="27">
        <f t="shared" si="0"/>
        <v>1.2254901960784315</v>
      </c>
      <c r="E47" s="18">
        <f t="shared" si="1"/>
        <v>598</v>
      </c>
      <c r="F47" s="64">
        <v>3913</v>
      </c>
      <c r="G47" s="64">
        <v>3913</v>
      </c>
      <c r="H47" s="27">
        <f t="shared" si="2"/>
        <v>1</v>
      </c>
      <c r="I47" s="18">
        <f t="shared" si="3"/>
        <v>0</v>
      </c>
      <c r="J47" s="27">
        <f t="shared" si="4"/>
        <v>0.83056478405315615</v>
      </c>
      <c r="K47" s="27">
        <f t="shared" si="5"/>
        <v>0.67774086378737541</v>
      </c>
      <c r="L47" s="32">
        <f t="shared" si="6"/>
        <v>0.15282392026578073</v>
      </c>
    </row>
    <row r="48" spans="1:12" x14ac:dyDescent="0.4">
      <c r="A48" s="86" t="s">
        <v>146</v>
      </c>
      <c r="B48" s="64">
        <v>2432</v>
      </c>
      <c r="C48" s="64">
        <v>2498</v>
      </c>
      <c r="D48" s="27">
        <f t="shared" si="0"/>
        <v>0.97357886309047237</v>
      </c>
      <c r="E48" s="18">
        <f t="shared" si="1"/>
        <v>-66</v>
      </c>
      <c r="F48" s="64">
        <v>3771</v>
      </c>
      <c r="G48" s="64">
        <v>3904</v>
      </c>
      <c r="H48" s="27">
        <f t="shared" si="2"/>
        <v>0.96593237704918034</v>
      </c>
      <c r="I48" s="18">
        <f t="shared" si="3"/>
        <v>-133</v>
      </c>
      <c r="J48" s="27">
        <f t="shared" si="4"/>
        <v>0.64492177141341822</v>
      </c>
      <c r="K48" s="27">
        <f t="shared" si="5"/>
        <v>0.63985655737704916</v>
      </c>
      <c r="L48" s="32">
        <f t="shared" si="6"/>
        <v>5.065214036369059E-3</v>
      </c>
    </row>
    <row r="49" spans="1:12" x14ac:dyDescent="0.4">
      <c r="A49" s="86" t="s">
        <v>145</v>
      </c>
      <c r="B49" s="64">
        <v>2320</v>
      </c>
      <c r="C49" s="64">
        <v>2174</v>
      </c>
      <c r="D49" s="27">
        <f t="shared" si="0"/>
        <v>1.0671573137074517</v>
      </c>
      <c r="E49" s="18">
        <f t="shared" si="1"/>
        <v>146</v>
      </c>
      <c r="F49" s="64">
        <v>3913</v>
      </c>
      <c r="G49" s="64">
        <v>3906</v>
      </c>
      <c r="H49" s="27">
        <f t="shared" si="2"/>
        <v>1.0017921146953406</v>
      </c>
      <c r="I49" s="18">
        <f t="shared" si="3"/>
        <v>7</v>
      </c>
      <c r="J49" s="27">
        <f t="shared" si="4"/>
        <v>0.59289547661640685</v>
      </c>
      <c r="K49" s="27">
        <f t="shared" si="5"/>
        <v>0.5565796210957501</v>
      </c>
      <c r="L49" s="32">
        <f t="shared" si="6"/>
        <v>3.6315855520656748E-2</v>
      </c>
    </row>
    <row r="50" spans="1:12" x14ac:dyDescent="0.4">
      <c r="A50" s="85" t="s">
        <v>144</v>
      </c>
      <c r="B50" s="61">
        <v>2240</v>
      </c>
      <c r="C50" s="61">
        <v>1550</v>
      </c>
      <c r="D50" s="36">
        <f t="shared" si="0"/>
        <v>1.4451612903225806</v>
      </c>
      <c r="E50" s="16">
        <f t="shared" si="1"/>
        <v>690</v>
      </c>
      <c r="F50" s="61">
        <v>3906</v>
      </c>
      <c r="G50" s="61">
        <v>3906</v>
      </c>
      <c r="H50" s="36">
        <f t="shared" si="2"/>
        <v>1</v>
      </c>
      <c r="I50" s="16">
        <f t="shared" si="3"/>
        <v>0</v>
      </c>
      <c r="J50" s="36">
        <f t="shared" si="4"/>
        <v>0.57347670250896055</v>
      </c>
      <c r="K50" s="36">
        <f t="shared" si="5"/>
        <v>0.3968253968253968</v>
      </c>
      <c r="L50" s="35">
        <f t="shared" si="6"/>
        <v>0.17665130568356374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/>
  </sheetViews>
  <sheetFormatPr defaultColWidth="15.75" defaultRowHeight="10.5" x14ac:dyDescent="0.4"/>
  <cols>
    <col min="1" max="1" width="22" style="145" bestFit="1" customWidth="1"/>
    <col min="2" max="3" width="11.25" style="14" customWidth="1"/>
    <col min="4" max="5" width="11.25" style="145" customWidth="1"/>
    <col min="6" max="7" width="11.25" style="14" customWidth="1"/>
    <col min="8" max="9" width="11.25" style="145" customWidth="1"/>
    <col min="10" max="11" width="11.25" style="14" customWidth="1"/>
    <col min="12" max="12" width="11.25" style="145" customWidth="1"/>
    <col min="13" max="13" width="9" style="145" bestFit="1" customWidth="1"/>
    <col min="14" max="14" width="6.5" style="145" bestFit="1" customWidth="1"/>
    <col min="15" max="256" width="15.75" style="145"/>
    <col min="257" max="257" width="22" style="145" bestFit="1" customWidth="1"/>
    <col min="258" max="268" width="11.25" style="145" customWidth="1"/>
    <col min="269" max="269" width="9" style="145" bestFit="1" customWidth="1"/>
    <col min="270" max="270" width="6.5" style="145" bestFit="1" customWidth="1"/>
    <col min="271" max="512" width="15.75" style="145"/>
    <col min="513" max="513" width="22" style="145" bestFit="1" customWidth="1"/>
    <col min="514" max="524" width="11.25" style="145" customWidth="1"/>
    <col min="525" max="525" width="9" style="145" bestFit="1" customWidth="1"/>
    <col min="526" max="526" width="6.5" style="145" bestFit="1" customWidth="1"/>
    <col min="527" max="768" width="15.75" style="145"/>
    <col min="769" max="769" width="22" style="145" bestFit="1" customWidth="1"/>
    <col min="770" max="780" width="11.25" style="145" customWidth="1"/>
    <col min="781" max="781" width="9" style="145" bestFit="1" customWidth="1"/>
    <col min="782" max="782" width="6.5" style="145" bestFit="1" customWidth="1"/>
    <col min="783" max="1024" width="15.75" style="145"/>
    <col min="1025" max="1025" width="22" style="145" bestFit="1" customWidth="1"/>
    <col min="1026" max="1036" width="11.25" style="145" customWidth="1"/>
    <col min="1037" max="1037" width="9" style="145" bestFit="1" customWidth="1"/>
    <col min="1038" max="1038" width="6.5" style="145" bestFit="1" customWidth="1"/>
    <col min="1039" max="1280" width="15.75" style="145"/>
    <col min="1281" max="1281" width="22" style="145" bestFit="1" customWidth="1"/>
    <col min="1282" max="1292" width="11.25" style="145" customWidth="1"/>
    <col min="1293" max="1293" width="9" style="145" bestFit="1" customWidth="1"/>
    <col min="1294" max="1294" width="6.5" style="145" bestFit="1" customWidth="1"/>
    <col min="1295" max="1536" width="15.75" style="145"/>
    <col min="1537" max="1537" width="22" style="145" bestFit="1" customWidth="1"/>
    <col min="1538" max="1548" width="11.25" style="145" customWidth="1"/>
    <col min="1549" max="1549" width="9" style="145" bestFit="1" customWidth="1"/>
    <col min="1550" max="1550" width="6.5" style="145" bestFit="1" customWidth="1"/>
    <col min="1551" max="1792" width="15.75" style="145"/>
    <col min="1793" max="1793" width="22" style="145" bestFit="1" customWidth="1"/>
    <col min="1794" max="1804" width="11.25" style="145" customWidth="1"/>
    <col min="1805" max="1805" width="9" style="145" bestFit="1" customWidth="1"/>
    <col min="1806" max="1806" width="6.5" style="145" bestFit="1" customWidth="1"/>
    <col min="1807" max="2048" width="15.75" style="145"/>
    <col min="2049" max="2049" width="22" style="145" bestFit="1" customWidth="1"/>
    <col min="2050" max="2060" width="11.25" style="145" customWidth="1"/>
    <col min="2061" max="2061" width="9" style="145" bestFit="1" customWidth="1"/>
    <col min="2062" max="2062" width="6.5" style="145" bestFit="1" customWidth="1"/>
    <col min="2063" max="2304" width="15.75" style="145"/>
    <col min="2305" max="2305" width="22" style="145" bestFit="1" customWidth="1"/>
    <col min="2306" max="2316" width="11.25" style="145" customWidth="1"/>
    <col min="2317" max="2317" width="9" style="145" bestFit="1" customWidth="1"/>
    <col min="2318" max="2318" width="6.5" style="145" bestFit="1" customWidth="1"/>
    <col min="2319" max="2560" width="15.75" style="145"/>
    <col min="2561" max="2561" width="22" style="145" bestFit="1" customWidth="1"/>
    <col min="2562" max="2572" width="11.25" style="145" customWidth="1"/>
    <col min="2573" max="2573" width="9" style="145" bestFit="1" customWidth="1"/>
    <col min="2574" max="2574" width="6.5" style="145" bestFit="1" customWidth="1"/>
    <col min="2575" max="2816" width="15.75" style="145"/>
    <col min="2817" max="2817" width="22" style="145" bestFit="1" customWidth="1"/>
    <col min="2818" max="2828" width="11.25" style="145" customWidth="1"/>
    <col min="2829" max="2829" width="9" style="145" bestFit="1" customWidth="1"/>
    <col min="2830" max="2830" width="6.5" style="145" bestFit="1" customWidth="1"/>
    <col min="2831" max="3072" width="15.75" style="145"/>
    <col min="3073" max="3073" width="22" style="145" bestFit="1" customWidth="1"/>
    <col min="3074" max="3084" width="11.25" style="145" customWidth="1"/>
    <col min="3085" max="3085" width="9" style="145" bestFit="1" customWidth="1"/>
    <col min="3086" max="3086" width="6.5" style="145" bestFit="1" customWidth="1"/>
    <col min="3087" max="3328" width="15.75" style="145"/>
    <col min="3329" max="3329" width="22" style="145" bestFit="1" customWidth="1"/>
    <col min="3330" max="3340" width="11.25" style="145" customWidth="1"/>
    <col min="3341" max="3341" width="9" style="145" bestFit="1" customWidth="1"/>
    <col min="3342" max="3342" width="6.5" style="145" bestFit="1" customWidth="1"/>
    <col min="3343" max="3584" width="15.75" style="145"/>
    <col min="3585" max="3585" width="22" style="145" bestFit="1" customWidth="1"/>
    <col min="3586" max="3596" width="11.25" style="145" customWidth="1"/>
    <col min="3597" max="3597" width="9" style="145" bestFit="1" customWidth="1"/>
    <col min="3598" max="3598" width="6.5" style="145" bestFit="1" customWidth="1"/>
    <col min="3599" max="3840" width="15.75" style="145"/>
    <col min="3841" max="3841" width="22" style="145" bestFit="1" customWidth="1"/>
    <col min="3842" max="3852" width="11.25" style="145" customWidth="1"/>
    <col min="3853" max="3853" width="9" style="145" bestFit="1" customWidth="1"/>
    <col min="3854" max="3854" width="6.5" style="145" bestFit="1" customWidth="1"/>
    <col min="3855" max="4096" width="15.75" style="145"/>
    <col min="4097" max="4097" width="22" style="145" bestFit="1" customWidth="1"/>
    <col min="4098" max="4108" width="11.25" style="145" customWidth="1"/>
    <col min="4109" max="4109" width="9" style="145" bestFit="1" customWidth="1"/>
    <col min="4110" max="4110" width="6.5" style="145" bestFit="1" customWidth="1"/>
    <col min="4111" max="4352" width="15.75" style="145"/>
    <col min="4353" max="4353" width="22" style="145" bestFit="1" customWidth="1"/>
    <col min="4354" max="4364" width="11.25" style="145" customWidth="1"/>
    <col min="4365" max="4365" width="9" style="145" bestFit="1" customWidth="1"/>
    <col min="4366" max="4366" width="6.5" style="145" bestFit="1" customWidth="1"/>
    <col min="4367" max="4608" width="15.75" style="145"/>
    <col min="4609" max="4609" width="22" style="145" bestFit="1" customWidth="1"/>
    <col min="4610" max="4620" width="11.25" style="145" customWidth="1"/>
    <col min="4621" max="4621" width="9" style="145" bestFit="1" customWidth="1"/>
    <col min="4622" max="4622" width="6.5" style="145" bestFit="1" customWidth="1"/>
    <col min="4623" max="4864" width="15.75" style="145"/>
    <col min="4865" max="4865" width="22" style="145" bestFit="1" customWidth="1"/>
    <col min="4866" max="4876" width="11.25" style="145" customWidth="1"/>
    <col min="4877" max="4877" width="9" style="145" bestFit="1" customWidth="1"/>
    <col min="4878" max="4878" width="6.5" style="145" bestFit="1" customWidth="1"/>
    <col min="4879" max="5120" width="15.75" style="145"/>
    <col min="5121" max="5121" width="22" style="145" bestFit="1" customWidth="1"/>
    <col min="5122" max="5132" width="11.25" style="145" customWidth="1"/>
    <col min="5133" max="5133" width="9" style="145" bestFit="1" customWidth="1"/>
    <col min="5134" max="5134" width="6.5" style="145" bestFit="1" customWidth="1"/>
    <col min="5135" max="5376" width="15.75" style="145"/>
    <col min="5377" max="5377" width="22" style="145" bestFit="1" customWidth="1"/>
    <col min="5378" max="5388" width="11.25" style="145" customWidth="1"/>
    <col min="5389" max="5389" width="9" style="145" bestFit="1" customWidth="1"/>
    <col min="5390" max="5390" width="6.5" style="145" bestFit="1" customWidth="1"/>
    <col min="5391" max="5632" width="15.75" style="145"/>
    <col min="5633" max="5633" width="22" style="145" bestFit="1" customWidth="1"/>
    <col min="5634" max="5644" width="11.25" style="145" customWidth="1"/>
    <col min="5645" max="5645" width="9" style="145" bestFit="1" customWidth="1"/>
    <col min="5646" max="5646" width="6.5" style="145" bestFit="1" customWidth="1"/>
    <col min="5647" max="5888" width="15.75" style="145"/>
    <col min="5889" max="5889" width="22" style="145" bestFit="1" customWidth="1"/>
    <col min="5890" max="5900" width="11.25" style="145" customWidth="1"/>
    <col min="5901" max="5901" width="9" style="145" bestFit="1" customWidth="1"/>
    <col min="5902" max="5902" width="6.5" style="145" bestFit="1" customWidth="1"/>
    <col min="5903" max="6144" width="15.75" style="145"/>
    <col min="6145" max="6145" width="22" style="145" bestFit="1" customWidth="1"/>
    <col min="6146" max="6156" width="11.25" style="145" customWidth="1"/>
    <col min="6157" max="6157" width="9" style="145" bestFit="1" customWidth="1"/>
    <col min="6158" max="6158" width="6.5" style="145" bestFit="1" customWidth="1"/>
    <col min="6159" max="6400" width="15.75" style="145"/>
    <col min="6401" max="6401" width="22" style="145" bestFit="1" customWidth="1"/>
    <col min="6402" max="6412" width="11.25" style="145" customWidth="1"/>
    <col min="6413" max="6413" width="9" style="145" bestFit="1" customWidth="1"/>
    <col min="6414" max="6414" width="6.5" style="145" bestFit="1" customWidth="1"/>
    <col min="6415" max="6656" width="15.75" style="145"/>
    <col min="6657" max="6657" width="22" style="145" bestFit="1" customWidth="1"/>
    <col min="6658" max="6668" width="11.25" style="145" customWidth="1"/>
    <col min="6669" max="6669" width="9" style="145" bestFit="1" customWidth="1"/>
    <col min="6670" max="6670" width="6.5" style="145" bestFit="1" customWidth="1"/>
    <col min="6671" max="6912" width="15.75" style="145"/>
    <col min="6913" max="6913" width="22" style="145" bestFit="1" customWidth="1"/>
    <col min="6914" max="6924" width="11.25" style="145" customWidth="1"/>
    <col min="6925" max="6925" width="9" style="145" bestFit="1" customWidth="1"/>
    <col min="6926" max="6926" width="6.5" style="145" bestFit="1" customWidth="1"/>
    <col min="6927" max="7168" width="15.75" style="145"/>
    <col min="7169" max="7169" width="22" style="145" bestFit="1" customWidth="1"/>
    <col min="7170" max="7180" width="11.25" style="145" customWidth="1"/>
    <col min="7181" max="7181" width="9" style="145" bestFit="1" customWidth="1"/>
    <col min="7182" max="7182" width="6.5" style="145" bestFit="1" customWidth="1"/>
    <col min="7183" max="7424" width="15.75" style="145"/>
    <col min="7425" max="7425" width="22" style="145" bestFit="1" customWidth="1"/>
    <col min="7426" max="7436" width="11.25" style="145" customWidth="1"/>
    <col min="7437" max="7437" width="9" style="145" bestFit="1" customWidth="1"/>
    <col min="7438" max="7438" width="6.5" style="145" bestFit="1" customWidth="1"/>
    <col min="7439" max="7680" width="15.75" style="145"/>
    <col min="7681" max="7681" width="22" style="145" bestFit="1" customWidth="1"/>
    <col min="7682" max="7692" width="11.25" style="145" customWidth="1"/>
    <col min="7693" max="7693" width="9" style="145" bestFit="1" customWidth="1"/>
    <col min="7694" max="7694" width="6.5" style="145" bestFit="1" customWidth="1"/>
    <col min="7695" max="7936" width="15.75" style="145"/>
    <col min="7937" max="7937" width="22" style="145" bestFit="1" customWidth="1"/>
    <col min="7938" max="7948" width="11.25" style="145" customWidth="1"/>
    <col min="7949" max="7949" width="9" style="145" bestFit="1" customWidth="1"/>
    <col min="7950" max="7950" width="6.5" style="145" bestFit="1" customWidth="1"/>
    <col min="7951" max="8192" width="15.75" style="145"/>
    <col min="8193" max="8193" width="22" style="145" bestFit="1" customWidth="1"/>
    <col min="8194" max="8204" width="11.25" style="145" customWidth="1"/>
    <col min="8205" max="8205" width="9" style="145" bestFit="1" customWidth="1"/>
    <col min="8206" max="8206" width="6.5" style="145" bestFit="1" customWidth="1"/>
    <col min="8207" max="8448" width="15.75" style="145"/>
    <col min="8449" max="8449" width="22" style="145" bestFit="1" customWidth="1"/>
    <col min="8450" max="8460" width="11.25" style="145" customWidth="1"/>
    <col min="8461" max="8461" width="9" style="145" bestFit="1" customWidth="1"/>
    <col min="8462" max="8462" width="6.5" style="145" bestFit="1" customWidth="1"/>
    <col min="8463" max="8704" width="15.75" style="145"/>
    <col min="8705" max="8705" width="22" style="145" bestFit="1" customWidth="1"/>
    <col min="8706" max="8716" width="11.25" style="145" customWidth="1"/>
    <col min="8717" max="8717" width="9" style="145" bestFit="1" customWidth="1"/>
    <col min="8718" max="8718" width="6.5" style="145" bestFit="1" customWidth="1"/>
    <col min="8719" max="8960" width="15.75" style="145"/>
    <col min="8961" max="8961" width="22" style="145" bestFit="1" customWidth="1"/>
    <col min="8962" max="8972" width="11.25" style="145" customWidth="1"/>
    <col min="8973" max="8973" width="9" style="145" bestFit="1" customWidth="1"/>
    <col min="8974" max="8974" width="6.5" style="145" bestFit="1" customWidth="1"/>
    <col min="8975" max="9216" width="15.75" style="145"/>
    <col min="9217" max="9217" width="22" style="145" bestFit="1" customWidth="1"/>
    <col min="9218" max="9228" width="11.25" style="145" customWidth="1"/>
    <col min="9229" max="9229" width="9" style="145" bestFit="1" customWidth="1"/>
    <col min="9230" max="9230" width="6.5" style="145" bestFit="1" customWidth="1"/>
    <col min="9231" max="9472" width="15.75" style="145"/>
    <col min="9473" max="9473" width="22" style="145" bestFit="1" customWidth="1"/>
    <col min="9474" max="9484" width="11.25" style="145" customWidth="1"/>
    <col min="9485" max="9485" width="9" style="145" bestFit="1" customWidth="1"/>
    <col min="9486" max="9486" width="6.5" style="145" bestFit="1" customWidth="1"/>
    <col min="9487" max="9728" width="15.75" style="145"/>
    <col min="9729" max="9729" width="22" style="145" bestFit="1" customWidth="1"/>
    <col min="9730" max="9740" width="11.25" style="145" customWidth="1"/>
    <col min="9741" max="9741" width="9" style="145" bestFit="1" customWidth="1"/>
    <col min="9742" max="9742" width="6.5" style="145" bestFit="1" customWidth="1"/>
    <col min="9743" max="9984" width="15.75" style="145"/>
    <col min="9985" max="9985" width="22" style="145" bestFit="1" customWidth="1"/>
    <col min="9986" max="9996" width="11.25" style="145" customWidth="1"/>
    <col min="9997" max="9997" width="9" style="145" bestFit="1" customWidth="1"/>
    <col min="9998" max="9998" width="6.5" style="145" bestFit="1" customWidth="1"/>
    <col min="9999" max="10240" width="15.75" style="145"/>
    <col min="10241" max="10241" width="22" style="145" bestFit="1" customWidth="1"/>
    <col min="10242" max="10252" width="11.25" style="145" customWidth="1"/>
    <col min="10253" max="10253" width="9" style="145" bestFit="1" customWidth="1"/>
    <col min="10254" max="10254" width="6.5" style="145" bestFit="1" customWidth="1"/>
    <col min="10255" max="10496" width="15.75" style="145"/>
    <col min="10497" max="10497" width="22" style="145" bestFit="1" customWidth="1"/>
    <col min="10498" max="10508" width="11.25" style="145" customWidth="1"/>
    <col min="10509" max="10509" width="9" style="145" bestFit="1" customWidth="1"/>
    <col min="10510" max="10510" width="6.5" style="145" bestFit="1" customWidth="1"/>
    <col min="10511" max="10752" width="15.75" style="145"/>
    <col min="10753" max="10753" width="22" style="145" bestFit="1" customWidth="1"/>
    <col min="10754" max="10764" width="11.25" style="145" customWidth="1"/>
    <col min="10765" max="10765" width="9" style="145" bestFit="1" customWidth="1"/>
    <col min="10766" max="10766" width="6.5" style="145" bestFit="1" customWidth="1"/>
    <col min="10767" max="11008" width="15.75" style="145"/>
    <col min="11009" max="11009" width="22" style="145" bestFit="1" customWidth="1"/>
    <col min="11010" max="11020" width="11.25" style="145" customWidth="1"/>
    <col min="11021" max="11021" width="9" style="145" bestFit="1" customWidth="1"/>
    <col min="11022" max="11022" width="6.5" style="145" bestFit="1" customWidth="1"/>
    <col min="11023" max="11264" width="15.75" style="145"/>
    <col min="11265" max="11265" width="22" style="145" bestFit="1" customWidth="1"/>
    <col min="11266" max="11276" width="11.25" style="145" customWidth="1"/>
    <col min="11277" max="11277" width="9" style="145" bestFit="1" customWidth="1"/>
    <col min="11278" max="11278" width="6.5" style="145" bestFit="1" customWidth="1"/>
    <col min="11279" max="11520" width="15.75" style="145"/>
    <col min="11521" max="11521" width="22" style="145" bestFit="1" customWidth="1"/>
    <col min="11522" max="11532" width="11.25" style="145" customWidth="1"/>
    <col min="11533" max="11533" width="9" style="145" bestFit="1" customWidth="1"/>
    <col min="11534" max="11534" width="6.5" style="145" bestFit="1" customWidth="1"/>
    <col min="11535" max="11776" width="15.75" style="145"/>
    <col min="11777" max="11777" width="22" style="145" bestFit="1" customWidth="1"/>
    <col min="11778" max="11788" width="11.25" style="145" customWidth="1"/>
    <col min="11789" max="11789" width="9" style="145" bestFit="1" customWidth="1"/>
    <col min="11790" max="11790" width="6.5" style="145" bestFit="1" customWidth="1"/>
    <col min="11791" max="12032" width="15.75" style="145"/>
    <col min="12033" max="12033" width="22" style="145" bestFit="1" customWidth="1"/>
    <col min="12034" max="12044" width="11.25" style="145" customWidth="1"/>
    <col min="12045" max="12045" width="9" style="145" bestFit="1" customWidth="1"/>
    <col min="12046" max="12046" width="6.5" style="145" bestFit="1" customWidth="1"/>
    <col min="12047" max="12288" width="15.75" style="145"/>
    <col min="12289" max="12289" width="22" style="145" bestFit="1" customWidth="1"/>
    <col min="12290" max="12300" width="11.25" style="145" customWidth="1"/>
    <col min="12301" max="12301" width="9" style="145" bestFit="1" customWidth="1"/>
    <col min="12302" max="12302" width="6.5" style="145" bestFit="1" customWidth="1"/>
    <col min="12303" max="12544" width="15.75" style="145"/>
    <col min="12545" max="12545" width="22" style="145" bestFit="1" customWidth="1"/>
    <col min="12546" max="12556" width="11.25" style="145" customWidth="1"/>
    <col min="12557" max="12557" width="9" style="145" bestFit="1" customWidth="1"/>
    <col min="12558" max="12558" width="6.5" style="145" bestFit="1" customWidth="1"/>
    <col min="12559" max="12800" width="15.75" style="145"/>
    <col min="12801" max="12801" width="22" style="145" bestFit="1" customWidth="1"/>
    <col min="12802" max="12812" width="11.25" style="145" customWidth="1"/>
    <col min="12813" max="12813" width="9" style="145" bestFit="1" customWidth="1"/>
    <col min="12814" max="12814" width="6.5" style="145" bestFit="1" customWidth="1"/>
    <col min="12815" max="13056" width="15.75" style="145"/>
    <col min="13057" max="13057" width="22" style="145" bestFit="1" customWidth="1"/>
    <col min="13058" max="13068" width="11.25" style="145" customWidth="1"/>
    <col min="13069" max="13069" width="9" style="145" bestFit="1" customWidth="1"/>
    <col min="13070" max="13070" width="6.5" style="145" bestFit="1" customWidth="1"/>
    <col min="13071" max="13312" width="15.75" style="145"/>
    <col min="13313" max="13313" width="22" style="145" bestFit="1" customWidth="1"/>
    <col min="13314" max="13324" width="11.25" style="145" customWidth="1"/>
    <col min="13325" max="13325" width="9" style="145" bestFit="1" customWidth="1"/>
    <col min="13326" max="13326" width="6.5" style="145" bestFit="1" customWidth="1"/>
    <col min="13327" max="13568" width="15.75" style="145"/>
    <col min="13569" max="13569" width="22" style="145" bestFit="1" customWidth="1"/>
    <col min="13570" max="13580" width="11.25" style="145" customWidth="1"/>
    <col min="13581" max="13581" width="9" style="145" bestFit="1" customWidth="1"/>
    <col min="13582" max="13582" width="6.5" style="145" bestFit="1" customWidth="1"/>
    <col min="13583" max="13824" width="15.75" style="145"/>
    <col min="13825" max="13825" width="22" style="145" bestFit="1" customWidth="1"/>
    <col min="13826" max="13836" width="11.25" style="145" customWidth="1"/>
    <col min="13837" max="13837" width="9" style="145" bestFit="1" customWidth="1"/>
    <col min="13838" max="13838" width="6.5" style="145" bestFit="1" customWidth="1"/>
    <col min="13839" max="14080" width="15.75" style="145"/>
    <col min="14081" max="14081" width="22" style="145" bestFit="1" customWidth="1"/>
    <col min="14082" max="14092" width="11.25" style="145" customWidth="1"/>
    <col min="14093" max="14093" width="9" style="145" bestFit="1" customWidth="1"/>
    <col min="14094" max="14094" width="6.5" style="145" bestFit="1" customWidth="1"/>
    <col min="14095" max="14336" width="15.75" style="145"/>
    <col min="14337" max="14337" width="22" style="145" bestFit="1" customWidth="1"/>
    <col min="14338" max="14348" width="11.25" style="145" customWidth="1"/>
    <col min="14349" max="14349" width="9" style="145" bestFit="1" customWidth="1"/>
    <col min="14350" max="14350" width="6.5" style="145" bestFit="1" customWidth="1"/>
    <col min="14351" max="14592" width="15.75" style="145"/>
    <col min="14593" max="14593" width="22" style="145" bestFit="1" customWidth="1"/>
    <col min="14594" max="14604" width="11.25" style="145" customWidth="1"/>
    <col min="14605" max="14605" width="9" style="145" bestFit="1" customWidth="1"/>
    <col min="14606" max="14606" width="6.5" style="145" bestFit="1" customWidth="1"/>
    <col min="14607" max="14848" width="15.75" style="145"/>
    <col min="14849" max="14849" width="22" style="145" bestFit="1" customWidth="1"/>
    <col min="14850" max="14860" width="11.25" style="145" customWidth="1"/>
    <col min="14861" max="14861" width="9" style="145" bestFit="1" customWidth="1"/>
    <col min="14862" max="14862" width="6.5" style="145" bestFit="1" customWidth="1"/>
    <col min="14863" max="15104" width="15.75" style="145"/>
    <col min="15105" max="15105" width="22" style="145" bestFit="1" customWidth="1"/>
    <col min="15106" max="15116" width="11.25" style="145" customWidth="1"/>
    <col min="15117" max="15117" width="9" style="145" bestFit="1" customWidth="1"/>
    <col min="15118" max="15118" width="6.5" style="145" bestFit="1" customWidth="1"/>
    <col min="15119" max="15360" width="15.75" style="145"/>
    <col min="15361" max="15361" width="22" style="145" bestFit="1" customWidth="1"/>
    <col min="15362" max="15372" width="11.25" style="145" customWidth="1"/>
    <col min="15373" max="15373" width="9" style="145" bestFit="1" customWidth="1"/>
    <col min="15374" max="15374" width="6.5" style="145" bestFit="1" customWidth="1"/>
    <col min="15375" max="15616" width="15.75" style="145"/>
    <col min="15617" max="15617" width="22" style="145" bestFit="1" customWidth="1"/>
    <col min="15618" max="15628" width="11.25" style="145" customWidth="1"/>
    <col min="15629" max="15629" width="9" style="145" bestFit="1" customWidth="1"/>
    <col min="15630" max="15630" width="6.5" style="145" bestFit="1" customWidth="1"/>
    <col min="15631" max="15872" width="15.75" style="145"/>
    <col min="15873" max="15873" width="22" style="145" bestFit="1" customWidth="1"/>
    <col min="15874" max="15884" width="11.25" style="145" customWidth="1"/>
    <col min="15885" max="15885" width="9" style="145" bestFit="1" customWidth="1"/>
    <col min="15886" max="15886" width="6.5" style="145" bestFit="1" customWidth="1"/>
    <col min="15887" max="16128" width="15.75" style="145"/>
    <col min="16129" max="16129" width="22" style="145" bestFit="1" customWidth="1"/>
    <col min="16130" max="16140" width="11.25" style="145" customWidth="1"/>
    <col min="16141" max="16141" width="9" style="145" bestFit="1" customWidth="1"/>
    <col min="16142" max="16142" width="6.5" style="145" bestFit="1" customWidth="1"/>
    <col min="16143" max="16384" width="15.75" style="145"/>
  </cols>
  <sheetData>
    <row r="1" spans="1:12" s="12" customFormat="1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５月(中旬)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80"/>
      <c r="B2" s="187" t="s">
        <v>88</v>
      </c>
      <c r="C2" s="188"/>
      <c r="D2" s="188"/>
      <c r="E2" s="189"/>
      <c r="F2" s="187" t="s">
        <v>243</v>
      </c>
      <c r="G2" s="188"/>
      <c r="H2" s="188"/>
      <c r="I2" s="189"/>
      <c r="J2" s="187" t="s">
        <v>244</v>
      </c>
      <c r="K2" s="188"/>
      <c r="L2" s="189"/>
    </row>
    <row r="3" spans="1:12" x14ac:dyDescent="0.4">
      <c r="A3" s="178"/>
      <c r="B3" s="181"/>
      <c r="C3" s="182"/>
      <c r="D3" s="182"/>
      <c r="E3" s="183"/>
      <c r="F3" s="181"/>
      <c r="G3" s="182"/>
      <c r="H3" s="182"/>
      <c r="I3" s="183"/>
      <c r="J3" s="181"/>
      <c r="K3" s="182"/>
      <c r="L3" s="183"/>
    </row>
    <row r="4" spans="1:12" x14ac:dyDescent="0.4">
      <c r="A4" s="178"/>
      <c r="B4" s="177" t="s">
        <v>116</v>
      </c>
      <c r="C4" s="177" t="s">
        <v>188</v>
      </c>
      <c r="D4" s="178" t="s">
        <v>87</v>
      </c>
      <c r="E4" s="178"/>
      <c r="F4" s="173" t="str">
        <f>+B4</f>
        <v>(05'5/11～20)</v>
      </c>
      <c r="G4" s="173" t="str">
        <f>+C4</f>
        <v>(04'5/11～20)</v>
      </c>
      <c r="H4" s="178" t="s">
        <v>87</v>
      </c>
      <c r="I4" s="178"/>
      <c r="J4" s="173" t="str">
        <f>+B4</f>
        <v>(05'5/11～20)</v>
      </c>
      <c r="K4" s="173" t="str">
        <f>+C4</f>
        <v>(04'5/11～20)</v>
      </c>
      <c r="L4" s="179" t="s">
        <v>85</v>
      </c>
    </row>
    <row r="5" spans="1:12" s="147" customFormat="1" x14ac:dyDescent="0.4">
      <c r="A5" s="178"/>
      <c r="B5" s="177"/>
      <c r="C5" s="177"/>
      <c r="D5" s="146" t="s">
        <v>86</v>
      </c>
      <c r="E5" s="146" t="s">
        <v>85</v>
      </c>
      <c r="F5" s="173"/>
      <c r="G5" s="173"/>
      <c r="H5" s="146" t="s">
        <v>86</v>
      </c>
      <c r="I5" s="146" t="s">
        <v>85</v>
      </c>
      <c r="J5" s="173"/>
      <c r="K5" s="173"/>
      <c r="L5" s="180"/>
    </row>
    <row r="6" spans="1:12" s="150" customFormat="1" x14ac:dyDescent="0.4">
      <c r="A6" s="148" t="s">
        <v>94</v>
      </c>
      <c r="B6" s="43">
        <f>+B7+B31</f>
        <v>144692</v>
      </c>
      <c r="C6" s="43">
        <f>+C7+C31</f>
        <v>136075</v>
      </c>
      <c r="D6" s="20">
        <f t="shared" ref="D6:D50" si="0">+B6/C6</f>
        <v>1.0633253720374793</v>
      </c>
      <c r="E6" s="149">
        <f t="shared" ref="E6:E50" si="1">+B6-C6</f>
        <v>8617</v>
      </c>
      <c r="F6" s="43">
        <f>+F7+F31</f>
        <v>221321</v>
      </c>
      <c r="G6" s="43">
        <f>+G7+G31</f>
        <v>214480</v>
      </c>
      <c r="H6" s="20">
        <f t="shared" ref="H6:H50" si="2">+F6/G6</f>
        <v>1.0318957478552779</v>
      </c>
      <c r="I6" s="149">
        <f t="shared" ref="I6:I50" si="3">+F6-G6</f>
        <v>6841</v>
      </c>
      <c r="J6" s="20">
        <f t="shared" ref="J6:K35" si="4">+B6/F6</f>
        <v>0.65376534535809983</v>
      </c>
      <c r="K6" s="20">
        <f t="shared" si="4"/>
        <v>0.63444143976128309</v>
      </c>
      <c r="L6" s="33">
        <f t="shared" ref="L6:L50" si="5">+J6-K6</f>
        <v>1.9323905596816737E-2</v>
      </c>
    </row>
    <row r="7" spans="1:12" s="150" customFormat="1" x14ac:dyDescent="0.4">
      <c r="A7" s="148" t="s">
        <v>84</v>
      </c>
      <c r="B7" s="43">
        <f>+B8+B15+B28</f>
        <v>69993</v>
      </c>
      <c r="C7" s="43">
        <f>+C8+C15+C28</f>
        <v>66157</v>
      </c>
      <c r="D7" s="20">
        <f t="shared" si="0"/>
        <v>1.0579832821923605</v>
      </c>
      <c r="E7" s="149">
        <f t="shared" si="1"/>
        <v>3836</v>
      </c>
      <c r="F7" s="43">
        <f>+F8+F15+F28</f>
        <v>102662</v>
      </c>
      <c r="G7" s="43">
        <f>+G8+G15+G28</f>
        <v>98878</v>
      </c>
      <c r="H7" s="20">
        <f t="shared" si="2"/>
        <v>1.0382693824713283</v>
      </c>
      <c r="I7" s="149">
        <f t="shared" si="3"/>
        <v>3784</v>
      </c>
      <c r="J7" s="20">
        <f t="shared" si="4"/>
        <v>0.68178099004500203</v>
      </c>
      <c r="K7" s="20">
        <f t="shared" si="4"/>
        <v>0.66907704443860105</v>
      </c>
      <c r="L7" s="33">
        <f t="shared" si="5"/>
        <v>1.2703945606400979E-2</v>
      </c>
    </row>
    <row r="8" spans="1:12" x14ac:dyDescent="0.4">
      <c r="A8" s="163" t="s">
        <v>91</v>
      </c>
      <c r="B8" s="46">
        <f>SUM(B9:B14)</f>
        <v>56619</v>
      </c>
      <c r="C8" s="46">
        <f>SUM(C9:C14)</f>
        <v>52102</v>
      </c>
      <c r="D8" s="38">
        <f t="shared" si="0"/>
        <v>1.0866953283943035</v>
      </c>
      <c r="E8" s="164">
        <f t="shared" si="1"/>
        <v>4517</v>
      </c>
      <c r="F8" s="46">
        <f>SUM(F9:F14)</f>
        <v>83514</v>
      </c>
      <c r="G8" s="46">
        <f>SUM(G9:G14)</f>
        <v>78646</v>
      </c>
      <c r="H8" s="38">
        <f t="shared" si="2"/>
        <v>1.0618976171706127</v>
      </c>
      <c r="I8" s="164">
        <f t="shared" si="3"/>
        <v>4868</v>
      </c>
      <c r="J8" s="38">
        <f t="shared" si="4"/>
        <v>0.67795818665133989</v>
      </c>
      <c r="K8" s="38">
        <f t="shared" si="4"/>
        <v>0.66248760267527906</v>
      </c>
      <c r="L8" s="108">
        <f t="shared" si="5"/>
        <v>1.5470583976060825E-2</v>
      </c>
    </row>
    <row r="9" spans="1:12" x14ac:dyDescent="0.4">
      <c r="A9" s="153" t="s">
        <v>82</v>
      </c>
      <c r="B9" s="47">
        <f>+'[5]5月動向(20)'!B9-'[5]5月動向(10)'!B8</f>
        <v>28652</v>
      </c>
      <c r="C9" s="47">
        <f>+'[5]5月動向(20)'!C9-'[5]5月動向(10)'!C8</f>
        <v>26229</v>
      </c>
      <c r="D9" s="25">
        <f t="shared" si="0"/>
        <v>1.0923786648366312</v>
      </c>
      <c r="E9" s="154">
        <f t="shared" si="1"/>
        <v>2423</v>
      </c>
      <c r="F9" s="47">
        <f>+'[5]5月動向(20)'!F9-'[5]5月動向(10)'!F8</f>
        <v>47054</v>
      </c>
      <c r="G9" s="47">
        <f>+'[5]5月動向(20)'!G9-'[5]5月動向(10)'!G8</f>
        <v>45284</v>
      </c>
      <c r="H9" s="25">
        <f t="shared" si="2"/>
        <v>1.0390866531225156</v>
      </c>
      <c r="I9" s="154">
        <f t="shared" si="3"/>
        <v>1770</v>
      </c>
      <c r="J9" s="25">
        <f t="shared" si="4"/>
        <v>0.6089174140349386</v>
      </c>
      <c r="K9" s="25">
        <f t="shared" si="4"/>
        <v>0.57921120042399077</v>
      </c>
      <c r="L9" s="24">
        <f t="shared" si="5"/>
        <v>2.9706213610947829E-2</v>
      </c>
    </row>
    <row r="10" spans="1:12" x14ac:dyDescent="0.4">
      <c r="A10" s="155" t="s">
        <v>83</v>
      </c>
      <c r="B10" s="44">
        <f>+'[5]5月動向(20)'!B10-'[5]5月動向(10)'!B9</f>
        <v>11882</v>
      </c>
      <c r="C10" s="44">
        <f>+'[5]5月動向(20)'!C10-'[5]5月動向(10)'!C9</f>
        <v>10351</v>
      </c>
      <c r="D10" s="27">
        <f t="shared" si="0"/>
        <v>1.147908414645928</v>
      </c>
      <c r="E10" s="156">
        <f t="shared" si="1"/>
        <v>1531</v>
      </c>
      <c r="F10" s="47">
        <f>+'[5]5月動向(20)'!F10-'[5]5月動向(10)'!F9</f>
        <v>13224</v>
      </c>
      <c r="G10" s="44">
        <f>+'[5]5月動向(20)'!G10-'[5]5月動向(10)'!G9</f>
        <v>11462</v>
      </c>
      <c r="H10" s="27">
        <f t="shared" si="2"/>
        <v>1.1537253533414762</v>
      </c>
      <c r="I10" s="156">
        <f t="shared" si="3"/>
        <v>1762</v>
      </c>
      <c r="J10" s="27">
        <f t="shared" si="4"/>
        <v>0.89851784633998788</v>
      </c>
      <c r="K10" s="27">
        <f t="shared" si="4"/>
        <v>0.90307101727447214</v>
      </c>
      <c r="L10" s="32">
        <f t="shared" si="5"/>
        <v>-4.553170934484263E-3</v>
      </c>
    </row>
    <row r="11" spans="1:12" x14ac:dyDescent="0.4">
      <c r="A11" s="155" t="s">
        <v>96</v>
      </c>
      <c r="B11" s="44">
        <f>+'[5]5月動向(20)'!B11-'[5]5月動向(10)'!B10</f>
        <v>2447</v>
      </c>
      <c r="C11" s="44">
        <f>+'[5]5月動向(20)'!C11-'[5]5月動向(10)'!C10</f>
        <v>2474</v>
      </c>
      <c r="D11" s="27">
        <f t="shared" si="0"/>
        <v>0.98908649959579631</v>
      </c>
      <c r="E11" s="156">
        <f t="shared" si="1"/>
        <v>-27</v>
      </c>
      <c r="F11" s="44">
        <f>+'[5]5月動向(20)'!F11-'[5]5月動向(10)'!F10</f>
        <v>2818</v>
      </c>
      <c r="G11" s="44">
        <f>+'[5]5月動向(20)'!G11-'[5]5月動向(10)'!G10</f>
        <v>2700</v>
      </c>
      <c r="H11" s="27">
        <f t="shared" si="2"/>
        <v>1.0437037037037038</v>
      </c>
      <c r="I11" s="156">
        <f t="shared" si="3"/>
        <v>118</v>
      </c>
      <c r="J11" s="27">
        <f t="shared" si="4"/>
        <v>0.86834634492547902</v>
      </c>
      <c r="K11" s="27">
        <f t="shared" si="4"/>
        <v>0.91629629629629628</v>
      </c>
      <c r="L11" s="32">
        <f t="shared" si="5"/>
        <v>-4.7949951370817256E-2</v>
      </c>
    </row>
    <row r="12" spans="1:12" x14ac:dyDescent="0.4">
      <c r="A12" s="155" t="s">
        <v>80</v>
      </c>
      <c r="B12" s="44">
        <f>+'[5]5月動向(20)'!B12-'[5]5月動向(10)'!B11</f>
        <v>6590</v>
      </c>
      <c r="C12" s="44">
        <f>+'[5]5月動向(20)'!C12-'[5]5月動向(10)'!C11</f>
        <v>6689</v>
      </c>
      <c r="D12" s="27">
        <f t="shared" si="0"/>
        <v>0.98519958140230224</v>
      </c>
      <c r="E12" s="156">
        <f t="shared" si="1"/>
        <v>-99</v>
      </c>
      <c r="F12" s="44">
        <f>+'[5]5月動向(20)'!F12-'[5]5月動向(10)'!F11</f>
        <v>9718</v>
      </c>
      <c r="G12" s="44">
        <f>+'[5]5月動向(20)'!G12-'[5]5月動向(10)'!G11</f>
        <v>9600</v>
      </c>
      <c r="H12" s="27">
        <f t="shared" si="2"/>
        <v>1.0122916666666666</v>
      </c>
      <c r="I12" s="156">
        <f t="shared" si="3"/>
        <v>118</v>
      </c>
      <c r="J12" s="27">
        <f t="shared" si="4"/>
        <v>0.67812307059065646</v>
      </c>
      <c r="K12" s="27">
        <f t="shared" si="4"/>
        <v>0.69677083333333334</v>
      </c>
      <c r="L12" s="32">
        <f t="shared" si="5"/>
        <v>-1.8647762742676877E-2</v>
      </c>
    </row>
    <row r="13" spans="1:12" x14ac:dyDescent="0.4">
      <c r="A13" s="155" t="s">
        <v>245</v>
      </c>
      <c r="B13" s="44">
        <f>+'[5]5月動向(20)'!B13-'[5]5月動向(10)'!B12</f>
        <v>2229</v>
      </c>
      <c r="C13" s="44">
        <f>+'[5]5月動向(20)'!C13-'[5]5月動向(10)'!C12</f>
        <v>2066</v>
      </c>
      <c r="D13" s="27">
        <f>+B13/C13</f>
        <v>1.0788964181994192</v>
      </c>
      <c r="E13" s="156">
        <f>+B13-C13</f>
        <v>163</v>
      </c>
      <c r="F13" s="44">
        <f>+'[5]5月動向(20)'!F13-'[5]5月動向(10)'!F12</f>
        <v>2700</v>
      </c>
      <c r="G13" s="44">
        <f>+'[5]5月動向(20)'!G13-'[5]5月動向(10)'!G12</f>
        <v>2700</v>
      </c>
      <c r="H13" s="27">
        <f>+F13/G13</f>
        <v>1</v>
      </c>
      <c r="I13" s="156">
        <f>+F13-G13</f>
        <v>0</v>
      </c>
      <c r="J13" s="27">
        <f>+B13/F13</f>
        <v>0.8255555555555556</v>
      </c>
      <c r="K13" s="27">
        <f>+C13/G13</f>
        <v>0.76518518518518519</v>
      </c>
      <c r="L13" s="32">
        <f>+J13-K13</f>
        <v>6.0370370370370408E-2</v>
      </c>
    </row>
    <row r="14" spans="1:12" x14ac:dyDescent="0.4">
      <c r="A14" s="155" t="s">
        <v>81</v>
      </c>
      <c r="B14" s="44">
        <f>+'[5]5月動向(20)'!B14-'[5]5月動向(10)'!B13</f>
        <v>4819</v>
      </c>
      <c r="C14" s="44">
        <f>+'[5]5月動向(20)'!C14-'[5]5月動向(10)'!C13</f>
        <v>4293</v>
      </c>
      <c r="D14" s="27">
        <f>+B14/C14</f>
        <v>1.1225250407640344</v>
      </c>
      <c r="E14" s="156">
        <f>+B14-C14</f>
        <v>526</v>
      </c>
      <c r="F14" s="44">
        <f>+'[5]5月動向(20)'!F14-'[5]5月動向(10)'!F13</f>
        <v>8000</v>
      </c>
      <c r="G14" s="44">
        <f>+'[5]5月動向(20)'!G14-'[5]5月動向(10)'!G13</f>
        <v>6900</v>
      </c>
      <c r="H14" s="27">
        <f>+F14/G14</f>
        <v>1.1594202898550725</v>
      </c>
      <c r="I14" s="156">
        <f>+F14-G14</f>
        <v>1100</v>
      </c>
      <c r="J14" s="27">
        <f>+B14/F14</f>
        <v>0.60237499999999999</v>
      </c>
      <c r="K14" s="27">
        <f>+C14/G14</f>
        <v>0.62217391304347824</v>
      </c>
      <c r="L14" s="32">
        <f>+J14-K14</f>
        <v>-1.979891304347825E-2</v>
      </c>
    </row>
    <row r="15" spans="1:12" x14ac:dyDescent="0.4">
      <c r="A15" s="146" t="s">
        <v>90</v>
      </c>
      <c r="B15" s="48">
        <f>SUM(B16:B27)</f>
        <v>12869</v>
      </c>
      <c r="C15" s="48">
        <f>SUM(C16:C27)</f>
        <v>13490</v>
      </c>
      <c r="D15" s="31">
        <f t="shared" si="0"/>
        <v>0.95396590066716092</v>
      </c>
      <c r="E15" s="151">
        <f t="shared" si="1"/>
        <v>-621</v>
      </c>
      <c r="F15" s="48">
        <f>SUM(F16:F27)</f>
        <v>18368</v>
      </c>
      <c r="G15" s="48">
        <f>SUM(G16:G27)</f>
        <v>19452</v>
      </c>
      <c r="H15" s="31">
        <f t="shared" si="2"/>
        <v>0.94427308245938724</v>
      </c>
      <c r="I15" s="151">
        <f t="shared" si="3"/>
        <v>-1084</v>
      </c>
      <c r="J15" s="31">
        <f t="shared" si="4"/>
        <v>0.70062064459930318</v>
      </c>
      <c r="K15" s="31">
        <f t="shared" si="4"/>
        <v>0.69350195352662969</v>
      </c>
      <c r="L15" s="30">
        <f t="shared" si="5"/>
        <v>7.1186910726734887E-3</v>
      </c>
    </row>
    <row r="16" spans="1:12" x14ac:dyDescent="0.4">
      <c r="A16" s="153" t="s">
        <v>253</v>
      </c>
      <c r="B16" s="47">
        <f>+'[5]5月動向(20)'!B16-'[5]5月動向(10)'!B15</f>
        <v>682</v>
      </c>
      <c r="C16" s="47">
        <f>+'[5]5月動向(20)'!C16-'[5]5月動向(10)'!C15</f>
        <v>712</v>
      </c>
      <c r="D16" s="25">
        <f t="shared" si="0"/>
        <v>0.9578651685393258</v>
      </c>
      <c r="E16" s="154">
        <f t="shared" si="1"/>
        <v>-30</v>
      </c>
      <c r="F16" s="47">
        <f>+'[5]5月動向(20)'!F16-'[5]5月動向(10)'!F15</f>
        <v>900</v>
      </c>
      <c r="G16" s="47">
        <f>+'[5]5月動向(20)'!G16-'[5]5月動向(10)'!G15</f>
        <v>917</v>
      </c>
      <c r="H16" s="25">
        <f t="shared" si="2"/>
        <v>0.98146128680479827</v>
      </c>
      <c r="I16" s="154">
        <f t="shared" si="3"/>
        <v>-17</v>
      </c>
      <c r="J16" s="25">
        <f t="shared" si="4"/>
        <v>0.75777777777777777</v>
      </c>
      <c r="K16" s="25">
        <f t="shared" si="4"/>
        <v>0.77644492911668483</v>
      </c>
      <c r="L16" s="24">
        <f t="shared" si="5"/>
        <v>-1.8667151338907062E-2</v>
      </c>
    </row>
    <row r="17" spans="1:12" x14ac:dyDescent="0.4">
      <c r="A17" s="155" t="s">
        <v>255</v>
      </c>
      <c r="B17" s="44">
        <f>+'[5]5月動向(20)'!B17-'[5]5月動向(10)'!B16</f>
        <v>1548</v>
      </c>
      <c r="C17" s="44">
        <f>+'[5]5月動向(20)'!C17-'[5]5月動向(10)'!C16</f>
        <v>1888</v>
      </c>
      <c r="D17" s="27">
        <f t="shared" si="0"/>
        <v>0.81991525423728817</v>
      </c>
      <c r="E17" s="156">
        <f t="shared" si="1"/>
        <v>-340</v>
      </c>
      <c r="F17" s="44">
        <f>+'[5]5月動向(20)'!F17-'[5]5月動向(10)'!F16</f>
        <v>1834</v>
      </c>
      <c r="G17" s="44">
        <f>+'[5]5月動向(20)'!G17-'[5]5月動向(10)'!G16</f>
        <v>2884</v>
      </c>
      <c r="H17" s="27">
        <f t="shared" si="2"/>
        <v>0.63592233009708743</v>
      </c>
      <c r="I17" s="156">
        <f t="shared" si="3"/>
        <v>-1050</v>
      </c>
      <c r="J17" s="27">
        <f t="shared" si="4"/>
        <v>0.84405670665212651</v>
      </c>
      <c r="K17" s="27">
        <f t="shared" si="4"/>
        <v>0.65464632454923721</v>
      </c>
      <c r="L17" s="32">
        <f t="shared" si="5"/>
        <v>0.1894103821028893</v>
      </c>
    </row>
    <row r="18" spans="1:12" x14ac:dyDescent="0.4">
      <c r="A18" s="155" t="s">
        <v>250</v>
      </c>
      <c r="B18" s="44">
        <f>+'[5]5月動向(20)'!B18-'[5]5月動向(10)'!B17</f>
        <v>1331</v>
      </c>
      <c r="C18" s="44">
        <f>+'[5]5月動向(20)'!C18-'[5]5月動向(10)'!C17</f>
        <v>1357</v>
      </c>
      <c r="D18" s="27">
        <f t="shared" si="0"/>
        <v>0.98084008843036108</v>
      </c>
      <c r="E18" s="156">
        <f t="shared" si="1"/>
        <v>-26</v>
      </c>
      <c r="F18" s="44">
        <f>+'[5]5月動向(20)'!F18-'[5]5月動向(10)'!F17</f>
        <v>1500</v>
      </c>
      <c r="G18" s="44">
        <f>+'[5]5月動向(20)'!G18-'[5]5月動向(10)'!G17</f>
        <v>1517</v>
      </c>
      <c r="H18" s="27">
        <f t="shared" si="2"/>
        <v>0.98879367172050103</v>
      </c>
      <c r="I18" s="156">
        <f t="shared" si="3"/>
        <v>-17</v>
      </c>
      <c r="J18" s="27">
        <f t="shared" si="4"/>
        <v>0.88733333333333331</v>
      </c>
      <c r="K18" s="27">
        <f t="shared" si="4"/>
        <v>0.89452867501647992</v>
      </c>
      <c r="L18" s="32">
        <f t="shared" si="5"/>
        <v>-7.1953416831466166E-3</v>
      </c>
    </row>
    <row r="19" spans="1:12" x14ac:dyDescent="0.4">
      <c r="A19" s="155" t="s">
        <v>257</v>
      </c>
      <c r="B19" s="44">
        <f>+'[5]5月動向(20)'!B19-'[5]5月動向(10)'!B18</f>
        <v>1373</v>
      </c>
      <c r="C19" s="44">
        <f>+'[5]5月動向(20)'!C19-'[5]5月動向(10)'!C18</f>
        <v>1379</v>
      </c>
      <c r="D19" s="27">
        <f t="shared" si="0"/>
        <v>0.99564902102973174</v>
      </c>
      <c r="E19" s="156">
        <f t="shared" si="1"/>
        <v>-6</v>
      </c>
      <c r="F19" s="44">
        <f>+'[5]5月動向(20)'!F19-'[5]5月動向(10)'!F18</f>
        <v>1500</v>
      </c>
      <c r="G19" s="44">
        <f>+'[5]5月動向(20)'!G19-'[5]5月動向(10)'!G18</f>
        <v>1517</v>
      </c>
      <c r="H19" s="27">
        <f t="shared" si="2"/>
        <v>0.98879367172050103</v>
      </c>
      <c r="I19" s="156">
        <f t="shared" si="3"/>
        <v>-17</v>
      </c>
      <c r="J19" s="27">
        <f t="shared" si="4"/>
        <v>0.91533333333333333</v>
      </c>
      <c r="K19" s="27">
        <f t="shared" si="4"/>
        <v>0.90903098220171386</v>
      </c>
      <c r="L19" s="32">
        <f t="shared" si="5"/>
        <v>6.3023511316194769E-3</v>
      </c>
    </row>
    <row r="20" spans="1:12" x14ac:dyDescent="0.4">
      <c r="A20" s="155" t="s">
        <v>249</v>
      </c>
      <c r="B20" s="45">
        <f>+'[5]5月動向(20)'!B20-'[5]5月動向(10)'!B19</f>
        <v>2166</v>
      </c>
      <c r="C20" s="45">
        <f>+'[5]5月動向(20)'!C20-'[5]5月動向(10)'!C19</f>
        <v>2239</v>
      </c>
      <c r="D20" s="23">
        <f t="shared" si="0"/>
        <v>0.96739615899955334</v>
      </c>
      <c r="E20" s="159">
        <f t="shared" si="1"/>
        <v>-73</v>
      </c>
      <c r="F20" s="45">
        <f>+'[5]5月動向(20)'!F20-'[5]5月動向(10)'!F19</f>
        <v>3017</v>
      </c>
      <c r="G20" s="45">
        <f>+'[5]5月動向(20)'!G20-'[5]5月動向(10)'!G19</f>
        <v>3000</v>
      </c>
      <c r="H20" s="23">
        <f t="shared" si="2"/>
        <v>1.0056666666666667</v>
      </c>
      <c r="I20" s="159">
        <f t="shared" si="3"/>
        <v>17</v>
      </c>
      <c r="J20" s="23">
        <f t="shared" si="4"/>
        <v>0.71793172025190588</v>
      </c>
      <c r="K20" s="23">
        <f t="shared" si="4"/>
        <v>0.74633333333333329</v>
      </c>
      <c r="L20" s="22">
        <f t="shared" si="5"/>
        <v>-2.8401613081427413E-2</v>
      </c>
    </row>
    <row r="21" spans="1:12" x14ac:dyDescent="0.4">
      <c r="A21" s="158" t="s">
        <v>251</v>
      </c>
      <c r="B21" s="44">
        <f>+'[5]5月動向(20)'!B21-'[5]5月動向(10)'!B20</f>
        <v>678</v>
      </c>
      <c r="C21" s="44">
        <f>+'[5]5月動向(20)'!C21-'[5]5月動向(10)'!C20</f>
        <v>779</v>
      </c>
      <c r="D21" s="27">
        <f t="shared" si="0"/>
        <v>0.87034659820282412</v>
      </c>
      <c r="E21" s="156">
        <f t="shared" si="1"/>
        <v>-101</v>
      </c>
      <c r="F21" s="44">
        <f>+'[5]5月動向(20)'!F21-'[5]5月動向(10)'!F20</f>
        <v>1500</v>
      </c>
      <c r="G21" s="44">
        <f>+'[5]5月動向(20)'!G21-'[5]5月動向(10)'!G20</f>
        <v>1500</v>
      </c>
      <c r="H21" s="27">
        <f t="shared" si="2"/>
        <v>1</v>
      </c>
      <c r="I21" s="156">
        <f t="shared" si="3"/>
        <v>0</v>
      </c>
      <c r="J21" s="27">
        <f t="shared" si="4"/>
        <v>0.45200000000000001</v>
      </c>
      <c r="K21" s="27">
        <f t="shared" si="4"/>
        <v>0.51933333333333331</v>
      </c>
      <c r="L21" s="32">
        <f t="shared" si="5"/>
        <v>-6.7333333333333301E-2</v>
      </c>
    </row>
    <row r="22" spans="1:12" x14ac:dyDescent="0.4">
      <c r="A22" s="155" t="s">
        <v>246</v>
      </c>
      <c r="B22" s="44">
        <f>+'[5]5月動向(20)'!B22-'[5]5月動向(10)'!B21</f>
        <v>933</v>
      </c>
      <c r="C22" s="44">
        <f>+'[5]5月動向(20)'!C22-'[5]5月動向(10)'!C21</f>
        <v>990</v>
      </c>
      <c r="D22" s="27">
        <f t="shared" si="0"/>
        <v>0.94242424242424239</v>
      </c>
      <c r="E22" s="156">
        <f t="shared" si="1"/>
        <v>-57</v>
      </c>
      <c r="F22" s="44">
        <f>+'[5]5月動向(20)'!F22-'[5]5月動向(10)'!F21</f>
        <v>1500</v>
      </c>
      <c r="G22" s="44">
        <f>+'[5]5月動向(20)'!G22-'[5]5月動向(10)'!G21</f>
        <v>1500</v>
      </c>
      <c r="H22" s="27">
        <f t="shared" si="2"/>
        <v>1</v>
      </c>
      <c r="I22" s="156">
        <f t="shared" si="3"/>
        <v>0</v>
      </c>
      <c r="J22" s="27">
        <f t="shared" si="4"/>
        <v>0.622</v>
      </c>
      <c r="K22" s="27">
        <f t="shared" si="4"/>
        <v>0.66</v>
      </c>
      <c r="L22" s="32">
        <f t="shared" si="5"/>
        <v>-3.8000000000000034E-2</v>
      </c>
    </row>
    <row r="23" spans="1:12" x14ac:dyDescent="0.4">
      <c r="A23" s="155" t="s">
        <v>254</v>
      </c>
      <c r="B23" s="45">
        <f>+'[5]5月動向(20)'!B23-'[5]5月動向(10)'!B22</f>
        <v>294</v>
      </c>
      <c r="C23" s="45">
        <f>+'[5]5月動向(20)'!C23-'[5]5月動向(10)'!C22</f>
        <v>400</v>
      </c>
      <c r="D23" s="23">
        <f t="shared" si="0"/>
        <v>0.73499999999999999</v>
      </c>
      <c r="E23" s="159">
        <f t="shared" si="1"/>
        <v>-106</v>
      </c>
      <c r="F23" s="45">
        <f>+'[5]5月動向(20)'!F23-'[5]5月動向(10)'!F22</f>
        <v>600</v>
      </c>
      <c r="G23" s="45">
        <f>+'[5]5月動向(20)'!G23-'[5]5月動向(10)'!G22</f>
        <v>617</v>
      </c>
      <c r="H23" s="23">
        <f t="shared" si="2"/>
        <v>0.97244732576985415</v>
      </c>
      <c r="I23" s="159">
        <f t="shared" si="3"/>
        <v>-17</v>
      </c>
      <c r="J23" s="23">
        <f t="shared" si="4"/>
        <v>0.49</v>
      </c>
      <c r="K23" s="23">
        <f t="shared" si="4"/>
        <v>0.64829821717990277</v>
      </c>
      <c r="L23" s="22">
        <f t="shared" si="5"/>
        <v>-0.15829821717990278</v>
      </c>
    </row>
    <row r="24" spans="1:12" x14ac:dyDescent="0.4">
      <c r="A24" s="158" t="s">
        <v>247</v>
      </c>
      <c r="B24" s="44">
        <f>+'[5]5月動向(20)'!B24-'[5]5月動向(10)'!B23</f>
        <v>1074</v>
      </c>
      <c r="C24" s="44">
        <f>+'[5]5月動向(20)'!C24-'[5]5月動向(10)'!C23</f>
        <v>1109</v>
      </c>
      <c r="D24" s="27">
        <f t="shared" si="0"/>
        <v>0.96844003606853024</v>
      </c>
      <c r="E24" s="156">
        <f t="shared" si="1"/>
        <v>-35</v>
      </c>
      <c r="F24" s="44">
        <f>+'[5]5月動向(20)'!F24-'[5]5月動向(10)'!F23</f>
        <v>1500</v>
      </c>
      <c r="G24" s="44">
        <f>+'[5]5月動向(20)'!G24-'[5]5月動向(10)'!G23</f>
        <v>1500</v>
      </c>
      <c r="H24" s="27">
        <f t="shared" si="2"/>
        <v>1</v>
      </c>
      <c r="I24" s="156">
        <f t="shared" si="3"/>
        <v>0</v>
      </c>
      <c r="J24" s="27">
        <f t="shared" si="4"/>
        <v>0.71599999999999997</v>
      </c>
      <c r="K24" s="27">
        <f t="shared" si="4"/>
        <v>0.73933333333333329</v>
      </c>
      <c r="L24" s="32">
        <f t="shared" si="5"/>
        <v>-2.3333333333333317E-2</v>
      </c>
    </row>
    <row r="25" spans="1:12" x14ac:dyDescent="0.4">
      <c r="A25" s="155" t="s">
        <v>256</v>
      </c>
      <c r="B25" s="44">
        <f>+'[5]5月動向(20)'!B25-'[5]5月動向(10)'!B24</f>
        <v>834</v>
      </c>
      <c r="C25" s="44">
        <f>+'[5]5月動向(20)'!C25-'[5]5月動向(10)'!C24</f>
        <v>861</v>
      </c>
      <c r="D25" s="27">
        <f t="shared" si="0"/>
        <v>0.96864111498257843</v>
      </c>
      <c r="E25" s="156">
        <f t="shared" si="1"/>
        <v>-27</v>
      </c>
      <c r="F25" s="44">
        <f>+'[5]5月動向(20)'!F25-'[5]5月動向(10)'!F24</f>
        <v>1517</v>
      </c>
      <c r="G25" s="44">
        <f>+'[5]5月動向(20)'!G25-'[5]5月動向(10)'!G24</f>
        <v>1500</v>
      </c>
      <c r="H25" s="27">
        <f t="shared" si="2"/>
        <v>1.0113333333333334</v>
      </c>
      <c r="I25" s="156">
        <f t="shared" si="3"/>
        <v>17</v>
      </c>
      <c r="J25" s="27">
        <f t="shared" si="4"/>
        <v>0.54976928147659854</v>
      </c>
      <c r="K25" s="27">
        <f t="shared" si="4"/>
        <v>0.57399999999999995</v>
      </c>
      <c r="L25" s="32">
        <f t="shared" si="5"/>
        <v>-2.4230718523401418E-2</v>
      </c>
    </row>
    <row r="26" spans="1:12" x14ac:dyDescent="0.4">
      <c r="A26" s="158" t="s">
        <v>248</v>
      </c>
      <c r="B26" s="45">
        <f>+'[5]5月動向(20)'!B26-'[5]5月動向(10)'!B25</f>
        <v>832</v>
      </c>
      <c r="C26" s="45">
        <f>+'[5]5月動向(20)'!C26-'[5]5月動向(10)'!C25</f>
        <v>783</v>
      </c>
      <c r="D26" s="23">
        <f>+B26/C26</f>
        <v>1.0625798212005109</v>
      </c>
      <c r="E26" s="159">
        <f>+B26-C26</f>
        <v>49</v>
      </c>
      <c r="F26" s="45">
        <f>+'[5]5月動向(20)'!F26-'[5]5月動向(10)'!F25</f>
        <v>1500</v>
      </c>
      <c r="G26" s="45">
        <f>+'[5]5月動向(20)'!G26-'[5]5月動向(10)'!G25</f>
        <v>1500</v>
      </c>
      <c r="H26" s="23">
        <f>+F26/G26</f>
        <v>1</v>
      </c>
      <c r="I26" s="159">
        <f>+F26-G26</f>
        <v>0</v>
      </c>
      <c r="J26" s="23">
        <f>+B26/F26</f>
        <v>0.55466666666666664</v>
      </c>
      <c r="K26" s="23">
        <f>+C26/G26</f>
        <v>0.52200000000000002</v>
      </c>
      <c r="L26" s="22">
        <f>+J26-K26</f>
        <v>3.2666666666666622E-2</v>
      </c>
    </row>
    <row r="27" spans="1:12" x14ac:dyDescent="0.4">
      <c r="A27" s="158" t="s">
        <v>252</v>
      </c>
      <c r="B27" s="45">
        <f>+'[5]5月動向(20)'!B27-'[5]5月動向(10)'!B26</f>
        <v>1124</v>
      </c>
      <c r="C27" s="45">
        <f>+'[5]5月動向(20)'!C27-'[5]5月動向(10)'!C26</f>
        <v>993</v>
      </c>
      <c r="D27" s="23">
        <f>+B27/C27</f>
        <v>1.1319234642497482</v>
      </c>
      <c r="E27" s="159">
        <f>+B27-C27</f>
        <v>131</v>
      </c>
      <c r="F27" s="45">
        <f>+'[5]5月動向(20)'!F27-'[5]5月動向(10)'!F26</f>
        <v>1500</v>
      </c>
      <c r="G27" s="45">
        <f>+'[5]5月動向(20)'!G27-'[5]5月動向(10)'!G26</f>
        <v>1500</v>
      </c>
      <c r="H27" s="23">
        <f>+F27/G27</f>
        <v>1</v>
      </c>
      <c r="I27" s="159">
        <f>+F27-G27</f>
        <v>0</v>
      </c>
      <c r="J27" s="23">
        <f>+B27/F27</f>
        <v>0.7493333333333333</v>
      </c>
      <c r="K27" s="23">
        <f>+C27/G27</f>
        <v>0.66200000000000003</v>
      </c>
      <c r="L27" s="22">
        <f>+J27-K27</f>
        <v>8.7333333333333263E-2</v>
      </c>
    </row>
    <row r="28" spans="1:12" x14ac:dyDescent="0.4">
      <c r="A28" s="146" t="s">
        <v>89</v>
      </c>
      <c r="B28" s="48">
        <f>SUM(B29:B30)</f>
        <v>505</v>
      </c>
      <c r="C28" s="48">
        <f>SUM(C29:C30)</f>
        <v>565</v>
      </c>
      <c r="D28" s="31">
        <f t="shared" si="0"/>
        <v>0.89380530973451322</v>
      </c>
      <c r="E28" s="151">
        <f t="shared" si="1"/>
        <v>-60</v>
      </c>
      <c r="F28" s="48">
        <f>SUM(F29:F30)</f>
        <v>780</v>
      </c>
      <c r="G28" s="48">
        <f>SUM(G29:G30)</f>
        <v>780</v>
      </c>
      <c r="H28" s="31">
        <f t="shared" si="2"/>
        <v>1</v>
      </c>
      <c r="I28" s="151">
        <f t="shared" si="3"/>
        <v>0</v>
      </c>
      <c r="J28" s="31">
        <f t="shared" si="4"/>
        <v>0.64743589743589747</v>
      </c>
      <c r="K28" s="31">
        <f t="shared" si="4"/>
        <v>0.72435897435897434</v>
      </c>
      <c r="L28" s="30">
        <f t="shared" si="5"/>
        <v>-7.6923076923076872E-2</v>
      </c>
    </row>
    <row r="29" spans="1:12" x14ac:dyDescent="0.4">
      <c r="A29" s="153" t="s">
        <v>258</v>
      </c>
      <c r="B29" s="47">
        <f>+'[5]5月動向(20)'!B29-'[5]5月動向(10)'!B28</f>
        <v>302</v>
      </c>
      <c r="C29" s="47">
        <f>+'[5]5月動向(20)'!C29-'[5]5月動向(10)'!C28</f>
        <v>362</v>
      </c>
      <c r="D29" s="25">
        <f t="shared" si="0"/>
        <v>0.83425414364640882</v>
      </c>
      <c r="E29" s="154">
        <f t="shared" si="1"/>
        <v>-60</v>
      </c>
      <c r="F29" s="47">
        <f>+'[5]5月動向(20)'!F29-'[5]5月動向(10)'!F28</f>
        <v>390</v>
      </c>
      <c r="G29" s="47">
        <f>+'[5]5月動向(20)'!G29-'[5]5月動向(10)'!G28</f>
        <v>390</v>
      </c>
      <c r="H29" s="25">
        <f t="shared" si="2"/>
        <v>1</v>
      </c>
      <c r="I29" s="154">
        <f t="shared" si="3"/>
        <v>0</v>
      </c>
      <c r="J29" s="25">
        <f t="shared" si="4"/>
        <v>0.77435897435897438</v>
      </c>
      <c r="K29" s="25">
        <f t="shared" si="4"/>
        <v>0.92820512820512824</v>
      </c>
      <c r="L29" s="24">
        <f t="shared" si="5"/>
        <v>-0.15384615384615385</v>
      </c>
    </row>
    <row r="30" spans="1:12" x14ac:dyDescent="0.4">
      <c r="A30" s="155" t="s">
        <v>259</v>
      </c>
      <c r="B30" s="44">
        <f>+'[5]5月動向(20)'!B30-'[5]5月動向(10)'!B29</f>
        <v>203</v>
      </c>
      <c r="C30" s="44">
        <f>+'[5]5月動向(20)'!C30-'[5]5月動向(10)'!C29</f>
        <v>203</v>
      </c>
      <c r="D30" s="27">
        <f t="shared" si="0"/>
        <v>1</v>
      </c>
      <c r="E30" s="156">
        <f t="shared" si="1"/>
        <v>0</v>
      </c>
      <c r="F30" s="44">
        <f>+'[5]5月動向(20)'!F30-'[5]5月動向(10)'!F29</f>
        <v>390</v>
      </c>
      <c r="G30" s="44">
        <f>+'[5]5月動向(20)'!G30-'[5]5月動向(10)'!G29</f>
        <v>390</v>
      </c>
      <c r="H30" s="27">
        <f t="shared" si="2"/>
        <v>1</v>
      </c>
      <c r="I30" s="156">
        <f t="shared" si="3"/>
        <v>0</v>
      </c>
      <c r="J30" s="27">
        <f t="shared" si="4"/>
        <v>0.52051282051282055</v>
      </c>
      <c r="K30" s="27">
        <f t="shared" si="4"/>
        <v>0.52051282051282055</v>
      </c>
      <c r="L30" s="32">
        <f t="shared" si="5"/>
        <v>0</v>
      </c>
    </row>
    <row r="31" spans="1:12" s="150" customFormat="1" x14ac:dyDescent="0.4">
      <c r="A31" s="148" t="s">
        <v>93</v>
      </c>
      <c r="B31" s="43">
        <f>SUM(B32:B50)</f>
        <v>74699</v>
      </c>
      <c r="C31" s="43">
        <f>SUM(C32:C50)</f>
        <v>69918</v>
      </c>
      <c r="D31" s="20">
        <f t="shared" si="0"/>
        <v>1.0683801024056752</v>
      </c>
      <c r="E31" s="149">
        <f t="shared" si="1"/>
        <v>4781</v>
      </c>
      <c r="F31" s="43">
        <f>SUM(F32:F50)</f>
        <v>118659</v>
      </c>
      <c r="G31" s="43">
        <f>SUM(G32:G50)</f>
        <v>115602</v>
      </c>
      <c r="H31" s="20">
        <f t="shared" si="2"/>
        <v>1.0264441791664505</v>
      </c>
      <c r="I31" s="149">
        <f t="shared" si="3"/>
        <v>3057</v>
      </c>
      <c r="J31" s="20">
        <f t="shared" si="4"/>
        <v>0.6295266267202656</v>
      </c>
      <c r="K31" s="20">
        <f t="shared" si="4"/>
        <v>0.60481652566564592</v>
      </c>
      <c r="L31" s="33">
        <f t="shared" si="5"/>
        <v>2.4710101054619682E-2</v>
      </c>
    </row>
    <row r="32" spans="1:12" x14ac:dyDescent="0.4">
      <c r="A32" s="155" t="s">
        <v>82</v>
      </c>
      <c r="B32" s="44">
        <f>+'[5]5月動向(20)'!B32-'[5]5月動向(10)'!B31</f>
        <v>24386</v>
      </c>
      <c r="C32" s="44">
        <f>+'[5]5月動向(20)'!C32-'[5]5月動向(10)'!C31</f>
        <v>22023</v>
      </c>
      <c r="D32" s="27">
        <f t="shared" si="0"/>
        <v>1.1072969168596467</v>
      </c>
      <c r="E32" s="156">
        <f t="shared" si="1"/>
        <v>2363</v>
      </c>
      <c r="F32" s="44">
        <f>+'[5]5月動向(20)'!F32-'[5]5月動向(10)'!F31</f>
        <v>43062</v>
      </c>
      <c r="G32" s="44">
        <f>+'[5]5月動向(20)'!G32-'[5]5月動向(10)'!G31</f>
        <v>40742</v>
      </c>
      <c r="H32" s="27">
        <f t="shared" si="2"/>
        <v>1.0569436944676256</v>
      </c>
      <c r="I32" s="156">
        <f t="shared" si="3"/>
        <v>2320</v>
      </c>
      <c r="J32" s="27">
        <f t="shared" si="4"/>
        <v>0.56629975384329567</v>
      </c>
      <c r="K32" s="27">
        <f t="shared" si="4"/>
        <v>0.54054783761229197</v>
      </c>
      <c r="L32" s="32">
        <f t="shared" si="5"/>
        <v>2.5751916231003702E-2</v>
      </c>
    </row>
    <row r="33" spans="1:12" x14ac:dyDescent="0.4">
      <c r="A33" s="155" t="s">
        <v>260</v>
      </c>
      <c r="B33" s="44">
        <f>+'[5]5月動向(20)'!B33-'[5]5月動向(10)'!B32</f>
        <v>12741</v>
      </c>
      <c r="C33" s="44">
        <f>+'[5]5月動向(20)'!C33-'[5]5月動向(10)'!C32</f>
        <v>12783</v>
      </c>
      <c r="D33" s="27">
        <f t="shared" si="0"/>
        <v>0.99671438629429709</v>
      </c>
      <c r="E33" s="156">
        <f t="shared" si="1"/>
        <v>-42</v>
      </c>
      <c r="F33" s="44">
        <f>+'[5]5月動向(20)'!F33-'[5]5月動向(10)'!F32</f>
        <v>14258</v>
      </c>
      <c r="G33" s="44">
        <f>+'[5]5月動向(20)'!G33-'[5]5月動向(10)'!G32</f>
        <v>14260</v>
      </c>
      <c r="H33" s="27">
        <f t="shared" si="2"/>
        <v>0.99985974754558204</v>
      </c>
      <c r="I33" s="156">
        <f t="shared" si="3"/>
        <v>-2</v>
      </c>
      <c r="J33" s="27">
        <f t="shared" si="4"/>
        <v>0.89360359096647501</v>
      </c>
      <c r="K33" s="27">
        <f t="shared" si="4"/>
        <v>0.89642356241234222</v>
      </c>
      <c r="L33" s="32">
        <f t="shared" si="5"/>
        <v>-2.8199714458672087E-3</v>
      </c>
    </row>
    <row r="34" spans="1:12" x14ac:dyDescent="0.4">
      <c r="A34" s="155" t="s">
        <v>261</v>
      </c>
      <c r="B34" s="44">
        <f>+'[5]5月動向(20)'!B34-'[5]5月動向(10)'!B33</f>
        <v>3705</v>
      </c>
      <c r="C34" s="44">
        <f>+'[5]5月動向(20)'!C34-'[5]5月動向(10)'!C33</f>
        <v>2882</v>
      </c>
      <c r="D34" s="27">
        <f t="shared" si="0"/>
        <v>1.2855655794587093</v>
      </c>
      <c r="E34" s="156">
        <f t="shared" si="1"/>
        <v>823</v>
      </c>
      <c r="F34" s="44">
        <f>+'[5]5月動向(20)'!F34-'[5]5月動向(10)'!F33</f>
        <v>5853</v>
      </c>
      <c r="G34" s="44">
        <f>+'[5]5月動向(20)'!G34-'[5]5月動向(10)'!G33</f>
        <v>5759</v>
      </c>
      <c r="H34" s="27">
        <f t="shared" si="2"/>
        <v>1.0163222781732939</v>
      </c>
      <c r="I34" s="156">
        <f t="shared" si="3"/>
        <v>94</v>
      </c>
      <c r="J34" s="27">
        <f t="shared" si="4"/>
        <v>0.63300871348026655</v>
      </c>
      <c r="K34" s="27">
        <f t="shared" si="4"/>
        <v>0.50043410314290671</v>
      </c>
      <c r="L34" s="32">
        <f t="shared" si="5"/>
        <v>0.13257461033735984</v>
      </c>
    </row>
    <row r="35" spans="1:12" x14ac:dyDescent="0.4">
      <c r="A35" s="155" t="s">
        <v>80</v>
      </c>
      <c r="B35" s="44">
        <f>+'[5]5月動向(20)'!B35-'[5]5月動向(10)'!B34</f>
        <v>10165</v>
      </c>
      <c r="C35" s="44">
        <f>+'[5]5月動向(20)'!C35-'[5]5月動向(10)'!C34</f>
        <v>10764</v>
      </c>
      <c r="D35" s="27">
        <f t="shared" si="0"/>
        <v>0.94435154217762918</v>
      </c>
      <c r="E35" s="156">
        <f t="shared" si="1"/>
        <v>-599</v>
      </c>
      <c r="F35" s="44">
        <f>+'[5]5月動向(20)'!F35-'[5]5月動向(10)'!F34</f>
        <v>17657</v>
      </c>
      <c r="G35" s="44">
        <f>+'[5]5月動向(20)'!G35-'[5]5月動向(10)'!G34</f>
        <v>17914</v>
      </c>
      <c r="H35" s="27">
        <f t="shared" si="2"/>
        <v>0.98565367868706044</v>
      </c>
      <c r="I35" s="156">
        <f t="shared" si="3"/>
        <v>-257</v>
      </c>
      <c r="J35" s="27">
        <f t="shared" si="4"/>
        <v>0.57569235997054991</v>
      </c>
      <c r="K35" s="27">
        <f t="shared" si="4"/>
        <v>0.60087082728592167</v>
      </c>
      <c r="L35" s="32">
        <f t="shared" si="5"/>
        <v>-2.5178467315371766E-2</v>
      </c>
    </row>
    <row r="36" spans="1:12" x14ac:dyDescent="0.4">
      <c r="A36" s="155" t="s">
        <v>81</v>
      </c>
      <c r="B36" s="44">
        <f>+'[5]5月動向(20)'!B36-'[5]5月動向(10)'!B35</f>
        <v>6186</v>
      </c>
      <c r="C36" s="44">
        <f>+'[5]5月動向(20)'!C36-'[5]5月動向(10)'!C35</f>
        <v>5039</v>
      </c>
      <c r="D36" s="27">
        <f t="shared" si="0"/>
        <v>1.2276245286763248</v>
      </c>
      <c r="E36" s="156">
        <f t="shared" si="1"/>
        <v>1147</v>
      </c>
      <c r="F36" s="44">
        <f>+'[5]5月動向(20)'!F36-'[5]5月動向(10)'!F35</f>
        <v>9919</v>
      </c>
      <c r="G36" s="44">
        <f>+'[5]5月動向(20)'!G36-'[5]5月動向(10)'!G35</f>
        <v>9365</v>
      </c>
      <c r="H36" s="27">
        <f t="shared" si="2"/>
        <v>1.0591564335290977</v>
      </c>
      <c r="I36" s="156">
        <f t="shared" si="3"/>
        <v>554</v>
      </c>
      <c r="J36" s="27">
        <f t="shared" ref="J36:K50" si="6">+B36/F36</f>
        <v>0.62365157778001812</v>
      </c>
      <c r="K36" s="27">
        <f t="shared" si="6"/>
        <v>0.53806727175654034</v>
      </c>
      <c r="L36" s="32">
        <f t="shared" si="5"/>
        <v>8.5584306023477774E-2</v>
      </c>
    </row>
    <row r="37" spans="1:12" x14ac:dyDescent="0.4">
      <c r="A37" s="155" t="s">
        <v>79</v>
      </c>
      <c r="B37" s="44">
        <f>+'[5]5月動向(20)'!B37-'[5]5月動向(10)'!B36</f>
        <v>1376</v>
      </c>
      <c r="C37" s="44">
        <f>+'[5]5月動向(20)'!C37-'[5]5月動向(10)'!C36</f>
        <v>1346</v>
      </c>
      <c r="D37" s="27">
        <f t="shared" si="0"/>
        <v>1.0222882615156017</v>
      </c>
      <c r="E37" s="156">
        <f t="shared" si="1"/>
        <v>30</v>
      </c>
      <c r="F37" s="44">
        <f>+'[5]5月動向(20)'!F37-'[5]5月動向(10)'!F36</f>
        <v>2880</v>
      </c>
      <c r="G37" s="44">
        <f>+'[5]5月動向(20)'!G37-'[5]5月動向(10)'!G36</f>
        <v>2758</v>
      </c>
      <c r="H37" s="27">
        <f t="shared" si="2"/>
        <v>1.0442349528643944</v>
      </c>
      <c r="I37" s="156">
        <f t="shared" si="3"/>
        <v>122</v>
      </c>
      <c r="J37" s="27">
        <f t="shared" si="6"/>
        <v>0.4777777777777778</v>
      </c>
      <c r="K37" s="27">
        <f t="shared" si="6"/>
        <v>0.48803480783176217</v>
      </c>
      <c r="L37" s="32">
        <f t="shared" si="5"/>
        <v>-1.0257030053984373E-2</v>
      </c>
    </row>
    <row r="38" spans="1:12" x14ac:dyDescent="0.4">
      <c r="A38" s="155" t="s">
        <v>266</v>
      </c>
      <c r="B38" s="44">
        <f>+'[5]5月動向(20)'!B38-'[5]5月動向(10)'!B37</f>
        <v>888</v>
      </c>
      <c r="C38" s="44">
        <f>+'[5]5月動向(20)'!C38-'[5]5月動向(10)'!C37</f>
        <v>973</v>
      </c>
      <c r="D38" s="27">
        <f>+B38/C38</f>
        <v>0.9126413155190134</v>
      </c>
      <c r="E38" s="156">
        <f>+B38-C38</f>
        <v>-85</v>
      </c>
      <c r="F38" s="44">
        <f>+'[5]5月動向(20)'!F38-'[5]5月動向(10)'!F37</f>
        <v>1660</v>
      </c>
      <c r="G38" s="44">
        <f>+'[5]5月動向(20)'!G38-'[5]5月動向(10)'!G37</f>
        <v>1782</v>
      </c>
      <c r="H38" s="27">
        <f>+F38/G38</f>
        <v>0.93153759820426485</v>
      </c>
      <c r="I38" s="156">
        <f>+F38-G38</f>
        <v>-122</v>
      </c>
      <c r="J38" s="27">
        <f>+B38/F38</f>
        <v>0.53493975903614455</v>
      </c>
      <c r="K38" s="27">
        <f>+C38/G38</f>
        <v>0.54601571268237936</v>
      </c>
      <c r="L38" s="32">
        <f>+J38-K38</f>
        <v>-1.1075953646234815E-2</v>
      </c>
    </row>
    <row r="39" spans="1:12" x14ac:dyDescent="0.4">
      <c r="A39" s="155" t="s">
        <v>78</v>
      </c>
      <c r="B39" s="44">
        <f>+'[5]5月動向(20)'!B39-'[5]5月動向(10)'!B38</f>
        <v>2541</v>
      </c>
      <c r="C39" s="44">
        <f>+'[5]5月動向(20)'!C39-'[5]5月動向(10)'!C38</f>
        <v>1912</v>
      </c>
      <c r="D39" s="27">
        <f t="shared" si="0"/>
        <v>1.3289748953974896</v>
      </c>
      <c r="E39" s="156">
        <f t="shared" si="1"/>
        <v>629</v>
      </c>
      <c r="F39" s="44">
        <f>+'[5]5月動向(20)'!F39-'[5]5月動向(10)'!F38</f>
        <v>2880</v>
      </c>
      <c r="G39" s="44">
        <f>+'[5]5月動向(20)'!G39-'[5]5月動向(10)'!G38</f>
        <v>2880</v>
      </c>
      <c r="H39" s="27">
        <f t="shared" si="2"/>
        <v>1</v>
      </c>
      <c r="I39" s="156">
        <f t="shared" si="3"/>
        <v>0</v>
      </c>
      <c r="J39" s="27">
        <f t="shared" si="6"/>
        <v>0.8822916666666667</v>
      </c>
      <c r="K39" s="27">
        <f t="shared" si="6"/>
        <v>0.66388888888888886</v>
      </c>
      <c r="L39" s="32">
        <f t="shared" si="5"/>
        <v>0.21840277777777783</v>
      </c>
    </row>
    <row r="40" spans="1:12" x14ac:dyDescent="0.4">
      <c r="A40" s="158" t="s">
        <v>77</v>
      </c>
      <c r="B40" s="45">
        <f>+'[5]5月動向(20)'!B40-'[5]5月動向(10)'!B39</f>
        <v>1242</v>
      </c>
      <c r="C40" s="45">
        <f>+'[5]5月動向(20)'!C40-'[5]5月動向(10)'!C39</f>
        <v>1229</v>
      </c>
      <c r="D40" s="23">
        <f t="shared" si="0"/>
        <v>1.0105777054515868</v>
      </c>
      <c r="E40" s="159">
        <f t="shared" si="1"/>
        <v>13</v>
      </c>
      <c r="F40" s="45">
        <f>+'[5]5月動向(20)'!F40-'[5]5月動向(10)'!F39</f>
        <v>2880</v>
      </c>
      <c r="G40" s="45">
        <f>+'[5]5月動向(20)'!G40-'[5]5月動向(10)'!G39</f>
        <v>2880</v>
      </c>
      <c r="H40" s="23">
        <f t="shared" si="2"/>
        <v>1</v>
      </c>
      <c r="I40" s="159">
        <f t="shared" si="3"/>
        <v>0</v>
      </c>
      <c r="J40" s="23">
        <f t="shared" si="6"/>
        <v>0.43125000000000002</v>
      </c>
      <c r="K40" s="23">
        <f t="shared" si="6"/>
        <v>0.42673611111111109</v>
      </c>
      <c r="L40" s="22">
        <f t="shared" si="5"/>
        <v>4.5138888888889284E-3</v>
      </c>
    </row>
    <row r="41" spans="1:12" x14ac:dyDescent="0.4">
      <c r="A41" s="155" t="s">
        <v>95</v>
      </c>
      <c r="B41" s="44">
        <f>+'[5]5月動向(20)'!B41-'[5]5月動向(10)'!B40</f>
        <v>743</v>
      </c>
      <c r="C41" s="44">
        <f>+'[5]5月動向(20)'!C41-'[5]5月動向(10)'!C40</f>
        <v>802</v>
      </c>
      <c r="D41" s="27">
        <f t="shared" si="0"/>
        <v>0.92643391521197005</v>
      </c>
      <c r="E41" s="156">
        <f t="shared" si="1"/>
        <v>-59</v>
      </c>
      <c r="F41" s="44">
        <f>+'[5]5月動向(20)'!F41-'[5]5月動向(10)'!F40</f>
        <v>1660</v>
      </c>
      <c r="G41" s="44">
        <f>+'[5]5月動向(20)'!G41-'[5]5月動向(10)'!G40</f>
        <v>1782</v>
      </c>
      <c r="H41" s="27">
        <f t="shared" si="2"/>
        <v>0.93153759820426485</v>
      </c>
      <c r="I41" s="156">
        <f t="shared" si="3"/>
        <v>-122</v>
      </c>
      <c r="J41" s="27">
        <f t="shared" si="6"/>
        <v>0.44759036144578312</v>
      </c>
      <c r="K41" s="27">
        <f t="shared" si="6"/>
        <v>0.45005611672278339</v>
      </c>
      <c r="L41" s="32">
        <f t="shared" si="5"/>
        <v>-2.46575527700027E-3</v>
      </c>
    </row>
    <row r="42" spans="1:12" x14ac:dyDescent="0.4">
      <c r="A42" s="155" t="s">
        <v>92</v>
      </c>
      <c r="B42" s="44">
        <f>+'[5]5月動向(20)'!B42-'[5]5月動向(10)'!B41</f>
        <v>2301</v>
      </c>
      <c r="C42" s="44">
        <f>+'[5]5月動向(20)'!C42-'[5]5月動向(10)'!C41</f>
        <v>1756</v>
      </c>
      <c r="D42" s="27">
        <f t="shared" si="0"/>
        <v>1.310364464692483</v>
      </c>
      <c r="E42" s="156">
        <f t="shared" si="1"/>
        <v>545</v>
      </c>
      <c r="F42" s="44">
        <f>+'[5]5月動向(20)'!F42-'[5]5月動向(10)'!F41</f>
        <v>2880</v>
      </c>
      <c r="G42" s="44">
        <f>+'[5]5月動向(20)'!G42-'[5]5月動向(10)'!G41</f>
        <v>2880</v>
      </c>
      <c r="H42" s="27">
        <f t="shared" si="2"/>
        <v>1</v>
      </c>
      <c r="I42" s="156">
        <f t="shared" si="3"/>
        <v>0</v>
      </c>
      <c r="J42" s="27">
        <f t="shared" si="6"/>
        <v>0.79895833333333333</v>
      </c>
      <c r="K42" s="27">
        <f t="shared" si="6"/>
        <v>0.60972222222222228</v>
      </c>
      <c r="L42" s="32">
        <f t="shared" si="5"/>
        <v>0.18923611111111105</v>
      </c>
    </row>
    <row r="43" spans="1:12" x14ac:dyDescent="0.4">
      <c r="A43" s="155" t="s">
        <v>74</v>
      </c>
      <c r="B43" s="44">
        <f>+'[5]5月動向(20)'!B43-'[5]5月動向(10)'!B42</f>
        <v>2452</v>
      </c>
      <c r="C43" s="44">
        <f>+'[5]5月動向(20)'!C43-'[5]5月動向(10)'!C42</f>
        <v>2389</v>
      </c>
      <c r="D43" s="27">
        <f t="shared" si="0"/>
        <v>1.0263708664713269</v>
      </c>
      <c r="E43" s="156">
        <f t="shared" si="1"/>
        <v>63</v>
      </c>
      <c r="F43" s="44">
        <f>+'[5]5月動向(20)'!F43-'[5]5月動向(10)'!F42</f>
        <v>3780</v>
      </c>
      <c r="G43" s="44">
        <f>+'[5]5月動向(20)'!G43-'[5]5月動向(10)'!G42</f>
        <v>3780</v>
      </c>
      <c r="H43" s="27">
        <f t="shared" si="2"/>
        <v>1</v>
      </c>
      <c r="I43" s="156">
        <f t="shared" si="3"/>
        <v>0</v>
      </c>
      <c r="J43" s="27">
        <f t="shared" si="6"/>
        <v>0.64867724867724863</v>
      </c>
      <c r="K43" s="27">
        <f t="shared" si="6"/>
        <v>0.63201058201058202</v>
      </c>
      <c r="L43" s="32">
        <f t="shared" si="5"/>
        <v>1.6666666666666607E-2</v>
      </c>
    </row>
    <row r="44" spans="1:12" x14ac:dyDescent="0.4">
      <c r="A44" s="155" t="s">
        <v>76</v>
      </c>
      <c r="B44" s="44">
        <f>+'[5]5月動向(20)'!B44-'[5]5月動向(10)'!B43</f>
        <v>814</v>
      </c>
      <c r="C44" s="44">
        <f>+'[5]5月動向(20)'!C44-'[5]5月動向(10)'!C43</f>
        <v>662</v>
      </c>
      <c r="D44" s="27">
        <f t="shared" si="0"/>
        <v>1.2296072507552871</v>
      </c>
      <c r="E44" s="156">
        <f t="shared" si="1"/>
        <v>152</v>
      </c>
      <c r="F44" s="44">
        <f>+'[5]5月動向(20)'!F44-'[5]5月動向(10)'!F43</f>
        <v>1260</v>
      </c>
      <c r="G44" s="44">
        <f>+'[5]5月動向(20)'!G44-'[5]5月動向(10)'!G43</f>
        <v>1260</v>
      </c>
      <c r="H44" s="27">
        <f t="shared" si="2"/>
        <v>1</v>
      </c>
      <c r="I44" s="156">
        <f t="shared" si="3"/>
        <v>0</v>
      </c>
      <c r="J44" s="27">
        <f t="shared" si="6"/>
        <v>0.64603174603174607</v>
      </c>
      <c r="K44" s="27">
        <f t="shared" si="6"/>
        <v>0.52539682539682542</v>
      </c>
      <c r="L44" s="32">
        <f t="shared" si="5"/>
        <v>0.12063492063492065</v>
      </c>
    </row>
    <row r="45" spans="1:12" x14ac:dyDescent="0.4">
      <c r="A45" s="155" t="s">
        <v>75</v>
      </c>
      <c r="B45" s="44">
        <f>+'[5]5月動向(20)'!B45-'[5]5月動向(10)'!B44</f>
        <v>1019</v>
      </c>
      <c r="C45" s="44">
        <f>+'[5]5月動向(20)'!C45-'[5]5月動向(10)'!C44</f>
        <v>827</v>
      </c>
      <c r="D45" s="27">
        <f t="shared" si="0"/>
        <v>1.2321644498186215</v>
      </c>
      <c r="E45" s="156">
        <f t="shared" si="1"/>
        <v>192</v>
      </c>
      <c r="F45" s="44">
        <f>+'[5]5月動向(20)'!F45-'[5]5月動向(10)'!F44</f>
        <v>1260</v>
      </c>
      <c r="G45" s="44">
        <f>+'[5]5月動向(20)'!G45-'[5]5月動向(10)'!G44</f>
        <v>1260</v>
      </c>
      <c r="H45" s="27">
        <f t="shared" si="2"/>
        <v>1</v>
      </c>
      <c r="I45" s="156">
        <f t="shared" si="3"/>
        <v>0</v>
      </c>
      <c r="J45" s="27">
        <f t="shared" si="6"/>
        <v>0.80873015873015874</v>
      </c>
      <c r="K45" s="27">
        <f t="shared" si="6"/>
        <v>0.65634920634920635</v>
      </c>
      <c r="L45" s="32">
        <f t="shared" si="5"/>
        <v>0.15238095238095239</v>
      </c>
    </row>
    <row r="46" spans="1:12" x14ac:dyDescent="0.4">
      <c r="A46" s="155" t="s">
        <v>262</v>
      </c>
      <c r="B46" s="44">
        <f>+'[5]5月動向(20)'!B46-'[5]5月動向(10)'!B45</f>
        <v>628</v>
      </c>
      <c r="C46" s="44">
        <f>+'[5]5月動向(20)'!C46-'[5]5月動向(10)'!C45</f>
        <v>856</v>
      </c>
      <c r="D46" s="27">
        <f t="shared" si="0"/>
        <v>0.73364485981308414</v>
      </c>
      <c r="E46" s="156">
        <f t="shared" si="1"/>
        <v>-228</v>
      </c>
      <c r="F46" s="44">
        <f>+'[5]5月動向(20)'!F46-'[5]5月動向(10)'!F45</f>
        <v>1660</v>
      </c>
      <c r="G46" s="44">
        <f>+'[5]5月動向(20)'!G46-'[5]5月動向(10)'!G45</f>
        <v>1260</v>
      </c>
      <c r="H46" s="27">
        <f t="shared" si="2"/>
        <v>1.3174603174603174</v>
      </c>
      <c r="I46" s="156">
        <f t="shared" si="3"/>
        <v>400</v>
      </c>
      <c r="J46" s="27">
        <f t="shared" si="6"/>
        <v>0.37831325301204821</v>
      </c>
      <c r="K46" s="27">
        <f t="shared" si="6"/>
        <v>0.67936507936507939</v>
      </c>
      <c r="L46" s="32">
        <f t="shared" si="5"/>
        <v>-0.30105182635303118</v>
      </c>
    </row>
    <row r="47" spans="1:12" x14ac:dyDescent="0.4">
      <c r="A47" s="155" t="s">
        <v>98</v>
      </c>
      <c r="B47" s="44">
        <f>+'[5]5月動向(20)'!B47-'[5]5月動向(10)'!B46</f>
        <v>936</v>
      </c>
      <c r="C47" s="44">
        <f>+'[5]5月動向(20)'!C47-'[5]5月動向(10)'!C46</f>
        <v>1009</v>
      </c>
      <c r="D47" s="27">
        <f t="shared" si="0"/>
        <v>0.92765113974231916</v>
      </c>
      <c r="E47" s="156">
        <f t="shared" si="1"/>
        <v>-73</v>
      </c>
      <c r="F47" s="44">
        <f>+'[5]5月動向(20)'!F47-'[5]5月動向(10)'!F46</f>
        <v>1260</v>
      </c>
      <c r="G47" s="44">
        <f>+'[5]5月動向(20)'!G47-'[5]5月動向(10)'!G46</f>
        <v>1260</v>
      </c>
      <c r="H47" s="27">
        <f t="shared" si="2"/>
        <v>1</v>
      </c>
      <c r="I47" s="156">
        <f t="shared" si="3"/>
        <v>0</v>
      </c>
      <c r="J47" s="27">
        <f t="shared" si="6"/>
        <v>0.74285714285714288</v>
      </c>
      <c r="K47" s="27">
        <f t="shared" si="6"/>
        <v>0.80079365079365084</v>
      </c>
      <c r="L47" s="32">
        <f t="shared" si="5"/>
        <v>-5.7936507936507953E-2</v>
      </c>
    </row>
    <row r="48" spans="1:12" x14ac:dyDescent="0.4">
      <c r="A48" s="155" t="s">
        <v>263</v>
      </c>
      <c r="B48" s="44">
        <f>+'[5]5月動向(20)'!B48-'[5]5月動向(10)'!B47</f>
        <v>819</v>
      </c>
      <c r="C48" s="44">
        <f>+'[5]5月動向(20)'!C48-'[5]5月動向(10)'!C47</f>
        <v>937</v>
      </c>
      <c r="D48" s="27">
        <f>+B48/C48</f>
        <v>0.87406616862326569</v>
      </c>
      <c r="E48" s="156">
        <f>+B48-C48</f>
        <v>-118</v>
      </c>
      <c r="F48" s="44">
        <f>+'[5]5月動向(20)'!F48-'[5]5月動向(10)'!F47</f>
        <v>1330</v>
      </c>
      <c r="G48" s="44">
        <f>+'[5]5月動向(20)'!G48-'[5]5月動向(10)'!G47</f>
        <v>1260</v>
      </c>
      <c r="H48" s="27">
        <f>+F48/G48</f>
        <v>1.0555555555555556</v>
      </c>
      <c r="I48" s="156">
        <f>+F48-G48</f>
        <v>70</v>
      </c>
      <c r="J48" s="27">
        <f>+B48/F48</f>
        <v>0.61578947368421055</v>
      </c>
      <c r="K48" s="27">
        <f>+C48/G48</f>
        <v>0.74365079365079367</v>
      </c>
      <c r="L48" s="32">
        <f>+J48-K48</f>
        <v>-0.12786131996658312</v>
      </c>
    </row>
    <row r="49" spans="1:12" x14ac:dyDescent="0.4">
      <c r="A49" s="155" t="s">
        <v>264</v>
      </c>
      <c r="B49" s="44">
        <f>+'[5]5月動向(20)'!B49-'[5]5月動向(10)'!B48</f>
        <v>785</v>
      </c>
      <c r="C49" s="44">
        <f>+'[5]5月動向(20)'!C49-'[5]5月動向(10)'!C48</f>
        <v>796</v>
      </c>
      <c r="D49" s="27">
        <f>+B49/C49</f>
        <v>0.98618090452261309</v>
      </c>
      <c r="E49" s="156">
        <f>+B49-C49</f>
        <v>-11</v>
      </c>
      <c r="F49" s="44">
        <f>+'[5]5月動向(20)'!F49-'[5]5月動向(10)'!F48</f>
        <v>1260</v>
      </c>
      <c r="G49" s="44">
        <f>+'[5]5月動向(20)'!G49-'[5]5月動向(10)'!G48</f>
        <v>1260</v>
      </c>
      <c r="H49" s="27">
        <f>+F49/G49</f>
        <v>1</v>
      </c>
      <c r="I49" s="156">
        <f>+F49-G49</f>
        <v>0</v>
      </c>
      <c r="J49" s="27">
        <f>+B49/F49</f>
        <v>0.62301587301587302</v>
      </c>
      <c r="K49" s="27">
        <f>+C49/G49</f>
        <v>0.63174603174603172</v>
      </c>
      <c r="L49" s="32">
        <f>+J49-K49</f>
        <v>-8.7301587301586991E-3</v>
      </c>
    </row>
    <row r="50" spans="1:12" x14ac:dyDescent="0.4">
      <c r="A50" s="161" t="s">
        <v>265</v>
      </c>
      <c r="B50" s="40">
        <f>+'[5]5月動向(20)'!B50-'[5]5月動向(10)'!B49</f>
        <v>972</v>
      </c>
      <c r="C50" s="40">
        <f>+'[5]5月動向(20)'!C50-'[5]5月動向(10)'!C49</f>
        <v>933</v>
      </c>
      <c r="D50" s="36">
        <f t="shared" si="0"/>
        <v>1.0418006430868167</v>
      </c>
      <c r="E50" s="162">
        <f t="shared" si="1"/>
        <v>39</v>
      </c>
      <c r="F50" s="40">
        <f>+'[5]5月動向(20)'!F50-'[5]5月動向(10)'!F49</f>
        <v>1260</v>
      </c>
      <c r="G50" s="40">
        <f>+'[5]5月動向(20)'!G50-'[5]5月動向(10)'!G49</f>
        <v>1260</v>
      </c>
      <c r="H50" s="36">
        <f t="shared" si="2"/>
        <v>1</v>
      </c>
      <c r="I50" s="162">
        <f t="shared" si="3"/>
        <v>0</v>
      </c>
      <c r="J50" s="36">
        <f t="shared" si="6"/>
        <v>0.77142857142857146</v>
      </c>
      <c r="K50" s="36">
        <f t="shared" si="6"/>
        <v>0.74047619047619051</v>
      </c>
      <c r="L50" s="35">
        <f t="shared" si="5"/>
        <v>3.0952380952380953E-2</v>
      </c>
    </row>
    <row r="51" spans="1:12" x14ac:dyDescent="0.4">
      <c r="C51" s="145"/>
      <c r="E51" s="14"/>
      <c r="G51" s="145"/>
      <c r="I51" s="14"/>
      <c r="K51" s="145"/>
    </row>
    <row r="52" spans="1:12" x14ac:dyDescent="0.4">
      <c r="C52" s="145"/>
      <c r="E52" s="14"/>
      <c r="G52" s="145"/>
      <c r="I52" s="14"/>
      <c r="K52" s="145"/>
    </row>
    <row r="53" spans="1:12" x14ac:dyDescent="0.4">
      <c r="C53" s="145"/>
      <c r="E53" s="14"/>
      <c r="G53" s="145"/>
      <c r="I53" s="14"/>
      <c r="K53" s="145"/>
    </row>
    <row r="54" spans="1:12" x14ac:dyDescent="0.4">
      <c r="C54" s="145"/>
      <c r="E54" s="14"/>
      <c r="G54" s="145"/>
      <c r="I54" s="14"/>
      <c r="K54" s="145"/>
    </row>
  </sheetData>
  <mergeCells count="14">
    <mergeCell ref="A2:A3"/>
    <mergeCell ref="B2:E3"/>
    <mergeCell ref="F2:I3"/>
    <mergeCell ref="J2:L3"/>
    <mergeCell ref="H4:I4"/>
    <mergeCell ref="J4:J5"/>
    <mergeCell ref="K4:K5"/>
    <mergeCell ref="L4:L5"/>
    <mergeCell ref="A4:A5"/>
    <mergeCell ref="B4:B5"/>
    <mergeCell ref="C4:C5"/>
    <mergeCell ref="D4:E4"/>
    <mergeCell ref="F4:F5"/>
    <mergeCell ref="G4:G5"/>
  </mergeCells>
  <phoneticPr fontId="3"/>
  <hyperlinks>
    <hyperlink ref="A1" location="'h17'!A1" display="'h17'!A1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５月(下旬)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190</v>
      </c>
      <c r="C4" s="177" t="s">
        <v>189</v>
      </c>
      <c r="D4" s="176" t="s">
        <v>87</v>
      </c>
      <c r="E4" s="176"/>
      <c r="F4" s="173" t="str">
        <f>+B4</f>
        <v>(05'5/21～31)</v>
      </c>
      <c r="G4" s="173" t="str">
        <f>+C4</f>
        <v>(04'5/21～31)</v>
      </c>
      <c r="H4" s="176" t="s">
        <v>87</v>
      </c>
      <c r="I4" s="176"/>
      <c r="J4" s="173" t="str">
        <f>+B4</f>
        <v>(05'5/21～31)</v>
      </c>
      <c r="K4" s="173" t="str">
        <f>+C4</f>
        <v>(04'5/21～31)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B7+B31</f>
        <v>139715</v>
      </c>
      <c r="C6" s="43">
        <f>C7+C31</f>
        <v>130444</v>
      </c>
      <c r="D6" s="20">
        <f t="shared" ref="D6:D50" si="0">+B6/C6</f>
        <v>1.07107264419981</v>
      </c>
      <c r="E6" s="21">
        <f t="shared" ref="E6:E30" si="1">+B6-C6</f>
        <v>9271</v>
      </c>
      <c r="F6" s="43">
        <f>+F7+F31</f>
        <v>242353</v>
      </c>
      <c r="G6" s="43">
        <f>+G7+G31</f>
        <v>233194</v>
      </c>
      <c r="H6" s="20">
        <f t="shared" ref="H6:H50" si="2">+F6/G6</f>
        <v>1.0392763107112533</v>
      </c>
      <c r="I6" s="21">
        <f t="shared" ref="I6:I50" si="3">+F6-G6</f>
        <v>9159</v>
      </c>
      <c r="J6" s="20">
        <f t="shared" ref="J6:J50" si="4">+B6/F6</f>
        <v>0.57649379211315721</v>
      </c>
      <c r="K6" s="20">
        <f t="shared" ref="K6:K50" si="5">+C6/G6</f>
        <v>0.55937974390421707</v>
      </c>
      <c r="L6" s="33">
        <f t="shared" ref="L6:L50" si="6">+J6-K6</f>
        <v>1.7114048208940136E-2</v>
      </c>
    </row>
    <row r="7" spans="1:12" s="13" customFormat="1" x14ac:dyDescent="0.4">
      <c r="A7" s="84" t="s">
        <v>84</v>
      </c>
      <c r="B7" s="43">
        <f>+B8+B15+B28</f>
        <v>66549</v>
      </c>
      <c r="C7" s="43">
        <f>+C8+C15+C28</f>
        <v>61958</v>
      </c>
      <c r="D7" s="20">
        <f t="shared" si="0"/>
        <v>1.0740985829110041</v>
      </c>
      <c r="E7" s="21">
        <f t="shared" si="1"/>
        <v>4591</v>
      </c>
      <c r="F7" s="43">
        <f>+F8+F15+F28</f>
        <v>111544</v>
      </c>
      <c r="G7" s="43">
        <f>+G8+G15+G28</f>
        <v>106087</v>
      </c>
      <c r="H7" s="20">
        <f t="shared" si="2"/>
        <v>1.0514389133447077</v>
      </c>
      <c r="I7" s="21">
        <f t="shared" si="3"/>
        <v>5457</v>
      </c>
      <c r="J7" s="20">
        <f t="shared" si="4"/>
        <v>0.59661658179731769</v>
      </c>
      <c r="K7" s="20">
        <f t="shared" si="5"/>
        <v>0.58403008851225879</v>
      </c>
      <c r="L7" s="33">
        <f t="shared" si="6"/>
        <v>1.2586493285058897E-2</v>
      </c>
    </row>
    <row r="8" spans="1:12" x14ac:dyDescent="0.4">
      <c r="A8" s="110" t="s">
        <v>91</v>
      </c>
      <c r="B8" s="46">
        <f>SUM(B9:B14)</f>
        <v>54212</v>
      </c>
      <c r="C8" s="46">
        <f>SUM(C9:C14)</f>
        <v>48822</v>
      </c>
      <c r="D8" s="38">
        <f t="shared" si="0"/>
        <v>1.11040104870755</v>
      </c>
      <c r="E8" s="109">
        <f t="shared" si="1"/>
        <v>5390</v>
      </c>
      <c r="F8" s="46">
        <f>SUM(F9:F14)</f>
        <v>90608</v>
      </c>
      <c r="G8" s="46">
        <f>SUM(G9:G14)</f>
        <v>84379</v>
      </c>
      <c r="H8" s="38">
        <f t="shared" si="2"/>
        <v>1.0738216854904656</v>
      </c>
      <c r="I8" s="109">
        <f t="shared" si="3"/>
        <v>6229</v>
      </c>
      <c r="J8" s="38">
        <f t="shared" si="4"/>
        <v>0.5983136146918594</v>
      </c>
      <c r="K8" s="38">
        <f t="shared" si="5"/>
        <v>0.57860368101067805</v>
      </c>
      <c r="L8" s="108">
        <f t="shared" si="6"/>
        <v>1.9709933681181346E-2</v>
      </c>
    </row>
    <row r="9" spans="1:12" x14ac:dyDescent="0.4">
      <c r="A9" s="88" t="s">
        <v>82</v>
      </c>
      <c r="B9" s="47">
        <f>+'５月(月間)'!B9-'[5]5月動向(20)'!B9</f>
        <v>26350</v>
      </c>
      <c r="C9" s="47">
        <f>+'５月(月間)'!C9-'[5]5月動向(20)'!C9</f>
        <v>24847</v>
      </c>
      <c r="D9" s="25">
        <f t="shared" si="0"/>
        <v>1.0604902000241478</v>
      </c>
      <c r="E9" s="26">
        <f t="shared" si="1"/>
        <v>1503</v>
      </c>
      <c r="F9" s="47">
        <f>+'５月(月間)'!F9-'[5]5月動向(20)'!F9</f>
        <v>51234</v>
      </c>
      <c r="G9" s="47">
        <f>+'５月(月間)'!G9-'[5]5月動向(20)'!G9</f>
        <v>48181</v>
      </c>
      <c r="H9" s="25">
        <f t="shared" si="2"/>
        <v>1.0633652269566842</v>
      </c>
      <c r="I9" s="26">
        <f t="shared" si="3"/>
        <v>3053</v>
      </c>
      <c r="J9" s="25">
        <f t="shared" si="4"/>
        <v>0.51430690557051961</v>
      </c>
      <c r="K9" s="25">
        <f t="shared" si="5"/>
        <v>0.51570121002054747</v>
      </c>
      <c r="L9" s="24">
        <f t="shared" si="6"/>
        <v>-1.3943044500278612E-3</v>
      </c>
    </row>
    <row r="10" spans="1:12" x14ac:dyDescent="0.4">
      <c r="A10" s="86" t="s">
        <v>83</v>
      </c>
      <c r="B10" s="44">
        <f>+'５月(月間)'!B10-'[5]5月動向(20)'!B10</f>
        <v>12138</v>
      </c>
      <c r="C10" s="44">
        <f>+'５月(月間)'!C10-'[5]5月動向(20)'!C10</f>
        <v>10012</v>
      </c>
      <c r="D10" s="27">
        <f t="shared" si="0"/>
        <v>1.2123451857770675</v>
      </c>
      <c r="E10" s="18">
        <f t="shared" si="1"/>
        <v>2126</v>
      </c>
      <c r="F10" s="47">
        <f>+'５月(月間)'!F10-'[5]5月動向(20)'!F10</f>
        <v>14074</v>
      </c>
      <c r="G10" s="44">
        <f>+'５月(月間)'!G10-'[5]5月動向(20)'!G10</f>
        <v>12108</v>
      </c>
      <c r="H10" s="27">
        <f t="shared" si="2"/>
        <v>1.1623719854641559</v>
      </c>
      <c r="I10" s="18">
        <f t="shared" si="3"/>
        <v>1966</v>
      </c>
      <c r="J10" s="27">
        <f t="shared" si="4"/>
        <v>0.86244138127042769</v>
      </c>
      <c r="K10" s="27">
        <f t="shared" si="5"/>
        <v>0.82689131152956719</v>
      </c>
      <c r="L10" s="32">
        <f t="shared" si="6"/>
        <v>3.5550069740860502E-2</v>
      </c>
    </row>
    <row r="11" spans="1:12" x14ac:dyDescent="0.4">
      <c r="A11" s="86" t="s">
        <v>96</v>
      </c>
      <c r="B11" s="44">
        <f>+'５月(月間)'!B11-'[5]5月動向(20)'!B11</f>
        <v>2569</v>
      </c>
      <c r="C11" s="44">
        <f>+'５月(月間)'!C11-'[5]5月動向(20)'!C11</f>
        <v>2803</v>
      </c>
      <c r="D11" s="27">
        <f t="shared" si="0"/>
        <v>0.91651801641098818</v>
      </c>
      <c r="E11" s="18">
        <f t="shared" si="1"/>
        <v>-234</v>
      </c>
      <c r="F11" s="44">
        <f>+'５月(月間)'!F11-'[5]5月動向(20)'!F11</f>
        <v>2970</v>
      </c>
      <c r="G11" s="44">
        <f>+'５月(月間)'!G11-'[5]5月動向(20)'!G11</f>
        <v>2970</v>
      </c>
      <c r="H11" s="27">
        <f t="shared" si="2"/>
        <v>1</v>
      </c>
      <c r="I11" s="18">
        <f t="shared" si="3"/>
        <v>0</v>
      </c>
      <c r="J11" s="27">
        <f t="shared" si="4"/>
        <v>0.86498316498316496</v>
      </c>
      <c r="K11" s="27">
        <f t="shared" si="5"/>
        <v>0.94377104377104382</v>
      </c>
      <c r="L11" s="32">
        <f t="shared" si="6"/>
        <v>-7.8787878787878851E-2</v>
      </c>
    </row>
    <row r="12" spans="1:12" x14ac:dyDescent="0.4">
      <c r="A12" s="86" t="s">
        <v>80</v>
      </c>
      <c r="B12" s="44">
        <f>+'５月(月間)'!B12-'[5]5月動向(20)'!B12</f>
        <v>5846</v>
      </c>
      <c r="C12" s="44">
        <f>+'５月(月間)'!C12-'[5]5月動向(20)'!C12</f>
        <v>5582</v>
      </c>
      <c r="D12" s="27">
        <f t="shared" si="0"/>
        <v>1.0472948763883914</v>
      </c>
      <c r="E12" s="18">
        <f t="shared" si="1"/>
        <v>264</v>
      </c>
      <c r="F12" s="44">
        <f>+'５月(月間)'!F12-'[5]5月動向(20)'!F12</f>
        <v>10560</v>
      </c>
      <c r="G12" s="44">
        <f>+'５月(月間)'!G12-'[5]5月動向(20)'!G12</f>
        <v>10560</v>
      </c>
      <c r="H12" s="27">
        <f t="shared" si="2"/>
        <v>1</v>
      </c>
      <c r="I12" s="18">
        <f t="shared" si="3"/>
        <v>0</v>
      </c>
      <c r="J12" s="27">
        <f t="shared" si="4"/>
        <v>0.55359848484848484</v>
      </c>
      <c r="K12" s="27">
        <f t="shared" si="5"/>
        <v>0.52859848484848482</v>
      </c>
      <c r="L12" s="32">
        <f t="shared" si="6"/>
        <v>2.5000000000000022E-2</v>
      </c>
    </row>
    <row r="13" spans="1:12" x14ac:dyDescent="0.4">
      <c r="A13" s="86" t="s">
        <v>165</v>
      </c>
      <c r="B13" s="44">
        <f>+'５月(月間)'!B13-'[5]5月動向(20)'!B13</f>
        <v>1875</v>
      </c>
      <c r="C13" s="44">
        <f>+'５月(月間)'!C13-'[5]5月動向(20)'!C13</f>
        <v>1745</v>
      </c>
      <c r="D13" s="27">
        <f t="shared" si="0"/>
        <v>1.0744985673352436</v>
      </c>
      <c r="E13" s="18">
        <f t="shared" si="1"/>
        <v>130</v>
      </c>
      <c r="F13" s="44">
        <f>+'５月(月間)'!F13-'[5]5月動向(20)'!F13</f>
        <v>2970</v>
      </c>
      <c r="G13" s="44">
        <f>+'５月(月間)'!G13-'[5]5月動向(20)'!G13</f>
        <v>2970</v>
      </c>
      <c r="H13" s="27">
        <f t="shared" si="2"/>
        <v>1</v>
      </c>
      <c r="I13" s="18">
        <f t="shared" si="3"/>
        <v>0</v>
      </c>
      <c r="J13" s="27">
        <f t="shared" si="4"/>
        <v>0.63131313131313127</v>
      </c>
      <c r="K13" s="27">
        <f t="shared" si="5"/>
        <v>0.58754208754208759</v>
      </c>
      <c r="L13" s="32">
        <f t="shared" si="6"/>
        <v>4.3771043771043683E-2</v>
      </c>
    </row>
    <row r="14" spans="1:12" x14ac:dyDescent="0.4">
      <c r="A14" s="86" t="s">
        <v>171</v>
      </c>
      <c r="B14" s="44">
        <f>+'５月(月間)'!B14-'[5]5月動向(20)'!B14</f>
        <v>5434</v>
      </c>
      <c r="C14" s="44">
        <f>+'５月(月間)'!C14-'[5]5月動向(20)'!C14</f>
        <v>3833</v>
      </c>
      <c r="D14" s="27">
        <f t="shared" si="0"/>
        <v>1.4176884946517088</v>
      </c>
      <c r="E14" s="18">
        <f t="shared" si="1"/>
        <v>1601</v>
      </c>
      <c r="F14" s="44">
        <f>+'５月(月間)'!F14-'[5]5月動向(20)'!F14</f>
        <v>8800</v>
      </c>
      <c r="G14" s="44">
        <f>+'５月(月間)'!G14-'[5]5月動向(20)'!G14</f>
        <v>7590</v>
      </c>
      <c r="H14" s="27">
        <f t="shared" si="2"/>
        <v>1.1594202898550725</v>
      </c>
      <c r="I14" s="18">
        <f t="shared" si="3"/>
        <v>1210</v>
      </c>
      <c r="J14" s="27">
        <f t="shared" si="4"/>
        <v>0.61750000000000005</v>
      </c>
      <c r="K14" s="27">
        <f t="shared" si="5"/>
        <v>0.50500658761528328</v>
      </c>
      <c r="L14" s="32">
        <f t="shared" si="6"/>
        <v>0.11249341238471677</v>
      </c>
    </row>
    <row r="15" spans="1:12" x14ac:dyDescent="0.4">
      <c r="A15" s="107" t="s">
        <v>90</v>
      </c>
      <c r="B15" s="48">
        <f>SUM(B16:B27)</f>
        <v>11734</v>
      </c>
      <c r="C15" s="48">
        <f>SUM(C16:C27)</f>
        <v>12596</v>
      </c>
      <c r="D15" s="31">
        <f t="shared" si="0"/>
        <v>0.93156557637345194</v>
      </c>
      <c r="E15" s="19">
        <f t="shared" si="1"/>
        <v>-862</v>
      </c>
      <c r="F15" s="48">
        <f>SUM(F16:F27)</f>
        <v>20117</v>
      </c>
      <c r="G15" s="48">
        <f>SUM(G16:G27)</f>
        <v>20850</v>
      </c>
      <c r="H15" s="31">
        <f t="shared" si="2"/>
        <v>0.96484412470023984</v>
      </c>
      <c r="I15" s="19">
        <f t="shared" si="3"/>
        <v>-733</v>
      </c>
      <c r="J15" s="31">
        <f t="shared" si="4"/>
        <v>0.58328776656559134</v>
      </c>
      <c r="K15" s="31">
        <f t="shared" si="5"/>
        <v>0.60412470023980813</v>
      </c>
      <c r="L15" s="30">
        <f t="shared" si="6"/>
        <v>-2.0836933674216795E-2</v>
      </c>
    </row>
    <row r="16" spans="1:12" x14ac:dyDescent="0.4">
      <c r="A16" s="88" t="s">
        <v>157</v>
      </c>
      <c r="B16" s="47">
        <f>+'５月(月間)'!B16-'[5]5月動向(20)'!B16</f>
        <v>567</v>
      </c>
      <c r="C16" s="47">
        <f>+'５月(月間)'!C16-'[5]5月動向(20)'!C16</f>
        <v>464</v>
      </c>
      <c r="D16" s="25">
        <f t="shared" si="0"/>
        <v>1.2219827586206897</v>
      </c>
      <c r="E16" s="26">
        <f t="shared" si="1"/>
        <v>103</v>
      </c>
      <c r="F16" s="47">
        <f>+'５月(月間)'!F16-'[5]5月動向(20)'!F16</f>
        <v>900</v>
      </c>
      <c r="G16" s="47">
        <f>+'５月(月間)'!G16-'[5]5月動向(20)'!G16</f>
        <v>900</v>
      </c>
      <c r="H16" s="25">
        <f t="shared" si="2"/>
        <v>1</v>
      </c>
      <c r="I16" s="26">
        <f t="shared" si="3"/>
        <v>0</v>
      </c>
      <c r="J16" s="25">
        <f t="shared" si="4"/>
        <v>0.63</v>
      </c>
      <c r="K16" s="25">
        <f t="shared" si="5"/>
        <v>0.51555555555555554</v>
      </c>
      <c r="L16" s="24">
        <f t="shared" si="6"/>
        <v>0.11444444444444446</v>
      </c>
    </row>
    <row r="17" spans="1:12" x14ac:dyDescent="0.4">
      <c r="A17" s="86" t="s">
        <v>155</v>
      </c>
      <c r="B17" s="44">
        <f>+'５月(月間)'!B17-'[5]5月動向(20)'!B17</f>
        <v>1643</v>
      </c>
      <c r="C17" s="44">
        <f>+'５月(月間)'!C17-'[5]5月動向(20)'!C17</f>
        <v>1522</v>
      </c>
      <c r="D17" s="27">
        <f t="shared" si="0"/>
        <v>1.0795006570302235</v>
      </c>
      <c r="E17" s="18">
        <f t="shared" si="1"/>
        <v>121</v>
      </c>
      <c r="F17" s="44">
        <f>+'５月(月間)'!F17-'[5]5月動向(20)'!F17</f>
        <v>1967</v>
      </c>
      <c r="G17" s="44">
        <f>+'５月(月間)'!G17-'[5]5月動向(20)'!G17</f>
        <v>2700</v>
      </c>
      <c r="H17" s="27">
        <f t="shared" si="2"/>
        <v>0.72851851851851857</v>
      </c>
      <c r="I17" s="18">
        <f t="shared" si="3"/>
        <v>-733</v>
      </c>
      <c r="J17" s="27">
        <f t="shared" si="4"/>
        <v>0.83528215556685304</v>
      </c>
      <c r="K17" s="27">
        <f t="shared" si="5"/>
        <v>0.56370370370370371</v>
      </c>
      <c r="L17" s="32">
        <f t="shared" si="6"/>
        <v>0.27157845186314933</v>
      </c>
    </row>
    <row r="18" spans="1:12" x14ac:dyDescent="0.4">
      <c r="A18" s="86" t="s">
        <v>160</v>
      </c>
      <c r="B18" s="44">
        <f>+'５月(月間)'!B18-'[5]5月動向(20)'!B18</f>
        <v>1308</v>
      </c>
      <c r="C18" s="44">
        <f>+'５月(月間)'!C18-'[5]5月動向(20)'!C18</f>
        <v>1203</v>
      </c>
      <c r="D18" s="27">
        <f t="shared" si="0"/>
        <v>1.0872817955112219</v>
      </c>
      <c r="E18" s="18">
        <f t="shared" si="1"/>
        <v>105</v>
      </c>
      <c r="F18" s="44">
        <f>+'５月(月間)'!F18-'[5]5月動向(20)'!F18</f>
        <v>1650</v>
      </c>
      <c r="G18" s="44">
        <f>+'５月(月間)'!G18-'[5]5月動向(20)'!G18</f>
        <v>1650</v>
      </c>
      <c r="H18" s="27">
        <f t="shared" si="2"/>
        <v>1</v>
      </c>
      <c r="I18" s="18">
        <f t="shared" si="3"/>
        <v>0</v>
      </c>
      <c r="J18" s="27">
        <f t="shared" si="4"/>
        <v>0.79272727272727272</v>
      </c>
      <c r="K18" s="27">
        <f t="shared" si="5"/>
        <v>0.72909090909090912</v>
      </c>
      <c r="L18" s="32">
        <f t="shared" si="6"/>
        <v>6.3636363636363602E-2</v>
      </c>
    </row>
    <row r="19" spans="1:12" x14ac:dyDescent="0.4">
      <c r="A19" s="86" t="s">
        <v>153</v>
      </c>
      <c r="B19" s="44">
        <f>+'５月(月間)'!B19-'[5]5月動向(20)'!B19</f>
        <v>1034</v>
      </c>
      <c r="C19" s="44">
        <f>+'５月(月間)'!C19-'[5]5月動向(20)'!C19</f>
        <v>1392</v>
      </c>
      <c r="D19" s="27">
        <f t="shared" si="0"/>
        <v>0.74281609195402298</v>
      </c>
      <c r="E19" s="18">
        <f t="shared" si="1"/>
        <v>-358</v>
      </c>
      <c r="F19" s="44">
        <f>+'５月(月間)'!F19-'[5]5月動向(20)'!F19</f>
        <v>1650</v>
      </c>
      <c r="G19" s="44">
        <f>+'５月(月間)'!G19-'[5]5月動向(20)'!G19</f>
        <v>1650</v>
      </c>
      <c r="H19" s="27">
        <f t="shared" si="2"/>
        <v>1</v>
      </c>
      <c r="I19" s="18">
        <f t="shared" si="3"/>
        <v>0</v>
      </c>
      <c r="J19" s="27">
        <f t="shared" si="4"/>
        <v>0.62666666666666671</v>
      </c>
      <c r="K19" s="27">
        <f t="shared" si="5"/>
        <v>0.84363636363636363</v>
      </c>
      <c r="L19" s="32">
        <f t="shared" si="6"/>
        <v>-0.21696969696969692</v>
      </c>
    </row>
    <row r="20" spans="1:12" x14ac:dyDescent="0.4">
      <c r="A20" s="86" t="s">
        <v>161</v>
      </c>
      <c r="B20" s="45">
        <f>+'５月(月間)'!B20-'[5]5月動向(20)'!B20</f>
        <v>1683</v>
      </c>
      <c r="C20" s="45">
        <f>+'５月(月間)'!C20-'[5]5月動向(20)'!C20</f>
        <v>1996</v>
      </c>
      <c r="D20" s="23">
        <f t="shared" si="0"/>
        <v>0.84318637274549102</v>
      </c>
      <c r="E20" s="17">
        <f t="shared" si="1"/>
        <v>-313</v>
      </c>
      <c r="F20" s="45">
        <f>+'５月(月間)'!F20-'[5]5月動向(20)'!F20</f>
        <v>3300</v>
      </c>
      <c r="G20" s="45">
        <f>+'５月(月間)'!G20-'[5]5月動向(20)'!G20</f>
        <v>3300</v>
      </c>
      <c r="H20" s="23">
        <f t="shared" si="2"/>
        <v>1</v>
      </c>
      <c r="I20" s="17">
        <f t="shared" si="3"/>
        <v>0</v>
      </c>
      <c r="J20" s="23">
        <f t="shared" si="4"/>
        <v>0.51</v>
      </c>
      <c r="K20" s="23">
        <f t="shared" si="5"/>
        <v>0.60484848484848486</v>
      </c>
      <c r="L20" s="22">
        <f t="shared" si="6"/>
        <v>-9.4848484848484849E-2</v>
      </c>
    </row>
    <row r="21" spans="1:12" x14ac:dyDescent="0.4">
      <c r="A21" s="87" t="s">
        <v>159</v>
      </c>
      <c r="B21" s="44">
        <f>+'５月(月間)'!B21-'[5]5月動向(20)'!B21</f>
        <v>571</v>
      </c>
      <c r="C21" s="44">
        <f>+'５月(月間)'!C21-'[5]5月動向(20)'!C21</f>
        <v>674</v>
      </c>
      <c r="D21" s="27">
        <f t="shared" si="0"/>
        <v>0.84718100890207715</v>
      </c>
      <c r="E21" s="18">
        <f t="shared" si="1"/>
        <v>-103</v>
      </c>
      <c r="F21" s="44">
        <f>+'５月(月間)'!F21-'[5]5月動向(20)'!F21</f>
        <v>1650</v>
      </c>
      <c r="G21" s="44">
        <f>+'５月(月間)'!G21-'[5]5月動向(20)'!G21</f>
        <v>1650</v>
      </c>
      <c r="H21" s="27">
        <f t="shared" si="2"/>
        <v>1</v>
      </c>
      <c r="I21" s="18">
        <f t="shared" si="3"/>
        <v>0</v>
      </c>
      <c r="J21" s="27">
        <f t="shared" si="4"/>
        <v>0.34606060606060607</v>
      </c>
      <c r="K21" s="27">
        <f t="shared" si="5"/>
        <v>0.40848484848484851</v>
      </c>
      <c r="L21" s="32">
        <f t="shared" si="6"/>
        <v>-6.2424242424242438E-2</v>
      </c>
    </row>
    <row r="22" spans="1:12" x14ac:dyDescent="0.4">
      <c r="A22" s="86" t="s">
        <v>164</v>
      </c>
      <c r="B22" s="44">
        <f>+'５月(月間)'!B22-'[5]5月動向(20)'!B22</f>
        <v>1002</v>
      </c>
      <c r="C22" s="44">
        <f>+'５月(月間)'!C22-'[5]5月動向(20)'!C22</f>
        <v>1233</v>
      </c>
      <c r="D22" s="27">
        <f t="shared" si="0"/>
        <v>0.81265206812652069</v>
      </c>
      <c r="E22" s="18">
        <f t="shared" si="1"/>
        <v>-231</v>
      </c>
      <c r="F22" s="44">
        <f>+'５月(月間)'!F22-'[5]5月動向(20)'!F22</f>
        <v>1650</v>
      </c>
      <c r="G22" s="44">
        <f>+'５月(月間)'!G22-'[5]5月動向(20)'!G22</f>
        <v>1650</v>
      </c>
      <c r="H22" s="27">
        <f t="shared" si="2"/>
        <v>1</v>
      </c>
      <c r="I22" s="18">
        <f t="shared" si="3"/>
        <v>0</v>
      </c>
      <c r="J22" s="27">
        <f t="shared" si="4"/>
        <v>0.6072727272727273</v>
      </c>
      <c r="K22" s="27">
        <f t="shared" si="5"/>
        <v>0.74727272727272731</v>
      </c>
      <c r="L22" s="32">
        <f t="shared" si="6"/>
        <v>-0.14000000000000001</v>
      </c>
    </row>
    <row r="23" spans="1:12" x14ac:dyDescent="0.4">
      <c r="A23" s="86" t="s">
        <v>156</v>
      </c>
      <c r="B23" s="45">
        <f>+'５月(月間)'!B23-'[5]5月動向(20)'!B23</f>
        <v>440</v>
      </c>
      <c r="C23" s="45">
        <f>+'５月(月間)'!C23-'[5]5月動向(20)'!C23</f>
        <v>316</v>
      </c>
      <c r="D23" s="23">
        <f t="shared" si="0"/>
        <v>1.3924050632911393</v>
      </c>
      <c r="E23" s="17">
        <f t="shared" si="1"/>
        <v>124</v>
      </c>
      <c r="F23" s="45">
        <f>+'５月(月間)'!F23-'[5]5月動向(20)'!F23</f>
        <v>750</v>
      </c>
      <c r="G23" s="45">
        <f>+'５月(月間)'!G23-'[5]5月動向(20)'!G23</f>
        <v>750</v>
      </c>
      <c r="H23" s="23">
        <f t="shared" si="2"/>
        <v>1</v>
      </c>
      <c r="I23" s="17">
        <f t="shared" si="3"/>
        <v>0</v>
      </c>
      <c r="J23" s="23">
        <f t="shared" si="4"/>
        <v>0.58666666666666667</v>
      </c>
      <c r="K23" s="23">
        <f t="shared" si="5"/>
        <v>0.42133333333333334</v>
      </c>
      <c r="L23" s="22">
        <f t="shared" si="6"/>
        <v>0.16533333333333333</v>
      </c>
    </row>
    <row r="24" spans="1:12" x14ac:dyDescent="0.4">
      <c r="A24" s="87" t="s">
        <v>163</v>
      </c>
      <c r="B24" s="44">
        <f>+'５月(月間)'!B24-'[5]5月動向(20)'!B24</f>
        <v>1107</v>
      </c>
      <c r="C24" s="44">
        <f>+'５月(月間)'!C24-'[5]5月動向(20)'!C24</f>
        <v>1270</v>
      </c>
      <c r="D24" s="27">
        <f t="shared" si="0"/>
        <v>0.87165354330708666</v>
      </c>
      <c r="E24" s="18">
        <f t="shared" si="1"/>
        <v>-163</v>
      </c>
      <c r="F24" s="44">
        <f>+'５月(月間)'!F24-'[5]5月動向(20)'!F24</f>
        <v>1650</v>
      </c>
      <c r="G24" s="44">
        <f>+'５月(月間)'!G24-'[5]5月動向(20)'!G24</f>
        <v>1650</v>
      </c>
      <c r="H24" s="27">
        <f t="shared" si="2"/>
        <v>1</v>
      </c>
      <c r="I24" s="18">
        <f t="shared" si="3"/>
        <v>0</v>
      </c>
      <c r="J24" s="27">
        <f t="shared" si="4"/>
        <v>0.6709090909090909</v>
      </c>
      <c r="K24" s="27">
        <f t="shared" si="5"/>
        <v>0.76969696969696966</v>
      </c>
      <c r="L24" s="32">
        <f t="shared" si="6"/>
        <v>-9.8787878787878758E-2</v>
      </c>
    </row>
    <row r="25" spans="1:12" x14ac:dyDescent="0.4">
      <c r="A25" s="86" t="s">
        <v>154</v>
      </c>
      <c r="B25" s="44">
        <f>+'５月(月間)'!B25-'[5]5月動向(20)'!B25</f>
        <v>649</v>
      </c>
      <c r="C25" s="44">
        <f>+'５月(月間)'!C25-'[5]5月動向(20)'!C25</f>
        <v>798</v>
      </c>
      <c r="D25" s="27">
        <f t="shared" si="0"/>
        <v>0.81328320802005016</v>
      </c>
      <c r="E25" s="18">
        <f t="shared" si="1"/>
        <v>-149</v>
      </c>
      <c r="F25" s="44">
        <f>+'５月(月間)'!F25-'[5]5月動向(20)'!F25</f>
        <v>1650</v>
      </c>
      <c r="G25" s="44">
        <f>+'５月(月間)'!G25-'[5]5月動向(20)'!G25</f>
        <v>1650</v>
      </c>
      <c r="H25" s="27">
        <f t="shared" si="2"/>
        <v>1</v>
      </c>
      <c r="I25" s="18">
        <f t="shared" si="3"/>
        <v>0</v>
      </c>
      <c r="J25" s="27">
        <f t="shared" si="4"/>
        <v>0.39333333333333331</v>
      </c>
      <c r="K25" s="27">
        <f t="shared" si="5"/>
        <v>0.48363636363636364</v>
      </c>
      <c r="L25" s="32">
        <f t="shared" si="6"/>
        <v>-9.0303030303030329E-2</v>
      </c>
    </row>
    <row r="26" spans="1:12" x14ac:dyDescent="0.4">
      <c r="A26" s="87" t="s">
        <v>162</v>
      </c>
      <c r="B26" s="45">
        <f>+'５月(月間)'!B26-'[5]5月動向(20)'!B26</f>
        <v>856</v>
      </c>
      <c r="C26" s="45">
        <f>+'５月(月間)'!C26-'[5]5月動向(20)'!C26</f>
        <v>898</v>
      </c>
      <c r="D26" s="23">
        <f t="shared" si="0"/>
        <v>0.95322939866369716</v>
      </c>
      <c r="E26" s="17">
        <f t="shared" si="1"/>
        <v>-42</v>
      </c>
      <c r="F26" s="45">
        <f>+'５月(月間)'!F26-'[5]5月動向(20)'!F26</f>
        <v>1650</v>
      </c>
      <c r="G26" s="45">
        <f>+'５月(月間)'!G26-'[5]5月動向(20)'!G26</f>
        <v>1650</v>
      </c>
      <c r="H26" s="23">
        <f t="shared" si="2"/>
        <v>1</v>
      </c>
      <c r="I26" s="17">
        <f t="shared" si="3"/>
        <v>0</v>
      </c>
      <c r="J26" s="23">
        <f t="shared" si="4"/>
        <v>0.5187878787878788</v>
      </c>
      <c r="K26" s="23">
        <f t="shared" si="5"/>
        <v>0.54424242424242419</v>
      </c>
      <c r="L26" s="22">
        <f t="shared" si="6"/>
        <v>-2.5454545454545396E-2</v>
      </c>
    </row>
    <row r="27" spans="1:12" x14ac:dyDescent="0.4">
      <c r="A27" s="87" t="s">
        <v>158</v>
      </c>
      <c r="B27" s="45">
        <f>+'５月(月間)'!B27-'[5]5月動向(20)'!B27</f>
        <v>874</v>
      </c>
      <c r="C27" s="45">
        <f>+'５月(月間)'!C27-'[5]5月動向(20)'!C27</f>
        <v>830</v>
      </c>
      <c r="D27" s="23">
        <f t="shared" si="0"/>
        <v>1.0530120481927712</v>
      </c>
      <c r="E27" s="17">
        <f t="shared" si="1"/>
        <v>44</v>
      </c>
      <c r="F27" s="45">
        <f>+'５月(月間)'!F27-'[5]5月動向(20)'!F27</f>
        <v>1650</v>
      </c>
      <c r="G27" s="45">
        <f>+'５月(月間)'!G27-'[5]5月動向(20)'!G27</f>
        <v>1650</v>
      </c>
      <c r="H27" s="23">
        <f t="shared" si="2"/>
        <v>1</v>
      </c>
      <c r="I27" s="17">
        <f t="shared" si="3"/>
        <v>0</v>
      </c>
      <c r="J27" s="23">
        <f t="shared" si="4"/>
        <v>0.52969696969696967</v>
      </c>
      <c r="K27" s="23">
        <f t="shared" si="5"/>
        <v>0.50303030303030305</v>
      </c>
      <c r="L27" s="22">
        <f t="shared" si="6"/>
        <v>2.6666666666666616E-2</v>
      </c>
    </row>
    <row r="28" spans="1:12" x14ac:dyDescent="0.4">
      <c r="A28" s="107" t="s">
        <v>89</v>
      </c>
      <c r="B28" s="48">
        <f>SUM(B29:B30)</f>
        <v>603</v>
      </c>
      <c r="C28" s="48">
        <f>SUM(C29:C30)</f>
        <v>540</v>
      </c>
      <c r="D28" s="31">
        <f t="shared" si="0"/>
        <v>1.1166666666666667</v>
      </c>
      <c r="E28" s="19">
        <f t="shared" si="1"/>
        <v>63</v>
      </c>
      <c r="F28" s="48">
        <f>SUM(F29:F30)</f>
        <v>819</v>
      </c>
      <c r="G28" s="48">
        <f>SUM(G29:G30)</f>
        <v>858</v>
      </c>
      <c r="H28" s="31">
        <f t="shared" si="2"/>
        <v>0.95454545454545459</v>
      </c>
      <c r="I28" s="19">
        <f t="shared" si="3"/>
        <v>-39</v>
      </c>
      <c r="J28" s="31">
        <f t="shared" si="4"/>
        <v>0.73626373626373631</v>
      </c>
      <c r="K28" s="31">
        <f t="shared" si="5"/>
        <v>0.62937062937062938</v>
      </c>
      <c r="L28" s="30">
        <f t="shared" si="6"/>
        <v>0.10689310689310694</v>
      </c>
    </row>
    <row r="29" spans="1:12" x14ac:dyDescent="0.4">
      <c r="A29" s="88" t="s">
        <v>152</v>
      </c>
      <c r="B29" s="47">
        <f>+'５月(月間)'!B29-'[5]5月動向(20)'!B29</f>
        <v>320</v>
      </c>
      <c r="C29" s="47">
        <f>+'５月(月間)'!C29-'[5]5月動向(20)'!C29</f>
        <v>316</v>
      </c>
      <c r="D29" s="25">
        <f t="shared" si="0"/>
        <v>1.0126582278481013</v>
      </c>
      <c r="E29" s="26">
        <f t="shared" si="1"/>
        <v>4</v>
      </c>
      <c r="F29" s="47">
        <f>+'５月(月間)'!F29-'[5]5月動向(20)'!F29</f>
        <v>390</v>
      </c>
      <c r="G29" s="47">
        <f>+'５月(月間)'!G29-'[5]5月動向(20)'!G29</f>
        <v>429</v>
      </c>
      <c r="H29" s="25">
        <f t="shared" si="2"/>
        <v>0.90909090909090906</v>
      </c>
      <c r="I29" s="26">
        <f t="shared" si="3"/>
        <v>-39</v>
      </c>
      <c r="J29" s="25">
        <f t="shared" si="4"/>
        <v>0.82051282051282048</v>
      </c>
      <c r="K29" s="25">
        <f t="shared" si="5"/>
        <v>0.73659673659673663</v>
      </c>
      <c r="L29" s="24">
        <f t="shared" si="6"/>
        <v>8.391608391608385E-2</v>
      </c>
    </row>
    <row r="30" spans="1:12" x14ac:dyDescent="0.4">
      <c r="A30" s="86" t="s">
        <v>151</v>
      </c>
      <c r="B30" s="44">
        <f>+'５月(月間)'!B30-'[5]5月動向(20)'!B30</f>
        <v>283</v>
      </c>
      <c r="C30" s="44">
        <f>+'５月(月間)'!C30-'[5]5月動向(20)'!C30</f>
        <v>224</v>
      </c>
      <c r="D30" s="27">
        <f t="shared" si="0"/>
        <v>1.2633928571428572</v>
      </c>
      <c r="E30" s="18">
        <f t="shared" si="1"/>
        <v>59</v>
      </c>
      <c r="F30" s="44">
        <f>+'５月(月間)'!F30-'[5]5月動向(20)'!F30</f>
        <v>429</v>
      </c>
      <c r="G30" s="44">
        <f>+'５月(月間)'!G30-'[5]5月動向(20)'!G30</f>
        <v>429</v>
      </c>
      <c r="H30" s="27">
        <f t="shared" si="2"/>
        <v>1</v>
      </c>
      <c r="I30" s="18">
        <f t="shared" si="3"/>
        <v>0</v>
      </c>
      <c r="J30" s="27">
        <f t="shared" si="4"/>
        <v>0.65967365967365965</v>
      </c>
      <c r="K30" s="27">
        <f t="shared" si="5"/>
        <v>0.52214452214452212</v>
      </c>
      <c r="L30" s="32">
        <f t="shared" si="6"/>
        <v>0.13752913752913754</v>
      </c>
    </row>
    <row r="31" spans="1:12" s="13" customFormat="1" x14ac:dyDescent="0.4">
      <c r="A31" s="84" t="s">
        <v>93</v>
      </c>
      <c r="B31" s="43">
        <f>SUM(B32:B50)</f>
        <v>73166</v>
      </c>
      <c r="C31" s="43">
        <f>SUM(C32:C50)</f>
        <v>68486</v>
      </c>
      <c r="D31" s="20">
        <f t="shared" si="0"/>
        <v>1.0683351341880092</v>
      </c>
      <c r="E31" s="21">
        <f>SUM(E32:E50)</f>
        <v>4680</v>
      </c>
      <c r="F31" s="21">
        <f>SUM(F32:F50)</f>
        <v>130809</v>
      </c>
      <c r="G31" s="43">
        <f>SUM(G32:G50)</f>
        <v>127107</v>
      </c>
      <c r="H31" s="20">
        <f t="shared" si="2"/>
        <v>1.0291250678562156</v>
      </c>
      <c r="I31" s="21">
        <f t="shared" si="3"/>
        <v>3702</v>
      </c>
      <c r="J31" s="20">
        <f t="shared" si="4"/>
        <v>0.55933460235916488</v>
      </c>
      <c r="K31" s="20">
        <f t="shared" si="5"/>
        <v>0.53880588795266982</v>
      </c>
      <c r="L31" s="33">
        <f t="shared" si="6"/>
        <v>2.0528714406495063E-2</v>
      </c>
    </row>
    <row r="32" spans="1:12" x14ac:dyDescent="0.4">
      <c r="A32" s="86" t="s">
        <v>82</v>
      </c>
      <c r="B32" s="44">
        <f>+'５月(月間)'!B32-'[5]5月動向(20)'!B32</f>
        <v>23724</v>
      </c>
      <c r="C32" s="44">
        <f>+'５月(月間)'!C32-'[5]5月動向(20)'!C32</f>
        <v>22661</v>
      </c>
      <c r="D32" s="27">
        <f t="shared" si="0"/>
        <v>1.0469087860200343</v>
      </c>
      <c r="E32" s="18">
        <f t="shared" ref="E32:E50" si="7">+B32-C32</f>
        <v>1063</v>
      </c>
      <c r="F32" s="44">
        <f>+'５月(月間)'!F32-'[5]5月動向(20)'!F32</f>
        <v>47436</v>
      </c>
      <c r="G32" s="44">
        <f>+'５月(月間)'!G32-'[5]5月動向(20)'!G32</f>
        <v>44970</v>
      </c>
      <c r="H32" s="27">
        <f t="shared" si="2"/>
        <v>1.0548365577051368</v>
      </c>
      <c r="I32" s="18">
        <f t="shared" si="3"/>
        <v>2466</v>
      </c>
      <c r="J32" s="27">
        <f t="shared" si="4"/>
        <v>0.50012648621300282</v>
      </c>
      <c r="K32" s="27">
        <f t="shared" si="5"/>
        <v>0.50391372025794978</v>
      </c>
      <c r="L32" s="32">
        <f t="shared" si="6"/>
        <v>-3.7872340449469633E-3</v>
      </c>
    </row>
    <row r="33" spans="1:12" x14ac:dyDescent="0.4">
      <c r="A33" s="86" t="s">
        <v>150</v>
      </c>
      <c r="B33" s="44">
        <f>+'５月(月間)'!B33-'[5]5月動向(20)'!B33</f>
        <v>13316</v>
      </c>
      <c r="C33" s="44">
        <f>+'５月(月間)'!C33-'[5]5月動向(20)'!C33</f>
        <v>12259</v>
      </c>
      <c r="D33" s="27">
        <f t="shared" si="0"/>
        <v>1.0862223672403948</v>
      </c>
      <c r="E33" s="18">
        <f t="shared" si="7"/>
        <v>1057</v>
      </c>
      <c r="F33" s="44">
        <f>+'５月(月間)'!F33-'[5]5月動向(20)'!F33</f>
        <v>15686</v>
      </c>
      <c r="G33" s="44">
        <f>+'５月(月間)'!G33-'[5]5月動向(20)'!G33</f>
        <v>15686</v>
      </c>
      <c r="H33" s="27">
        <f t="shared" si="2"/>
        <v>1</v>
      </c>
      <c r="I33" s="18">
        <f t="shared" si="3"/>
        <v>0</v>
      </c>
      <c r="J33" s="27">
        <f t="shared" si="4"/>
        <v>0.8489098559224787</v>
      </c>
      <c r="K33" s="27">
        <f t="shared" si="5"/>
        <v>0.78152492668621698</v>
      </c>
      <c r="L33" s="32">
        <f t="shared" si="6"/>
        <v>6.7384929236261715E-2</v>
      </c>
    </row>
    <row r="34" spans="1:12" x14ac:dyDescent="0.4">
      <c r="A34" s="86" t="s">
        <v>149</v>
      </c>
      <c r="B34" s="44">
        <f>+'５月(月間)'!B34-'[5]5月動向(20)'!B34</f>
        <v>3878</v>
      </c>
      <c r="C34" s="44">
        <f>+'５月(月間)'!C34-'[5]5月動向(20)'!C34</f>
        <v>3251</v>
      </c>
      <c r="D34" s="27">
        <f t="shared" si="0"/>
        <v>1.1928637342356199</v>
      </c>
      <c r="E34" s="18">
        <f t="shared" si="7"/>
        <v>627</v>
      </c>
      <c r="F34" s="44">
        <f>+'５月(月間)'!F34-'[5]5月動向(20)'!F34</f>
        <v>6430</v>
      </c>
      <c r="G34" s="44">
        <f>+'５月(月間)'!G34-'[5]5月動向(20)'!G34</f>
        <v>6336</v>
      </c>
      <c r="H34" s="27">
        <f t="shared" si="2"/>
        <v>1.0148358585858586</v>
      </c>
      <c r="I34" s="18">
        <f t="shared" si="3"/>
        <v>94</v>
      </c>
      <c r="J34" s="27">
        <f t="shared" si="4"/>
        <v>0.60311041990668746</v>
      </c>
      <c r="K34" s="27">
        <f t="shared" si="5"/>
        <v>0.51309974747474751</v>
      </c>
      <c r="L34" s="32">
        <f t="shared" si="6"/>
        <v>9.0010672431939942E-2</v>
      </c>
    </row>
    <row r="35" spans="1:12" x14ac:dyDescent="0.4">
      <c r="A35" s="86" t="s">
        <v>80</v>
      </c>
      <c r="B35" s="44">
        <f>+'５月(月間)'!B35-'[5]5月動向(20)'!B35</f>
        <v>9779</v>
      </c>
      <c r="C35" s="44">
        <f>+'５月(月間)'!C35-'[5]5月動向(20)'!C35</f>
        <v>10096</v>
      </c>
      <c r="D35" s="27">
        <f t="shared" si="0"/>
        <v>0.9686014263074485</v>
      </c>
      <c r="E35" s="18">
        <f t="shared" si="7"/>
        <v>-317</v>
      </c>
      <c r="F35" s="44">
        <f>+'５月(月間)'!F35-'[5]5月動向(20)'!F35</f>
        <v>19427</v>
      </c>
      <c r="G35" s="44">
        <f>+'５月(月間)'!G35-'[5]5月動向(20)'!G35</f>
        <v>19596</v>
      </c>
      <c r="H35" s="27">
        <f t="shared" si="2"/>
        <v>0.99137579097775053</v>
      </c>
      <c r="I35" s="18">
        <f t="shared" si="3"/>
        <v>-169</v>
      </c>
      <c r="J35" s="27">
        <f t="shared" si="4"/>
        <v>0.50337159623204819</v>
      </c>
      <c r="K35" s="27">
        <f t="shared" si="5"/>
        <v>0.51520718513982444</v>
      </c>
      <c r="L35" s="32">
        <f t="shared" si="6"/>
        <v>-1.1835588907776251E-2</v>
      </c>
    </row>
    <row r="36" spans="1:12" x14ac:dyDescent="0.4">
      <c r="A36" s="86" t="s">
        <v>81</v>
      </c>
      <c r="B36" s="44">
        <f>+'５月(月間)'!B36-'[5]5月動向(20)'!B36</f>
        <v>6357</v>
      </c>
      <c r="C36" s="44">
        <f>+'５月(月間)'!C36-'[5]5月動向(20)'!C36</f>
        <v>4600</v>
      </c>
      <c r="D36" s="27">
        <f t="shared" si="0"/>
        <v>1.3819565217391305</v>
      </c>
      <c r="E36" s="18">
        <f t="shared" si="7"/>
        <v>1757</v>
      </c>
      <c r="F36" s="44">
        <f>+'５月(月間)'!F36-'[5]5月動向(20)'!F36</f>
        <v>11141</v>
      </c>
      <c r="G36" s="44">
        <f>+'５月(月間)'!G36-'[5]5月動向(20)'!G36</f>
        <v>10307</v>
      </c>
      <c r="H36" s="27">
        <f t="shared" si="2"/>
        <v>1.0809158824100127</v>
      </c>
      <c r="I36" s="18">
        <f t="shared" si="3"/>
        <v>834</v>
      </c>
      <c r="J36" s="27">
        <f t="shared" si="4"/>
        <v>0.57059509918319717</v>
      </c>
      <c r="K36" s="27">
        <f t="shared" si="5"/>
        <v>0.4462986319976715</v>
      </c>
      <c r="L36" s="32">
        <f t="shared" si="6"/>
        <v>0.12429646718552567</v>
      </c>
    </row>
    <row r="37" spans="1:12" x14ac:dyDescent="0.4">
      <c r="A37" s="86" t="s">
        <v>79</v>
      </c>
      <c r="B37" s="44">
        <f>+'５月(月間)'!B37-'[5]5月動向(20)'!B37</f>
        <v>1209</v>
      </c>
      <c r="C37" s="44">
        <f>+'５月(月間)'!C37-'[5]5月動向(20)'!C37</f>
        <v>1339</v>
      </c>
      <c r="D37" s="27">
        <f t="shared" si="0"/>
        <v>0.90291262135922334</v>
      </c>
      <c r="E37" s="18">
        <f t="shared" si="7"/>
        <v>-130</v>
      </c>
      <c r="F37" s="44">
        <f>+'５月(月間)'!F37-'[5]5月動向(20)'!F37</f>
        <v>3168</v>
      </c>
      <c r="G37" s="44">
        <f>+'５月(月間)'!G37-'[5]5月動向(20)'!G37</f>
        <v>3168</v>
      </c>
      <c r="H37" s="27">
        <f t="shared" si="2"/>
        <v>1</v>
      </c>
      <c r="I37" s="18">
        <f t="shared" si="3"/>
        <v>0</v>
      </c>
      <c r="J37" s="27">
        <f t="shared" si="4"/>
        <v>0.3816287878787879</v>
      </c>
      <c r="K37" s="27">
        <f t="shared" si="5"/>
        <v>0.42266414141414144</v>
      </c>
      <c r="L37" s="32">
        <f t="shared" si="6"/>
        <v>-4.1035353535353536E-2</v>
      </c>
    </row>
    <row r="38" spans="1:12" x14ac:dyDescent="0.4">
      <c r="A38" s="86" t="s">
        <v>148</v>
      </c>
      <c r="B38" s="44">
        <f>+'５月(月間)'!B38-'[5]5月動向(20)'!B38</f>
        <v>766</v>
      </c>
      <c r="C38" s="44">
        <f>+'５月(月間)'!C38-'[5]5月動向(20)'!C38</f>
        <v>928</v>
      </c>
      <c r="D38" s="27">
        <f t="shared" si="0"/>
        <v>0.82543103448275867</v>
      </c>
      <c r="E38" s="18">
        <f t="shared" si="7"/>
        <v>-162</v>
      </c>
      <c r="F38" s="44">
        <f>+'５月(月間)'!F38-'[5]5月動向(20)'!F38</f>
        <v>1826</v>
      </c>
      <c r="G38" s="44">
        <f>+'５月(月間)'!G38-'[5]5月動向(20)'!G38</f>
        <v>1826</v>
      </c>
      <c r="H38" s="27">
        <f t="shared" si="2"/>
        <v>1</v>
      </c>
      <c r="I38" s="18">
        <f t="shared" si="3"/>
        <v>0</v>
      </c>
      <c r="J38" s="27">
        <f t="shared" si="4"/>
        <v>0.4194961664841183</v>
      </c>
      <c r="K38" s="27">
        <f t="shared" si="5"/>
        <v>0.50821467688937572</v>
      </c>
      <c r="L38" s="32">
        <f t="shared" si="6"/>
        <v>-8.8718510405257411E-2</v>
      </c>
    </row>
    <row r="39" spans="1:12" x14ac:dyDescent="0.4">
      <c r="A39" s="86" t="s">
        <v>78</v>
      </c>
      <c r="B39" s="44">
        <f>+'５月(月間)'!B39-'[5]5月動向(20)'!B39</f>
        <v>1881</v>
      </c>
      <c r="C39" s="44">
        <f>+'５月(月間)'!C39-'[5]5月動向(20)'!C39</f>
        <v>1688</v>
      </c>
      <c r="D39" s="27">
        <f t="shared" si="0"/>
        <v>1.1143364928909953</v>
      </c>
      <c r="E39" s="18">
        <f t="shared" si="7"/>
        <v>193</v>
      </c>
      <c r="F39" s="44">
        <f>+'５月(月間)'!F39-'[5]5月動向(20)'!F39</f>
        <v>3168</v>
      </c>
      <c r="G39" s="44">
        <f>+'５月(月間)'!G39-'[5]5月動向(20)'!G39</f>
        <v>3168</v>
      </c>
      <c r="H39" s="27">
        <f t="shared" si="2"/>
        <v>1</v>
      </c>
      <c r="I39" s="18">
        <f t="shared" si="3"/>
        <v>0</v>
      </c>
      <c r="J39" s="27">
        <f t="shared" si="4"/>
        <v>0.59375</v>
      </c>
      <c r="K39" s="27">
        <f t="shared" si="5"/>
        <v>0.53282828282828287</v>
      </c>
      <c r="L39" s="32">
        <f t="shared" si="6"/>
        <v>6.0921717171717127E-2</v>
      </c>
    </row>
    <row r="40" spans="1:12" x14ac:dyDescent="0.4">
      <c r="A40" s="87" t="s">
        <v>77</v>
      </c>
      <c r="B40" s="45">
        <f>+'５月(月間)'!B40-'[5]5月動向(20)'!B40</f>
        <v>1303</v>
      </c>
      <c r="C40" s="45">
        <f>+'５月(月間)'!C40-'[5]5月動向(20)'!C40</f>
        <v>1047</v>
      </c>
      <c r="D40" s="23">
        <f t="shared" si="0"/>
        <v>1.24450811843362</v>
      </c>
      <c r="E40" s="17">
        <f t="shared" si="7"/>
        <v>256</v>
      </c>
      <c r="F40" s="45">
        <f>+'５月(月間)'!F40-'[5]5月動向(20)'!F40</f>
        <v>3168</v>
      </c>
      <c r="G40" s="45">
        <f>+'５月(月間)'!G40-'[5]5月動向(20)'!G40</f>
        <v>3168</v>
      </c>
      <c r="H40" s="23">
        <f t="shared" si="2"/>
        <v>1</v>
      </c>
      <c r="I40" s="17">
        <f t="shared" si="3"/>
        <v>0</v>
      </c>
      <c r="J40" s="23">
        <f t="shared" si="4"/>
        <v>0.41130050505050503</v>
      </c>
      <c r="K40" s="23">
        <f t="shared" si="5"/>
        <v>0.33049242424242425</v>
      </c>
      <c r="L40" s="22">
        <f t="shared" si="6"/>
        <v>8.0808080808080773E-2</v>
      </c>
    </row>
    <row r="41" spans="1:12" x14ac:dyDescent="0.4">
      <c r="A41" s="86" t="s">
        <v>95</v>
      </c>
      <c r="B41" s="44">
        <f>+'５月(月間)'!B41-'[5]5月動向(20)'!B41</f>
        <v>583</v>
      </c>
      <c r="C41" s="44">
        <f>+'５月(月間)'!C41-'[5]5月動向(20)'!C41</f>
        <v>587</v>
      </c>
      <c r="D41" s="27">
        <f t="shared" si="0"/>
        <v>0.99318568994889267</v>
      </c>
      <c r="E41" s="18">
        <f t="shared" si="7"/>
        <v>-4</v>
      </c>
      <c r="F41" s="44">
        <f>+'５月(月間)'!F41-'[5]5月動向(20)'!F41</f>
        <v>1826</v>
      </c>
      <c r="G41" s="44">
        <f>+'５月(月間)'!G41-'[5]5月動向(20)'!G41</f>
        <v>1826</v>
      </c>
      <c r="H41" s="27">
        <f t="shared" si="2"/>
        <v>1</v>
      </c>
      <c r="I41" s="18">
        <f t="shared" si="3"/>
        <v>0</v>
      </c>
      <c r="J41" s="27">
        <f t="shared" si="4"/>
        <v>0.31927710843373491</v>
      </c>
      <c r="K41" s="27">
        <f t="shared" si="5"/>
        <v>0.32146768893756844</v>
      </c>
      <c r="L41" s="32">
        <f t="shared" si="6"/>
        <v>-2.190580503833528E-3</v>
      </c>
    </row>
    <row r="42" spans="1:12" x14ac:dyDescent="0.4">
      <c r="A42" s="86" t="s">
        <v>92</v>
      </c>
      <c r="B42" s="44">
        <f>+'５月(月間)'!B42-'[5]5月動向(20)'!B42</f>
        <v>2139</v>
      </c>
      <c r="C42" s="44">
        <f>+'５月(月間)'!C42-'[5]5月動向(20)'!C42</f>
        <v>1897</v>
      </c>
      <c r="D42" s="27">
        <f t="shared" si="0"/>
        <v>1.1275698471270428</v>
      </c>
      <c r="E42" s="18">
        <f t="shared" si="7"/>
        <v>242</v>
      </c>
      <c r="F42" s="44">
        <f>+'５月(月間)'!F42-'[5]5月動向(20)'!F42</f>
        <v>3168</v>
      </c>
      <c r="G42" s="44">
        <f>+'５月(月間)'!G42-'[5]5月動向(20)'!G42</f>
        <v>3168</v>
      </c>
      <c r="H42" s="27">
        <f t="shared" si="2"/>
        <v>1</v>
      </c>
      <c r="I42" s="18">
        <f t="shared" si="3"/>
        <v>0</v>
      </c>
      <c r="J42" s="27">
        <f t="shared" si="4"/>
        <v>0.67518939393939392</v>
      </c>
      <c r="K42" s="27">
        <f t="shared" si="5"/>
        <v>0.59880050505050508</v>
      </c>
      <c r="L42" s="32">
        <f t="shared" si="6"/>
        <v>7.638888888888884E-2</v>
      </c>
    </row>
    <row r="43" spans="1:12" x14ac:dyDescent="0.4">
      <c r="A43" s="86" t="s">
        <v>74</v>
      </c>
      <c r="B43" s="44">
        <f>+'５月(月間)'!B43-'[5]5月動向(20)'!B43</f>
        <v>2776</v>
      </c>
      <c r="C43" s="44">
        <f>+'５月(月間)'!C43-'[5]5月動向(20)'!C43</f>
        <v>2620</v>
      </c>
      <c r="D43" s="27">
        <f t="shared" si="0"/>
        <v>1.0595419847328245</v>
      </c>
      <c r="E43" s="18">
        <f t="shared" si="7"/>
        <v>156</v>
      </c>
      <c r="F43" s="44">
        <f>+'５月(月間)'!F43-'[5]5月動向(20)'!F43</f>
        <v>4158</v>
      </c>
      <c r="G43" s="44">
        <f>+'５月(月間)'!G43-'[5]5月動向(20)'!G43</f>
        <v>4158</v>
      </c>
      <c r="H43" s="27">
        <f t="shared" si="2"/>
        <v>1</v>
      </c>
      <c r="I43" s="18">
        <f t="shared" si="3"/>
        <v>0</v>
      </c>
      <c r="J43" s="27">
        <f t="shared" si="4"/>
        <v>0.66762866762866768</v>
      </c>
      <c r="K43" s="27">
        <f t="shared" si="5"/>
        <v>0.63011063011063007</v>
      </c>
      <c r="L43" s="32">
        <f t="shared" si="6"/>
        <v>3.7518037518037617E-2</v>
      </c>
    </row>
    <row r="44" spans="1:12" x14ac:dyDescent="0.4">
      <c r="A44" s="86" t="s">
        <v>76</v>
      </c>
      <c r="B44" s="44">
        <f>+'５月(月間)'!B44-'[5]5月動向(20)'!B44</f>
        <v>761</v>
      </c>
      <c r="C44" s="44">
        <f>+'５月(月間)'!C44-'[5]5月動向(20)'!C44</f>
        <v>511</v>
      </c>
      <c r="D44" s="27">
        <f t="shared" si="0"/>
        <v>1.4892367906066537</v>
      </c>
      <c r="E44" s="18">
        <f t="shared" si="7"/>
        <v>250</v>
      </c>
      <c r="F44" s="44">
        <f>+'５月(月間)'!F44-'[5]5月動向(20)'!F44</f>
        <v>1386</v>
      </c>
      <c r="G44" s="44">
        <f>+'５月(月間)'!G44-'[5]5月動向(20)'!G44</f>
        <v>1386</v>
      </c>
      <c r="H44" s="27">
        <f t="shared" si="2"/>
        <v>1</v>
      </c>
      <c r="I44" s="18">
        <f t="shared" si="3"/>
        <v>0</v>
      </c>
      <c r="J44" s="27">
        <f t="shared" si="4"/>
        <v>0.54906204906204903</v>
      </c>
      <c r="K44" s="27">
        <f t="shared" si="5"/>
        <v>0.36868686868686867</v>
      </c>
      <c r="L44" s="32">
        <f t="shared" si="6"/>
        <v>0.18037518037518036</v>
      </c>
    </row>
    <row r="45" spans="1:12" x14ac:dyDescent="0.4">
      <c r="A45" s="86" t="s">
        <v>75</v>
      </c>
      <c r="B45" s="44">
        <f>+'５月(月間)'!B45-'[5]5月動向(20)'!B45</f>
        <v>824</v>
      </c>
      <c r="C45" s="44">
        <f>+'５月(月間)'!C45-'[5]5月動向(20)'!C45</f>
        <v>947</v>
      </c>
      <c r="D45" s="27">
        <f t="shared" si="0"/>
        <v>0.87011615628299899</v>
      </c>
      <c r="E45" s="18">
        <f t="shared" si="7"/>
        <v>-123</v>
      </c>
      <c r="F45" s="44">
        <f>+'５月(月間)'!F45-'[5]5月動向(20)'!F45</f>
        <v>1386</v>
      </c>
      <c r="G45" s="44">
        <f>+'５月(月間)'!G45-'[5]5月動向(20)'!G45</f>
        <v>1386</v>
      </c>
      <c r="H45" s="27">
        <f t="shared" si="2"/>
        <v>1</v>
      </c>
      <c r="I45" s="18">
        <f t="shared" si="3"/>
        <v>0</v>
      </c>
      <c r="J45" s="27">
        <f t="shared" si="4"/>
        <v>0.59451659451659455</v>
      </c>
      <c r="K45" s="27">
        <f t="shared" si="5"/>
        <v>0.68326118326118324</v>
      </c>
      <c r="L45" s="32">
        <f t="shared" si="6"/>
        <v>-8.8744588744588682E-2</v>
      </c>
    </row>
    <row r="46" spans="1:12" x14ac:dyDescent="0.4">
      <c r="A46" s="86" t="s">
        <v>147</v>
      </c>
      <c r="B46" s="44">
        <f>+'５月(月間)'!B46-'[5]5月動向(20)'!B46</f>
        <v>652</v>
      </c>
      <c r="C46" s="44">
        <f>+'５月(月間)'!C46-'[5]5月動向(20)'!C46</f>
        <v>1013</v>
      </c>
      <c r="D46" s="27">
        <f t="shared" si="0"/>
        <v>0.6436327739387957</v>
      </c>
      <c r="E46" s="18">
        <f t="shared" si="7"/>
        <v>-361</v>
      </c>
      <c r="F46" s="44">
        <f>+'５月(月間)'!F46-'[5]5月動向(20)'!F46</f>
        <v>1826</v>
      </c>
      <c r="G46" s="44">
        <f>+'５月(月間)'!G46-'[5]5月動向(20)'!G46</f>
        <v>1386</v>
      </c>
      <c r="H46" s="27">
        <f t="shared" si="2"/>
        <v>1.3174603174603174</v>
      </c>
      <c r="I46" s="18">
        <f t="shared" si="3"/>
        <v>440</v>
      </c>
      <c r="J46" s="27">
        <f t="shared" si="4"/>
        <v>0.35706462212486306</v>
      </c>
      <c r="K46" s="27">
        <f t="shared" si="5"/>
        <v>0.73088023088023091</v>
      </c>
      <c r="L46" s="32">
        <f t="shared" si="6"/>
        <v>-0.37381560875536785</v>
      </c>
    </row>
    <row r="47" spans="1:12" x14ac:dyDescent="0.4">
      <c r="A47" s="86" t="s">
        <v>98</v>
      </c>
      <c r="B47" s="44">
        <f>+'５月(月間)'!B47-'[5]5月動向(20)'!B47</f>
        <v>839</v>
      </c>
      <c r="C47" s="44">
        <f>+'５月(月間)'!C47-'[5]5月動向(20)'!C47</f>
        <v>843</v>
      </c>
      <c r="D47" s="27">
        <f t="shared" si="0"/>
        <v>0.99525504151838673</v>
      </c>
      <c r="E47" s="18">
        <f t="shared" si="7"/>
        <v>-4</v>
      </c>
      <c r="F47" s="44">
        <f>+'５月(月間)'!F47-'[5]5月動向(20)'!F47</f>
        <v>1386</v>
      </c>
      <c r="G47" s="44">
        <f>+'５月(月間)'!G47-'[5]5月動向(20)'!G47</f>
        <v>1400</v>
      </c>
      <c r="H47" s="27">
        <f t="shared" si="2"/>
        <v>0.99</v>
      </c>
      <c r="I47" s="18">
        <f t="shared" si="3"/>
        <v>-14</v>
      </c>
      <c r="J47" s="27">
        <f t="shared" si="4"/>
        <v>0.60533910533910529</v>
      </c>
      <c r="K47" s="27">
        <f t="shared" si="5"/>
        <v>0.60214285714285709</v>
      </c>
      <c r="L47" s="32">
        <f t="shared" si="6"/>
        <v>3.196248196248197E-3</v>
      </c>
    </row>
    <row r="48" spans="1:12" x14ac:dyDescent="0.4">
      <c r="A48" s="86" t="s">
        <v>146</v>
      </c>
      <c r="B48" s="44">
        <f>+'５月(月間)'!B48-'[5]5月動向(20)'!B48</f>
        <v>773</v>
      </c>
      <c r="C48" s="44">
        <f>+'５月(月間)'!C48-'[5]5月動向(20)'!C48</f>
        <v>662</v>
      </c>
      <c r="D48" s="27">
        <f t="shared" si="0"/>
        <v>1.1676737160120847</v>
      </c>
      <c r="E48" s="18">
        <f t="shared" si="7"/>
        <v>111</v>
      </c>
      <c r="F48" s="44">
        <f>+'５月(月間)'!F48-'[5]5月動向(20)'!F48</f>
        <v>1451</v>
      </c>
      <c r="G48" s="44">
        <f>+'５月(月間)'!G48-'[5]5月動向(20)'!G48</f>
        <v>1400</v>
      </c>
      <c r="H48" s="27">
        <f t="shared" si="2"/>
        <v>1.0364285714285715</v>
      </c>
      <c r="I48" s="18">
        <f t="shared" si="3"/>
        <v>51</v>
      </c>
      <c r="J48" s="27">
        <f t="shared" si="4"/>
        <v>0.53273604410751207</v>
      </c>
      <c r="K48" s="27">
        <f t="shared" si="5"/>
        <v>0.47285714285714286</v>
      </c>
      <c r="L48" s="32">
        <f t="shared" si="6"/>
        <v>5.987890125036921E-2</v>
      </c>
    </row>
    <row r="49" spans="1:12" x14ac:dyDescent="0.4">
      <c r="A49" s="86" t="s">
        <v>145</v>
      </c>
      <c r="B49" s="44">
        <f>+'５月(月間)'!B49-'[5]5月動向(20)'!B49</f>
        <v>787</v>
      </c>
      <c r="C49" s="44">
        <f>+'５月(月間)'!C49-'[5]5月動向(20)'!C49</f>
        <v>634</v>
      </c>
      <c r="D49" s="27">
        <f t="shared" si="0"/>
        <v>1.2413249211356467</v>
      </c>
      <c r="E49" s="18">
        <f t="shared" si="7"/>
        <v>153</v>
      </c>
      <c r="F49" s="44">
        <f>+'５月(月間)'!F49-'[5]5月動向(20)'!F49</f>
        <v>1386</v>
      </c>
      <c r="G49" s="44">
        <f>+'５月(月間)'!G49-'[5]5月動向(20)'!G49</f>
        <v>1386</v>
      </c>
      <c r="H49" s="27">
        <f t="shared" si="2"/>
        <v>1</v>
      </c>
      <c r="I49" s="18">
        <f t="shared" si="3"/>
        <v>0</v>
      </c>
      <c r="J49" s="27">
        <f t="shared" si="4"/>
        <v>0.56782106782106778</v>
      </c>
      <c r="K49" s="27">
        <f t="shared" si="5"/>
        <v>0.45743145743145741</v>
      </c>
      <c r="L49" s="32">
        <f t="shared" si="6"/>
        <v>0.11038961038961037</v>
      </c>
    </row>
    <row r="50" spans="1:12" x14ac:dyDescent="0.4">
      <c r="A50" s="85" t="s">
        <v>144</v>
      </c>
      <c r="B50" s="40">
        <f>+'５月(月間)'!B50-'[5]5月動向(20)'!B50</f>
        <v>819</v>
      </c>
      <c r="C50" s="40">
        <f>+'５月(月間)'!C50-'[5]5月動向(20)'!C50</f>
        <v>903</v>
      </c>
      <c r="D50" s="36">
        <f t="shared" si="0"/>
        <v>0.90697674418604646</v>
      </c>
      <c r="E50" s="16">
        <f t="shared" si="7"/>
        <v>-84</v>
      </c>
      <c r="F50" s="40">
        <f>+'５月(月間)'!F50-'[5]5月動向(20)'!F50</f>
        <v>1386</v>
      </c>
      <c r="G50" s="40">
        <f>+'５月(月間)'!G50-'[5]5月動向(20)'!G50</f>
        <v>1386</v>
      </c>
      <c r="H50" s="36">
        <f t="shared" si="2"/>
        <v>1</v>
      </c>
      <c r="I50" s="16">
        <f t="shared" si="3"/>
        <v>0</v>
      </c>
      <c r="J50" s="36">
        <f t="shared" si="4"/>
        <v>0.59090909090909094</v>
      </c>
      <c r="K50" s="36">
        <f t="shared" si="5"/>
        <v>0.65151515151515149</v>
      </c>
      <c r="L50" s="35">
        <f t="shared" si="6"/>
        <v>-6.0606060606060552E-2</v>
      </c>
    </row>
    <row r="51" spans="1:12" x14ac:dyDescent="0.4">
      <c r="C51" s="12"/>
      <c r="E51" s="14"/>
      <c r="G51" s="12"/>
      <c r="I51" s="14"/>
      <c r="K51" s="12"/>
    </row>
    <row r="52" spans="1:12" x14ac:dyDescent="0.4">
      <c r="C52" s="12"/>
      <c r="E52" s="14"/>
      <c r="G52" s="12"/>
      <c r="I52" s="14"/>
      <c r="K52" s="12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６月(月間)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117</v>
      </c>
      <c r="C4" s="177" t="s">
        <v>192</v>
      </c>
      <c r="D4" s="176" t="s">
        <v>87</v>
      </c>
      <c r="E4" s="176"/>
      <c r="F4" s="173" t="str">
        <f>+B4</f>
        <v>(05'6/1～30)</v>
      </c>
      <c r="G4" s="173" t="str">
        <f>+C4</f>
        <v>(04'6/1～30)</v>
      </c>
      <c r="H4" s="176" t="s">
        <v>87</v>
      </c>
      <c r="I4" s="176"/>
      <c r="J4" s="173" t="str">
        <f>+B4</f>
        <v>(05'6/1～30)</v>
      </c>
      <c r="K4" s="173" t="str">
        <f>+C4</f>
        <v>(04'6/1～30)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+B7+B31</f>
        <v>437249</v>
      </c>
      <c r="C6" s="43">
        <f>+C7+C31</f>
        <v>396761</v>
      </c>
      <c r="D6" s="20">
        <f t="shared" ref="D6:D49" si="0">+B6/C6</f>
        <v>1.102046320076822</v>
      </c>
      <c r="E6" s="21">
        <f t="shared" ref="E6:E49" si="1">+B6-C6</f>
        <v>40488</v>
      </c>
      <c r="F6" s="43">
        <f>+F7+F31</f>
        <v>645543</v>
      </c>
      <c r="G6" s="43">
        <f>+G7+G31</f>
        <v>625498</v>
      </c>
      <c r="H6" s="20">
        <f t="shared" ref="H6:H49" si="2">+F6/G6</f>
        <v>1.0320464653763881</v>
      </c>
      <c r="I6" s="21">
        <f t="shared" ref="I6:I49" si="3">+F6-G6</f>
        <v>20045</v>
      </c>
      <c r="J6" s="20">
        <f t="shared" ref="J6:J49" si="4">+B6/F6</f>
        <v>0.67733520462618291</v>
      </c>
      <c r="K6" s="20">
        <f t="shared" ref="K6:K49" si="5">+C6/G6</f>
        <v>0.63431218005493228</v>
      </c>
      <c r="L6" s="33">
        <f t="shared" ref="L6:L49" si="6">+J6-K6</f>
        <v>4.3023024571250623E-2</v>
      </c>
    </row>
    <row r="7" spans="1:12" s="13" customFormat="1" x14ac:dyDescent="0.4">
      <c r="A7" s="84" t="s">
        <v>84</v>
      </c>
      <c r="B7" s="43">
        <f>+B8+B14+B28</f>
        <v>210010</v>
      </c>
      <c r="C7" s="43">
        <f>+C8+C14+C28</f>
        <v>194010</v>
      </c>
      <c r="D7" s="20">
        <f t="shared" si="0"/>
        <v>1.0824699757744447</v>
      </c>
      <c r="E7" s="21">
        <f t="shared" si="1"/>
        <v>16000</v>
      </c>
      <c r="F7" s="43">
        <f>+F8+F14+F28</f>
        <v>297661</v>
      </c>
      <c r="G7" s="43">
        <f>+G8+G14+G28</f>
        <v>286143</v>
      </c>
      <c r="H7" s="20">
        <f t="shared" si="2"/>
        <v>1.0402526009722413</v>
      </c>
      <c r="I7" s="21">
        <f t="shared" si="3"/>
        <v>11518</v>
      </c>
      <c r="J7" s="20">
        <f t="shared" si="4"/>
        <v>0.70553414790651114</v>
      </c>
      <c r="K7" s="20">
        <f t="shared" si="5"/>
        <v>0.67801763453937369</v>
      </c>
      <c r="L7" s="33">
        <f t="shared" si="6"/>
        <v>2.7516513367137452E-2</v>
      </c>
    </row>
    <row r="8" spans="1:12" x14ac:dyDescent="0.4">
      <c r="A8" s="110" t="s">
        <v>91</v>
      </c>
      <c r="B8" s="46">
        <f>SUM(B9:B13)</f>
        <v>168593</v>
      </c>
      <c r="C8" s="46">
        <f>SUM(C9:C13)</f>
        <v>152541</v>
      </c>
      <c r="D8" s="38">
        <f t="shared" si="0"/>
        <v>1.1052307248543014</v>
      </c>
      <c r="E8" s="109">
        <f t="shared" si="1"/>
        <v>16052</v>
      </c>
      <c r="F8" s="46">
        <f>SUM(F9:F13)</f>
        <v>237963</v>
      </c>
      <c r="G8" s="46">
        <f>SUM(G9:G13)</f>
        <v>227124</v>
      </c>
      <c r="H8" s="38">
        <f t="shared" si="2"/>
        <v>1.047722829819834</v>
      </c>
      <c r="I8" s="109">
        <f t="shared" si="3"/>
        <v>10839</v>
      </c>
      <c r="J8" s="38">
        <f t="shared" si="4"/>
        <v>0.70848409206473273</v>
      </c>
      <c r="K8" s="38">
        <f t="shared" si="5"/>
        <v>0.67161990806783955</v>
      </c>
      <c r="L8" s="108">
        <f t="shared" si="6"/>
        <v>3.6864183996893174E-2</v>
      </c>
    </row>
    <row r="9" spans="1:12" x14ac:dyDescent="0.4">
      <c r="A9" s="88" t="s">
        <v>82</v>
      </c>
      <c r="B9" s="69">
        <v>97602</v>
      </c>
      <c r="C9" s="69">
        <v>90239</v>
      </c>
      <c r="D9" s="25">
        <f t="shared" si="0"/>
        <v>1.0815944325624176</v>
      </c>
      <c r="E9" s="26">
        <f t="shared" si="1"/>
        <v>7363</v>
      </c>
      <c r="F9" s="69">
        <v>137865</v>
      </c>
      <c r="G9" s="69">
        <v>137333</v>
      </c>
      <c r="H9" s="25">
        <f t="shared" si="2"/>
        <v>1.003873795810184</v>
      </c>
      <c r="I9" s="26">
        <f t="shared" si="3"/>
        <v>532</v>
      </c>
      <c r="J9" s="25">
        <f t="shared" si="4"/>
        <v>0.70795343270590794</v>
      </c>
      <c r="K9" s="25">
        <f t="shared" si="5"/>
        <v>0.6570816919458542</v>
      </c>
      <c r="L9" s="24">
        <f t="shared" si="6"/>
        <v>5.0871740760053741E-2</v>
      </c>
    </row>
    <row r="10" spans="1:12" x14ac:dyDescent="0.4">
      <c r="A10" s="86" t="s">
        <v>83</v>
      </c>
      <c r="B10" s="64">
        <v>27640</v>
      </c>
      <c r="C10" s="64">
        <v>24795</v>
      </c>
      <c r="D10" s="27">
        <f t="shared" si="0"/>
        <v>1.1147408751764469</v>
      </c>
      <c r="E10" s="18">
        <f t="shared" si="1"/>
        <v>2845</v>
      </c>
      <c r="F10" s="69">
        <v>39378</v>
      </c>
      <c r="G10" s="69">
        <v>32611</v>
      </c>
      <c r="H10" s="27">
        <f t="shared" si="2"/>
        <v>1.2075066695286867</v>
      </c>
      <c r="I10" s="18">
        <f t="shared" si="3"/>
        <v>6767</v>
      </c>
      <c r="J10" s="27">
        <f t="shared" si="4"/>
        <v>0.70191477474732089</v>
      </c>
      <c r="K10" s="27">
        <f t="shared" si="5"/>
        <v>0.76032627027690047</v>
      </c>
      <c r="L10" s="32">
        <f t="shared" si="6"/>
        <v>-5.8411495529579582E-2</v>
      </c>
    </row>
    <row r="11" spans="1:12" x14ac:dyDescent="0.4">
      <c r="A11" s="86" t="s">
        <v>96</v>
      </c>
      <c r="B11" s="64">
        <v>6949</v>
      </c>
      <c r="C11" s="64">
        <v>6304</v>
      </c>
      <c r="D11" s="27">
        <f t="shared" si="0"/>
        <v>1.1023159898477157</v>
      </c>
      <c r="E11" s="18">
        <f t="shared" si="1"/>
        <v>645</v>
      </c>
      <c r="F11" s="64">
        <v>8482</v>
      </c>
      <c r="G11" s="64">
        <v>8100</v>
      </c>
      <c r="H11" s="27">
        <f t="shared" si="2"/>
        <v>1.0471604938271606</v>
      </c>
      <c r="I11" s="18">
        <f t="shared" si="3"/>
        <v>382</v>
      </c>
      <c r="J11" s="27">
        <f t="shared" si="4"/>
        <v>0.81926432445178021</v>
      </c>
      <c r="K11" s="27">
        <f t="shared" si="5"/>
        <v>0.77827160493827163</v>
      </c>
      <c r="L11" s="32">
        <f t="shared" si="6"/>
        <v>4.099271951350858E-2</v>
      </c>
    </row>
    <row r="12" spans="1:12" x14ac:dyDescent="0.4">
      <c r="A12" s="86" t="s">
        <v>80</v>
      </c>
      <c r="B12" s="64">
        <v>19535</v>
      </c>
      <c r="C12" s="64">
        <v>17463</v>
      </c>
      <c r="D12" s="27">
        <f t="shared" si="0"/>
        <v>1.1186508618221382</v>
      </c>
      <c r="E12" s="18">
        <f t="shared" si="1"/>
        <v>2072</v>
      </c>
      <c r="F12" s="64">
        <v>28272</v>
      </c>
      <c r="G12" s="64">
        <v>28380</v>
      </c>
      <c r="H12" s="27">
        <f t="shared" si="2"/>
        <v>0.99619450317124736</v>
      </c>
      <c r="I12" s="18">
        <f t="shared" si="3"/>
        <v>-108</v>
      </c>
      <c r="J12" s="27">
        <f t="shared" si="4"/>
        <v>0.6909663271080928</v>
      </c>
      <c r="K12" s="27">
        <f t="shared" si="5"/>
        <v>0.61532769556025368</v>
      </c>
      <c r="L12" s="32">
        <f t="shared" si="6"/>
        <v>7.5638631547839119E-2</v>
      </c>
    </row>
    <row r="13" spans="1:12" x14ac:dyDescent="0.4">
      <c r="A13" s="86" t="s">
        <v>81</v>
      </c>
      <c r="B13" s="64">
        <v>16867</v>
      </c>
      <c r="C13" s="64">
        <v>13740</v>
      </c>
      <c r="D13" s="27">
        <f t="shared" si="0"/>
        <v>1.2275836972343523</v>
      </c>
      <c r="E13" s="18">
        <f t="shared" si="1"/>
        <v>3127</v>
      </c>
      <c r="F13" s="64">
        <v>23966</v>
      </c>
      <c r="G13" s="64">
        <v>20700</v>
      </c>
      <c r="H13" s="27">
        <f t="shared" si="2"/>
        <v>1.1577777777777778</v>
      </c>
      <c r="I13" s="18">
        <f t="shared" si="3"/>
        <v>3266</v>
      </c>
      <c r="J13" s="27">
        <f t="shared" si="4"/>
        <v>0.70378870065926724</v>
      </c>
      <c r="K13" s="27">
        <f t="shared" si="5"/>
        <v>0.663768115942029</v>
      </c>
      <c r="L13" s="32">
        <f t="shared" si="6"/>
        <v>4.0020584717238239E-2</v>
      </c>
    </row>
    <row r="14" spans="1:12" x14ac:dyDescent="0.4">
      <c r="A14" s="107" t="s">
        <v>90</v>
      </c>
      <c r="B14" s="48">
        <f>SUM(B15:B27)</f>
        <v>39246</v>
      </c>
      <c r="C14" s="48">
        <f>SUM(C15:C27)</f>
        <v>39650</v>
      </c>
      <c r="D14" s="31">
        <f t="shared" si="0"/>
        <v>0.98981084489281213</v>
      </c>
      <c r="E14" s="19">
        <f t="shared" si="1"/>
        <v>-404</v>
      </c>
      <c r="F14" s="48">
        <f>SUM(F15:F27)</f>
        <v>55837</v>
      </c>
      <c r="G14" s="48">
        <f>SUM(G15:G27)</f>
        <v>56250</v>
      </c>
      <c r="H14" s="31">
        <f t="shared" si="2"/>
        <v>0.99265777777777775</v>
      </c>
      <c r="I14" s="19">
        <f t="shared" si="3"/>
        <v>-413</v>
      </c>
      <c r="J14" s="31">
        <f t="shared" si="4"/>
        <v>0.7028672743879506</v>
      </c>
      <c r="K14" s="31">
        <f t="shared" si="5"/>
        <v>0.7048888888888889</v>
      </c>
      <c r="L14" s="30">
        <f t="shared" si="6"/>
        <v>-2.0216145009382958E-3</v>
      </c>
    </row>
    <row r="15" spans="1:12" x14ac:dyDescent="0.4">
      <c r="A15" s="88" t="s">
        <v>157</v>
      </c>
      <c r="B15" s="69">
        <v>1606</v>
      </c>
      <c r="C15" s="69">
        <v>1579</v>
      </c>
      <c r="D15" s="25">
        <f t="shared" si="0"/>
        <v>1.0170994300189993</v>
      </c>
      <c r="E15" s="26">
        <f t="shared" si="1"/>
        <v>27</v>
      </c>
      <c r="F15" s="69">
        <v>2550</v>
      </c>
      <c r="G15" s="69">
        <v>2700</v>
      </c>
      <c r="H15" s="25">
        <f t="shared" si="2"/>
        <v>0.94444444444444442</v>
      </c>
      <c r="I15" s="26">
        <f t="shared" si="3"/>
        <v>-150</v>
      </c>
      <c r="J15" s="25">
        <f t="shared" si="4"/>
        <v>0.62980392156862741</v>
      </c>
      <c r="K15" s="25">
        <f t="shared" si="5"/>
        <v>0.58481481481481479</v>
      </c>
      <c r="L15" s="24">
        <f t="shared" si="6"/>
        <v>4.4989106753812624E-2</v>
      </c>
    </row>
    <row r="16" spans="1:12" x14ac:dyDescent="0.4">
      <c r="A16" s="86" t="s">
        <v>155</v>
      </c>
      <c r="B16" s="64">
        <v>4469</v>
      </c>
      <c r="C16" s="64">
        <v>4409</v>
      </c>
      <c r="D16" s="27">
        <f t="shared" si="0"/>
        <v>1.0136085280108869</v>
      </c>
      <c r="E16" s="18">
        <f t="shared" si="1"/>
        <v>60</v>
      </c>
      <c r="F16" s="64">
        <v>5335</v>
      </c>
      <c r="G16" s="64">
        <v>5700</v>
      </c>
      <c r="H16" s="27">
        <f t="shared" si="2"/>
        <v>0.93596491228070178</v>
      </c>
      <c r="I16" s="18">
        <f t="shared" si="3"/>
        <v>-365</v>
      </c>
      <c r="J16" s="27">
        <f t="shared" si="4"/>
        <v>0.83767572633552012</v>
      </c>
      <c r="K16" s="27">
        <f t="shared" si="5"/>
        <v>0.77350877192982459</v>
      </c>
      <c r="L16" s="32">
        <f t="shared" si="6"/>
        <v>6.4166954405695531E-2</v>
      </c>
    </row>
    <row r="17" spans="1:12" x14ac:dyDescent="0.4">
      <c r="A17" s="86" t="s">
        <v>160</v>
      </c>
      <c r="B17" s="64">
        <v>4134</v>
      </c>
      <c r="C17" s="64">
        <v>3880</v>
      </c>
      <c r="D17" s="27">
        <f t="shared" si="0"/>
        <v>1.0654639175257732</v>
      </c>
      <c r="E17" s="18">
        <f t="shared" si="1"/>
        <v>254</v>
      </c>
      <c r="F17" s="64">
        <v>4500</v>
      </c>
      <c r="G17" s="64">
        <v>4500</v>
      </c>
      <c r="H17" s="27">
        <f t="shared" si="2"/>
        <v>1</v>
      </c>
      <c r="I17" s="18">
        <f t="shared" si="3"/>
        <v>0</v>
      </c>
      <c r="J17" s="27">
        <f t="shared" si="4"/>
        <v>0.91866666666666663</v>
      </c>
      <c r="K17" s="27">
        <f t="shared" si="5"/>
        <v>0.86222222222222222</v>
      </c>
      <c r="L17" s="32">
        <f t="shared" si="6"/>
        <v>5.6444444444444408E-2</v>
      </c>
    </row>
    <row r="18" spans="1:12" x14ac:dyDescent="0.4">
      <c r="A18" s="86" t="s">
        <v>153</v>
      </c>
      <c r="B18" s="64">
        <v>4293</v>
      </c>
      <c r="C18" s="64">
        <v>3714</v>
      </c>
      <c r="D18" s="27">
        <f t="shared" si="0"/>
        <v>1.1558966074313408</v>
      </c>
      <c r="E18" s="18">
        <f t="shared" si="1"/>
        <v>579</v>
      </c>
      <c r="F18" s="64">
        <v>5468</v>
      </c>
      <c r="G18" s="64">
        <v>5100</v>
      </c>
      <c r="H18" s="27">
        <f t="shared" si="2"/>
        <v>1.0721568627450981</v>
      </c>
      <c r="I18" s="18">
        <f t="shared" si="3"/>
        <v>368</v>
      </c>
      <c r="J18" s="27">
        <f t="shared" si="4"/>
        <v>0.78511338697878563</v>
      </c>
      <c r="K18" s="27">
        <f t="shared" si="5"/>
        <v>0.72823529411764709</v>
      </c>
      <c r="L18" s="32">
        <f t="shared" si="6"/>
        <v>5.6878092861138541E-2</v>
      </c>
    </row>
    <row r="19" spans="1:12" x14ac:dyDescent="0.4">
      <c r="A19" s="86" t="s">
        <v>161</v>
      </c>
      <c r="B19" s="65">
        <v>4126</v>
      </c>
      <c r="C19" s="65">
        <v>3822</v>
      </c>
      <c r="D19" s="23">
        <f t="shared" si="0"/>
        <v>1.0795395081109367</v>
      </c>
      <c r="E19" s="17">
        <f t="shared" si="1"/>
        <v>304</v>
      </c>
      <c r="F19" s="65">
        <v>4500</v>
      </c>
      <c r="G19" s="65">
        <v>4500</v>
      </c>
      <c r="H19" s="23">
        <f t="shared" si="2"/>
        <v>1</v>
      </c>
      <c r="I19" s="17">
        <f t="shared" si="3"/>
        <v>0</v>
      </c>
      <c r="J19" s="23">
        <f t="shared" si="4"/>
        <v>0.91688888888888886</v>
      </c>
      <c r="K19" s="23">
        <f t="shared" si="5"/>
        <v>0.84933333333333338</v>
      </c>
      <c r="L19" s="22">
        <f t="shared" si="6"/>
        <v>6.755555555555548E-2</v>
      </c>
    </row>
    <row r="20" spans="1:12" x14ac:dyDescent="0.4">
      <c r="A20" s="87" t="s">
        <v>159</v>
      </c>
      <c r="B20" s="64">
        <v>2475</v>
      </c>
      <c r="C20" s="64">
        <v>2543</v>
      </c>
      <c r="D20" s="27">
        <f t="shared" si="0"/>
        <v>0.97325992921745974</v>
      </c>
      <c r="E20" s="18">
        <f t="shared" si="1"/>
        <v>-68</v>
      </c>
      <c r="F20" s="64">
        <v>4500</v>
      </c>
      <c r="G20" s="64">
        <v>4500</v>
      </c>
      <c r="H20" s="27">
        <f t="shared" si="2"/>
        <v>1</v>
      </c>
      <c r="I20" s="18">
        <f t="shared" si="3"/>
        <v>0</v>
      </c>
      <c r="J20" s="27">
        <f t="shared" si="4"/>
        <v>0.55000000000000004</v>
      </c>
      <c r="K20" s="27">
        <f t="shared" si="5"/>
        <v>0.56511111111111112</v>
      </c>
      <c r="L20" s="32">
        <f t="shared" si="6"/>
        <v>-1.5111111111111075E-2</v>
      </c>
    </row>
    <row r="21" spans="1:12" x14ac:dyDescent="0.4">
      <c r="A21" s="87" t="s">
        <v>191</v>
      </c>
      <c r="B21" s="64">
        <v>2413</v>
      </c>
      <c r="C21" s="64">
        <v>2591</v>
      </c>
      <c r="D21" s="27">
        <f t="shared" si="0"/>
        <v>0.93130065611732926</v>
      </c>
      <c r="E21" s="18">
        <f t="shared" si="1"/>
        <v>-178</v>
      </c>
      <c r="F21" s="64">
        <v>4500</v>
      </c>
      <c r="G21" s="64">
        <v>4500</v>
      </c>
      <c r="H21" s="27">
        <f t="shared" si="2"/>
        <v>1</v>
      </c>
      <c r="I21" s="18">
        <f t="shared" si="3"/>
        <v>0</v>
      </c>
      <c r="J21" s="27">
        <f t="shared" si="4"/>
        <v>0.53622222222222227</v>
      </c>
      <c r="K21" s="27">
        <f t="shared" si="5"/>
        <v>0.57577777777777783</v>
      </c>
      <c r="L21" s="32">
        <f t="shared" si="6"/>
        <v>-3.9555555555555566E-2</v>
      </c>
    </row>
    <row r="22" spans="1:12" x14ac:dyDescent="0.4">
      <c r="A22" s="86" t="s">
        <v>164</v>
      </c>
      <c r="B22" s="64">
        <v>3161</v>
      </c>
      <c r="C22" s="64">
        <v>3459</v>
      </c>
      <c r="D22" s="27">
        <f t="shared" si="0"/>
        <v>0.91384793292859212</v>
      </c>
      <c r="E22" s="18">
        <f t="shared" si="1"/>
        <v>-298</v>
      </c>
      <c r="F22" s="64">
        <v>4650</v>
      </c>
      <c r="G22" s="64">
        <v>4500</v>
      </c>
      <c r="H22" s="27">
        <f t="shared" si="2"/>
        <v>1.0333333333333334</v>
      </c>
      <c r="I22" s="18">
        <f t="shared" si="3"/>
        <v>150</v>
      </c>
      <c r="J22" s="27">
        <f t="shared" si="4"/>
        <v>0.67978494623655916</v>
      </c>
      <c r="K22" s="27">
        <f t="shared" si="5"/>
        <v>0.76866666666666672</v>
      </c>
      <c r="L22" s="32">
        <f t="shared" si="6"/>
        <v>-8.8881720430107558E-2</v>
      </c>
    </row>
    <row r="23" spans="1:12" x14ac:dyDescent="0.4">
      <c r="A23" s="86" t="s">
        <v>156</v>
      </c>
      <c r="B23" s="65">
        <v>715</v>
      </c>
      <c r="C23" s="65">
        <v>1539</v>
      </c>
      <c r="D23" s="23">
        <f t="shared" si="0"/>
        <v>0.46458739441195579</v>
      </c>
      <c r="E23" s="17">
        <f t="shared" si="1"/>
        <v>-824</v>
      </c>
      <c r="F23" s="65">
        <v>1950</v>
      </c>
      <c r="G23" s="65">
        <v>2400</v>
      </c>
      <c r="H23" s="23">
        <f t="shared" si="2"/>
        <v>0.8125</v>
      </c>
      <c r="I23" s="17">
        <f t="shared" si="3"/>
        <v>-450</v>
      </c>
      <c r="J23" s="23">
        <f t="shared" si="4"/>
        <v>0.36666666666666664</v>
      </c>
      <c r="K23" s="23">
        <f t="shared" si="5"/>
        <v>0.64124999999999999</v>
      </c>
      <c r="L23" s="22">
        <f t="shared" si="6"/>
        <v>-0.27458333333333335</v>
      </c>
    </row>
    <row r="24" spans="1:12" x14ac:dyDescent="0.4">
      <c r="A24" s="87" t="s">
        <v>163</v>
      </c>
      <c r="B24" s="64">
        <v>3358</v>
      </c>
      <c r="C24" s="64">
        <v>3573</v>
      </c>
      <c r="D24" s="27">
        <f t="shared" si="0"/>
        <v>0.93982647635040584</v>
      </c>
      <c r="E24" s="18">
        <f t="shared" si="1"/>
        <v>-215</v>
      </c>
      <c r="F24" s="64">
        <v>4500</v>
      </c>
      <c r="G24" s="64">
        <v>4350</v>
      </c>
      <c r="H24" s="27">
        <f t="shared" si="2"/>
        <v>1.0344827586206897</v>
      </c>
      <c r="I24" s="18">
        <f t="shared" si="3"/>
        <v>150</v>
      </c>
      <c r="J24" s="27">
        <f t="shared" si="4"/>
        <v>0.74622222222222223</v>
      </c>
      <c r="K24" s="27">
        <f t="shared" si="5"/>
        <v>0.82137931034482758</v>
      </c>
      <c r="L24" s="32">
        <f t="shared" si="6"/>
        <v>-7.5157088122605353E-2</v>
      </c>
    </row>
    <row r="25" spans="1:12" x14ac:dyDescent="0.4">
      <c r="A25" s="86" t="s">
        <v>154</v>
      </c>
      <c r="B25" s="64">
        <v>2618</v>
      </c>
      <c r="C25" s="64">
        <v>2690</v>
      </c>
      <c r="D25" s="27">
        <f t="shared" si="0"/>
        <v>0.97323420074349443</v>
      </c>
      <c r="E25" s="18">
        <f t="shared" si="1"/>
        <v>-72</v>
      </c>
      <c r="F25" s="64">
        <v>4534</v>
      </c>
      <c r="G25" s="64">
        <v>4500</v>
      </c>
      <c r="H25" s="27">
        <f t="shared" si="2"/>
        <v>1.0075555555555555</v>
      </c>
      <c r="I25" s="18">
        <f t="shared" si="3"/>
        <v>34</v>
      </c>
      <c r="J25" s="27">
        <f t="shared" si="4"/>
        <v>0.57741508601676228</v>
      </c>
      <c r="K25" s="27">
        <f t="shared" si="5"/>
        <v>0.59777777777777774</v>
      </c>
      <c r="L25" s="32">
        <f t="shared" si="6"/>
        <v>-2.0362691761015461E-2</v>
      </c>
    </row>
    <row r="26" spans="1:12" x14ac:dyDescent="0.4">
      <c r="A26" s="87" t="s">
        <v>162</v>
      </c>
      <c r="B26" s="65">
        <v>2381</v>
      </c>
      <c r="C26" s="65">
        <v>2413</v>
      </c>
      <c r="D26" s="23">
        <f t="shared" si="0"/>
        <v>0.98673849979278905</v>
      </c>
      <c r="E26" s="17">
        <f t="shared" si="1"/>
        <v>-32</v>
      </c>
      <c r="F26" s="65">
        <v>4500</v>
      </c>
      <c r="G26" s="65">
        <v>4500</v>
      </c>
      <c r="H26" s="23">
        <f t="shared" si="2"/>
        <v>1</v>
      </c>
      <c r="I26" s="17">
        <f t="shared" si="3"/>
        <v>0</v>
      </c>
      <c r="J26" s="23">
        <f t="shared" si="4"/>
        <v>0.52911111111111109</v>
      </c>
      <c r="K26" s="23">
        <f t="shared" si="5"/>
        <v>0.53622222222222227</v>
      </c>
      <c r="L26" s="22">
        <f t="shared" si="6"/>
        <v>-7.1111111111111791E-3</v>
      </c>
    </row>
    <row r="27" spans="1:12" x14ac:dyDescent="0.4">
      <c r="A27" s="87" t="s">
        <v>158</v>
      </c>
      <c r="B27" s="65">
        <v>3497</v>
      </c>
      <c r="C27" s="65">
        <v>3438</v>
      </c>
      <c r="D27" s="23">
        <f t="shared" si="0"/>
        <v>1.0171611401977894</v>
      </c>
      <c r="E27" s="17">
        <f t="shared" si="1"/>
        <v>59</v>
      </c>
      <c r="F27" s="65">
        <v>4350</v>
      </c>
      <c r="G27" s="65">
        <v>4500</v>
      </c>
      <c r="H27" s="23">
        <f t="shared" si="2"/>
        <v>0.96666666666666667</v>
      </c>
      <c r="I27" s="17">
        <f t="shared" si="3"/>
        <v>-150</v>
      </c>
      <c r="J27" s="23">
        <f t="shared" si="4"/>
        <v>0.80390804597701149</v>
      </c>
      <c r="K27" s="23">
        <f t="shared" si="5"/>
        <v>0.76400000000000001</v>
      </c>
      <c r="L27" s="22">
        <f t="shared" si="6"/>
        <v>3.9908045977011475E-2</v>
      </c>
    </row>
    <row r="28" spans="1:12" x14ac:dyDescent="0.4">
      <c r="A28" s="107" t="s">
        <v>89</v>
      </c>
      <c r="B28" s="48">
        <f>SUM(B29:B30)</f>
        <v>2171</v>
      </c>
      <c r="C28" s="48">
        <f>SUM(C29:C30)</f>
        <v>1819</v>
      </c>
      <c r="D28" s="31">
        <f t="shared" si="0"/>
        <v>1.193512919186366</v>
      </c>
      <c r="E28" s="19">
        <f t="shared" si="1"/>
        <v>352</v>
      </c>
      <c r="F28" s="48">
        <f>SUM(F29:F30)</f>
        <v>3861</v>
      </c>
      <c r="G28" s="48">
        <f>SUM(G29:G30)</f>
        <v>2769</v>
      </c>
      <c r="H28" s="31">
        <f t="shared" si="2"/>
        <v>1.3943661971830985</v>
      </c>
      <c r="I28" s="19">
        <f t="shared" si="3"/>
        <v>1092</v>
      </c>
      <c r="J28" s="31">
        <f t="shared" si="4"/>
        <v>0.56228956228956228</v>
      </c>
      <c r="K28" s="31">
        <f t="shared" si="5"/>
        <v>0.6569158540989527</v>
      </c>
      <c r="L28" s="30">
        <f t="shared" si="6"/>
        <v>-9.4626291809390417E-2</v>
      </c>
    </row>
    <row r="29" spans="1:12" x14ac:dyDescent="0.4">
      <c r="A29" s="88" t="s">
        <v>152</v>
      </c>
      <c r="B29" s="69">
        <v>1483</v>
      </c>
      <c r="C29" s="69">
        <v>1172</v>
      </c>
      <c r="D29" s="25">
        <f t="shared" si="0"/>
        <v>1.2653583617747439</v>
      </c>
      <c r="E29" s="26">
        <f t="shared" si="1"/>
        <v>311</v>
      </c>
      <c r="F29" s="69">
        <v>2691</v>
      </c>
      <c r="G29" s="69">
        <v>1599</v>
      </c>
      <c r="H29" s="25">
        <f t="shared" si="2"/>
        <v>1.6829268292682926</v>
      </c>
      <c r="I29" s="26">
        <f t="shared" si="3"/>
        <v>1092</v>
      </c>
      <c r="J29" s="25">
        <f t="shared" si="4"/>
        <v>0.55109624674842062</v>
      </c>
      <c r="K29" s="25">
        <f t="shared" si="5"/>
        <v>0.73295809881175733</v>
      </c>
      <c r="L29" s="24">
        <f t="shared" si="6"/>
        <v>-0.18186185206333672</v>
      </c>
    </row>
    <row r="30" spans="1:12" x14ac:dyDescent="0.4">
      <c r="A30" s="86" t="s">
        <v>151</v>
      </c>
      <c r="B30" s="64">
        <v>688</v>
      </c>
      <c r="C30" s="64">
        <v>647</v>
      </c>
      <c r="D30" s="27">
        <f t="shared" si="0"/>
        <v>1.063369397217929</v>
      </c>
      <c r="E30" s="18">
        <f t="shared" si="1"/>
        <v>41</v>
      </c>
      <c r="F30" s="64">
        <v>1170</v>
      </c>
      <c r="G30" s="64">
        <v>1170</v>
      </c>
      <c r="H30" s="27">
        <f t="shared" si="2"/>
        <v>1</v>
      </c>
      <c r="I30" s="18">
        <f t="shared" si="3"/>
        <v>0</v>
      </c>
      <c r="J30" s="27">
        <f t="shared" si="4"/>
        <v>0.58803418803418805</v>
      </c>
      <c r="K30" s="27">
        <f t="shared" si="5"/>
        <v>0.55299145299145303</v>
      </c>
      <c r="L30" s="32">
        <f t="shared" si="6"/>
        <v>3.5042735042735029E-2</v>
      </c>
    </row>
    <row r="31" spans="1:12" s="13" customFormat="1" x14ac:dyDescent="0.4">
      <c r="A31" s="84" t="s">
        <v>93</v>
      </c>
      <c r="B31" s="43">
        <f>SUM(B32:B49)</f>
        <v>227239</v>
      </c>
      <c r="C31" s="43">
        <f>SUM(C32:C49)</f>
        <v>202751</v>
      </c>
      <c r="D31" s="20">
        <f t="shared" si="0"/>
        <v>1.120778689131003</v>
      </c>
      <c r="E31" s="21">
        <f t="shared" si="1"/>
        <v>24488</v>
      </c>
      <c r="F31" s="43">
        <f>SUM(F32:F49)</f>
        <v>347882</v>
      </c>
      <c r="G31" s="43">
        <f>SUM(G32:G49)</f>
        <v>339355</v>
      </c>
      <c r="H31" s="20">
        <f t="shared" si="2"/>
        <v>1.0251270793122247</v>
      </c>
      <c r="I31" s="21">
        <f t="shared" si="3"/>
        <v>8527</v>
      </c>
      <c r="J31" s="20">
        <f t="shared" si="4"/>
        <v>0.65320712195514574</v>
      </c>
      <c r="K31" s="20">
        <f t="shared" si="5"/>
        <v>0.59745988713883691</v>
      </c>
      <c r="L31" s="33">
        <f t="shared" si="6"/>
        <v>5.5747234816308833E-2</v>
      </c>
    </row>
    <row r="32" spans="1:12" x14ac:dyDescent="0.4">
      <c r="A32" s="86" t="s">
        <v>82</v>
      </c>
      <c r="B32" s="64">
        <v>85844</v>
      </c>
      <c r="C32" s="64">
        <v>76257</v>
      </c>
      <c r="D32" s="27">
        <f t="shared" si="0"/>
        <v>1.1257196060689509</v>
      </c>
      <c r="E32" s="18">
        <f t="shared" si="1"/>
        <v>9587</v>
      </c>
      <c r="F32" s="64">
        <v>126083</v>
      </c>
      <c r="G32" s="64">
        <v>123728</v>
      </c>
      <c r="H32" s="27">
        <f t="shared" si="2"/>
        <v>1.0190336867968446</v>
      </c>
      <c r="I32" s="18">
        <f t="shared" si="3"/>
        <v>2355</v>
      </c>
      <c r="J32" s="27">
        <f t="shared" si="4"/>
        <v>0.68085308883830498</v>
      </c>
      <c r="K32" s="27">
        <f t="shared" si="5"/>
        <v>0.61632775119617222</v>
      </c>
      <c r="L32" s="32">
        <f t="shared" si="6"/>
        <v>6.4525337642132752E-2</v>
      </c>
    </row>
    <row r="33" spans="1:12" x14ac:dyDescent="0.4">
      <c r="A33" s="86" t="s">
        <v>150</v>
      </c>
      <c r="B33" s="64">
        <v>29891</v>
      </c>
      <c r="C33" s="64">
        <v>26348</v>
      </c>
      <c r="D33" s="27">
        <f t="shared" si="0"/>
        <v>1.134469409442842</v>
      </c>
      <c r="E33" s="18">
        <f t="shared" si="1"/>
        <v>3543</v>
      </c>
      <c r="F33" s="64">
        <v>42780</v>
      </c>
      <c r="G33" s="64">
        <v>42592</v>
      </c>
      <c r="H33" s="27">
        <f t="shared" si="2"/>
        <v>1.0044139744552967</v>
      </c>
      <c r="I33" s="18">
        <f t="shared" si="3"/>
        <v>188</v>
      </c>
      <c r="J33" s="27">
        <f t="shared" si="4"/>
        <v>0.69871435250116876</v>
      </c>
      <c r="K33" s="27">
        <f t="shared" si="5"/>
        <v>0.61861382419233657</v>
      </c>
      <c r="L33" s="32">
        <f t="shared" si="6"/>
        <v>8.0100528308832186E-2</v>
      </c>
    </row>
    <row r="34" spans="1:12" x14ac:dyDescent="0.4">
      <c r="A34" s="86" t="s">
        <v>149</v>
      </c>
      <c r="B34" s="64">
        <v>9897</v>
      </c>
      <c r="C34" s="64">
        <v>9599</v>
      </c>
      <c r="D34" s="27">
        <f t="shared" si="0"/>
        <v>1.0310449005104698</v>
      </c>
      <c r="E34" s="18">
        <f t="shared" si="1"/>
        <v>298</v>
      </c>
      <c r="F34" s="64">
        <v>17279</v>
      </c>
      <c r="G34" s="64">
        <v>17280</v>
      </c>
      <c r="H34" s="27">
        <f t="shared" si="2"/>
        <v>0.99994212962962958</v>
      </c>
      <c r="I34" s="18">
        <f t="shared" si="3"/>
        <v>-1</v>
      </c>
      <c r="J34" s="27">
        <f t="shared" si="4"/>
        <v>0.57277620232652349</v>
      </c>
      <c r="K34" s="27">
        <f t="shared" si="5"/>
        <v>0.55549768518518516</v>
      </c>
      <c r="L34" s="32">
        <f t="shared" si="6"/>
        <v>1.7278517141338323E-2</v>
      </c>
    </row>
    <row r="35" spans="1:12" x14ac:dyDescent="0.4">
      <c r="A35" s="86" t="s">
        <v>80</v>
      </c>
      <c r="B35" s="64">
        <v>32779</v>
      </c>
      <c r="C35" s="64">
        <v>28724</v>
      </c>
      <c r="D35" s="27">
        <f t="shared" si="0"/>
        <v>1.1411711460799332</v>
      </c>
      <c r="E35" s="18">
        <f t="shared" si="1"/>
        <v>4055</v>
      </c>
      <c r="F35" s="64">
        <v>54488</v>
      </c>
      <c r="G35" s="64">
        <v>52391</v>
      </c>
      <c r="H35" s="27">
        <f t="shared" si="2"/>
        <v>1.0400259586570213</v>
      </c>
      <c r="I35" s="18">
        <f t="shared" si="3"/>
        <v>2097</v>
      </c>
      <c r="J35" s="27">
        <f t="shared" si="4"/>
        <v>0.6015819997063574</v>
      </c>
      <c r="K35" s="27">
        <f t="shared" si="5"/>
        <v>0.54826210608692327</v>
      </c>
      <c r="L35" s="32">
        <f t="shared" si="6"/>
        <v>5.3319893619434122E-2</v>
      </c>
    </row>
    <row r="36" spans="1:12" x14ac:dyDescent="0.4">
      <c r="A36" s="86" t="s">
        <v>81</v>
      </c>
      <c r="B36" s="64">
        <v>20745</v>
      </c>
      <c r="C36" s="64">
        <v>16740</v>
      </c>
      <c r="D36" s="27">
        <f t="shared" si="0"/>
        <v>1.239247311827957</v>
      </c>
      <c r="E36" s="18">
        <f t="shared" si="1"/>
        <v>4005</v>
      </c>
      <c r="F36" s="64">
        <v>28138</v>
      </c>
      <c r="G36" s="64">
        <v>25291</v>
      </c>
      <c r="H36" s="27">
        <f t="shared" si="2"/>
        <v>1.1125696888221106</v>
      </c>
      <c r="I36" s="18">
        <f t="shared" si="3"/>
        <v>2847</v>
      </c>
      <c r="J36" s="27">
        <f t="shared" si="4"/>
        <v>0.73725922240386665</v>
      </c>
      <c r="K36" s="27">
        <f t="shared" si="5"/>
        <v>0.66189553596140915</v>
      </c>
      <c r="L36" s="32">
        <f t="shared" si="6"/>
        <v>7.53636864424575E-2</v>
      </c>
    </row>
    <row r="37" spans="1:12" x14ac:dyDescent="0.4">
      <c r="A37" s="86" t="s">
        <v>79</v>
      </c>
      <c r="B37" s="64">
        <v>4415</v>
      </c>
      <c r="C37" s="64">
        <v>4530</v>
      </c>
      <c r="D37" s="27">
        <f t="shared" si="0"/>
        <v>0.97461368653421632</v>
      </c>
      <c r="E37" s="18">
        <f t="shared" si="1"/>
        <v>-115</v>
      </c>
      <c r="F37" s="64">
        <v>8640</v>
      </c>
      <c r="G37" s="64">
        <v>8518</v>
      </c>
      <c r="H37" s="27">
        <f t="shared" si="2"/>
        <v>1.0143226109415355</v>
      </c>
      <c r="I37" s="18">
        <f t="shared" si="3"/>
        <v>122</v>
      </c>
      <c r="J37" s="27">
        <f t="shared" si="4"/>
        <v>0.51099537037037035</v>
      </c>
      <c r="K37" s="27">
        <f t="shared" si="5"/>
        <v>0.53181498004226346</v>
      </c>
      <c r="L37" s="32">
        <f t="shared" si="6"/>
        <v>-2.0819609671893113E-2</v>
      </c>
    </row>
    <row r="38" spans="1:12" x14ac:dyDescent="0.4">
      <c r="A38" s="86" t="s">
        <v>78</v>
      </c>
      <c r="B38" s="64">
        <v>6984</v>
      </c>
      <c r="C38" s="64">
        <v>5958</v>
      </c>
      <c r="D38" s="27">
        <f t="shared" si="0"/>
        <v>1.1722054380664653</v>
      </c>
      <c r="E38" s="18">
        <f t="shared" si="1"/>
        <v>1026</v>
      </c>
      <c r="F38" s="64">
        <v>8640</v>
      </c>
      <c r="G38" s="64">
        <v>8352</v>
      </c>
      <c r="H38" s="27">
        <f t="shared" si="2"/>
        <v>1.0344827586206897</v>
      </c>
      <c r="I38" s="18">
        <f t="shared" si="3"/>
        <v>288</v>
      </c>
      <c r="J38" s="27">
        <f t="shared" si="4"/>
        <v>0.80833333333333335</v>
      </c>
      <c r="K38" s="27">
        <f t="shared" si="5"/>
        <v>0.71336206896551724</v>
      </c>
      <c r="L38" s="32">
        <f t="shared" si="6"/>
        <v>9.4971264367816111E-2</v>
      </c>
    </row>
    <row r="39" spans="1:12" x14ac:dyDescent="0.4">
      <c r="A39" s="87" t="s">
        <v>77</v>
      </c>
      <c r="B39" s="65">
        <v>3388</v>
      </c>
      <c r="C39" s="65">
        <v>3109</v>
      </c>
      <c r="D39" s="23">
        <f t="shared" si="0"/>
        <v>1.0897394660662592</v>
      </c>
      <c r="E39" s="17">
        <f t="shared" si="1"/>
        <v>279</v>
      </c>
      <c r="F39" s="65">
        <v>8640</v>
      </c>
      <c r="G39" s="65">
        <v>8640</v>
      </c>
      <c r="H39" s="23">
        <f t="shared" si="2"/>
        <v>1</v>
      </c>
      <c r="I39" s="17">
        <f t="shared" si="3"/>
        <v>0</v>
      </c>
      <c r="J39" s="23">
        <f t="shared" si="4"/>
        <v>0.39212962962962961</v>
      </c>
      <c r="K39" s="23">
        <f t="shared" si="5"/>
        <v>0.35983796296296294</v>
      </c>
      <c r="L39" s="22">
        <f t="shared" si="6"/>
        <v>3.2291666666666663E-2</v>
      </c>
    </row>
    <row r="40" spans="1:12" x14ac:dyDescent="0.4">
      <c r="A40" s="86" t="s">
        <v>95</v>
      </c>
      <c r="B40" s="64">
        <v>2116</v>
      </c>
      <c r="C40" s="64">
        <v>1840</v>
      </c>
      <c r="D40" s="27">
        <f t="shared" si="0"/>
        <v>1.1499999999999999</v>
      </c>
      <c r="E40" s="18">
        <f t="shared" si="1"/>
        <v>276</v>
      </c>
      <c r="F40" s="64">
        <v>4980</v>
      </c>
      <c r="G40" s="64">
        <v>5102</v>
      </c>
      <c r="H40" s="27">
        <f t="shared" si="2"/>
        <v>0.97608780870246958</v>
      </c>
      <c r="I40" s="18">
        <f t="shared" si="3"/>
        <v>-122</v>
      </c>
      <c r="J40" s="27">
        <f t="shared" si="4"/>
        <v>0.42489959839357427</v>
      </c>
      <c r="K40" s="27">
        <f t="shared" si="5"/>
        <v>0.36064288514308113</v>
      </c>
      <c r="L40" s="32">
        <f t="shared" si="6"/>
        <v>6.4256713250493147E-2</v>
      </c>
    </row>
    <row r="41" spans="1:12" x14ac:dyDescent="0.4">
      <c r="A41" s="86" t="s">
        <v>92</v>
      </c>
      <c r="B41" s="64">
        <v>4549</v>
      </c>
      <c r="C41" s="64">
        <v>3929</v>
      </c>
      <c r="D41" s="27">
        <f t="shared" si="0"/>
        <v>1.157800967167218</v>
      </c>
      <c r="E41" s="18">
        <f t="shared" si="1"/>
        <v>620</v>
      </c>
      <c r="F41" s="64">
        <v>8639</v>
      </c>
      <c r="G41" s="64">
        <v>8352</v>
      </c>
      <c r="H41" s="27">
        <f t="shared" si="2"/>
        <v>1.0343630268199233</v>
      </c>
      <c r="I41" s="18">
        <f t="shared" si="3"/>
        <v>287</v>
      </c>
      <c r="J41" s="27">
        <f t="shared" si="4"/>
        <v>0.52656557471929621</v>
      </c>
      <c r="K41" s="27">
        <f t="shared" si="5"/>
        <v>0.47042624521072796</v>
      </c>
      <c r="L41" s="32">
        <f t="shared" si="6"/>
        <v>5.6139329508568259E-2</v>
      </c>
    </row>
    <row r="42" spans="1:12" x14ac:dyDescent="0.4">
      <c r="A42" s="86" t="s">
        <v>74</v>
      </c>
      <c r="B42" s="64">
        <v>7173</v>
      </c>
      <c r="C42" s="64">
        <v>6991</v>
      </c>
      <c r="D42" s="27">
        <f t="shared" si="0"/>
        <v>1.0260334716063511</v>
      </c>
      <c r="E42" s="18">
        <f t="shared" si="1"/>
        <v>182</v>
      </c>
      <c r="F42" s="64">
        <v>11543</v>
      </c>
      <c r="G42" s="64">
        <v>11664</v>
      </c>
      <c r="H42" s="27">
        <f t="shared" si="2"/>
        <v>0.98962620027434844</v>
      </c>
      <c r="I42" s="18">
        <f t="shared" si="3"/>
        <v>-121</v>
      </c>
      <c r="J42" s="27">
        <f t="shared" si="4"/>
        <v>0.62141557653989432</v>
      </c>
      <c r="K42" s="27">
        <f t="shared" si="5"/>
        <v>0.59936556927297668</v>
      </c>
      <c r="L42" s="32">
        <f t="shared" si="6"/>
        <v>2.2050007266917637E-2</v>
      </c>
    </row>
    <row r="43" spans="1:12" x14ac:dyDescent="0.4">
      <c r="A43" s="86" t="s">
        <v>76</v>
      </c>
      <c r="B43" s="64">
        <v>2378</v>
      </c>
      <c r="C43" s="64">
        <v>2023</v>
      </c>
      <c r="D43" s="27">
        <f t="shared" si="0"/>
        <v>1.175481957488878</v>
      </c>
      <c r="E43" s="18">
        <f t="shared" si="1"/>
        <v>355</v>
      </c>
      <c r="F43" s="64">
        <v>3955</v>
      </c>
      <c r="G43" s="64">
        <v>3780</v>
      </c>
      <c r="H43" s="27">
        <f t="shared" si="2"/>
        <v>1.0462962962962963</v>
      </c>
      <c r="I43" s="18">
        <f t="shared" si="3"/>
        <v>175</v>
      </c>
      <c r="J43" s="27">
        <f t="shared" si="4"/>
        <v>0.60126422250316058</v>
      </c>
      <c r="K43" s="27">
        <f t="shared" si="5"/>
        <v>0.53518518518518521</v>
      </c>
      <c r="L43" s="32">
        <f t="shared" si="6"/>
        <v>6.6079037317975375E-2</v>
      </c>
    </row>
    <row r="44" spans="1:12" x14ac:dyDescent="0.4">
      <c r="A44" s="86" t="s">
        <v>75</v>
      </c>
      <c r="B44" s="64">
        <v>2897</v>
      </c>
      <c r="C44" s="64">
        <v>2428</v>
      </c>
      <c r="D44" s="27">
        <f t="shared" si="0"/>
        <v>1.193163097199341</v>
      </c>
      <c r="E44" s="18">
        <f t="shared" si="1"/>
        <v>469</v>
      </c>
      <c r="F44" s="64">
        <v>3976</v>
      </c>
      <c r="G44" s="64">
        <v>3654</v>
      </c>
      <c r="H44" s="27">
        <f t="shared" si="2"/>
        <v>1.0881226053639848</v>
      </c>
      <c r="I44" s="18">
        <f t="shared" si="3"/>
        <v>322</v>
      </c>
      <c r="J44" s="27">
        <f t="shared" si="4"/>
        <v>0.72862173038229372</v>
      </c>
      <c r="K44" s="27">
        <f t="shared" si="5"/>
        <v>0.66447728516694038</v>
      </c>
      <c r="L44" s="32">
        <f t="shared" si="6"/>
        <v>6.4144445215353341E-2</v>
      </c>
    </row>
    <row r="45" spans="1:12" x14ac:dyDescent="0.4">
      <c r="A45" s="86" t="s">
        <v>147</v>
      </c>
      <c r="B45" s="64">
        <v>2432</v>
      </c>
      <c r="C45" s="64">
        <v>2775</v>
      </c>
      <c r="D45" s="27">
        <f t="shared" si="0"/>
        <v>0.87639639639639644</v>
      </c>
      <c r="E45" s="18">
        <f t="shared" si="1"/>
        <v>-343</v>
      </c>
      <c r="F45" s="64">
        <v>4971</v>
      </c>
      <c r="G45" s="64">
        <v>4814</v>
      </c>
      <c r="H45" s="27">
        <f t="shared" si="2"/>
        <v>1.0326132114665558</v>
      </c>
      <c r="I45" s="18">
        <f t="shared" si="3"/>
        <v>157</v>
      </c>
      <c r="J45" s="27">
        <f t="shared" si="4"/>
        <v>0.4892375779521223</v>
      </c>
      <c r="K45" s="27">
        <f t="shared" si="5"/>
        <v>0.57644370585791438</v>
      </c>
      <c r="L45" s="32">
        <f t="shared" si="6"/>
        <v>-8.7206127905792075E-2</v>
      </c>
    </row>
    <row r="46" spans="1:12" x14ac:dyDescent="0.4">
      <c r="A46" s="86" t="s">
        <v>98</v>
      </c>
      <c r="B46" s="64">
        <v>2689</v>
      </c>
      <c r="C46" s="64">
        <v>2748</v>
      </c>
      <c r="D46" s="27">
        <f t="shared" si="0"/>
        <v>0.97852983988355169</v>
      </c>
      <c r="E46" s="18">
        <f t="shared" si="1"/>
        <v>-59</v>
      </c>
      <c r="F46" s="64">
        <v>3783</v>
      </c>
      <c r="G46" s="64">
        <v>3654</v>
      </c>
      <c r="H46" s="27">
        <f t="shared" si="2"/>
        <v>1.035303776683087</v>
      </c>
      <c r="I46" s="18">
        <f t="shared" si="3"/>
        <v>129</v>
      </c>
      <c r="J46" s="27">
        <f t="shared" si="4"/>
        <v>0.71081152524451496</v>
      </c>
      <c r="K46" s="27">
        <f t="shared" si="5"/>
        <v>0.7520525451559934</v>
      </c>
      <c r="L46" s="32">
        <f t="shared" si="6"/>
        <v>-4.1241019911478438E-2</v>
      </c>
    </row>
    <row r="47" spans="1:12" x14ac:dyDescent="0.4">
      <c r="A47" s="86" t="s">
        <v>146</v>
      </c>
      <c r="B47" s="64">
        <v>2825</v>
      </c>
      <c r="C47" s="64">
        <v>2858</v>
      </c>
      <c r="D47" s="27">
        <f t="shared" si="0"/>
        <v>0.9884534639608118</v>
      </c>
      <c r="E47" s="18">
        <f t="shared" si="1"/>
        <v>-33</v>
      </c>
      <c r="F47" s="64">
        <v>3787</v>
      </c>
      <c r="G47" s="64">
        <v>3983</v>
      </c>
      <c r="H47" s="27">
        <f t="shared" si="2"/>
        <v>0.95079086115992972</v>
      </c>
      <c r="I47" s="18">
        <f t="shared" si="3"/>
        <v>-196</v>
      </c>
      <c r="J47" s="27">
        <f t="shared" si="4"/>
        <v>0.74597306575125433</v>
      </c>
      <c r="K47" s="27">
        <f t="shared" si="5"/>
        <v>0.71754958573939243</v>
      </c>
      <c r="L47" s="32">
        <f t="shared" si="6"/>
        <v>2.8423480011861901E-2</v>
      </c>
    </row>
    <row r="48" spans="1:12" x14ac:dyDescent="0.4">
      <c r="A48" s="86" t="s">
        <v>145</v>
      </c>
      <c r="B48" s="64">
        <v>2814</v>
      </c>
      <c r="C48" s="64">
        <v>2601</v>
      </c>
      <c r="D48" s="27">
        <f t="shared" si="0"/>
        <v>1.0818915801614764</v>
      </c>
      <c r="E48" s="18">
        <f t="shared" si="1"/>
        <v>213</v>
      </c>
      <c r="F48" s="64">
        <v>3780</v>
      </c>
      <c r="G48" s="64">
        <v>3780</v>
      </c>
      <c r="H48" s="27">
        <f t="shared" si="2"/>
        <v>1</v>
      </c>
      <c r="I48" s="18">
        <f t="shared" si="3"/>
        <v>0</v>
      </c>
      <c r="J48" s="27">
        <f t="shared" si="4"/>
        <v>0.74444444444444446</v>
      </c>
      <c r="K48" s="27">
        <f t="shared" si="5"/>
        <v>0.68809523809523809</v>
      </c>
      <c r="L48" s="32">
        <f t="shared" si="6"/>
        <v>5.6349206349206371E-2</v>
      </c>
    </row>
    <row r="49" spans="1:12" x14ac:dyDescent="0.4">
      <c r="A49" s="85" t="s">
        <v>144</v>
      </c>
      <c r="B49" s="61">
        <v>3423</v>
      </c>
      <c r="C49" s="61">
        <v>3293</v>
      </c>
      <c r="D49" s="36">
        <f t="shared" si="0"/>
        <v>1.0394776799271181</v>
      </c>
      <c r="E49" s="16">
        <f t="shared" si="1"/>
        <v>130</v>
      </c>
      <c r="F49" s="61">
        <v>3780</v>
      </c>
      <c r="G49" s="61">
        <v>3780</v>
      </c>
      <c r="H49" s="36">
        <f t="shared" si="2"/>
        <v>1</v>
      </c>
      <c r="I49" s="16">
        <f t="shared" si="3"/>
        <v>0</v>
      </c>
      <c r="J49" s="36">
        <f t="shared" si="4"/>
        <v>0.90555555555555556</v>
      </c>
      <c r="K49" s="36">
        <f t="shared" si="5"/>
        <v>0.87116402116402114</v>
      </c>
      <c r="L49" s="35">
        <f t="shared" si="6"/>
        <v>3.4391534391534417E-2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６月(上旬)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118</v>
      </c>
      <c r="C4" s="177" t="s">
        <v>194</v>
      </c>
      <c r="D4" s="176" t="s">
        <v>87</v>
      </c>
      <c r="E4" s="176"/>
      <c r="F4" s="173" t="str">
        <f>+B4</f>
        <v>(05'6/1～10)</v>
      </c>
      <c r="G4" s="173" t="str">
        <f>+C4</f>
        <v>(04'6/1～10)</v>
      </c>
      <c r="H4" s="176" t="s">
        <v>87</v>
      </c>
      <c r="I4" s="176"/>
      <c r="J4" s="173" t="str">
        <f>+B4</f>
        <v>(05'6/1～10)</v>
      </c>
      <c r="K4" s="173" t="str">
        <f>+C4</f>
        <v>(04'6/1～10)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+B7+B31</f>
        <v>101310</v>
      </c>
      <c r="C6" s="43">
        <f>+C7+C31</f>
        <v>111871</v>
      </c>
      <c r="D6" s="20">
        <f t="shared" ref="D6:D49" si="0">+B6/C6</f>
        <v>0.90559662468378754</v>
      </c>
      <c r="E6" s="21">
        <f t="shared" ref="E6:E49" si="1">+B6-C6</f>
        <v>-10561</v>
      </c>
      <c r="F6" s="43">
        <f>+F7+F31</f>
        <v>215242</v>
      </c>
      <c r="G6" s="43">
        <f>+G7+G31</f>
        <v>207644</v>
      </c>
      <c r="H6" s="20">
        <f t="shared" ref="H6:H49" si="2">+F6/G6</f>
        <v>1.036591473868737</v>
      </c>
      <c r="I6" s="21">
        <f t="shared" ref="I6:I49" si="3">+F6-G6</f>
        <v>7598</v>
      </c>
      <c r="J6" s="20">
        <f t="shared" ref="J6:J49" si="4">+B6/F6</f>
        <v>0.47067951422120219</v>
      </c>
      <c r="K6" s="20">
        <f t="shared" ref="K6:K49" si="5">+C6/G6</f>
        <v>0.53876346053822888</v>
      </c>
      <c r="L6" s="33">
        <f t="shared" ref="L6:L49" si="6">+J6-K6</f>
        <v>-6.8083946317026689E-2</v>
      </c>
    </row>
    <row r="7" spans="1:12" s="13" customFormat="1" x14ac:dyDescent="0.4">
      <c r="A7" s="84" t="s">
        <v>84</v>
      </c>
      <c r="B7" s="43">
        <f>+B8+B14+B28</f>
        <v>34023</v>
      </c>
      <c r="C7" s="43">
        <f>+C8+C14+C28</f>
        <v>55409</v>
      </c>
      <c r="D7" s="20">
        <f t="shared" si="0"/>
        <v>0.61403382122037931</v>
      </c>
      <c r="E7" s="21">
        <f t="shared" si="1"/>
        <v>-21386</v>
      </c>
      <c r="F7" s="43">
        <f>+F8+F14+F28</f>
        <v>98619</v>
      </c>
      <c r="G7" s="43">
        <f>+G8+G14+G28</f>
        <v>94117</v>
      </c>
      <c r="H7" s="20">
        <f t="shared" si="2"/>
        <v>1.0478340788592921</v>
      </c>
      <c r="I7" s="21">
        <f t="shared" si="3"/>
        <v>4502</v>
      </c>
      <c r="J7" s="20">
        <f t="shared" si="4"/>
        <v>0.34499437228120344</v>
      </c>
      <c r="K7" s="20">
        <f t="shared" si="5"/>
        <v>0.58872467248212335</v>
      </c>
      <c r="L7" s="33">
        <f t="shared" si="6"/>
        <v>-0.2437303002009199</v>
      </c>
    </row>
    <row r="8" spans="1:12" x14ac:dyDescent="0.4">
      <c r="A8" s="110" t="s">
        <v>91</v>
      </c>
      <c r="B8" s="46">
        <f>SUM(B9:B13)</f>
        <v>21173</v>
      </c>
      <c r="C8" s="46">
        <f>SUM(C9:C13)</f>
        <v>42803</v>
      </c>
      <c r="D8" s="38">
        <f t="shared" si="0"/>
        <v>0.49466158914094804</v>
      </c>
      <c r="E8" s="109">
        <f t="shared" si="1"/>
        <v>-21630</v>
      </c>
      <c r="F8" s="46">
        <f>SUM(F9:F13)</f>
        <v>79025</v>
      </c>
      <c r="G8" s="46">
        <f>SUM(G9:G13)</f>
        <v>74476</v>
      </c>
      <c r="H8" s="38">
        <f t="shared" si="2"/>
        <v>1.0610800794886943</v>
      </c>
      <c r="I8" s="109">
        <f t="shared" si="3"/>
        <v>4549</v>
      </c>
      <c r="J8" s="38">
        <f t="shared" si="4"/>
        <v>0.26792787092692188</v>
      </c>
      <c r="K8" s="38">
        <f t="shared" si="5"/>
        <v>0.57472205811268062</v>
      </c>
      <c r="L8" s="108">
        <f t="shared" si="6"/>
        <v>-0.30679418718575874</v>
      </c>
    </row>
    <row r="9" spans="1:12" x14ac:dyDescent="0.4">
      <c r="A9" s="88" t="s">
        <v>82</v>
      </c>
      <c r="B9" s="69"/>
      <c r="C9" s="69">
        <v>23969</v>
      </c>
      <c r="D9" s="25">
        <f t="shared" si="0"/>
        <v>0</v>
      </c>
      <c r="E9" s="26">
        <f t="shared" si="1"/>
        <v>-23969</v>
      </c>
      <c r="F9" s="69">
        <v>45735</v>
      </c>
      <c r="G9" s="69">
        <v>44773</v>
      </c>
      <c r="H9" s="25">
        <f t="shared" si="2"/>
        <v>1.0214861635360597</v>
      </c>
      <c r="I9" s="26">
        <f t="shared" si="3"/>
        <v>962</v>
      </c>
      <c r="J9" s="25">
        <f t="shared" si="4"/>
        <v>0</v>
      </c>
      <c r="K9" s="25">
        <f t="shared" si="5"/>
        <v>0.5353449623657115</v>
      </c>
      <c r="L9" s="24">
        <f t="shared" si="6"/>
        <v>-0.5353449623657115</v>
      </c>
    </row>
    <row r="10" spans="1:12" x14ac:dyDescent="0.4">
      <c r="A10" s="86" t="s">
        <v>83</v>
      </c>
      <c r="B10" s="64">
        <v>7983</v>
      </c>
      <c r="C10" s="64">
        <v>7676</v>
      </c>
      <c r="D10" s="27">
        <f t="shared" si="0"/>
        <v>1.0399947889525796</v>
      </c>
      <c r="E10" s="18">
        <f t="shared" si="1"/>
        <v>307</v>
      </c>
      <c r="F10" s="64">
        <v>13140</v>
      </c>
      <c r="G10" s="64">
        <v>10773</v>
      </c>
      <c r="H10" s="27">
        <f t="shared" si="2"/>
        <v>1.2197159565580618</v>
      </c>
      <c r="I10" s="18">
        <f t="shared" si="3"/>
        <v>2367</v>
      </c>
      <c r="J10" s="27">
        <f t="shared" si="4"/>
        <v>0.6075342465753425</v>
      </c>
      <c r="K10" s="27">
        <f t="shared" si="5"/>
        <v>0.71252204585537915</v>
      </c>
      <c r="L10" s="32">
        <f t="shared" si="6"/>
        <v>-0.10498779928003665</v>
      </c>
    </row>
    <row r="11" spans="1:12" x14ac:dyDescent="0.4">
      <c r="A11" s="86" t="s">
        <v>96</v>
      </c>
      <c r="B11" s="64">
        <v>1981</v>
      </c>
      <c r="C11" s="64">
        <v>1853</v>
      </c>
      <c r="D11" s="27">
        <f t="shared" si="0"/>
        <v>1.069077172153265</v>
      </c>
      <c r="E11" s="18">
        <f t="shared" si="1"/>
        <v>128</v>
      </c>
      <c r="F11" s="64">
        <v>2700</v>
      </c>
      <c r="G11" s="64">
        <v>2700</v>
      </c>
      <c r="H11" s="27">
        <f t="shared" si="2"/>
        <v>1</v>
      </c>
      <c r="I11" s="18">
        <f t="shared" si="3"/>
        <v>0</v>
      </c>
      <c r="J11" s="27">
        <f t="shared" si="4"/>
        <v>0.73370370370370375</v>
      </c>
      <c r="K11" s="27">
        <f t="shared" si="5"/>
        <v>0.68629629629629629</v>
      </c>
      <c r="L11" s="32">
        <f t="shared" si="6"/>
        <v>4.7407407407407454E-2</v>
      </c>
    </row>
    <row r="12" spans="1:12" x14ac:dyDescent="0.4">
      <c r="A12" s="86" t="s">
        <v>80</v>
      </c>
      <c r="B12" s="64">
        <v>6105</v>
      </c>
      <c r="C12" s="64">
        <v>4887</v>
      </c>
      <c r="D12" s="27">
        <f t="shared" si="0"/>
        <v>1.2492326580724371</v>
      </c>
      <c r="E12" s="18">
        <f t="shared" si="1"/>
        <v>1218</v>
      </c>
      <c r="F12" s="64">
        <v>9450</v>
      </c>
      <c r="G12" s="64">
        <v>9330</v>
      </c>
      <c r="H12" s="27">
        <f t="shared" si="2"/>
        <v>1.0128617363344052</v>
      </c>
      <c r="I12" s="18">
        <f t="shared" si="3"/>
        <v>120</v>
      </c>
      <c r="J12" s="27">
        <f t="shared" si="4"/>
        <v>0.64603174603174607</v>
      </c>
      <c r="K12" s="27">
        <f t="shared" si="5"/>
        <v>0.52379421221864952</v>
      </c>
      <c r="L12" s="32">
        <f t="shared" si="6"/>
        <v>0.12223753381309654</v>
      </c>
    </row>
    <row r="13" spans="1:12" x14ac:dyDescent="0.4">
      <c r="A13" s="86" t="s">
        <v>81</v>
      </c>
      <c r="B13" s="64">
        <v>5104</v>
      </c>
      <c r="C13" s="64">
        <v>4418</v>
      </c>
      <c r="D13" s="27">
        <f t="shared" si="0"/>
        <v>1.155273879583522</v>
      </c>
      <c r="E13" s="18">
        <f t="shared" si="1"/>
        <v>686</v>
      </c>
      <c r="F13" s="64">
        <v>8000</v>
      </c>
      <c r="G13" s="64">
        <v>6900</v>
      </c>
      <c r="H13" s="27">
        <f t="shared" si="2"/>
        <v>1.1594202898550725</v>
      </c>
      <c r="I13" s="18">
        <f t="shared" si="3"/>
        <v>1100</v>
      </c>
      <c r="J13" s="27">
        <f t="shared" si="4"/>
        <v>0.63800000000000001</v>
      </c>
      <c r="K13" s="27">
        <f t="shared" si="5"/>
        <v>0.64028985507246372</v>
      </c>
      <c r="L13" s="32">
        <f t="shared" si="6"/>
        <v>-2.289855072463709E-3</v>
      </c>
    </row>
    <row r="14" spans="1:12" x14ac:dyDescent="0.4">
      <c r="A14" s="107" t="s">
        <v>90</v>
      </c>
      <c r="B14" s="48">
        <f>SUM(B15:B27)</f>
        <v>12370</v>
      </c>
      <c r="C14" s="48">
        <f>SUM(C15:C27)</f>
        <v>12148</v>
      </c>
      <c r="D14" s="31">
        <f t="shared" si="0"/>
        <v>1.018274613105038</v>
      </c>
      <c r="E14" s="19">
        <f t="shared" si="1"/>
        <v>222</v>
      </c>
      <c r="F14" s="48">
        <f>SUM(F15:F27)</f>
        <v>18736</v>
      </c>
      <c r="G14" s="48">
        <f>SUM(G15:G27)</f>
        <v>18900</v>
      </c>
      <c r="H14" s="31">
        <f t="shared" si="2"/>
        <v>0.99132275132275127</v>
      </c>
      <c r="I14" s="19">
        <f t="shared" si="3"/>
        <v>-164</v>
      </c>
      <c r="J14" s="31">
        <f t="shared" si="4"/>
        <v>0.66022630230572166</v>
      </c>
      <c r="K14" s="31">
        <f t="shared" si="5"/>
        <v>0.64275132275132274</v>
      </c>
      <c r="L14" s="30">
        <f t="shared" si="6"/>
        <v>1.7474979554398917E-2</v>
      </c>
    </row>
    <row r="15" spans="1:12" x14ac:dyDescent="0.4">
      <c r="A15" s="88" t="s">
        <v>157</v>
      </c>
      <c r="B15" s="69">
        <v>526</v>
      </c>
      <c r="C15" s="69">
        <v>411</v>
      </c>
      <c r="D15" s="25">
        <f t="shared" si="0"/>
        <v>1.2798053527980535</v>
      </c>
      <c r="E15" s="26">
        <f t="shared" si="1"/>
        <v>115</v>
      </c>
      <c r="F15" s="69">
        <v>900</v>
      </c>
      <c r="G15" s="69">
        <v>900</v>
      </c>
      <c r="H15" s="25">
        <f t="shared" si="2"/>
        <v>1</v>
      </c>
      <c r="I15" s="26">
        <f t="shared" si="3"/>
        <v>0</v>
      </c>
      <c r="J15" s="25">
        <f t="shared" si="4"/>
        <v>0.58444444444444443</v>
      </c>
      <c r="K15" s="25">
        <f t="shared" si="5"/>
        <v>0.45666666666666667</v>
      </c>
      <c r="L15" s="24">
        <f t="shared" si="6"/>
        <v>0.12777777777777777</v>
      </c>
    </row>
    <row r="16" spans="1:12" x14ac:dyDescent="0.4">
      <c r="A16" s="86" t="s">
        <v>155</v>
      </c>
      <c r="B16" s="64">
        <v>1292</v>
      </c>
      <c r="C16" s="64">
        <v>1179</v>
      </c>
      <c r="D16" s="27">
        <f t="shared" si="0"/>
        <v>1.0958439355385921</v>
      </c>
      <c r="E16" s="18">
        <f t="shared" si="1"/>
        <v>113</v>
      </c>
      <c r="F16" s="64">
        <v>1551</v>
      </c>
      <c r="G16" s="64">
        <v>1500</v>
      </c>
      <c r="H16" s="27">
        <f t="shared" si="2"/>
        <v>1.034</v>
      </c>
      <c r="I16" s="18">
        <f t="shared" si="3"/>
        <v>51</v>
      </c>
      <c r="J16" s="27">
        <f t="shared" si="4"/>
        <v>0.83301096067053515</v>
      </c>
      <c r="K16" s="27">
        <f t="shared" si="5"/>
        <v>0.78600000000000003</v>
      </c>
      <c r="L16" s="32">
        <f t="shared" si="6"/>
        <v>4.7010960670535118E-2</v>
      </c>
    </row>
    <row r="17" spans="1:12" x14ac:dyDescent="0.4">
      <c r="A17" s="86" t="s">
        <v>160</v>
      </c>
      <c r="B17" s="64">
        <v>1334</v>
      </c>
      <c r="C17" s="64">
        <v>1168</v>
      </c>
      <c r="D17" s="27">
        <f t="shared" si="0"/>
        <v>1.1421232876712328</v>
      </c>
      <c r="E17" s="18">
        <f t="shared" si="1"/>
        <v>166</v>
      </c>
      <c r="F17" s="64">
        <v>1500</v>
      </c>
      <c r="G17" s="64">
        <v>1500</v>
      </c>
      <c r="H17" s="27">
        <f t="shared" si="2"/>
        <v>1</v>
      </c>
      <c r="I17" s="18">
        <f t="shared" si="3"/>
        <v>0</v>
      </c>
      <c r="J17" s="27">
        <f t="shared" si="4"/>
        <v>0.88933333333333331</v>
      </c>
      <c r="K17" s="27">
        <f t="shared" si="5"/>
        <v>0.77866666666666662</v>
      </c>
      <c r="L17" s="32">
        <f t="shared" si="6"/>
        <v>0.11066666666666669</v>
      </c>
    </row>
    <row r="18" spans="1:12" x14ac:dyDescent="0.4">
      <c r="A18" s="86" t="s">
        <v>153</v>
      </c>
      <c r="B18" s="64">
        <v>1728</v>
      </c>
      <c r="C18" s="64">
        <v>1437</v>
      </c>
      <c r="D18" s="27">
        <f t="shared" si="0"/>
        <v>1.2025052192066805</v>
      </c>
      <c r="E18" s="18">
        <f t="shared" si="1"/>
        <v>291</v>
      </c>
      <c r="F18" s="64">
        <v>2318</v>
      </c>
      <c r="G18" s="64">
        <v>1800</v>
      </c>
      <c r="H18" s="27">
        <f t="shared" si="2"/>
        <v>1.2877777777777777</v>
      </c>
      <c r="I18" s="18">
        <f t="shared" si="3"/>
        <v>518</v>
      </c>
      <c r="J18" s="27">
        <f t="shared" si="4"/>
        <v>0.74547023295944781</v>
      </c>
      <c r="K18" s="27">
        <f t="shared" si="5"/>
        <v>0.79833333333333334</v>
      </c>
      <c r="L18" s="32">
        <f t="shared" si="6"/>
        <v>-5.286310037388553E-2</v>
      </c>
    </row>
    <row r="19" spans="1:12" x14ac:dyDescent="0.4">
      <c r="A19" s="86" t="s">
        <v>161</v>
      </c>
      <c r="B19" s="65">
        <v>1276</v>
      </c>
      <c r="C19" s="65">
        <v>1111</v>
      </c>
      <c r="D19" s="23">
        <f t="shared" si="0"/>
        <v>1.1485148514851484</v>
      </c>
      <c r="E19" s="17">
        <f t="shared" si="1"/>
        <v>165</v>
      </c>
      <c r="F19" s="65">
        <v>1500</v>
      </c>
      <c r="G19" s="65">
        <v>1500</v>
      </c>
      <c r="H19" s="23">
        <f t="shared" si="2"/>
        <v>1</v>
      </c>
      <c r="I19" s="17">
        <f t="shared" si="3"/>
        <v>0</v>
      </c>
      <c r="J19" s="23">
        <f t="shared" si="4"/>
        <v>0.85066666666666668</v>
      </c>
      <c r="K19" s="23">
        <f t="shared" si="5"/>
        <v>0.7406666666666667</v>
      </c>
      <c r="L19" s="22">
        <f t="shared" si="6"/>
        <v>0.10999999999999999</v>
      </c>
    </row>
    <row r="20" spans="1:12" x14ac:dyDescent="0.4">
      <c r="A20" s="87" t="s">
        <v>159</v>
      </c>
      <c r="B20" s="64">
        <v>669</v>
      </c>
      <c r="C20" s="64">
        <v>599</v>
      </c>
      <c r="D20" s="27">
        <f t="shared" si="0"/>
        <v>1.1168614357262103</v>
      </c>
      <c r="E20" s="18">
        <f t="shared" si="1"/>
        <v>70</v>
      </c>
      <c r="F20" s="64">
        <v>1500</v>
      </c>
      <c r="G20" s="64">
        <v>1500</v>
      </c>
      <c r="H20" s="27">
        <f t="shared" si="2"/>
        <v>1</v>
      </c>
      <c r="I20" s="18">
        <f t="shared" si="3"/>
        <v>0</v>
      </c>
      <c r="J20" s="27">
        <f t="shared" si="4"/>
        <v>0.44600000000000001</v>
      </c>
      <c r="K20" s="27">
        <f t="shared" si="5"/>
        <v>0.39933333333333332</v>
      </c>
      <c r="L20" s="32">
        <f t="shared" si="6"/>
        <v>4.666666666666669E-2</v>
      </c>
    </row>
    <row r="21" spans="1:12" x14ac:dyDescent="0.4">
      <c r="A21" s="87" t="s">
        <v>193</v>
      </c>
      <c r="B21" s="64">
        <v>923</v>
      </c>
      <c r="C21" s="64">
        <v>826</v>
      </c>
      <c r="D21" s="27">
        <f t="shared" si="0"/>
        <v>1.1174334140435835</v>
      </c>
      <c r="E21" s="18">
        <f t="shared" si="1"/>
        <v>97</v>
      </c>
      <c r="F21" s="64">
        <v>1500</v>
      </c>
      <c r="G21" s="64">
        <v>1500</v>
      </c>
      <c r="H21" s="27">
        <f t="shared" si="2"/>
        <v>1</v>
      </c>
      <c r="I21" s="18">
        <f t="shared" si="3"/>
        <v>0</v>
      </c>
      <c r="J21" s="27">
        <f t="shared" si="4"/>
        <v>0.61533333333333329</v>
      </c>
      <c r="K21" s="27">
        <f t="shared" si="5"/>
        <v>0.55066666666666664</v>
      </c>
      <c r="L21" s="32">
        <f t="shared" si="6"/>
        <v>6.466666666666665E-2</v>
      </c>
    </row>
    <row r="22" spans="1:12" x14ac:dyDescent="0.4">
      <c r="A22" s="86" t="s">
        <v>164</v>
      </c>
      <c r="B22" s="64">
        <v>944</v>
      </c>
      <c r="C22" s="64">
        <v>1036</v>
      </c>
      <c r="D22" s="27">
        <f t="shared" si="0"/>
        <v>0.91119691119691115</v>
      </c>
      <c r="E22" s="18">
        <f t="shared" si="1"/>
        <v>-92</v>
      </c>
      <c r="F22" s="64">
        <v>1500</v>
      </c>
      <c r="G22" s="64">
        <v>1500</v>
      </c>
      <c r="H22" s="27">
        <f t="shared" si="2"/>
        <v>1</v>
      </c>
      <c r="I22" s="18">
        <f t="shared" si="3"/>
        <v>0</v>
      </c>
      <c r="J22" s="27">
        <f t="shared" si="4"/>
        <v>0.6293333333333333</v>
      </c>
      <c r="K22" s="27">
        <f t="shared" si="5"/>
        <v>0.69066666666666665</v>
      </c>
      <c r="L22" s="32">
        <f t="shared" si="6"/>
        <v>-6.1333333333333351E-2</v>
      </c>
    </row>
    <row r="23" spans="1:12" x14ac:dyDescent="0.4">
      <c r="A23" s="86" t="s">
        <v>156</v>
      </c>
      <c r="B23" s="65">
        <v>127</v>
      </c>
      <c r="C23" s="65">
        <v>822</v>
      </c>
      <c r="D23" s="23">
        <f t="shared" si="0"/>
        <v>0.15450121654501217</v>
      </c>
      <c r="E23" s="17">
        <f t="shared" si="1"/>
        <v>-695</v>
      </c>
      <c r="F23" s="65">
        <v>600</v>
      </c>
      <c r="G23" s="65">
        <v>1200</v>
      </c>
      <c r="H23" s="23">
        <f t="shared" si="2"/>
        <v>0.5</v>
      </c>
      <c r="I23" s="17">
        <f t="shared" si="3"/>
        <v>-600</v>
      </c>
      <c r="J23" s="23">
        <f t="shared" si="4"/>
        <v>0.21166666666666667</v>
      </c>
      <c r="K23" s="23">
        <f t="shared" si="5"/>
        <v>0.68500000000000005</v>
      </c>
      <c r="L23" s="22">
        <f t="shared" si="6"/>
        <v>-0.47333333333333338</v>
      </c>
    </row>
    <row r="24" spans="1:12" x14ac:dyDescent="0.4">
      <c r="A24" s="87" t="s">
        <v>163</v>
      </c>
      <c r="B24" s="64">
        <v>1144</v>
      </c>
      <c r="C24" s="64">
        <v>1184</v>
      </c>
      <c r="D24" s="27">
        <f t="shared" si="0"/>
        <v>0.96621621621621623</v>
      </c>
      <c r="E24" s="18">
        <f t="shared" si="1"/>
        <v>-40</v>
      </c>
      <c r="F24" s="64">
        <v>1500</v>
      </c>
      <c r="G24" s="64">
        <v>1500</v>
      </c>
      <c r="H24" s="27">
        <f t="shared" si="2"/>
        <v>1</v>
      </c>
      <c r="I24" s="18">
        <f t="shared" si="3"/>
        <v>0</v>
      </c>
      <c r="J24" s="27">
        <f t="shared" si="4"/>
        <v>0.76266666666666671</v>
      </c>
      <c r="K24" s="27">
        <f t="shared" si="5"/>
        <v>0.78933333333333333</v>
      </c>
      <c r="L24" s="32">
        <f t="shared" si="6"/>
        <v>-2.6666666666666616E-2</v>
      </c>
    </row>
    <row r="25" spans="1:12" x14ac:dyDescent="0.4">
      <c r="A25" s="86" t="s">
        <v>154</v>
      </c>
      <c r="B25" s="64">
        <v>716</v>
      </c>
      <c r="C25" s="64">
        <v>835</v>
      </c>
      <c r="D25" s="27">
        <f t="shared" si="0"/>
        <v>0.85748502994011977</v>
      </c>
      <c r="E25" s="18">
        <f t="shared" si="1"/>
        <v>-119</v>
      </c>
      <c r="F25" s="64">
        <v>1517</v>
      </c>
      <c r="G25" s="64">
        <v>1500</v>
      </c>
      <c r="H25" s="27">
        <f t="shared" si="2"/>
        <v>1.0113333333333334</v>
      </c>
      <c r="I25" s="18">
        <f t="shared" si="3"/>
        <v>17</v>
      </c>
      <c r="J25" s="27">
        <f t="shared" si="4"/>
        <v>0.47198417930125247</v>
      </c>
      <c r="K25" s="27">
        <f t="shared" si="5"/>
        <v>0.55666666666666664</v>
      </c>
      <c r="L25" s="32">
        <f t="shared" si="6"/>
        <v>-8.4682487365414172E-2</v>
      </c>
    </row>
    <row r="26" spans="1:12" x14ac:dyDescent="0.4">
      <c r="A26" s="87" t="s">
        <v>162</v>
      </c>
      <c r="B26" s="65">
        <v>755</v>
      </c>
      <c r="C26" s="65">
        <v>681</v>
      </c>
      <c r="D26" s="23">
        <f t="shared" si="0"/>
        <v>1.1086637298091042</v>
      </c>
      <c r="E26" s="17">
        <f t="shared" si="1"/>
        <v>74</v>
      </c>
      <c r="F26" s="65">
        <v>1500</v>
      </c>
      <c r="G26" s="65">
        <v>1500</v>
      </c>
      <c r="H26" s="23">
        <f t="shared" si="2"/>
        <v>1</v>
      </c>
      <c r="I26" s="17">
        <f t="shared" si="3"/>
        <v>0</v>
      </c>
      <c r="J26" s="23">
        <f t="shared" si="4"/>
        <v>0.5033333333333333</v>
      </c>
      <c r="K26" s="23">
        <f t="shared" si="5"/>
        <v>0.45400000000000001</v>
      </c>
      <c r="L26" s="22">
        <f t="shared" si="6"/>
        <v>4.9333333333333285E-2</v>
      </c>
    </row>
    <row r="27" spans="1:12" x14ac:dyDescent="0.4">
      <c r="A27" s="87" t="s">
        <v>158</v>
      </c>
      <c r="B27" s="65">
        <v>936</v>
      </c>
      <c r="C27" s="65">
        <v>859</v>
      </c>
      <c r="D27" s="23">
        <f t="shared" si="0"/>
        <v>1.0896391152502911</v>
      </c>
      <c r="E27" s="17">
        <f t="shared" si="1"/>
        <v>77</v>
      </c>
      <c r="F27" s="65">
        <v>1350</v>
      </c>
      <c r="G27" s="65">
        <v>1500</v>
      </c>
      <c r="H27" s="23">
        <f t="shared" si="2"/>
        <v>0.9</v>
      </c>
      <c r="I27" s="17">
        <f t="shared" si="3"/>
        <v>-150</v>
      </c>
      <c r="J27" s="23">
        <f t="shared" si="4"/>
        <v>0.69333333333333336</v>
      </c>
      <c r="K27" s="23">
        <f t="shared" si="5"/>
        <v>0.57266666666666666</v>
      </c>
      <c r="L27" s="22">
        <f t="shared" si="6"/>
        <v>0.1206666666666667</v>
      </c>
    </row>
    <row r="28" spans="1:12" x14ac:dyDescent="0.4">
      <c r="A28" s="107" t="s">
        <v>89</v>
      </c>
      <c r="B28" s="48">
        <f>SUM(B29:B30)</f>
        <v>480</v>
      </c>
      <c r="C28" s="48">
        <f>SUM(C29:C30)</f>
        <v>458</v>
      </c>
      <c r="D28" s="31">
        <f t="shared" si="0"/>
        <v>1.0480349344978166</v>
      </c>
      <c r="E28" s="19">
        <f t="shared" si="1"/>
        <v>22</v>
      </c>
      <c r="F28" s="48">
        <f>SUM(F29:F30)</f>
        <v>858</v>
      </c>
      <c r="G28" s="48">
        <f>SUM(G29:G30)</f>
        <v>741</v>
      </c>
      <c r="H28" s="31">
        <f t="shared" si="2"/>
        <v>1.1578947368421053</v>
      </c>
      <c r="I28" s="19">
        <f t="shared" si="3"/>
        <v>117</v>
      </c>
      <c r="J28" s="31">
        <f t="shared" si="4"/>
        <v>0.55944055944055948</v>
      </c>
      <c r="K28" s="31">
        <f t="shared" si="5"/>
        <v>0.61808367071524961</v>
      </c>
      <c r="L28" s="30">
        <f t="shared" si="6"/>
        <v>-5.864311127469013E-2</v>
      </c>
    </row>
    <row r="29" spans="1:12" x14ac:dyDescent="0.4">
      <c r="A29" s="88" t="s">
        <v>152</v>
      </c>
      <c r="B29" s="69">
        <v>288</v>
      </c>
      <c r="C29" s="69">
        <v>277</v>
      </c>
      <c r="D29" s="25">
        <f t="shared" si="0"/>
        <v>1.03971119133574</v>
      </c>
      <c r="E29" s="26">
        <f t="shared" si="1"/>
        <v>11</v>
      </c>
      <c r="F29" s="69">
        <v>468</v>
      </c>
      <c r="G29" s="69">
        <v>351</v>
      </c>
      <c r="H29" s="25">
        <f t="shared" si="2"/>
        <v>1.3333333333333333</v>
      </c>
      <c r="I29" s="26">
        <f t="shared" si="3"/>
        <v>117</v>
      </c>
      <c r="J29" s="25">
        <f t="shared" si="4"/>
        <v>0.61538461538461542</v>
      </c>
      <c r="K29" s="25">
        <f t="shared" si="5"/>
        <v>0.78917378917378922</v>
      </c>
      <c r="L29" s="24">
        <f t="shared" si="6"/>
        <v>-0.1737891737891738</v>
      </c>
    </row>
    <row r="30" spans="1:12" x14ac:dyDescent="0.4">
      <c r="A30" s="86" t="s">
        <v>151</v>
      </c>
      <c r="B30" s="64">
        <v>192</v>
      </c>
      <c r="C30" s="64">
        <v>181</v>
      </c>
      <c r="D30" s="27">
        <f t="shared" si="0"/>
        <v>1.0607734806629834</v>
      </c>
      <c r="E30" s="18">
        <f t="shared" si="1"/>
        <v>11</v>
      </c>
      <c r="F30" s="64">
        <v>390</v>
      </c>
      <c r="G30" s="64">
        <v>390</v>
      </c>
      <c r="H30" s="27">
        <f t="shared" si="2"/>
        <v>1</v>
      </c>
      <c r="I30" s="18">
        <f t="shared" si="3"/>
        <v>0</v>
      </c>
      <c r="J30" s="27">
        <f t="shared" si="4"/>
        <v>0.49230769230769234</v>
      </c>
      <c r="K30" s="27">
        <f t="shared" si="5"/>
        <v>0.46410256410256412</v>
      </c>
      <c r="L30" s="32">
        <f t="shared" si="6"/>
        <v>2.8205128205128216E-2</v>
      </c>
    </row>
    <row r="31" spans="1:12" s="13" customFormat="1" x14ac:dyDescent="0.4">
      <c r="A31" s="84" t="s">
        <v>93</v>
      </c>
      <c r="B31" s="43">
        <f>SUM(B32:B49)</f>
        <v>67287</v>
      </c>
      <c r="C31" s="43">
        <f>SUM(C32:C49)</f>
        <v>56462</v>
      </c>
      <c r="D31" s="20">
        <f t="shared" si="0"/>
        <v>1.1917218660337927</v>
      </c>
      <c r="E31" s="21">
        <f t="shared" si="1"/>
        <v>10825</v>
      </c>
      <c r="F31" s="43">
        <f>SUM(F32:F49)</f>
        <v>116623</v>
      </c>
      <c r="G31" s="43">
        <f>SUM(G32:G49)</f>
        <v>113527</v>
      </c>
      <c r="H31" s="20">
        <f t="shared" si="2"/>
        <v>1.0272710456543377</v>
      </c>
      <c r="I31" s="21">
        <f t="shared" si="3"/>
        <v>3096</v>
      </c>
      <c r="J31" s="20">
        <f t="shared" si="4"/>
        <v>0.57696166279378858</v>
      </c>
      <c r="K31" s="20">
        <f t="shared" si="5"/>
        <v>0.49734424410052236</v>
      </c>
      <c r="L31" s="33">
        <f t="shared" si="6"/>
        <v>7.9617418693266218E-2</v>
      </c>
    </row>
    <row r="32" spans="1:12" x14ac:dyDescent="0.4">
      <c r="A32" s="86" t="s">
        <v>82</v>
      </c>
      <c r="B32" s="68">
        <v>23613</v>
      </c>
      <c r="C32" s="68">
        <v>19765</v>
      </c>
      <c r="D32" s="25">
        <f t="shared" si="0"/>
        <v>1.1946875790538831</v>
      </c>
      <c r="E32" s="26">
        <f t="shared" si="1"/>
        <v>3848</v>
      </c>
      <c r="F32" s="64">
        <v>42710</v>
      </c>
      <c r="G32" s="64">
        <v>41253</v>
      </c>
      <c r="H32" s="27">
        <f t="shared" si="2"/>
        <v>1.0353186434925945</v>
      </c>
      <c r="I32" s="18">
        <f t="shared" si="3"/>
        <v>1457</v>
      </c>
      <c r="J32" s="25">
        <f t="shared" si="4"/>
        <v>0.55286818075392175</v>
      </c>
      <c r="K32" s="27">
        <f t="shared" si="5"/>
        <v>0.47911667030276583</v>
      </c>
      <c r="L32" s="32">
        <f t="shared" si="6"/>
        <v>7.3751510451155911E-2</v>
      </c>
    </row>
    <row r="33" spans="1:12" x14ac:dyDescent="0.4">
      <c r="A33" s="86" t="s">
        <v>150</v>
      </c>
      <c r="B33" s="64">
        <v>9530</v>
      </c>
      <c r="C33" s="64">
        <v>7736</v>
      </c>
      <c r="D33" s="25">
        <f t="shared" si="0"/>
        <v>1.2319027921406411</v>
      </c>
      <c r="E33" s="26">
        <f t="shared" si="1"/>
        <v>1794</v>
      </c>
      <c r="F33" s="64">
        <v>14260</v>
      </c>
      <c r="G33" s="64">
        <v>14260</v>
      </c>
      <c r="H33" s="27">
        <f t="shared" si="2"/>
        <v>1</v>
      </c>
      <c r="I33" s="18">
        <f t="shared" si="3"/>
        <v>0</v>
      </c>
      <c r="J33" s="25">
        <f t="shared" si="4"/>
        <v>0.66830294530154277</v>
      </c>
      <c r="K33" s="27">
        <f t="shared" si="5"/>
        <v>0.5424964936886395</v>
      </c>
      <c r="L33" s="32">
        <f t="shared" si="6"/>
        <v>0.12580645161290327</v>
      </c>
    </row>
    <row r="34" spans="1:12" x14ac:dyDescent="0.4">
      <c r="A34" s="86" t="s">
        <v>149</v>
      </c>
      <c r="B34" s="64">
        <v>3222</v>
      </c>
      <c r="C34" s="64">
        <v>2582</v>
      </c>
      <c r="D34" s="27">
        <f t="shared" si="0"/>
        <v>1.2478698683191325</v>
      </c>
      <c r="E34" s="18">
        <f t="shared" si="1"/>
        <v>640</v>
      </c>
      <c r="F34" s="64">
        <v>5759</v>
      </c>
      <c r="G34" s="64">
        <v>5760</v>
      </c>
      <c r="H34" s="27">
        <f t="shared" si="2"/>
        <v>0.99982638888888886</v>
      </c>
      <c r="I34" s="18">
        <f t="shared" si="3"/>
        <v>-1</v>
      </c>
      <c r="J34" s="27">
        <f t="shared" si="4"/>
        <v>0.55947213057822542</v>
      </c>
      <c r="K34" s="27">
        <f t="shared" si="5"/>
        <v>0.44826388888888891</v>
      </c>
      <c r="L34" s="32">
        <f t="shared" si="6"/>
        <v>0.11120824168933652</v>
      </c>
    </row>
    <row r="35" spans="1:12" x14ac:dyDescent="0.4">
      <c r="A35" s="86" t="s">
        <v>80</v>
      </c>
      <c r="B35" s="64">
        <v>9672</v>
      </c>
      <c r="C35" s="64">
        <v>8048</v>
      </c>
      <c r="D35" s="27">
        <f t="shared" si="0"/>
        <v>1.2017892644135189</v>
      </c>
      <c r="E35" s="18">
        <f t="shared" si="1"/>
        <v>1624</v>
      </c>
      <c r="F35" s="64">
        <v>18161</v>
      </c>
      <c r="G35" s="64">
        <v>17564</v>
      </c>
      <c r="H35" s="27">
        <f t="shared" si="2"/>
        <v>1.0339899795035299</v>
      </c>
      <c r="I35" s="18">
        <f t="shared" si="3"/>
        <v>597</v>
      </c>
      <c r="J35" s="27">
        <f t="shared" si="4"/>
        <v>0.53256979241231206</v>
      </c>
      <c r="K35" s="27">
        <f t="shared" si="5"/>
        <v>0.45820997494875881</v>
      </c>
      <c r="L35" s="32">
        <f t="shared" si="6"/>
        <v>7.4359817463553246E-2</v>
      </c>
    </row>
    <row r="36" spans="1:12" x14ac:dyDescent="0.4">
      <c r="A36" s="86" t="s">
        <v>81</v>
      </c>
      <c r="B36" s="64">
        <v>7026</v>
      </c>
      <c r="C36" s="64">
        <v>5401</v>
      </c>
      <c r="D36" s="27">
        <f t="shared" si="0"/>
        <v>1.3008702092205147</v>
      </c>
      <c r="E36" s="18">
        <f t="shared" si="1"/>
        <v>1625</v>
      </c>
      <c r="F36" s="64">
        <v>9398</v>
      </c>
      <c r="G36" s="64">
        <v>8440</v>
      </c>
      <c r="H36" s="27">
        <f t="shared" si="2"/>
        <v>1.1135071090047393</v>
      </c>
      <c r="I36" s="18">
        <f t="shared" si="3"/>
        <v>958</v>
      </c>
      <c r="J36" s="27">
        <f t="shared" si="4"/>
        <v>0.74760587359012554</v>
      </c>
      <c r="K36" s="27">
        <f t="shared" si="5"/>
        <v>0.63992890995260665</v>
      </c>
      <c r="L36" s="32">
        <f t="shared" si="6"/>
        <v>0.10767696363751889</v>
      </c>
    </row>
    <row r="37" spans="1:12" x14ac:dyDescent="0.4">
      <c r="A37" s="86" t="s">
        <v>79</v>
      </c>
      <c r="B37" s="64">
        <v>1418</v>
      </c>
      <c r="C37" s="64">
        <v>1342</v>
      </c>
      <c r="D37" s="27">
        <f t="shared" si="0"/>
        <v>1.0566318926974665</v>
      </c>
      <c r="E37" s="18">
        <f t="shared" si="1"/>
        <v>76</v>
      </c>
      <c r="F37" s="64">
        <v>2880</v>
      </c>
      <c r="G37" s="64">
        <v>2758</v>
      </c>
      <c r="H37" s="27">
        <f t="shared" si="2"/>
        <v>1.0442349528643944</v>
      </c>
      <c r="I37" s="18">
        <f t="shared" si="3"/>
        <v>122</v>
      </c>
      <c r="J37" s="27">
        <f t="shared" si="4"/>
        <v>0.49236111111111114</v>
      </c>
      <c r="K37" s="27">
        <f t="shared" si="5"/>
        <v>0.48658448150833938</v>
      </c>
      <c r="L37" s="32">
        <f t="shared" si="6"/>
        <v>5.7766296027717545E-3</v>
      </c>
    </row>
    <row r="38" spans="1:12" x14ac:dyDescent="0.4">
      <c r="A38" s="86" t="s">
        <v>78</v>
      </c>
      <c r="B38" s="64">
        <v>2291</v>
      </c>
      <c r="C38" s="64">
        <v>1871</v>
      </c>
      <c r="D38" s="27">
        <f t="shared" si="0"/>
        <v>1.2244788882950295</v>
      </c>
      <c r="E38" s="18">
        <f t="shared" si="1"/>
        <v>420</v>
      </c>
      <c r="F38" s="64">
        <v>2880</v>
      </c>
      <c r="G38" s="64">
        <v>2880</v>
      </c>
      <c r="H38" s="27">
        <f t="shared" si="2"/>
        <v>1</v>
      </c>
      <c r="I38" s="18">
        <f t="shared" si="3"/>
        <v>0</v>
      </c>
      <c r="J38" s="27">
        <f t="shared" si="4"/>
        <v>0.79548611111111112</v>
      </c>
      <c r="K38" s="27">
        <f t="shared" si="5"/>
        <v>0.64965277777777775</v>
      </c>
      <c r="L38" s="32">
        <f t="shared" si="6"/>
        <v>0.14583333333333337</v>
      </c>
    </row>
    <row r="39" spans="1:12" x14ac:dyDescent="0.4">
      <c r="A39" s="87" t="s">
        <v>77</v>
      </c>
      <c r="B39" s="65">
        <v>897</v>
      </c>
      <c r="C39" s="65">
        <v>946</v>
      </c>
      <c r="D39" s="23">
        <f t="shared" si="0"/>
        <v>0.94820295983086678</v>
      </c>
      <c r="E39" s="17">
        <f t="shared" si="1"/>
        <v>-49</v>
      </c>
      <c r="F39" s="65">
        <v>2880</v>
      </c>
      <c r="G39" s="65">
        <v>2880</v>
      </c>
      <c r="H39" s="23">
        <f t="shared" si="2"/>
        <v>1</v>
      </c>
      <c r="I39" s="17">
        <f t="shared" si="3"/>
        <v>0</v>
      </c>
      <c r="J39" s="23">
        <f t="shared" si="4"/>
        <v>0.31145833333333334</v>
      </c>
      <c r="K39" s="23">
        <f t="shared" si="5"/>
        <v>0.32847222222222222</v>
      </c>
      <c r="L39" s="22">
        <f t="shared" si="6"/>
        <v>-1.7013888888888884E-2</v>
      </c>
    </row>
    <row r="40" spans="1:12" x14ac:dyDescent="0.4">
      <c r="A40" s="86" t="s">
        <v>95</v>
      </c>
      <c r="B40" s="64">
        <v>529</v>
      </c>
      <c r="C40" s="64">
        <v>417</v>
      </c>
      <c r="D40" s="27">
        <f t="shared" si="0"/>
        <v>1.2685851318944845</v>
      </c>
      <c r="E40" s="18">
        <f t="shared" si="1"/>
        <v>112</v>
      </c>
      <c r="F40" s="64">
        <v>1660</v>
      </c>
      <c r="G40" s="64">
        <v>1782</v>
      </c>
      <c r="H40" s="27">
        <f t="shared" si="2"/>
        <v>0.93153759820426485</v>
      </c>
      <c r="I40" s="18">
        <f t="shared" si="3"/>
        <v>-122</v>
      </c>
      <c r="J40" s="27">
        <f t="shared" si="4"/>
        <v>0.31867469879518073</v>
      </c>
      <c r="K40" s="27">
        <f t="shared" si="5"/>
        <v>0.234006734006734</v>
      </c>
      <c r="L40" s="32">
        <f t="shared" si="6"/>
        <v>8.4667964788446737E-2</v>
      </c>
    </row>
    <row r="41" spans="1:12" x14ac:dyDescent="0.4">
      <c r="A41" s="86" t="s">
        <v>92</v>
      </c>
      <c r="B41" s="64">
        <v>1154</v>
      </c>
      <c r="C41" s="64">
        <v>890</v>
      </c>
      <c r="D41" s="27">
        <f t="shared" si="0"/>
        <v>1.2966292134831461</v>
      </c>
      <c r="E41" s="18">
        <f t="shared" si="1"/>
        <v>264</v>
      </c>
      <c r="F41" s="64">
        <v>2880</v>
      </c>
      <c r="G41" s="64">
        <v>2880</v>
      </c>
      <c r="H41" s="27">
        <f t="shared" si="2"/>
        <v>1</v>
      </c>
      <c r="I41" s="18">
        <f t="shared" si="3"/>
        <v>0</v>
      </c>
      <c r="J41" s="27">
        <f t="shared" si="4"/>
        <v>0.40069444444444446</v>
      </c>
      <c r="K41" s="27">
        <f t="shared" si="5"/>
        <v>0.30902777777777779</v>
      </c>
      <c r="L41" s="32">
        <f t="shared" si="6"/>
        <v>9.1666666666666674E-2</v>
      </c>
    </row>
    <row r="42" spans="1:12" x14ac:dyDescent="0.4">
      <c r="A42" s="86" t="s">
        <v>74</v>
      </c>
      <c r="B42" s="64">
        <v>2013</v>
      </c>
      <c r="C42" s="64">
        <v>2027</v>
      </c>
      <c r="D42" s="27">
        <f t="shared" si="0"/>
        <v>0.99309324124321663</v>
      </c>
      <c r="E42" s="18">
        <f t="shared" si="1"/>
        <v>-14</v>
      </c>
      <c r="F42" s="64">
        <v>3836</v>
      </c>
      <c r="G42" s="64">
        <v>3780</v>
      </c>
      <c r="H42" s="27">
        <f t="shared" si="2"/>
        <v>1.0148148148148148</v>
      </c>
      <c r="I42" s="18">
        <f t="shared" si="3"/>
        <v>56</v>
      </c>
      <c r="J42" s="27">
        <f t="shared" si="4"/>
        <v>0.52476538060479672</v>
      </c>
      <c r="K42" s="27">
        <f t="shared" si="5"/>
        <v>0.53624338624338619</v>
      </c>
      <c r="L42" s="32">
        <f t="shared" si="6"/>
        <v>-1.1478005638589472E-2</v>
      </c>
    </row>
    <row r="43" spans="1:12" x14ac:dyDescent="0.4">
      <c r="A43" s="86" t="s">
        <v>76</v>
      </c>
      <c r="B43" s="64">
        <v>688</v>
      </c>
      <c r="C43" s="64">
        <v>505</v>
      </c>
      <c r="D43" s="27">
        <f t="shared" si="0"/>
        <v>1.3623762376237625</v>
      </c>
      <c r="E43" s="18">
        <f t="shared" si="1"/>
        <v>183</v>
      </c>
      <c r="F43" s="64">
        <v>1316</v>
      </c>
      <c r="G43" s="64">
        <v>1260</v>
      </c>
      <c r="H43" s="27">
        <f t="shared" si="2"/>
        <v>1.0444444444444445</v>
      </c>
      <c r="I43" s="18">
        <f t="shared" si="3"/>
        <v>56</v>
      </c>
      <c r="J43" s="27">
        <f t="shared" si="4"/>
        <v>0.52279635258358659</v>
      </c>
      <c r="K43" s="27">
        <f t="shared" si="5"/>
        <v>0.40079365079365081</v>
      </c>
      <c r="L43" s="32">
        <f t="shared" si="6"/>
        <v>0.12200270178993577</v>
      </c>
    </row>
    <row r="44" spans="1:12" x14ac:dyDescent="0.4">
      <c r="A44" s="86" t="s">
        <v>75</v>
      </c>
      <c r="B44" s="64">
        <v>957</v>
      </c>
      <c r="C44" s="64">
        <v>708</v>
      </c>
      <c r="D44" s="27">
        <f t="shared" si="0"/>
        <v>1.3516949152542372</v>
      </c>
      <c r="E44" s="18">
        <f t="shared" si="1"/>
        <v>249</v>
      </c>
      <c r="F44" s="64">
        <v>1316</v>
      </c>
      <c r="G44" s="64">
        <v>1260</v>
      </c>
      <c r="H44" s="27">
        <f t="shared" si="2"/>
        <v>1.0444444444444445</v>
      </c>
      <c r="I44" s="18">
        <f t="shared" si="3"/>
        <v>56</v>
      </c>
      <c r="J44" s="27">
        <f t="shared" si="4"/>
        <v>0.72720364741641341</v>
      </c>
      <c r="K44" s="27">
        <f t="shared" si="5"/>
        <v>0.56190476190476191</v>
      </c>
      <c r="L44" s="32">
        <f t="shared" si="6"/>
        <v>0.16529888551165151</v>
      </c>
    </row>
    <row r="45" spans="1:12" x14ac:dyDescent="0.4">
      <c r="A45" s="86" t="s">
        <v>147</v>
      </c>
      <c r="B45" s="64">
        <v>784</v>
      </c>
      <c r="C45" s="64">
        <v>868</v>
      </c>
      <c r="D45" s="27">
        <f t="shared" si="0"/>
        <v>0.90322580645161288</v>
      </c>
      <c r="E45" s="18">
        <f t="shared" si="1"/>
        <v>-84</v>
      </c>
      <c r="F45" s="64">
        <v>1651</v>
      </c>
      <c r="G45" s="64">
        <v>1660</v>
      </c>
      <c r="H45" s="27">
        <f t="shared" si="2"/>
        <v>0.99457831325301205</v>
      </c>
      <c r="I45" s="18">
        <f t="shared" si="3"/>
        <v>-9</v>
      </c>
      <c r="J45" s="27">
        <f t="shared" si="4"/>
        <v>0.47486371895820717</v>
      </c>
      <c r="K45" s="27">
        <f t="shared" si="5"/>
        <v>0.52289156626506028</v>
      </c>
      <c r="L45" s="32">
        <f t="shared" si="6"/>
        <v>-4.8027847306853111E-2</v>
      </c>
    </row>
    <row r="46" spans="1:12" x14ac:dyDescent="0.4">
      <c r="A46" s="86" t="s">
        <v>98</v>
      </c>
      <c r="B46" s="64">
        <v>802</v>
      </c>
      <c r="C46" s="64">
        <v>899</v>
      </c>
      <c r="D46" s="27">
        <f t="shared" si="0"/>
        <v>0.89210233592880983</v>
      </c>
      <c r="E46" s="18">
        <f t="shared" si="1"/>
        <v>-97</v>
      </c>
      <c r="F46" s="64">
        <v>1249</v>
      </c>
      <c r="G46" s="64">
        <v>1260</v>
      </c>
      <c r="H46" s="27">
        <f t="shared" si="2"/>
        <v>0.9912698412698413</v>
      </c>
      <c r="I46" s="18">
        <f t="shared" si="3"/>
        <v>-11</v>
      </c>
      <c r="J46" s="27">
        <f t="shared" si="4"/>
        <v>0.64211369095276216</v>
      </c>
      <c r="K46" s="27">
        <f t="shared" si="5"/>
        <v>0.71349206349206351</v>
      </c>
      <c r="L46" s="32">
        <f t="shared" si="6"/>
        <v>-7.1378372539301349E-2</v>
      </c>
    </row>
    <row r="47" spans="1:12" x14ac:dyDescent="0.4">
      <c r="A47" s="86" t="s">
        <v>146</v>
      </c>
      <c r="B47" s="64">
        <v>817</v>
      </c>
      <c r="C47" s="64">
        <v>806</v>
      </c>
      <c r="D47" s="27">
        <f t="shared" si="0"/>
        <v>1.0136476426799008</v>
      </c>
      <c r="E47" s="18">
        <f t="shared" si="1"/>
        <v>11</v>
      </c>
      <c r="F47" s="64">
        <v>1267</v>
      </c>
      <c r="G47" s="64">
        <v>1330</v>
      </c>
      <c r="H47" s="27">
        <f t="shared" si="2"/>
        <v>0.95263157894736838</v>
      </c>
      <c r="I47" s="18">
        <f t="shared" si="3"/>
        <v>-63</v>
      </c>
      <c r="J47" s="27">
        <f t="shared" si="4"/>
        <v>0.64483030781373318</v>
      </c>
      <c r="K47" s="27">
        <f t="shared" si="5"/>
        <v>0.60601503759398501</v>
      </c>
      <c r="L47" s="32">
        <f t="shared" si="6"/>
        <v>3.8815270219748177E-2</v>
      </c>
    </row>
    <row r="48" spans="1:12" x14ac:dyDescent="0.4">
      <c r="A48" s="86" t="s">
        <v>145</v>
      </c>
      <c r="B48" s="64">
        <v>803</v>
      </c>
      <c r="C48" s="64">
        <v>649</v>
      </c>
      <c r="D48" s="27">
        <f t="shared" si="0"/>
        <v>1.2372881355932204</v>
      </c>
      <c r="E48" s="18">
        <f t="shared" si="1"/>
        <v>154</v>
      </c>
      <c r="F48" s="64">
        <v>1260</v>
      </c>
      <c r="G48" s="64">
        <v>1260</v>
      </c>
      <c r="H48" s="27">
        <f t="shared" si="2"/>
        <v>1</v>
      </c>
      <c r="I48" s="18">
        <f t="shared" si="3"/>
        <v>0</v>
      </c>
      <c r="J48" s="27">
        <f t="shared" si="4"/>
        <v>0.63730158730158726</v>
      </c>
      <c r="K48" s="27">
        <f t="shared" si="5"/>
        <v>0.51507936507936503</v>
      </c>
      <c r="L48" s="32">
        <f t="shared" si="6"/>
        <v>0.12222222222222223</v>
      </c>
    </row>
    <row r="49" spans="1:12" x14ac:dyDescent="0.4">
      <c r="A49" s="85" t="s">
        <v>144</v>
      </c>
      <c r="B49" s="61">
        <v>1071</v>
      </c>
      <c r="C49" s="61">
        <v>1002</v>
      </c>
      <c r="D49" s="36">
        <f t="shared" si="0"/>
        <v>1.0688622754491017</v>
      </c>
      <c r="E49" s="16">
        <f t="shared" si="1"/>
        <v>69</v>
      </c>
      <c r="F49" s="61">
        <v>1260</v>
      </c>
      <c r="G49" s="61">
        <v>1260</v>
      </c>
      <c r="H49" s="36">
        <f t="shared" si="2"/>
        <v>1</v>
      </c>
      <c r="I49" s="16">
        <f t="shared" si="3"/>
        <v>0</v>
      </c>
      <c r="J49" s="36">
        <f t="shared" si="4"/>
        <v>0.85</v>
      </c>
      <c r="K49" s="36">
        <f t="shared" si="5"/>
        <v>0.79523809523809519</v>
      </c>
      <c r="L49" s="35">
        <f t="shared" si="6"/>
        <v>5.4761904761904789E-2</v>
      </c>
    </row>
    <row r="50" spans="1:12" x14ac:dyDescent="0.4">
      <c r="C50" s="12"/>
      <c r="D50" s="14"/>
      <c r="E50" s="14"/>
      <c r="F50" s="12"/>
      <c r="G50" s="12"/>
      <c r="H50" s="14"/>
      <c r="I50" s="14"/>
      <c r="J50" s="12"/>
      <c r="K50" s="12"/>
    </row>
    <row r="51" spans="1:12" x14ac:dyDescent="0.4">
      <c r="C51" s="12"/>
      <c r="D51" s="14"/>
      <c r="E51" s="14"/>
      <c r="F51" s="12"/>
      <c r="G51" s="12"/>
      <c r="H51" s="14"/>
      <c r="I51" s="14"/>
      <c r="J51" s="12"/>
      <c r="K51" s="12"/>
    </row>
    <row r="52" spans="1:12" x14ac:dyDescent="0.4">
      <c r="C52" s="12"/>
      <c r="E52" s="14"/>
      <c r="G52" s="12"/>
      <c r="I52" s="14"/>
      <c r="K52" s="12"/>
    </row>
    <row r="53" spans="1:12" x14ac:dyDescent="0.4">
      <c r="C53" s="12"/>
      <c r="E53" s="14"/>
      <c r="G53" s="12"/>
      <c r="I53" s="14"/>
      <c r="K53" s="12"/>
    </row>
    <row r="54" spans="1:12" x14ac:dyDescent="0.4">
      <c r="C54" s="12"/>
      <c r="E54" s="14"/>
      <c r="G54" s="12"/>
      <c r="I54" s="14"/>
      <c r="K54" s="12"/>
    </row>
    <row r="55" spans="1:12" x14ac:dyDescent="0.4">
      <c r="C55" s="12"/>
      <c r="E55" s="14"/>
      <c r="G55" s="12"/>
      <c r="I55" s="14"/>
      <c r="K55" s="12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/>
  </sheetViews>
  <sheetFormatPr defaultColWidth="15.75" defaultRowHeight="10.5" x14ac:dyDescent="0.4"/>
  <cols>
    <col min="1" max="1" width="22" style="145" bestFit="1" customWidth="1"/>
    <col min="2" max="3" width="11.25" style="14" customWidth="1"/>
    <col min="4" max="5" width="11.25" style="145" customWidth="1"/>
    <col min="6" max="7" width="11.25" style="14" customWidth="1"/>
    <col min="8" max="9" width="11.25" style="145" customWidth="1"/>
    <col min="10" max="11" width="11.25" style="14" customWidth="1"/>
    <col min="12" max="12" width="11.25" style="145" customWidth="1"/>
    <col min="13" max="13" width="9" style="145" bestFit="1" customWidth="1"/>
    <col min="14" max="14" width="6.5" style="145" bestFit="1" customWidth="1"/>
    <col min="15" max="256" width="15.75" style="145"/>
    <col min="257" max="257" width="22" style="145" bestFit="1" customWidth="1"/>
    <col min="258" max="268" width="11.25" style="145" customWidth="1"/>
    <col min="269" max="269" width="9" style="145" bestFit="1" customWidth="1"/>
    <col min="270" max="270" width="6.5" style="145" bestFit="1" customWidth="1"/>
    <col min="271" max="512" width="15.75" style="145"/>
    <col min="513" max="513" width="22" style="145" bestFit="1" customWidth="1"/>
    <col min="514" max="524" width="11.25" style="145" customWidth="1"/>
    <col min="525" max="525" width="9" style="145" bestFit="1" customWidth="1"/>
    <col min="526" max="526" width="6.5" style="145" bestFit="1" customWidth="1"/>
    <col min="527" max="768" width="15.75" style="145"/>
    <col min="769" max="769" width="22" style="145" bestFit="1" customWidth="1"/>
    <col min="770" max="780" width="11.25" style="145" customWidth="1"/>
    <col min="781" max="781" width="9" style="145" bestFit="1" customWidth="1"/>
    <col min="782" max="782" width="6.5" style="145" bestFit="1" customWidth="1"/>
    <col min="783" max="1024" width="15.75" style="145"/>
    <col min="1025" max="1025" width="22" style="145" bestFit="1" customWidth="1"/>
    <col min="1026" max="1036" width="11.25" style="145" customWidth="1"/>
    <col min="1037" max="1037" width="9" style="145" bestFit="1" customWidth="1"/>
    <col min="1038" max="1038" width="6.5" style="145" bestFit="1" customWidth="1"/>
    <col min="1039" max="1280" width="15.75" style="145"/>
    <col min="1281" max="1281" width="22" style="145" bestFit="1" customWidth="1"/>
    <col min="1282" max="1292" width="11.25" style="145" customWidth="1"/>
    <col min="1293" max="1293" width="9" style="145" bestFit="1" customWidth="1"/>
    <col min="1294" max="1294" width="6.5" style="145" bestFit="1" customWidth="1"/>
    <col min="1295" max="1536" width="15.75" style="145"/>
    <col min="1537" max="1537" width="22" style="145" bestFit="1" customWidth="1"/>
    <col min="1538" max="1548" width="11.25" style="145" customWidth="1"/>
    <col min="1549" max="1549" width="9" style="145" bestFit="1" customWidth="1"/>
    <col min="1550" max="1550" width="6.5" style="145" bestFit="1" customWidth="1"/>
    <col min="1551" max="1792" width="15.75" style="145"/>
    <col min="1793" max="1793" width="22" style="145" bestFit="1" customWidth="1"/>
    <col min="1794" max="1804" width="11.25" style="145" customWidth="1"/>
    <col min="1805" max="1805" width="9" style="145" bestFit="1" customWidth="1"/>
    <col min="1806" max="1806" width="6.5" style="145" bestFit="1" customWidth="1"/>
    <col min="1807" max="2048" width="15.75" style="145"/>
    <col min="2049" max="2049" width="22" style="145" bestFit="1" customWidth="1"/>
    <col min="2050" max="2060" width="11.25" style="145" customWidth="1"/>
    <col min="2061" max="2061" width="9" style="145" bestFit="1" customWidth="1"/>
    <col min="2062" max="2062" width="6.5" style="145" bestFit="1" customWidth="1"/>
    <col min="2063" max="2304" width="15.75" style="145"/>
    <col min="2305" max="2305" width="22" style="145" bestFit="1" customWidth="1"/>
    <col min="2306" max="2316" width="11.25" style="145" customWidth="1"/>
    <col min="2317" max="2317" width="9" style="145" bestFit="1" customWidth="1"/>
    <col min="2318" max="2318" width="6.5" style="145" bestFit="1" customWidth="1"/>
    <col min="2319" max="2560" width="15.75" style="145"/>
    <col min="2561" max="2561" width="22" style="145" bestFit="1" customWidth="1"/>
    <col min="2562" max="2572" width="11.25" style="145" customWidth="1"/>
    <col min="2573" max="2573" width="9" style="145" bestFit="1" customWidth="1"/>
    <col min="2574" max="2574" width="6.5" style="145" bestFit="1" customWidth="1"/>
    <col min="2575" max="2816" width="15.75" style="145"/>
    <col min="2817" max="2817" width="22" style="145" bestFit="1" customWidth="1"/>
    <col min="2818" max="2828" width="11.25" style="145" customWidth="1"/>
    <col min="2829" max="2829" width="9" style="145" bestFit="1" customWidth="1"/>
    <col min="2830" max="2830" width="6.5" style="145" bestFit="1" customWidth="1"/>
    <col min="2831" max="3072" width="15.75" style="145"/>
    <col min="3073" max="3073" width="22" style="145" bestFit="1" customWidth="1"/>
    <col min="3074" max="3084" width="11.25" style="145" customWidth="1"/>
    <col min="3085" max="3085" width="9" style="145" bestFit="1" customWidth="1"/>
    <col min="3086" max="3086" width="6.5" style="145" bestFit="1" customWidth="1"/>
    <col min="3087" max="3328" width="15.75" style="145"/>
    <col min="3329" max="3329" width="22" style="145" bestFit="1" customWidth="1"/>
    <col min="3330" max="3340" width="11.25" style="145" customWidth="1"/>
    <col min="3341" max="3341" width="9" style="145" bestFit="1" customWidth="1"/>
    <col min="3342" max="3342" width="6.5" style="145" bestFit="1" customWidth="1"/>
    <col min="3343" max="3584" width="15.75" style="145"/>
    <col min="3585" max="3585" width="22" style="145" bestFit="1" customWidth="1"/>
    <col min="3586" max="3596" width="11.25" style="145" customWidth="1"/>
    <col min="3597" max="3597" width="9" style="145" bestFit="1" customWidth="1"/>
    <col min="3598" max="3598" width="6.5" style="145" bestFit="1" customWidth="1"/>
    <col min="3599" max="3840" width="15.75" style="145"/>
    <col min="3841" max="3841" width="22" style="145" bestFit="1" customWidth="1"/>
    <col min="3842" max="3852" width="11.25" style="145" customWidth="1"/>
    <col min="3853" max="3853" width="9" style="145" bestFit="1" customWidth="1"/>
    <col min="3854" max="3854" width="6.5" style="145" bestFit="1" customWidth="1"/>
    <col min="3855" max="4096" width="15.75" style="145"/>
    <col min="4097" max="4097" width="22" style="145" bestFit="1" customWidth="1"/>
    <col min="4098" max="4108" width="11.25" style="145" customWidth="1"/>
    <col min="4109" max="4109" width="9" style="145" bestFit="1" customWidth="1"/>
    <col min="4110" max="4110" width="6.5" style="145" bestFit="1" customWidth="1"/>
    <col min="4111" max="4352" width="15.75" style="145"/>
    <col min="4353" max="4353" width="22" style="145" bestFit="1" customWidth="1"/>
    <col min="4354" max="4364" width="11.25" style="145" customWidth="1"/>
    <col min="4365" max="4365" width="9" style="145" bestFit="1" customWidth="1"/>
    <col min="4366" max="4366" width="6.5" style="145" bestFit="1" customWidth="1"/>
    <col min="4367" max="4608" width="15.75" style="145"/>
    <col min="4609" max="4609" width="22" style="145" bestFit="1" customWidth="1"/>
    <col min="4610" max="4620" width="11.25" style="145" customWidth="1"/>
    <col min="4621" max="4621" width="9" style="145" bestFit="1" customWidth="1"/>
    <col min="4622" max="4622" width="6.5" style="145" bestFit="1" customWidth="1"/>
    <col min="4623" max="4864" width="15.75" style="145"/>
    <col min="4865" max="4865" width="22" style="145" bestFit="1" customWidth="1"/>
    <col min="4866" max="4876" width="11.25" style="145" customWidth="1"/>
    <col min="4877" max="4877" width="9" style="145" bestFit="1" customWidth="1"/>
    <col min="4878" max="4878" width="6.5" style="145" bestFit="1" customWidth="1"/>
    <col min="4879" max="5120" width="15.75" style="145"/>
    <col min="5121" max="5121" width="22" style="145" bestFit="1" customWidth="1"/>
    <col min="5122" max="5132" width="11.25" style="145" customWidth="1"/>
    <col min="5133" max="5133" width="9" style="145" bestFit="1" customWidth="1"/>
    <col min="5134" max="5134" width="6.5" style="145" bestFit="1" customWidth="1"/>
    <col min="5135" max="5376" width="15.75" style="145"/>
    <col min="5377" max="5377" width="22" style="145" bestFit="1" customWidth="1"/>
    <col min="5378" max="5388" width="11.25" style="145" customWidth="1"/>
    <col min="5389" max="5389" width="9" style="145" bestFit="1" customWidth="1"/>
    <col min="5390" max="5390" width="6.5" style="145" bestFit="1" customWidth="1"/>
    <col min="5391" max="5632" width="15.75" style="145"/>
    <col min="5633" max="5633" width="22" style="145" bestFit="1" customWidth="1"/>
    <col min="5634" max="5644" width="11.25" style="145" customWidth="1"/>
    <col min="5645" max="5645" width="9" style="145" bestFit="1" customWidth="1"/>
    <col min="5646" max="5646" width="6.5" style="145" bestFit="1" customWidth="1"/>
    <col min="5647" max="5888" width="15.75" style="145"/>
    <col min="5889" max="5889" width="22" style="145" bestFit="1" customWidth="1"/>
    <col min="5890" max="5900" width="11.25" style="145" customWidth="1"/>
    <col min="5901" max="5901" width="9" style="145" bestFit="1" customWidth="1"/>
    <col min="5902" max="5902" width="6.5" style="145" bestFit="1" customWidth="1"/>
    <col min="5903" max="6144" width="15.75" style="145"/>
    <col min="6145" max="6145" width="22" style="145" bestFit="1" customWidth="1"/>
    <col min="6146" max="6156" width="11.25" style="145" customWidth="1"/>
    <col min="6157" max="6157" width="9" style="145" bestFit="1" customWidth="1"/>
    <col min="6158" max="6158" width="6.5" style="145" bestFit="1" customWidth="1"/>
    <col min="6159" max="6400" width="15.75" style="145"/>
    <col min="6401" max="6401" width="22" style="145" bestFit="1" customWidth="1"/>
    <col min="6402" max="6412" width="11.25" style="145" customWidth="1"/>
    <col min="6413" max="6413" width="9" style="145" bestFit="1" customWidth="1"/>
    <col min="6414" max="6414" width="6.5" style="145" bestFit="1" customWidth="1"/>
    <col min="6415" max="6656" width="15.75" style="145"/>
    <col min="6657" max="6657" width="22" style="145" bestFit="1" customWidth="1"/>
    <col min="6658" max="6668" width="11.25" style="145" customWidth="1"/>
    <col min="6669" max="6669" width="9" style="145" bestFit="1" customWidth="1"/>
    <col min="6670" max="6670" width="6.5" style="145" bestFit="1" customWidth="1"/>
    <col min="6671" max="6912" width="15.75" style="145"/>
    <col min="6913" max="6913" width="22" style="145" bestFit="1" customWidth="1"/>
    <col min="6914" max="6924" width="11.25" style="145" customWidth="1"/>
    <col min="6925" max="6925" width="9" style="145" bestFit="1" customWidth="1"/>
    <col min="6926" max="6926" width="6.5" style="145" bestFit="1" customWidth="1"/>
    <col min="6927" max="7168" width="15.75" style="145"/>
    <col min="7169" max="7169" width="22" style="145" bestFit="1" customWidth="1"/>
    <col min="7170" max="7180" width="11.25" style="145" customWidth="1"/>
    <col min="7181" max="7181" width="9" style="145" bestFit="1" customWidth="1"/>
    <col min="7182" max="7182" width="6.5" style="145" bestFit="1" customWidth="1"/>
    <col min="7183" max="7424" width="15.75" style="145"/>
    <col min="7425" max="7425" width="22" style="145" bestFit="1" customWidth="1"/>
    <col min="7426" max="7436" width="11.25" style="145" customWidth="1"/>
    <col min="7437" max="7437" width="9" style="145" bestFit="1" customWidth="1"/>
    <col min="7438" max="7438" width="6.5" style="145" bestFit="1" customWidth="1"/>
    <col min="7439" max="7680" width="15.75" style="145"/>
    <col min="7681" max="7681" width="22" style="145" bestFit="1" customWidth="1"/>
    <col min="7682" max="7692" width="11.25" style="145" customWidth="1"/>
    <col min="7693" max="7693" width="9" style="145" bestFit="1" customWidth="1"/>
    <col min="7694" max="7694" width="6.5" style="145" bestFit="1" customWidth="1"/>
    <col min="7695" max="7936" width="15.75" style="145"/>
    <col min="7937" max="7937" width="22" style="145" bestFit="1" customWidth="1"/>
    <col min="7938" max="7948" width="11.25" style="145" customWidth="1"/>
    <col min="7949" max="7949" width="9" style="145" bestFit="1" customWidth="1"/>
    <col min="7950" max="7950" width="6.5" style="145" bestFit="1" customWidth="1"/>
    <col min="7951" max="8192" width="15.75" style="145"/>
    <col min="8193" max="8193" width="22" style="145" bestFit="1" customWidth="1"/>
    <col min="8194" max="8204" width="11.25" style="145" customWidth="1"/>
    <col min="8205" max="8205" width="9" style="145" bestFit="1" customWidth="1"/>
    <col min="8206" max="8206" width="6.5" style="145" bestFit="1" customWidth="1"/>
    <col min="8207" max="8448" width="15.75" style="145"/>
    <col min="8449" max="8449" width="22" style="145" bestFit="1" customWidth="1"/>
    <col min="8450" max="8460" width="11.25" style="145" customWidth="1"/>
    <col min="8461" max="8461" width="9" style="145" bestFit="1" customWidth="1"/>
    <col min="8462" max="8462" width="6.5" style="145" bestFit="1" customWidth="1"/>
    <col min="8463" max="8704" width="15.75" style="145"/>
    <col min="8705" max="8705" width="22" style="145" bestFit="1" customWidth="1"/>
    <col min="8706" max="8716" width="11.25" style="145" customWidth="1"/>
    <col min="8717" max="8717" width="9" style="145" bestFit="1" customWidth="1"/>
    <col min="8718" max="8718" width="6.5" style="145" bestFit="1" customWidth="1"/>
    <col min="8719" max="8960" width="15.75" style="145"/>
    <col min="8961" max="8961" width="22" style="145" bestFit="1" customWidth="1"/>
    <col min="8962" max="8972" width="11.25" style="145" customWidth="1"/>
    <col min="8973" max="8973" width="9" style="145" bestFit="1" customWidth="1"/>
    <col min="8974" max="8974" width="6.5" style="145" bestFit="1" customWidth="1"/>
    <col min="8975" max="9216" width="15.75" style="145"/>
    <col min="9217" max="9217" width="22" style="145" bestFit="1" customWidth="1"/>
    <col min="9218" max="9228" width="11.25" style="145" customWidth="1"/>
    <col min="9229" max="9229" width="9" style="145" bestFit="1" customWidth="1"/>
    <col min="9230" max="9230" width="6.5" style="145" bestFit="1" customWidth="1"/>
    <col min="9231" max="9472" width="15.75" style="145"/>
    <col min="9473" max="9473" width="22" style="145" bestFit="1" customWidth="1"/>
    <col min="9474" max="9484" width="11.25" style="145" customWidth="1"/>
    <col min="9485" max="9485" width="9" style="145" bestFit="1" customWidth="1"/>
    <col min="9486" max="9486" width="6.5" style="145" bestFit="1" customWidth="1"/>
    <col min="9487" max="9728" width="15.75" style="145"/>
    <col min="9729" max="9729" width="22" style="145" bestFit="1" customWidth="1"/>
    <col min="9730" max="9740" width="11.25" style="145" customWidth="1"/>
    <col min="9741" max="9741" width="9" style="145" bestFit="1" customWidth="1"/>
    <col min="9742" max="9742" width="6.5" style="145" bestFit="1" customWidth="1"/>
    <col min="9743" max="9984" width="15.75" style="145"/>
    <col min="9985" max="9985" width="22" style="145" bestFit="1" customWidth="1"/>
    <col min="9986" max="9996" width="11.25" style="145" customWidth="1"/>
    <col min="9997" max="9997" width="9" style="145" bestFit="1" customWidth="1"/>
    <col min="9998" max="9998" width="6.5" style="145" bestFit="1" customWidth="1"/>
    <col min="9999" max="10240" width="15.75" style="145"/>
    <col min="10241" max="10241" width="22" style="145" bestFit="1" customWidth="1"/>
    <col min="10242" max="10252" width="11.25" style="145" customWidth="1"/>
    <col min="10253" max="10253" width="9" style="145" bestFit="1" customWidth="1"/>
    <col min="10254" max="10254" width="6.5" style="145" bestFit="1" customWidth="1"/>
    <col min="10255" max="10496" width="15.75" style="145"/>
    <col min="10497" max="10497" width="22" style="145" bestFit="1" customWidth="1"/>
    <col min="10498" max="10508" width="11.25" style="145" customWidth="1"/>
    <col min="10509" max="10509" width="9" style="145" bestFit="1" customWidth="1"/>
    <col min="10510" max="10510" width="6.5" style="145" bestFit="1" customWidth="1"/>
    <col min="10511" max="10752" width="15.75" style="145"/>
    <col min="10753" max="10753" width="22" style="145" bestFit="1" customWidth="1"/>
    <col min="10754" max="10764" width="11.25" style="145" customWidth="1"/>
    <col min="10765" max="10765" width="9" style="145" bestFit="1" customWidth="1"/>
    <col min="10766" max="10766" width="6.5" style="145" bestFit="1" customWidth="1"/>
    <col min="10767" max="11008" width="15.75" style="145"/>
    <col min="11009" max="11009" width="22" style="145" bestFit="1" customWidth="1"/>
    <col min="11010" max="11020" width="11.25" style="145" customWidth="1"/>
    <col min="11021" max="11021" width="9" style="145" bestFit="1" customWidth="1"/>
    <col min="11022" max="11022" width="6.5" style="145" bestFit="1" customWidth="1"/>
    <col min="11023" max="11264" width="15.75" style="145"/>
    <col min="11265" max="11265" width="22" style="145" bestFit="1" customWidth="1"/>
    <col min="11266" max="11276" width="11.25" style="145" customWidth="1"/>
    <col min="11277" max="11277" width="9" style="145" bestFit="1" customWidth="1"/>
    <col min="11278" max="11278" width="6.5" style="145" bestFit="1" customWidth="1"/>
    <col min="11279" max="11520" width="15.75" style="145"/>
    <col min="11521" max="11521" width="22" style="145" bestFit="1" customWidth="1"/>
    <col min="11522" max="11532" width="11.25" style="145" customWidth="1"/>
    <col min="11533" max="11533" width="9" style="145" bestFit="1" customWidth="1"/>
    <col min="11534" max="11534" width="6.5" style="145" bestFit="1" customWidth="1"/>
    <col min="11535" max="11776" width="15.75" style="145"/>
    <col min="11777" max="11777" width="22" style="145" bestFit="1" customWidth="1"/>
    <col min="11778" max="11788" width="11.25" style="145" customWidth="1"/>
    <col min="11789" max="11789" width="9" style="145" bestFit="1" customWidth="1"/>
    <col min="11790" max="11790" width="6.5" style="145" bestFit="1" customWidth="1"/>
    <col min="11791" max="12032" width="15.75" style="145"/>
    <col min="12033" max="12033" width="22" style="145" bestFit="1" customWidth="1"/>
    <col min="12034" max="12044" width="11.25" style="145" customWidth="1"/>
    <col min="12045" max="12045" width="9" style="145" bestFit="1" customWidth="1"/>
    <col min="12046" max="12046" width="6.5" style="145" bestFit="1" customWidth="1"/>
    <col min="12047" max="12288" width="15.75" style="145"/>
    <col min="12289" max="12289" width="22" style="145" bestFit="1" customWidth="1"/>
    <col min="12290" max="12300" width="11.25" style="145" customWidth="1"/>
    <col min="12301" max="12301" width="9" style="145" bestFit="1" customWidth="1"/>
    <col min="12302" max="12302" width="6.5" style="145" bestFit="1" customWidth="1"/>
    <col min="12303" max="12544" width="15.75" style="145"/>
    <col min="12545" max="12545" width="22" style="145" bestFit="1" customWidth="1"/>
    <col min="12546" max="12556" width="11.25" style="145" customWidth="1"/>
    <col min="12557" max="12557" width="9" style="145" bestFit="1" customWidth="1"/>
    <col min="12558" max="12558" width="6.5" style="145" bestFit="1" customWidth="1"/>
    <col min="12559" max="12800" width="15.75" style="145"/>
    <col min="12801" max="12801" width="22" style="145" bestFit="1" customWidth="1"/>
    <col min="12802" max="12812" width="11.25" style="145" customWidth="1"/>
    <col min="12813" max="12813" width="9" style="145" bestFit="1" customWidth="1"/>
    <col min="12814" max="12814" width="6.5" style="145" bestFit="1" customWidth="1"/>
    <col min="12815" max="13056" width="15.75" style="145"/>
    <col min="13057" max="13057" width="22" style="145" bestFit="1" customWidth="1"/>
    <col min="13058" max="13068" width="11.25" style="145" customWidth="1"/>
    <col min="13069" max="13069" width="9" style="145" bestFit="1" customWidth="1"/>
    <col min="13070" max="13070" width="6.5" style="145" bestFit="1" customWidth="1"/>
    <col min="13071" max="13312" width="15.75" style="145"/>
    <col min="13313" max="13313" width="22" style="145" bestFit="1" customWidth="1"/>
    <col min="13314" max="13324" width="11.25" style="145" customWidth="1"/>
    <col min="13325" max="13325" width="9" style="145" bestFit="1" customWidth="1"/>
    <col min="13326" max="13326" width="6.5" style="145" bestFit="1" customWidth="1"/>
    <col min="13327" max="13568" width="15.75" style="145"/>
    <col min="13569" max="13569" width="22" style="145" bestFit="1" customWidth="1"/>
    <col min="13570" max="13580" width="11.25" style="145" customWidth="1"/>
    <col min="13581" max="13581" width="9" style="145" bestFit="1" customWidth="1"/>
    <col min="13582" max="13582" width="6.5" style="145" bestFit="1" customWidth="1"/>
    <col min="13583" max="13824" width="15.75" style="145"/>
    <col min="13825" max="13825" width="22" style="145" bestFit="1" customWidth="1"/>
    <col min="13826" max="13836" width="11.25" style="145" customWidth="1"/>
    <col min="13837" max="13837" width="9" style="145" bestFit="1" customWidth="1"/>
    <col min="13838" max="13838" width="6.5" style="145" bestFit="1" customWidth="1"/>
    <col min="13839" max="14080" width="15.75" style="145"/>
    <col min="14081" max="14081" width="22" style="145" bestFit="1" customWidth="1"/>
    <col min="14082" max="14092" width="11.25" style="145" customWidth="1"/>
    <col min="14093" max="14093" width="9" style="145" bestFit="1" customWidth="1"/>
    <col min="14094" max="14094" width="6.5" style="145" bestFit="1" customWidth="1"/>
    <col min="14095" max="14336" width="15.75" style="145"/>
    <col min="14337" max="14337" width="22" style="145" bestFit="1" customWidth="1"/>
    <col min="14338" max="14348" width="11.25" style="145" customWidth="1"/>
    <col min="14349" max="14349" width="9" style="145" bestFit="1" customWidth="1"/>
    <col min="14350" max="14350" width="6.5" style="145" bestFit="1" customWidth="1"/>
    <col min="14351" max="14592" width="15.75" style="145"/>
    <col min="14593" max="14593" width="22" style="145" bestFit="1" customWidth="1"/>
    <col min="14594" max="14604" width="11.25" style="145" customWidth="1"/>
    <col min="14605" max="14605" width="9" style="145" bestFit="1" customWidth="1"/>
    <col min="14606" max="14606" width="6.5" style="145" bestFit="1" customWidth="1"/>
    <col min="14607" max="14848" width="15.75" style="145"/>
    <col min="14849" max="14849" width="22" style="145" bestFit="1" customWidth="1"/>
    <col min="14850" max="14860" width="11.25" style="145" customWidth="1"/>
    <col min="14861" max="14861" width="9" style="145" bestFit="1" customWidth="1"/>
    <col min="14862" max="14862" width="6.5" style="145" bestFit="1" customWidth="1"/>
    <col min="14863" max="15104" width="15.75" style="145"/>
    <col min="15105" max="15105" width="22" style="145" bestFit="1" customWidth="1"/>
    <col min="15106" max="15116" width="11.25" style="145" customWidth="1"/>
    <col min="15117" max="15117" width="9" style="145" bestFit="1" customWidth="1"/>
    <col min="15118" max="15118" width="6.5" style="145" bestFit="1" customWidth="1"/>
    <col min="15119" max="15360" width="15.75" style="145"/>
    <col min="15361" max="15361" width="22" style="145" bestFit="1" customWidth="1"/>
    <col min="15362" max="15372" width="11.25" style="145" customWidth="1"/>
    <col min="15373" max="15373" width="9" style="145" bestFit="1" customWidth="1"/>
    <col min="15374" max="15374" width="6.5" style="145" bestFit="1" customWidth="1"/>
    <col min="15375" max="15616" width="15.75" style="145"/>
    <col min="15617" max="15617" width="22" style="145" bestFit="1" customWidth="1"/>
    <col min="15618" max="15628" width="11.25" style="145" customWidth="1"/>
    <col min="15629" max="15629" width="9" style="145" bestFit="1" customWidth="1"/>
    <col min="15630" max="15630" width="6.5" style="145" bestFit="1" customWidth="1"/>
    <col min="15631" max="15872" width="15.75" style="145"/>
    <col min="15873" max="15873" width="22" style="145" bestFit="1" customWidth="1"/>
    <col min="15874" max="15884" width="11.25" style="145" customWidth="1"/>
    <col min="15885" max="15885" width="9" style="145" bestFit="1" customWidth="1"/>
    <col min="15886" max="15886" width="6.5" style="145" bestFit="1" customWidth="1"/>
    <col min="15887" max="16128" width="15.75" style="145"/>
    <col min="16129" max="16129" width="22" style="145" bestFit="1" customWidth="1"/>
    <col min="16130" max="16140" width="11.25" style="145" customWidth="1"/>
    <col min="16141" max="16141" width="9" style="145" bestFit="1" customWidth="1"/>
    <col min="16142" max="16142" width="6.5" style="145" bestFit="1" customWidth="1"/>
    <col min="16143" max="16384" width="15.75" style="145"/>
  </cols>
  <sheetData>
    <row r="1" spans="1:12" s="12" customFormat="1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６月(中旬)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80"/>
      <c r="B2" s="187" t="s">
        <v>88</v>
      </c>
      <c r="C2" s="188"/>
      <c r="D2" s="188"/>
      <c r="E2" s="189"/>
      <c r="F2" s="187" t="s">
        <v>243</v>
      </c>
      <c r="G2" s="188"/>
      <c r="H2" s="188"/>
      <c r="I2" s="189"/>
      <c r="J2" s="187" t="s">
        <v>244</v>
      </c>
      <c r="K2" s="188"/>
      <c r="L2" s="189"/>
    </row>
    <row r="3" spans="1:12" x14ac:dyDescent="0.4">
      <c r="A3" s="178"/>
      <c r="B3" s="181"/>
      <c r="C3" s="182"/>
      <c r="D3" s="182"/>
      <c r="E3" s="183"/>
      <c r="F3" s="181"/>
      <c r="G3" s="182"/>
      <c r="H3" s="182"/>
      <c r="I3" s="183"/>
      <c r="J3" s="181"/>
      <c r="K3" s="182"/>
      <c r="L3" s="183"/>
    </row>
    <row r="4" spans="1:12" x14ac:dyDescent="0.4">
      <c r="A4" s="178"/>
      <c r="B4" s="177" t="s">
        <v>119</v>
      </c>
      <c r="C4" s="177" t="s">
        <v>195</v>
      </c>
      <c r="D4" s="178" t="s">
        <v>87</v>
      </c>
      <c r="E4" s="178"/>
      <c r="F4" s="173" t="str">
        <f>+B4</f>
        <v>(05'6/11～20)</v>
      </c>
      <c r="G4" s="173" t="str">
        <f>+C4</f>
        <v>(04'6/11～20)</v>
      </c>
      <c r="H4" s="178" t="s">
        <v>87</v>
      </c>
      <c r="I4" s="178"/>
      <c r="J4" s="173" t="str">
        <f>+B4</f>
        <v>(05'6/11～20)</v>
      </c>
      <c r="K4" s="173" t="str">
        <f>+C4</f>
        <v>(04'6/11～20)</v>
      </c>
      <c r="L4" s="179" t="s">
        <v>85</v>
      </c>
    </row>
    <row r="5" spans="1:12" s="147" customFormat="1" x14ac:dyDescent="0.4">
      <c r="A5" s="178"/>
      <c r="B5" s="177"/>
      <c r="C5" s="177"/>
      <c r="D5" s="146" t="s">
        <v>86</v>
      </c>
      <c r="E5" s="146" t="s">
        <v>85</v>
      </c>
      <c r="F5" s="173"/>
      <c r="G5" s="173"/>
      <c r="H5" s="146" t="s">
        <v>86</v>
      </c>
      <c r="I5" s="146" t="s">
        <v>85</v>
      </c>
      <c r="J5" s="173"/>
      <c r="K5" s="173"/>
      <c r="L5" s="180"/>
    </row>
    <row r="6" spans="1:12" s="150" customFormat="1" x14ac:dyDescent="0.4">
      <c r="A6" s="148" t="s">
        <v>97</v>
      </c>
      <c r="B6" s="43">
        <f>+B7+B31</f>
        <v>156022</v>
      </c>
      <c r="C6" s="43">
        <f>+C7+C31</f>
        <v>140195</v>
      </c>
      <c r="D6" s="20">
        <f t="shared" ref="D6:D49" si="0">+B6/C6</f>
        <v>1.1128927565177076</v>
      </c>
      <c r="E6" s="149">
        <f t="shared" ref="E6:E49" si="1">+B6-C6</f>
        <v>15827</v>
      </c>
      <c r="F6" s="43">
        <f>+F7+F31</f>
        <v>214483</v>
      </c>
      <c r="G6" s="43">
        <f>+G7+G31</f>
        <v>207811</v>
      </c>
      <c r="H6" s="20">
        <f t="shared" ref="H6:H49" si="2">+F6/G6</f>
        <v>1.0321060964049065</v>
      </c>
      <c r="I6" s="149">
        <f t="shared" ref="I6:I49" si="3">+F6-G6</f>
        <v>6672</v>
      </c>
      <c r="J6" s="20">
        <f t="shared" ref="J6:K35" si="4">+B6/F6</f>
        <v>0.72743294340343989</v>
      </c>
      <c r="K6" s="20">
        <f t="shared" si="4"/>
        <v>0.67462742588217173</v>
      </c>
      <c r="L6" s="33">
        <f t="shared" ref="L6:L49" si="5">+J6-K6</f>
        <v>5.2805517521268164E-2</v>
      </c>
    </row>
    <row r="7" spans="1:12" s="150" customFormat="1" x14ac:dyDescent="0.4">
      <c r="A7" s="148" t="s">
        <v>84</v>
      </c>
      <c r="B7" s="43">
        <f>+B8+B14+B28</f>
        <v>74696</v>
      </c>
      <c r="C7" s="43">
        <f>+C8+C14+C28</f>
        <v>66532</v>
      </c>
      <c r="D7" s="20">
        <f t="shared" si="0"/>
        <v>1.1227078698971924</v>
      </c>
      <c r="E7" s="149">
        <f t="shared" si="1"/>
        <v>8164</v>
      </c>
      <c r="F7" s="43">
        <f>+F8+F14+F28</f>
        <v>99660</v>
      </c>
      <c r="G7" s="43">
        <f>+G8+G14+G28</f>
        <v>95064</v>
      </c>
      <c r="H7" s="20">
        <f t="shared" si="2"/>
        <v>1.0483463771774804</v>
      </c>
      <c r="I7" s="149">
        <f t="shared" si="3"/>
        <v>4596</v>
      </c>
      <c r="J7" s="20">
        <f t="shared" si="4"/>
        <v>0.74950832831627534</v>
      </c>
      <c r="K7" s="20">
        <f t="shared" si="4"/>
        <v>0.69986535386686866</v>
      </c>
      <c r="L7" s="33">
        <f t="shared" si="5"/>
        <v>4.9642974449406685E-2</v>
      </c>
    </row>
    <row r="8" spans="1:12" x14ac:dyDescent="0.4">
      <c r="A8" s="163" t="s">
        <v>91</v>
      </c>
      <c r="B8" s="46">
        <f>SUM(B9:B13)</f>
        <v>60484</v>
      </c>
      <c r="C8" s="46">
        <f>SUM(C9:C13)</f>
        <v>52584</v>
      </c>
      <c r="D8" s="38">
        <f t="shared" si="0"/>
        <v>1.1502358131751103</v>
      </c>
      <c r="E8" s="164">
        <f t="shared" si="1"/>
        <v>7900</v>
      </c>
      <c r="F8" s="46">
        <f>SUM(F9:F13)</f>
        <v>79767</v>
      </c>
      <c r="G8" s="46">
        <f>SUM(G9:G13)</f>
        <v>75834</v>
      </c>
      <c r="H8" s="38">
        <f t="shared" si="2"/>
        <v>1.0518632803228103</v>
      </c>
      <c r="I8" s="164">
        <f t="shared" si="3"/>
        <v>3933</v>
      </c>
      <c r="J8" s="38">
        <f t="shared" si="4"/>
        <v>0.7582584276705906</v>
      </c>
      <c r="K8" s="38">
        <f t="shared" si="4"/>
        <v>0.69340928870954976</v>
      </c>
      <c r="L8" s="108">
        <f t="shared" si="5"/>
        <v>6.4849138961040831E-2</v>
      </c>
    </row>
    <row r="9" spans="1:12" x14ac:dyDescent="0.4">
      <c r="A9" s="153" t="s">
        <v>82</v>
      </c>
      <c r="B9" s="47">
        <f>+'[6]6月動向(20)'!B9-'[6]6月動向(10)'!B8</f>
        <v>33861</v>
      </c>
      <c r="C9" s="47">
        <f>+'[6]6月動向(20)'!C9-'[6]6月動向(10)'!C8</f>
        <v>30995</v>
      </c>
      <c r="D9" s="25">
        <f t="shared" si="0"/>
        <v>1.0924665268591709</v>
      </c>
      <c r="E9" s="154">
        <f t="shared" si="1"/>
        <v>2866</v>
      </c>
      <c r="F9" s="47">
        <f>+'[6]6月動向(20)'!F9-'[6]6月動向(10)'!F8</f>
        <v>46069</v>
      </c>
      <c r="G9" s="47">
        <f>+'[6]6月動向(20)'!G9-'[6]6月動向(10)'!G8</f>
        <v>45806</v>
      </c>
      <c r="H9" s="25">
        <f t="shared" si="2"/>
        <v>1.0057416059031568</v>
      </c>
      <c r="I9" s="154">
        <f t="shared" si="3"/>
        <v>263</v>
      </c>
      <c r="J9" s="25">
        <f t="shared" si="4"/>
        <v>0.73500618637261494</v>
      </c>
      <c r="K9" s="25">
        <f t="shared" si="4"/>
        <v>0.67665807972754666</v>
      </c>
      <c r="L9" s="24">
        <f t="shared" si="5"/>
        <v>5.8348106645068287E-2</v>
      </c>
    </row>
    <row r="10" spans="1:12" x14ac:dyDescent="0.4">
      <c r="A10" s="155" t="s">
        <v>83</v>
      </c>
      <c r="B10" s="44">
        <f>+'[6]6月動向(20)'!B10-'[6]6月動向(10)'!B9</f>
        <v>10473</v>
      </c>
      <c r="C10" s="44">
        <f>+'[6]6月動向(20)'!C10-'[6]6月動向(10)'!C9</f>
        <v>8566</v>
      </c>
      <c r="D10" s="27">
        <f t="shared" si="0"/>
        <v>1.2226243287415364</v>
      </c>
      <c r="E10" s="156">
        <f t="shared" si="1"/>
        <v>1907</v>
      </c>
      <c r="F10" s="47">
        <f>+'[6]6月動向(20)'!F10-'[6]6月動向(10)'!F9</f>
        <v>13106</v>
      </c>
      <c r="G10" s="44">
        <f>+'[6]6月動向(20)'!G10-'[6]6月動向(10)'!G9</f>
        <v>10978</v>
      </c>
      <c r="H10" s="27">
        <f t="shared" si="2"/>
        <v>1.1938422299143743</v>
      </c>
      <c r="I10" s="156">
        <f t="shared" si="3"/>
        <v>2128</v>
      </c>
      <c r="J10" s="27">
        <f t="shared" si="4"/>
        <v>0.79909964901571795</v>
      </c>
      <c r="K10" s="27">
        <f t="shared" si="4"/>
        <v>0.78028784842412102</v>
      </c>
      <c r="L10" s="32">
        <f t="shared" si="5"/>
        <v>1.8811800591596928E-2</v>
      </c>
    </row>
    <row r="11" spans="1:12" x14ac:dyDescent="0.4">
      <c r="A11" s="155" t="s">
        <v>96</v>
      </c>
      <c r="B11" s="44">
        <f>+'[6]6月動向(20)'!B11-'[6]6月動向(10)'!B10</f>
        <v>2898</v>
      </c>
      <c r="C11" s="44">
        <f>+'[6]6月動向(20)'!C11-'[6]6月動向(10)'!C10</f>
        <v>2080</v>
      </c>
      <c r="D11" s="27">
        <f t="shared" si="0"/>
        <v>1.3932692307692307</v>
      </c>
      <c r="E11" s="156">
        <f t="shared" si="1"/>
        <v>818</v>
      </c>
      <c r="F11" s="44">
        <f>+'[6]6月動向(20)'!F11-'[6]6月動向(10)'!F10</f>
        <v>3154</v>
      </c>
      <c r="G11" s="44">
        <f>+'[6]6月動向(20)'!G11-'[6]6月動向(10)'!G10</f>
        <v>2700</v>
      </c>
      <c r="H11" s="27">
        <f t="shared" si="2"/>
        <v>1.1681481481481482</v>
      </c>
      <c r="I11" s="156">
        <f t="shared" si="3"/>
        <v>454</v>
      </c>
      <c r="J11" s="27">
        <f t="shared" si="4"/>
        <v>0.9188332276474318</v>
      </c>
      <c r="K11" s="27">
        <f t="shared" si="4"/>
        <v>0.77037037037037037</v>
      </c>
      <c r="L11" s="32">
        <f t="shared" si="5"/>
        <v>0.14846285727706143</v>
      </c>
    </row>
    <row r="12" spans="1:12" x14ac:dyDescent="0.4">
      <c r="A12" s="155" t="s">
        <v>80</v>
      </c>
      <c r="B12" s="44">
        <f>+'[6]6月動向(20)'!B12-'[6]6月動向(10)'!B11</f>
        <v>7178</v>
      </c>
      <c r="C12" s="44">
        <f>+'[6]6月動向(20)'!C12-'[6]6月動向(10)'!C11</f>
        <v>6312</v>
      </c>
      <c r="D12" s="27">
        <f t="shared" si="0"/>
        <v>1.1371989860583016</v>
      </c>
      <c r="E12" s="156">
        <f t="shared" si="1"/>
        <v>866</v>
      </c>
      <c r="F12" s="44">
        <f>+'[6]6月動向(20)'!F12-'[6]6月動向(10)'!F11</f>
        <v>9483</v>
      </c>
      <c r="G12" s="44">
        <f>+'[6]6月動向(20)'!G12-'[6]6月動向(10)'!G11</f>
        <v>9450</v>
      </c>
      <c r="H12" s="27">
        <f t="shared" si="2"/>
        <v>1.0034920634920634</v>
      </c>
      <c r="I12" s="156">
        <f t="shared" si="3"/>
        <v>33</v>
      </c>
      <c r="J12" s="27">
        <f t="shared" si="4"/>
        <v>0.75693345987556682</v>
      </c>
      <c r="K12" s="27">
        <f t="shared" si="4"/>
        <v>0.66793650793650794</v>
      </c>
      <c r="L12" s="32">
        <f t="shared" si="5"/>
        <v>8.8996951939058877E-2</v>
      </c>
    </row>
    <row r="13" spans="1:12" x14ac:dyDescent="0.4">
      <c r="A13" s="155" t="s">
        <v>81</v>
      </c>
      <c r="B13" s="44">
        <f>+'[6]6月動向(20)'!B13-'[6]6月動向(10)'!B12</f>
        <v>6074</v>
      </c>
      <c r="C13" s="44">
        <f>+'[6]6月動向(20)'!C13-'[6]6月動向(10)'!C12</f>
        <v>4631</v>
      </c>
      <c r="D13" s="27">
        <f>+B13/C13</f>
        <v>1.3115957676527747</v>
      </c>
      <c r="E13" s="156">
        <f>+B13-C13</f>
        <v>1443</v>
      </c>
      <c r="F13" s="44">
        <f>+'[6]6月動向(20)'!F13-'[6]6月動向(10)'!F12</f>
        <v>7955</v>
      </c>
      <c r="G13" s="44">
        <f>+'[6]6月動向(20)'!G13-'[6]6月動向(10)'!G12</f>
        <v>6900</v>
      </c>
      <c r="H13" s="27">
        <f>+F13/G13</f>
        <v>1.1528985507246376</v>
      </c>
      <c r="I13" s="156">
        <f>+F13-G13</f>
        <v>1055</v>
      </c>
      <c r="J13" s="27">
        <f>+B13/F13</f>
        <v>0.76354494028912634</v>
      </c>
      <c r="K13" s="27">
        <f>+C13/G13</f>
        <v>0.67115942028985509</v>
      </c>
      <c r="L13" s="32">
        <f>+J13-K13</f>
        <v>9.2385519999271248E-2</v>
      </c>
    </row>
    <row r="14" spans="1:12" x14ac:dyDescent="0.4">
      <c r="A14" s="146" t="s">
        <v>90</v>
      </c>
      <c r="B14" s="48">
        <f>SUM(B15:B27)</f>
        <v>13353</v>
      </c>
      <c r="C14" s="48">
        <f>SUM(C15:C27)</f>
        <v>13386</v>
      </c>
      <c r="D14" s="31">
        <f t="shared" si="0"/>
        <v>0.99753473778574631</v>
      </c>
      <c r="E14" s="151">
        <f t="shared" si="1"/>
        <v>-33</v>
      </c>
      <c r="F14" s="48">
        <f>SUM(F15:F27)</f>
        <v>18450</v>
      </c>
      <c r="G14" s="48">
        <f>SUM(G15:G27)</f>
        <v>18450</v>
      </c>
      <c r="H14" s="31">
        <f t="shared" si="2"/>
        <v>1</v>
      </c>
      <c r="I14" s="151">
        <f t="shared" si="3"/>
        <v>0</v>
      </c>
      <c r="J14" s="31">
        <f t="shared" si="4"/>
        <v>0.723739837398374</v>
      </c>
      <c r="K14" s="31">
        <f t="shared" si="4"/>
        <v>0.7255284552845529</v>
      </c>
      <c r="L14" s="30">
        <f t="shared" si="5"/>
        <v>-1.7886178861789004E-3</v>
      </c>
    </row>
    <row r="15" spans="1:12" x14ac:dyDescent="0.4">
      <c r="A15" s="153" t="s">
        <v>253</v>
      </c>
      <c r="B15" s="47">
        <f>+'[6]6月動向(20)'!B15-'[6]6月動向(10)'!B14</f>
        <v>453</v>
      </c>
      <c r="C15" s="47">
        <f>+'[6]6月動向(20)'!C15-'[6]6月動向(10)'!C14</f>
        <v>515</v>
      </c>
      <c r="D15" s="25">
        <f t="shared" si="0"/>
        <v>0.87961165048543688</v>
      </c>
      <c r="E15" s="154">
        <f t="shared" si="1"/>
        <v>-62</v>
      </c>
      <c r="F15" s="47">
        <f>+'[6]6月動向(20)'!F15-'[6]6月動向(10)'!F14</f>
        <v>750</v>
      </c>
      <c r="G15" s="47">
        <f>+'[6]6月動向(20)'!G15-'[6]6月動向(10)'!G14</f>
        <v>900</v>
      </c>
      <c r="H15" s="25">
        <f t="shared" si="2"/>
        <v>0.83333333333333337</v>
      </c>
      <c r="I15" s="154">
        <f t="shared" si="3"/>
        <v>-150</v>
      </c>
      <c r="J15" s="25">
        <f t="shared" si="4"/>
        <v>0.60399999999999998</v>
      </c>
      <c r="K15" s="25">
        <f t="shared" si="4"/>
        <v>0.57222222222222219</v>
      </c>
      <c r="L15" s="24">
        <f t="shared" si="5"/>
        <v>3.1777777777777794E-2</v>
      </c>
    </row>
    <row r="16" spans="1:12" x14ac:dyDescent="0.4">
      <c r="A16" s="155" t="s">
        <v>255</v>
      </c>
      <c r="B16" s="44">
        <f>+'[6]6月動向(20)'!B16-'[6]6月動向(10)'!B15</f>
        <v>1470</v>
      </c>
      <c r="C16" s="44">
        <f>+'[6]6月動向(20)'!C16-'[6]6月動向(10)'!C15</f>
        <v>1448</v>
      </c>
      <c r="D16" s="27">
        <f t="shared" si="0"/>
        <v>1.0151933701657458</v>
      </c>
      <c r="E16" s="156">
        <f t="shared" si="1"/>
        <v>22</v>
      </c>
      <c r="F16" s="44">
        <f>+'[6]6月動向(20)'!F16-'[6]6月動向(10)'!F15</f>
        <v>1650</v>
      </c>
      <c r="G16" s="44">
        <f>+'[6]6月動向(20)'!G16-'[6]6月動向(10)'!G15</f>
        <v>1800</v>
      </c>
      <c r="H16" s="27">
        <f t="shared" si="2"/>
        <v>0.91666666666666663</v>
      </c>
      <c r="I16" s="156">
        <f t="shared" si="3"/>
        <v>-150</v>
      </c>
      <c r="J16" s="27">
        <f t="shared" si="4"/>
        <v>0.89090909090909087</v>
      </c>
      <c r="K16" s="27">
        <f t="shared" si="4"/>
        <v>0.80444444444444441</v>
      </c>
      <c r="L16" s="32">
        <f t="shared" si="5"/>
        <v>8.6464646464646466E-2</v>
      </c>
    </row>
    <row r="17" spans="1:12" x14ac:dyDescent="0.4">
      <c r="A17" s="155" t="s">
        <v>250</v>
      </c>
      <c r="B17" s="44">
        <f>+'[6]6月動向(20)'!B17-'[6]6月動向(10)'!B16</f>
        <v>1349</v>
      </c>
      <c r="C17" s="44">
        <f>+'[6]6月動向(20)'!C17-'[6]6月動向(10)'!C16</f>
        <v>1302</v>
      </c>
      <c r="D17" s="27">
        <f t="shared" si="0"/>
        <v>1.0360983102918586</v>
      </c>
      <c r="E17" s="156">
        <f t="shared" si="1"/>
        <v>47</v>
      </c>
      <c r="F17" s="44">
        <f>+'[6]6月動向(20)'!F17-'[6]6月動向(10)'!F16</f>
        <v>1500</v>
      </c>
      <c r="G17" s="44">
        <f>+'[6]6月動向(20)'!G17-'[6]6月動向(10)'!G16</f>
        <v>1500</v>
      </c>
      <c r="H17" s="27">
        <f t="shared" si="2"/>
        <v>1</v>
      </c>
      <c r="I17" s="156">
        <f t="shared" si="3"/>
        <v>0</v>
      </c>
      <c r="J17" s="27">
        <f t="shared" si="4"/>
        <v>0.89933333333333332</v>
      </c>
      <c r="K17" s="27">
        <f t="shared" si="4"/>
        <v>0.86799999999999999</v>
      </c>
      <c r="L17" s="32">
        <f t="shared" si="5"/>
        <v>3.1333333333333324E-2</v>
      </c>
    </row>
    <row r="18" spans="1:12" x14ac:dyDescent="0.4">
      <c r="A18" s="155" t="s">
        <v>257</v>
      </c>
      <c r="B18" s="44">
        <f>+'[6]6月動向(20)'!B18-'[6]6月動向(10)'!B17</f>
        <v>1321</v>
      </c>
      <c r="C18" s="44">
        <f>+'[6]6月動向(20)'!C18-'[6]6月動向(10)'!C17</f>
        <v>1109</v>
      </c>
      <c r="D18" s="27">
        <f t="shared" si="0"/>
        <v>1.1911632100991885</v>
      </c>
      <c r="E18" s="156">
        <f t="shared" si="1"/>
        <v>212</v>
      </c>
      <c r="F18" s="44">
        <f>+'[6]6月動向(20)'!F18-'[6]6月動向(10)'!F17</f>
        <v>1650</v>
      </c>
      <c r="G18" s="44">
        <f>+'[6]6月動向(20)'!G18-'[6]6月動向(10)'!G17</f>
        <v>1800</v>
      </c>
      <c r="H18" s="27">
        <f t="shared" si="2"/>
        <v>0.91666666666666663</v>
      </c>
      <c r="I18" s="156">
        <f t="shared" si="3"/>
        <v>-150</v>
      </c>
      <c r="J18" s="27">
        <f t="shared" si="4"/>
        <v>0.80060606060606065</v>
      </c>
      <c r="K18" s="27">
        <f t="shared" si="4"/>
        <v>0.61611111111111116</v>
      </c>
      <c r="L18" s="32">
        <f t="shared" si="5"/>
        <v>0.18449494949494949</v>
      </c>
    </row>
    <row r="19" spans="1:12" x14ac:dyDescent="0.4">
      <c r="A19" s="155" t="s">
        <v>249</v>
      </c>
      <c r="B19" s="45">
        <f>+'[6]6月動向(20)'!B19-'[6]6月動向(10)'!B18</f>
        <v>1399</v>
      </c>
      <c r="C19" s="45">
        <f>+'[6]6月動向(20)'!C19-'[6]6月動向(10)'!C18</f>
        <v>1253</v>
      </c>
      <c r="D19" s="23">
        <f t="shared" si="0"/>
        <v>1.1165203511572226</v>
      </c>
      <c r="E19" s="159">
        <f t="shared" si="1"/>
        <v>146</v>
      </c>
      <c r="F19" s="45">
        <f>+'[6]6月動向(20)'!F19-'[6]6月動向(10)'!F18</f>
        <v>1500</v>
      </c>
      <c r="G19" s="45">
        <f>+'[6]6月動向(20)'!G19-'[6]6月動向(10)'!G18</f>
        <v>1500</v>
      </c>
      <c r="H19" s="23">
        <f t="shared" si="2"/>
        <v>1</v>
      </c>
      <c r="I19" s="159">
        <f t="shared" si="3"/>
        <v>0</v>
      </c>
      <c r="J19" s="23">
        <f t="shared" si="4"/>
        <v>0.93266666666666664</v>
      </c>
      <c r="K19" s="23">
        <f t="shared" si="4"/>
        <v>0.83533333333333337</v>
      </c>
      <c r="L19" s="22">
        <f t="shared" si="5"/>
        <v>9.7333333333333272E-2</v>
      </c>
    </row>
    <row r="20" spans="1:12" x14ac:dyDescent="0.4">
      <c r="A20" s="158" t="s">
        <v>251</v>
      </c>
      <c r="B20" s="44">
        <f>+'[6]6月動向(20)'!B20-'[6]6月動向(10)'!B19</f>
        <v>838</v>
      </c>
      <c r="C20" s="44">
        <f>+'[6]6月動向(20)'!C20-'[6]6月動向(10)'!C19</f>
        <v>1048</v>
      </c>
      <c r="D20" s="27">
        <f t="shared" si="0"/>
        <v>0.79961832061068705</v>
      </c>
      <c r="E20" s="156">
        <f t="shared" si="1"/>
        <v>-210</v>
      </c>
      <c r="F20" s="44">
        <f>+'[6]6月動向(20)'!F20-'[6]6月動向(10)'!F19</f>
        <v>1500</v>
      </c>
      <c r="G20" s="44">
        <f>+'[6]6月動向(20)'!G20-'[6]6月動向(10)'!G19</f>
        <v>1500</v>
      </c>
      <c r="H20" s="27">
        <f t="shared" si="2"/>
        <v>1</v>
      </c>
      <c r="I20" s="156">
        <f t="shared" si="3"/>
        <v>0</v>
      </c>
      <c r="J20" s="27">
        <f t="shared" si="4"/>
        <v>0.55866666666666664</v>
      </c>
      <c r="K20" s="27">
        <f t="shared" si="4"/>
        <v>0.69866666666666666</v>
      </c>
      <c r="L20" s="32">
        <f t="shared" si="5"/>
        <v>-0.14000000000000001</v>
      </c>
    </row>
    <row r="21" spans="1:12" x14ac:dyDescent="0.4">
      <c r="A21" s="158" t="s">
        <v>267</v>
      </c>
      <c r="B21" s="44">
        <f>+'[6]6月動向(20)'!B21-'[6]6月動向(10)'!B20</f>
        <v>752</v>
      </c>
      <c r="C21" s="44">
        <f>+'[6]6月動向(20)'!C21-'[6]6月動向(10)'!C20</f>
        <v>874</v>
      </c>
      <c r="D21" s="27">
        <f t="shared" si="0"/>
        <v>0.86041189931350115</v>
      </c>
      <c r="E21" s="156">
        <f t="shared" si="1"/>
        <v>-122</v>
      </c>
      <c r="F21" s="44">
        <f>+'[6]6月動向(20)'!F21-'[6]6月動向(10)'!F20</f>
        <v>1500</v>
      </c>
      <c r="G21" s="44">
        <f>+'[6]6月動向(20)'!G21-'[6]6月動向(10)'!G20</f>
        <v>1500</v>
      </c>
      <c r="H21" s="27">
        <f t="shared" si="2"/>
        <v>1</v>
      </c>
      <c r="I21" s="156">
        <f t="shared" si="3"/>
        <v>0</v>
      </c>
      <c r="J21" s="27">
        <f t="shared" si="4"/>
        <v>0.5013333333333333</v>
      </c>
      <c r="K21" s="27">
        <f t="shared" si="4"/>
        <v>0.58266666666666667</v>
      </c>
      <c r="L21" s="32">
        <f t="shared" si="5"/>
        <v>-8.1333333333333369E-2</v>
      </c>
    </row>
    <row r="22" spans="1:12" x14ac:dyDescent="0.4">
      <c r="A22" s="155" t="s">
        <v>246</v>
      </c>
      <c r="B22" s="44">
        <f>+'[6]6月動向(20)'!B22-'[6]6月動向(10)'!B21</f>
        <v>1095</v>
      </c>
      <c r="C22" s="44">
        <f>+'[6]6月動向(20)'!C22-'[6]6月動向(10)'!C21</f>
        <v>1095</v>
      </c>
      <c r="D22" s="27">
        <f t="shared" si="0"/>
        <v>1</v>
      </c>
      <c r="E22" s="156">
        <f t="shared" si="1"/>
        <v>0</v>
      </c>
      <c r="F22" s="44">
        <f>+'[6]6月動向(20)'!F22-'[6]6月動向(10)'!F21</f>
        <v>1650</v>
      </c>
      <c r="G22" s="44">
        <f>+'[6]6月動向(20)'!G22-'[6]6月動向(10)'!G21</f>
        <v>1500</v>
      </c>
      <c r="H22" s="27">
        <f t="shared" si="2"/>
        <v>1.1000000000000001</v>
      </c>
      <c r="I22" s="156">
        <f t="shared" si="3"/>
        <v>150</v>
      </c>
      <c r="J22" s="27">
        <f t="shared" si="4"/>
        <v>0.66363636363636369</v>
      </c>
      <c r="K22" s="27">
        <f t="shared" si="4"/>
        <v>0.73</v>
      </c>
      <c r="L22" s="32">
        <f t="shared" si="5"/>
        <v>-6.6363636363636291E-2</v>
      </c>
    </row>
    <row r="23" spans="1:12" x14ac:dyDescent="0.4">
      <c r="A23" s="155" t="s">
        <v>254</v>
      </c>
      <c r="B23" s="45">
        <f>+'[6]6月動向(20)'!B23-'[6]6月動向(10)'!B22</f>
        <v>356</v>
      </c>
      <c r="C23" s="45">
        <f>+'[6]6月動向(20)'!C23-'[6]6月動向(10)'!C22</f>
        <v>334</v>
      </c>
      <c r="D23" s="23">
        <f t="shared" si="0"/>
        <v>1.0658682634730539</v>
      </c>
      <c r="E23" s="159">
        <f t="shared" si="1"/>
        <v>22</v>
      </c>
      <c r="F23" s="45">
        <f>+'[6]6月動向(20)'!F23-'[6]6月動向(10)'!F22</f>
        <v>750</v>
      </c>
      <c r="G23" s="45">
        <f>+'[6]6月動向(20)'!G23-'[6]6月動向(10)'!G22</f>
        <v>600</v>
      </c>
      <c r="H23" s="23">
        <f t="shared" si="2"/>
        <v>1.25</v>
      </c>
      <c r="I23" s="159">
        <f t="shared" si="3"/>
        <v>150</v>
      </c>
      <c r="J23" s="23">
        <f t="shared" si="4"/>
        <v>0.47466666666666668</v>
      </c>
      <c r="K23" s="23">
        <f t="shared" si="4"/>
        <v>0.55666666666666664</v>
      </c>
      <c r="L23" s="22">
        <f t="shared" si="5"/>
        <v>-8.1999999999999962E-2</v>
      </c>
    </row>
    <row r="24" spans="1:12" x14ac:dyDescent="0.4">
      <c r="A24" s="158" t="s">
        <v>247</v>
      </c>
      <c r="B24" s="44">
        <f>+'[6]6月動向(20)'!B24-'[6]6月動向(10)'!B23</f>
        <v>1083</v>
      </c>
      <c r="C24" s="44">
        <f>+'[6]6月動向(20)'!C24-'[6]6月動向(10)'!C23</f>
        <v>1176</v>
      </c>
      <c r="D24" s="27">
        <f t="shared" si="0"/>
        <v>0.92091836734693877</v>
      </c>
      <c r="E24" s="156">
        <f t="shared" si="1"/>
        <v>-93</v>
      </c>
      <c r="F24" s="44">
        <f>+'[6]6月動向(20)'!F24-'[6]6月動向(10)'!F23</f>
        <v>1500</v>
      </c>
      <c r="G24" s="44">
        <f>+'[6]6月動向(20)'!G24-'[6]6月動向(10)'!G23</f>
        <v>1350</v>
      </c>
      <c r="H24" s="27">
        <f t="shared" si="2"/>
        <v>1.1111111111111112</v>
      </c>
      <c r="I24" s="156">
        <f t="shared" si="3"/>
        <v>150</v>
      </c>
      <c r="J24" s="27">
        <f t="shared" si="4"/>
        <v>0.72199999999999998</v>
      </c>
      <c r="K24" s="27">
        <f t="shared" si="4"/>
        <v>0.87111111111111106</v>
      </c>
      <c r="L24" s="32">
        <f t="shared" si="5"/>
        <v>-0.14911111111111108</v>
      </c>
    </row>
    <row r="25" spans="1:12" x14ac:dyDescent="0.4">
      <c r="A25" s="155" t="s">
        <v>256</v>
      </c>
      <c r="B25" s="44">
        <f>+'[6]6月動向(20)'!B25-'[6]6月動向(10)'!B24</f>
        <v>1038</v>
      </c>
      <c r="C25" s="44">
        <f>+'[6]6月動向(20)'!C25-'[6]6月動向(10)'!C24</f>
        <v>967</v>
      </c>
      <c r="D25" s="27">
        <f t="shared" si="0"/>
        <v>1.0734229576008274</v>
      </c>
      <c r="E25" s="156">
        <f t="shared" si="1"/>
        <v>71</v>
      </c>
      <c r="F25" s="44">
        <f>+'[6]6月動向(20)'!F25-'[6]6月動向(10)'!F24</f>
        <v>1500</v>
      </c>
      <c r="G25" s="44">
        <f>+'[6]6月動向(20)'!G25-'[6]6月動向(10)'!G24</f>
        <v>1500</v>
      </c>
      <c r="H25" s="27">
        <f t="shared" si="2"/>
        <v>1</v>
      </c>
      <c r="I25" s="156">
        <f t="shared" si="3"/>
        <v>0</v>
      </c>
      <c r="J25" s="27">
        <f t="shared" si="4"/>
        <v>0.69199999999999995</v>
      </c>
      <c r="K25" s="27">
        <f t="shared" si="4"/>
        <v>0.64466666666666672</v>
      </c>
      <c r="L25" s="32">
        <f t="shared" si="5"/>
        <v>4.7333333333333227E-2</v>
      </c>
    </row>
    <row r="26" spans="1:12" x14ac:dyDescent="0.4">
      <c r="A26" s="158" t="s">
        <v>248</v>
      </c>
      <c r="B26" s="45">
        <f>+'[6]6月動向(20)'!B26-'[6]6月動向(10)'!B25</f>
        <v>887</v>
      </c>
      <c r="C26" s="45">
        <f>+'[6]6月動向(20)'!C26-'[6]6月動向(10)'!C25</f>
        <v>950</v>
      </c>
      <c r="D26" s="23">
        <f>+B26/C26</f>
        <v>0.93368421052631578</v>
      </c>
      <c r="E26" s="159">
        <f>+B26-C26</f>
        <v>-63</v>
      </c>
      <c r="F26" s="45">
        <f>+'[6]6月動向(20)'!F26-'[6]6月動向(10)'!F25</f>
        <v>1500</v>
      </c>
      <c r="G26" s="45">
        <f>+'[6]6月動向(20)'!G26-'[6]6月動向(10)'!G25</f>
        <v>1500</v>
      </c>
      <c r="H26" s="23">
        <f>+F26/G26</f>
        <v>1</v>
      </c>
      <c r="I26" s="159">
        <f>+F26-G26</f>
        <v>0</v>
      </c>
      <c r="J26" s="23">
        <f>+B26/F26</f>
        <v>0.59133333333333338</v>
      </c>
      <c r="K26" s="23">
        <f>+C26/G26</f>
        <v>0.6333333333333333</v>
      </c>
      <c r="L26" s="22">
        <f>+J26-K26</f>
        <v>-4.1999999999999926E-2</v>
      </c>
    </row>
    <row r="27" spans="1:12" x14ac:dyDescent="0.4">
      <c r="A27" s="158" t="s">
        <v>252</v>
      </c>
      <c r="B27" s="45">
        <f>+'[6]6月動向(20)'!B27-'[6]6月動向(10)'!B26</f>
        <v>1312</v>
      </c>
      <c r="C27" s="45">
        <f>+'[6]6月動向(20)'!C27-'[6]6月動向(10)'!C26</f>
        <v>1315</v>
      </c>
      <c r="D27" s="23">
        <f>+B27/C27</f>
        <v>0.99771863117870718</v>
      </c>
      <c r="E27" s="159">
        <f>+B27-C27</f>
        <v>-3</v>
      </c>
      <c r="F27" s="45">
        <f>+'[6]6月動向(20)'!F27-'[6]6月動向(10)'!F26</f>
        <v>1500</v>
      </c>
      <c r="G27" s="45">
        <f>+'[6]6月動向(20)'!G27-'[6]6月動向(10)'!G26</f>
        <v>1500</v>
      </c>
      <c r="H27" s="23">
        <f>+F27/G27</f>
        <v>1</v>
      </c>
      <c r="I27" s="159">
        <f>+F27-G27</f>
        <v>0</v>
      </c>
      <c r="J27" s="23">
        <f>+B27/F27</f>
        <v>0.8746666666666667</v>
      </c>
      <c r="K27" s="23">
        <f>+C27/G27</f>
        <v>0.87666666666666671</v>
      </c>
      <c r="L27" s="22">
        <f>+J27-K27</f>
        <v>-2.0000000000000018E-3</v>
      </c>
    </row>
    <row r="28" spans="1:12" x14ac:dyDescent="0.4">
      <c r="A28" s="146" t="s">
        <v>89</v>
      </c>
      <c r="B28" s="48">
        <f>SUM(B29:B30)</f>
        <v>859</v>
      </c>
      <c r="C28" s="48">
        <f>SUM(C29:C30)</f>
        <v>562</v>
      </c>
      <c r="D28" s="31">
        <f t="shared" si="0"/>
        <v>1.5284697508896796</v>
      </c>
      <c r="E28" s="151">
        <f t="shared" si="1"/>
        <v>297</v>
      </c>
      <c r="F28" s="48">
        <f>SUM(F29:F30)</f>
        <v>1443</v>
      </c>
      <c r="G28" s="48">
        <f>SUM(G29:G30)</f>
        <v>780</v>
      </c>
      <c r="H28" s="31">
        <f t="shared" si="2"/>
        <v>1.85</v>
      </c>
      <c r="I28" s="151">
        <f t="shared" si="3"/>
        <v>663</v>
      </c>
      <c r="J28" s="31">
        <f t="shared" si="4"/>
        <v>0.59528759528759534</v>
      </c>
      <c r="K28" s="31">
        <f t="shared" si="4"/>
        <v>0.72051282051282051</v>
      </c>
      <c r="L28" s="30">
        <f t="shared" si="5"/>
        <v>-0.12522522522522517</v>
      </c>
    </row>
    <row r="29" spans="1:12" x14ac:dyDescent="0.4">
      <c r="A29" s="153" t="s">
        <v>258</v>
      </c>
      <c r="B29" s="47">
        <f>+'[6]6月動向(20)'!B29-'[6]6月動向(10)'!B28</f>
        <v>546</v>
      </c>
      <c r="C29" s="47">
        <f>+'[6]6月動向(20)'!C29-'[6]6月動向(10)'!C28</f>
        <v>313</v>
      </c>
      <c r="D29" s="25">
        <f t="shared" si="0"/>
        <v>1.744408945686901</v>
      </c>
      <c r="E29" s="154">
        <f t="shared" si="1"/>
        <v>233</v>
      </c>
      <c r="F29" s="47">
        <f>+'[6]6月動向(20)'!F29-'[6]6月動向(10)'!F28</f>
        <v>1053</v>
      </c>
      <c r="G29" s="47">
        <f>+'[6]6月動向(20)'!G29-'[6]6月動向(10)'!G28</f>
        <v>351</v>
      </c>
      <c r="H29" s="25">
        <f t="shared" si="2"/>
        <v>3</v>
      </c>
      <c r="I29" s="154">
        <f t="shared" si="3"/>
        <v>702</v>
      </c>
      <c r="J29" s="25">
        <f t="shared" si="4"/>
        <v>0.51851851851851849</v>
      </c>
      <c r="K29" s="25">
        <f t="shared" si="4"/>
        <v>0.89173789173789175</v>
      </c>
      <c r="L29" s="24">
        <f t="shared" si="5"/>
        <v>-0.37321937321937326</v>
      </c>
    </row>
    <row r="30" spans="1:12" x14ac:dyDescent="0.4">
      <c r="A30" s="155" t="s">
        <v>259</v>
      </c>
      <c r="B30" s="44">
        <f>+'[6]6月動向(20)'!B30-'[6]6月動向(10)'!B29</f>
        <v>313</v>
      </c>
      <c r="C30" s="44">
        <f>+'[6]6月動向(20)'!C30-'[6]6月動向(10)'!C29</f>
        <v>249</v>
      </c>
      <c r="D30" s="27">
        <f t="shared" si="0"/>
        <v>1.2570281124497993</v>
      </c>
      <c r="E30" s="156">
        <f t="shared" si="1"/>
        <v>64</v>
      </c>
      <c r="F30" s="44">
        <f>+'[6]6月動向(20)'!F30-'[6]6月動向(10)'!F29</f>
        <v>390</v>
      </c>
      <c r="G30" s="44">
        <f>+'[6]6月動向(20)'!G30-'[6]6月動向(10)'!G29</f>
        <v>429</v>
      </c>
      <c r="H30" s="27">
        <f t="shared" si="2"/>
        <v>0.90909090909090906</v>
      </c>
      <c r="I30" s="156">
        <f t="shared" si="3"/>
        <v>-39</v>
      </c>
      <c r="J30" s="27">
        <f t="shared" si="4"/>
        <v>0.8025641025641026</v>
      </c>
      <c r="K30" s="27">
        <f t="shared" si="4"/>
        <v>0.58041958041958042</v>
      </c>
      <c r="L30" s="32">
        <f t="shared" si="5"/>
        <v>0.22214452214452218</v>
      </c>
    </row>
    <row r="31" spans="1:12" s="150" customFormat="1" x14ac:dyDescent="0.4">
      <c r="A31" s="148" t="s">
        <v>93</v>
      </c>
      <c r="B31" s="43">
        <f>SUM(B32:B49)</f>
        <v>81326</v>
      </c>
      <c r="C31" s="43">
        <f>SUM(C32:C49)</f>
        <v>73663</v>
      </c>
      <c r="D31" s="20">
        <f t="shared" si="0"/>
        <v>1.1040278022888017</v>
      </c>
      <c r="E31" s="149">
        <f t="shared" si="1"/>
        <v>7663</v>
      </c>
      <c r="F31" s="43">
        <f>SUM(F32:F49)</f>
        <v>114823</v>
      </c>
      <c r="G31" s="43">
        <f>SUM(G32:G49)</f>
        <v>112747</v>
      </c>
      <c r="H31" s="20">
        <f t="shared" si="2"/>
        <v>1.0184129067735728</v>
      </c>
      <c r="I31" s="149">
        <f t="shared" si="3"/>
        <v>2076</v>
      </c>
      <c r="J31" s="20">
        <f t="shared" si="4"/>
        <v>0.70827273281485414</v>
      </c>
      <c r="K31" s="20">
        <f t="shared" si="4"/>
        <v>0.65334776091603319</v>
      </c>
      <c r="L31" s="33">
        <f t="shared" si="5"/>
        <v>5.4924971898820951E-2</v>
      </c>
    </row>
    <row r="32" spans="1:12" x14ac:dyDescent="0.4">
      <c r="A32" s="155" t="s">
        <v>82</v>
      </c>
      <c r="B32" s="44">
        <f>+'[6]6月動向(20)'!B32-'[6]6月動向(10)'!B31</f>
        <v>29738</v>
      </c>
      <c r="C32" s="44">
        <f>+'[6]6月動向(20)'!C32-'[6]6月動向(10)'!C31</f>
        <v>27796</v>
      </c>
      <c r="D32" s="27">
        <f t="shared" si="0"/>
        <v>1.0698661677939272</v>
      </c>
      <c r="E32" s="156">
        <f t="shared" si="1"/>
        <v>1942</v>
      </c>
      <c r="F32" s="44">
        <f>+'[6]6月動向(20)'!F32-'[6]6月動向(10)'!F31</f>
        <v>41032</v>
      </c>
      <c r="G32" s="44">
        <f>+'[6]6月動向(20)'!G32-'[6]6月動向(10)'!G31</f>
        <v>40725</v>
      </c>
      <c r="H32" s="27">
        <f t="shared" si="2"/>
        <v>1.0075383670963782</v>
      </c>
      <c r="I32" s="156">
        <f t="shared" si="3"/>
        <v>307</v>
      </c>
      <c r="J32" s="27">
        <f t="shared" si="4"/>
        <v>0.72475141353090267</v>
      </c>
      <c r="K32" s="27">
        <f t="shared" si="4"/>
        <v>0.6825291589932474</v>
      </c>
      <c r="L32" s="32">
        <f t="shared" si="5"/>
        <v>4.2222254537655268E-2</v>
      </c>
    </row>
    <row r="33" spans="1:12" x14ac:dyDescent="0.4">
      <c r="A33" s="155" t="s">
        <v>260</v>
      </c>
      <c r="B33" s="44">
        <f>+'[6]6月動向(20)'!B33-'[6]6月動向(10)'!B32</f>
        <v>9952</v>
      </c>
      <c r="C33" s="44">
        <f>+'[6]6月動向(20)'!C33-'[6]6月動向(10)'!C32</f>
        <v>9324</v>
      </c>
      <c r="D33" s="27">
        <f t="shared" si="0"/>
        <v>1.0673530673530673</v>
      </c>
      <c r="E33" s="156">
        <f t="shared" si="1"/>
        <v>628</v>
      </c>
      <c r="F33" s="44">
        <f>+'[6]6月動向(20)'!F33-'[6]6月動向(10)'!F32</f>
        <v>14260</v>
      </c>
      <c r="G33" s="44">
        <f>+'[6]6月動向(20)'!G33-'[6]6月動向(10)'!G32</f>
        <v>14260</v>
      </c>
      <c r="H33" s="27">
        <f t="shared" si="2"/>
        <v>1</v>
      </c>
      <c r="I33" s="156">
        <f t="shared" si="3"/>
        <v>0</v>
      </c>
      <c r="J33" s="27">
        <f t="shared" si="4"/>
        <v>0.69789621318373074</v>
      </c>
      <c r="K33" s="27">
        <f t="shared" si="4"/>
        <v>0.65385694249649373</v>
      </c>
      <c r="L33" s="32">
        <f t="shared" si="5"/>
        <v>4.4039270687237009E-2</v>
      </c>
    </row>
    <row r="34" spans="1:12" x14ac:dyDescent="0.4">
      <c r="A34" s="155" t="s">
        <v>261</v>
      </c>
      <c r="B34" s="44">
        <f>+'[6]6月動向(20)'!B34-'[6]6月動向(10)'!B33</f>
        <v>3565</v>
      </c>
      <c r="C34" s="44">
        <f>+'[6]6月動向(20)'!C34-'[6]6月動向(10)'!C33</f>
        <v>3505</v>
      </c>
      <c r="D34" s="27">
        <f t="shared" si="0"/>
        <v>1.0171184022824535</v>
      </c>
      <c r="E34" s="156">
        <f t="shared" si="1"/>
        <v>60</v>
      </c>
      <c r="F34" s="44">
        <f>+'[6]6月動向(20)'!F34-'[6]6月動向(10)'!F33</f>
        <v>5760</v>
      </c>
      <c r="G34" s="44">
        <f>+'[6]6月動向(20)'!G34-'[6]6月動向(10)'!G33</f>
        <v>5760</v>
      </c>
      <c r="H34" s="27">
        <f t="shared" si="2"/>
        <v>1</v>
      </c>
      <c r="I34" s="156">
        <f t="shared" si="3"/>
        <v>0</v>
      </c>
      <c r="J34" s="27">
        <f t="shared" si="4"/>
        <v>0.61892361111111116</v>
      </c>
      <c r="K34" s="27">
        <f t="shared" si="4"/>
        <v>0.60850694444444442</v>
      </c>
      <c r="L34" s="32">
        <f t="shared" si="5"/>
        <v>1.0416666666666741E-2</v>
      </c>
    </row>
    <row r="35" spans="1:12" x14ac:dyDescent="0.4">
      <c r="A35" s="155" t="s">
        <v>80</v>
      </c>
      <c r="B35" s="44">
        <f>+'[6]6月動向(20)'!B35-'[6]6月動向(10)'!B34</f>
        <v>12380</v>
      </c>
      <c r="C35" s="44">
        <f>+'[6]6月動向(20)'!C35-'[6]6月動向(10)'!C34</f>
        <v>10516</v>
      </c>
      <c r="D35" s="27">
        <f t="shared" si="0"/>
        <v>1.1772537086344619</v>
      </c>
      <c r="E35" s="156">
        <f t="shared" si="1"/>
        <v>1864</v>
      </c>
      <c r="F35" s="44">
        <f>+'[6]6月動向(20)'!F35-'[6]6月動向(10)'!F34</f>
        <v>18011</v>
      </c>
      <c r="G35" s="44">
        <f>+'[6]6月動向(20)'!G35-'[6]6月動向(10)'!G34</f>
        <v>17276</v>
      </c>
      <c r="H35" s="27">
        <f t="shared" si="2"/>
        <v>1.0425445705024312</v>
      </c>
      <c r="I35" s="156">
        <f t="shared" si="3"/>
        <v>735</v>
      </c>
      <c r="J35" s="27">
        <f t="shared" si="4"/>
        <v>0.6873577258342124</v>
      </c>
      <c r="K35" s="27">
        <f t="shared" si="4"/>
        <v>0.60870571891641578</v>
      </c>
      <c r="L35" s="32">
        <f t="shared" si="5"/>
        <v>7.8652006917796613E-2</v>
      </c>
    </row>
    <row r="36" spans="1:12" x14ac:dyDescent="0.4">
      <c r="A36" s="155" t="s">
        <v>81</v>
      </c>
      <c r="B36" s="44">
        <f>+'[6]6月動向(20)'!B36-'[6]6月動向(10)'!B35</f>
        <v>7447</v>
      </c>
      <c r="C36" s="44">
        <f>+'[6]6月動向(20)'!C36-'[6]6月動向(10)'!C35</f>
        <v>6169</v>
      </c>
      <c r="D36" s="27">
        <f t="shared" si="0"/>
        <v>1.2071648565407684</v>
      </c>
      <c r="E36" s="156">
        <f t="shared" si="1"/>
        <v>1278</v>
      </c>
      <c r="F36" s="44">
        <f>+'[6]6月動向(20)'!F36-'[6]6月動向(10)'!F35</f>
        <v>9370</v>
      </c>
      <c r="G36" s="44">
        <f>+'[6]6月動向(20)'!G36-'[6]6月動向(10)'!G35</f>
        <v>8440</v>
      </c>
      <c r="H36" s="27">
        <f t="shared" si="2"/>
        <v>1.1101895734597156</v>
      </c>
      <c r="I36" s="156">
        <f t="shared" si="3"/>
        <v>930</v>
      </c>
      <c r="J36" s="27">
        <f t="shared" ref="J36:K49" si="6">+B36/F36</f>
        <v>0.79477054429028815</v>
      </c>
      <c r="K36" s="27">
        <f t="shared" si="6"/>
        <v>0.7309241706161137</v>
      </c>
      <c r="L36" s="32">
        <f t="shared" si="5"/>
        <v>6.384637367417445E-2</v>
      </c>
    </row>
    <row r="37" spans="1:12" x14ac:dyDescent="0.4">
      <c r="A37" s="155" t="s">
        <v>79</v>
      </c>
      <c r="B37" s="44">
        <f>+'[6]6月動向(20)'!B37-'[6]6月動向(10)'!B36</f>
        <v>1709</v>
      </c>
      <c r="C37" s="44">
        <f>+'[6]6月動向(20)'!C37-'[6]6月動向(10)'!C36</f>
        <v>1799</v>
      </c>
      <c r="D37" s="27">
        <f t="shared" si="0"/>
        <v>0.94997220678154526</v>
      </c>
      <c r="E37" s="156">
        <f t="shared" si="1"/>
        <v>-90</v>
      </c>
      <c r="F37" s="44">
        <f>+'[6]6月動向(20)'!F37-'[6]6月動向(10)'!F36</f>
        <v>2880</v>
      </c>
      <c r="G37" s="44">
        <f>+'[6]6月動向(20)'!G37-'[6]6月動向(10)'!G36</f>
        <v>2880</v>
      </c>
      <c r="H37" s="27">
        <f t="shared" si="2"/>
        <v>1</v>
      </c>
      <c r="I37" s="156">
        <f t="shared" si="3"/>
        <v>0</v>
      </c>
      <c r="J37" s="27">
        <f t="shared" si="6"/>
        <v>0.59340277777777772</v>
      </c>
      <c r="K37" s="27">
        <f t="shared" si="6"/>
        <v>0.62465277777777772</v>
      </c>
      <c r="L37" s="32">
        <f t="shared" si="5"/>
        <v>-3.125E-2</v>
      </c>
    </row>
    <row r="38" spans="1:12" x14ac:dyDescent="0.4">
      <c r="A38" s="155" t="s">
        <v>78</v>
      </c>
      <c r="B38" s="44">
        <f>+'[6]6月動向(20)'!B38-'[6]6月動向(10)'!B37</f>
        <v>2454</v>
      </c>
      <c r="C38" s="44">
        <f>+'[6]6月動向(20)'!C38-'[6]6月動向(10)'!C37</f>
        <v>2030</v>
      </c>
      <c r="D38" s="27">
        <f t="shared" si="0"/>
        <v>1.2088669950738917</v>
      </c>
      <c r="E38" s="156">
        <f t="shared" si="1"/>
        <v>424</v>
      </c>
      <c r="F38" s="44">
        <f>+'[6]6月動向(20)'!F38-'[6]6月動向(10)'!F37</f>
        <v>2880</v>
      </c>
      <c r="G38" s="44">
        <f>+'[6]6月動向(20)'!G38-'[6]6月動向(10)'!G37</f>
        <v>2880</v>
      </c>
      <c r="H38" s="27">
        <f t="shared" si="2"/>
        <v>1</v>
      </c>
      <c r="I38" s="156">
        <f t="shared" si="3"/>
        <v>0</v>
      </c>
      <c r="J38" s="27">
        <f t="shared" si="6"/>
        <v>0.8520833333333333</v>
      </c>
      <c r="K38" s="27">
        <f t="shared" si="6"/>
        <v>0.70486111111111116</v>
      </c>
      <c r="L38" s="32">
        <f t="shared" si="5"/>
        <v>0.14722222222222214</v>
      </c>
    </row>
    <row r="39" spans="1:12" x14ac:dyDescent="0.4">
      <c r="A39" s="158" t="s">
        <v>77</v>
      </c>
      <c r="B39" s="45">
        <f>+'[6]6月動向(20)'!B39-'[6]6月動向(10)'!B38</f>
        <v>1597</v>
      </c>
      <c r="C39" s="45">
        <f>+'[6]6月動向(20)'!C39-'[6]6月動向(10)'!C38</f>
        <v>1055</v>
      </c>
      <c r="D39" s="23">
        <f t="shared" si="0"/>
        <v>1.5137440758293839</v>
      </c>
      <c r="E39" s="159">
        <f t="shared" si="1"/>
        <v>542</v>
      </c>
      <c r="F39" s="45">
        <f>+'[6]6月動向(20)'!F39-'[6]6月動向(10)'!F38</f>
        <v>2880</v>
      </c>
      <c r="G39" s="45">
        <f>+'[6]6月動向(20)'!G39-'[6]6月動向(10)'!G38</f>
        <v>2880</v>
      </c>
      <c r="H39" s="23">
        <f t="shared" si="2"/>
        <v>1</v>
      </c>
      <c r="I39" s="159">
        <f t="shared" si="3"/>
        <v>0</v>
      </c>
      <c r="J39" s="23">
        <f t="shared" si="6"/>
        <v>0.55451388888888886</v>
      </c>
      <c r="K39" s="23">
        <f t="shared" si="6"/>
        <v>0.36631944444444442</v>
      </c>
      <c r="L39" s="22">
        <f t="shared" si="5"/>
        <v>0.18819444444444444</v>
      </c>
    </row>
    <row r="40" spans="1:12" x14ac:dyDescent="0.4">
      <c r="A40" s="155" t="s">
        <v>95</v>
      </c>
      <c r="B40" s="44">
        <f>+'[6]6月動向(20)'!B40-'[6]6月動向(10)'!B39</f>
        <v>988</v>
      </c>
      <c r="C40" s="44">
        <f>+'[6]6月動向(20)'!C40-'[6]6月動向(10)'!C39</f>
        <v>728</v>
      </c>
      <c r="D40" s="27">
        <f t="shared" si="0"/>
        <v>1.3571428571428572</v>
      </c>
      <c r="E40" s="156">
        <f t="shared" si="1"/>
        <v>260</v>
      </c>
      <c r="F40" s="44">
        <f>+'[6]6月動向(20)'!F40-'[6]6月動向(10)'!F39</f>
        <v>1660</v>
      </c>
      <c r="G40" s="44">
        <f>+'[6]6月動向(20)'!G40-'[6]6月動向(10)'!G39</f>
        <v>1660</v>
      </c>
      <c r="H40" s="27">
        <f t="shared" si="2"/>
        <v>1</v>
      </c>
      <c r="I40" s="156">
        <f t="shared" si="3"/>
        <v>0</v>
      </c>
      <c r="J40" s="27">
        <f t="shared" si="6"/>
        <v>0.59518072289156632</v>
      </c>
      <c r="K40" s="27">
        <f t="shared" si="6"/>
        <v>0.43855421686746987</v>
      </c>
      <c r="L40" s="32">
        <f t="shared" si="5"/>
        <v>0.15662650602409645</v>
      </c>
    </row>
    <row r="41" spans="1:12" x14ac:dyDescent="0.4">
      <c r="A41" s="155" t="s">
        <v>92</v>
      </c>
      <c r="B41" s="44">
        <f>+'[6]6月動向(20)'!B41-'[6]6月動向(10)'!B40</f>
        <v>1593</v>
      </c>
      <c r="C41" s="44">
        <f>+'[6]6月動向(20)'!C41-'[6]6月動向(10)'!C40</f>
        <v>1269</v>
      </c>
      <c r="D41" s="27">
        <f t="shared" si="0"/>
        <v>1.2553191489361701</v>
      </c>
      <c r="E41" s="156">
        <f t="shared" si="1"/>
        <v>324</v>
      </c>
      <c r="F41" s="44">
        <f>+'[6]6月動向(20)'!F41-'[6]6月動向(10)'!F40</f>
        <v>2880</v>
      </c>
      <c r="G41" s="44">
        <f>+'[6]6月動向(20)'!G41-'[6]6月動向(10)'!G40</f>
        <v>2880</v>
      </c>
      <c r="H41" s="27">
        <f t="shared" si="2"/>
        <v>1</v>
      </c>
      <c r="I41" s="156">
        <f t="shared" si="3"/>
        <v>0</v>
      </c>
      <c r="J41" s="27">
        <f t="shared" si="6"/>
        <v>0.55312499999999998</v>
      </c>
      <c r="K41" s="27">
        <f t="shared" si="6"/>
        <v>0.44062499999999999</v>
      </c>
      <c r="L41" s="32">
        <f t="shared" si="5"/>
        <v>0.11249999999999999</v>
      </c>
    </row>
    <row r="42" spans="1:12" x14ac:dyDescent="0.4">
      <c r="A42" s="155" t="s">
        <v>74</v>
      </c>
      <c r="B42" s="44">
        <f>+'[6]6月動向(20)'!B42-'[6]6月動向(10)'!B41</f>
        <v>2772</v>
      </c>
      <c r="C42" s="44">
        <f>+'[6]6月動向(20)'!C42-'[6]6月動向(10)'!C41</f>
        <v>2628</v>
      </c>
      <c r="D42" s="27">
        <f t="shared" si="0"/>
        <v>1.0547945205479452</v>
      </c>
      <c r="E42" s="156">
        <f t="shared" si="1"/>
        <v>144</v>
      </c>
      <c r="F42" s="44">
        <f>+'[6]6月動向(20)'!F42-'[6]6月動向(10)'!F41</f>
        <v>3857</v>
      </c>
      <c r="G42" s="44">
        <f>+'[6]6月動向(20)'!G42-'[6]6月動向(10)'!G41</f>
        <v>3942</v>
      </c>
      <c r="H42" s="27">
        <f t="shared" si="2"/>
        <v>0.97843734145104011</v>
      </c>
      <c r="I42" s="156">
        <f t="shared" si="3"/>
        <v>-85</v>
      </c>
      <c r="J42" s="27">
        <f t="shared" si="6"/>
        <v>0.7186932849364791</v>
      </c>
      <c r="K42" s="27">
        <f t="shared" si="6"/>
        <v>0.66666666666666663</v>
      </c>
      <c r="L42" s="32">
        <f t="shared" si="5"/>
        <v>5.2026618269812475E-2</v>
      </c>
    </row>
    <row r="43" spans="1:12" x14ac:dyDescent="0.4">
      <c r="A43" s="155" t="s">
        <v>76</v>
      </c>
      <c r="B43" s="44">
        <f>+'[6]6月動向(20)'!B43-'[6]6月動向(10)'!B42</f>
        <v>925</v>
      </c>
      <c r="C43" s="44">
        <f>+'[6]6月動向(20)'!C43-'[6]6月動向(10)'!C42</f>
        <v>794</v>
      </c>
      <c r="D43" s="27">
        <f t="shared" si="0"/>
        <v>1.1649874055415617</v>
      </c>
      <c r="E43" s="156">
        <f t="shared" si="1"/>
        <v>131</v>
      </c>
      <c r="F43" s="44">
        <f>+'[6]6月動向(20)'!F43-'[6]6月動向(10)'!F42</f>
        <v>1316</v>
      </c>
      <c r="G43" s="44">
        <f>+'[6]6月動向(20)'!G43-'[6]6月動向(10)'!G42</f>
        <v>1260</v>
      </c>
      <c r="H43" s="27">
        <f t="shared" si="2"/>
        <v>1.0444444444444445</v>
      </c>
      <c r="I43" s="156">
        <f t="shared" si="3"/>
        <v>56</v>
      </c>
      <c r="J43" s="27">
        <f t="shared" si="6"/>
        <v>0.70288753799392101</v>
      </c>
      <c r="K43" s="27">
        <f t="shared" si="6"/>
        <v>0.63015873015873014</v>
      </c>
      <c r="L43" s="32">
        <f t="shared" si="5"/>
        <v>7.2728807835190867E-2</v>
      </c>
    </row>
    <row r="44" spans="1:12" x14ac:dyDescent="0.4">
      <c r="A44" s="155" t="s">
        <v>75</v>
      </c>
      <c r="B44" s="44">
        <f>+'[6]6月動向(20)'!B44-'[6]6月動向(10)'!B43</f>
        <v>1110</v>
      </c>
      <c r="C44" s="44">
        <f>+'[6]6月動向(20)'!C44-'[6]6月動向(10)'!C43</f>
        <v>890</v>
      </c>
      <c r="D44" s="27">
        <f t="shared" si="0"/>
        <v>1.247191011235955</v>
      </c>
      <c r="E44" s="156">
        <f t="shared" si="1"/>
        <v>220</v>
      </c>
      <c r="F44" s="44">
        <f>+'[6]6月動向(20)'!F44-'[6]6月動向(10)'!F43</f>
        <v>1330</v>
      </c>
      <c r="G44" s="44">
        <f>+'[6]6月動向(20)'!G44-'[6]6月動向(10)'!G43</f>
        <v>1260</v>
      </c>
      <c r="H44" s="27">
        <f t="shared" si="2"/>
        <v>1.0555555555555556</v>
      </c>
      <c r="I44" s="156">
        <f t="shared" si="3"/>
        <v>70</v>
      </c>
      <c r="J44" s="27">
        <f t="shared" si="6"/>
        <v>0.83458646616541354</v>
      </c>
      <c r="K44" s="27">
        <f t="shared" si="6"/>
        <v>0.70634920634920639</v>
      </c>
      <c r="L44" s="32">
        <f t="shared" si="5"/>
        <v>0.12823725981620715</v>
      </c>
    </row>
    <row r="45" spans="1:12" x14ac:dyDescent="0.4">
      <c r="A45" s="155" t="s">
        <v>262</v>
      </c>
      <c r="B45" s="44">
        <f>+'[6]6月動向(20)'!B45-'[6]6月動向(10)'!B44</f>
        <v>973</v>
      </c>
      <c r="C45" s="44">
        <f>+'[6]6月動向(20)'!C45-'[6]6月動向(10)'!C44</f>
        <v>1089</v>
      </c>
      <c r="D45" s="27">
        <f t="shared" si="0"/>
        <v>0.89348025711662071</v>
      </c>
      <c r="E45" s="156">
        <f t="shared" si="1"/>
        <v>-116</v>
      </c>
      <c r="F45" s="44">
        <f>+'[6]6月動向(20)'!F45-'[6]6月動向(10)'!F44</f>
        <v>1660</v>
      </c>
      <c r="G45" s="44">
        <f>+'[6]6月動向(20)'!G45-'[6]6月動向(10)'!G44</f>
        <v>1660</v>
      </c>
      <c r="H45" s="27">
        <f t="shared" si="2"/>
        <v>1</v>
      </c>
      <c r="I45" s="156">
        <f t="shared" si="3"/>
        <v>0</v>
      </c>
      <c r="J45" s="27">
        <f t="shared" si="6"/>
        <v>0.58614457831325306</v>
      </c>
      <c r="K45" s="27">
        <f t="shared" si="6"/>
        <v>0.65602409638554215</v>
      </c>
      <c r="L45" s="32">
        <f t="shared" si="5"/>
        <v>-6.9879518072289093E-2</v>
      </c>
    </row>
    <row r="46" spans="1:12" x14ac:dyDescent="0.4">
      <c r="A46" s="155" t="s">
        <v>98</v>
      </c>
      <c r="B46" s="44">
        <f>+'[6]6月動向(20)'!B46-'[6]6月動向(10)'!B45</f>
        <v>851</v>
      </c>
      <c r="C46" s="44">
        <f>+'[6]6月動向(20)'!C46-'[6]6月動向(10)'!C45</f>
        <v>890</v>
      </c>
      <c r="D46" s="27">
        <f t="shared" si="0"/>
        <v>0.95617977528089892</v>
      </c>
      <c r="E46" s="156">
        <f t="shared" si="1"/>
        <v>-39</v>
      </c>
      <c r="F46" s="44">
        <f>+'[6]6月動向(20)'!F46-'[6]6月動向(10)'!F45</f>
        <v>1267</v>
      </c>
      <c r="G46" s="44">
        <f>+'[6]6月動向(20)'!G46-'[6]6月動向(10)'!G45</f>
        <v>1134</v>
      </c>
      <c r="H46" s="27">
        <f t="shared" si="2"/>
        <v>1.117283950617284</v>
      </c>
      <c r="I46" s="156">
        <f t="shared" si="3"/>
        <v>133</v>
      </c>
      <c r="J46" s="27">
        <f t="shared" si="6"/>
        <v>0.67166535122336224</v>
      </c>
      <c r="K46" s="27">
        <f t="shared" si="6"/>
        <v>0.78483245149911818</v>
      </c>
      <c r="L46" s="32">
        <f t="shared" si="5"/>
        <v>-0.11316710027575594</v>
      </c>
    </row>
    <row r="47" spans="1:12" x14ac:dyDescent="0.4">
      <c r="A47" s="155" t="s">
        <v>263</v>
      </c>
      <c r="B47" s="44">
        <f>+'[6]6月動向(20)'!B47-'[6]6月動向(10)'!B46</f>
        <v>1096</v>
      </c>
      <c r="C47" s="44">
        <f>+'[6]6月動向(20)'!C47-'[6]6月動向(10)'!C46</f>
        <v>990</v>
      </c>
      <c r="D47" s="27">
        <f>+B47/C47</f>
        <v>1.1070707070707071</v>
      </c>
      <c r="E47" s="156">
        <f>+B47-C47</f>
        <v>106</v>
      </c>
      <c r="F47" s="44">
        <f>+'[6]6月動向(20)'!F47-'[6]6月動向(10)'!F46</f>
        <v>1260</v>
      </c>
      <c r="G47" s="44">
        <f>+'[6]6月動向(20)'!G47-'[6]6月動向(10)'!G46</f>
        <v>1330</v>
      </c>
      <c r="H47" s="27">
        <f>+F47/G47</f>
        <v>0.94736842105263153</v>
      </c>
      <c r="I47" s="156">
        <f>+F47-G47</f>
        <v>-70</v>
      </c>
      <c r="J47" s="27">
        <f>+B47/F47</f>
        <v>0.86984126984126986</v>
      </c>
      <c r="K47" s="27">
        <f>+C47/G47</f>
        <v>0.74436090225563911</v>
      </c>
      <c r="L47" s="32">
        <f>+J47-K47</f>
        <v>0.12548036758563075</v>
      </c>
    </row>
    <row r="48" spans="1:12" x14ac:dyDescent="0.4">
      <c r="A48" s="155" t="s">
        <v>264</v>
      </c>
      <c r="B48" s="44">
        <f>+'[6]6月動向(20)'!B48-'[6]6月動向(10)'!B47</f>
        <v>1015</v>
      </c>
      <c r="C48" s="44">
        <f>+'[6]6月動向(20)'!C48-'[6]6月動向(10)'!C47</f>
        <v>1058</v>
      </c>
      <c r="D48" s="27">
        <f>+B48/C48</f>
        <v>0.95935727788279768</v>
      </c>
      <c r="E48" s="156">
        <f>+B48-C48</f>
        <v>-43</v>
      </c>
      <c r="F48" s="44">
        <f>+'[6]6月動向(20)'!F48-'[6]6月動向(10)'!F47</f>
        <v>1260</v>
      </c>
      <c r="G48" s="44">
        <f>+'[6]6月動向(20)'!G48-'[6]6月動向(10)'!G47</f>
        <v>1260</v>
      </c>
      <c r="H48" s="27">
        <f>+F48/G48</f>
        <v>1</v>
      </c>
      <c r="I48" s="156">
        <f>+F48-G48</f>
        <v>0</v>
      </c>
      <c r="J48" s="27">
        <f>+B48/F48</f>
        <v>0.80555555555555558</v>
      </c>
      <c r="K48" s="27">
        <f>+C48/G48</f>
        <v>0.8396825396825397</v>
      </c>
      <c r="L48" s="32">
        <f>+J48-K48</f>
        <v>-3.4126984126984117E-2</v>
      </c>
    </row>
    <row r="49" spans="1:12" x14ac:dyDescent="0.4">
      <c r="A49" s="161" t="s">
        <v>265</v>
      </c>
      <c r="B49" s="40">
        <f>+'[6]6月動向(20)'!B49-'[6]6月動向(10)'!B48</f>
        <v>1161</v>
      </c>
      <c r="C49" s="40">
        <f>+'[6]6月動向(20)'!C49-'[6]6月動向(10)'!C48</f>
        <v>1133</v>
      </c>
      <c r="D49" s="36">
        <f t="shared" si="0"/>
        <v>1.0247131509267431</v>
      </c>
      <c r="E49" s="162">
        <f t="shared" si="1"/>
        <v>28</v>
      </c>
      <c r="F49" s="40">
        <f>+'[6]6月動向(20)'!F49-'[6]6月動向(10)'!F48</f>
        <v>1260</v>
      </c>
      <c r="G49" s="40">
        <f>+'[6]6月動向(20)'!G49-'[6]6月動向(10)'!G48</f>
        <v>1260</v>
      </c>
      <c r="H49" s="36">
        <f t="shared" si="2"/>
        <v>1</v>
      </c>
      <c r="I49" s="162">
        <f t="shared" si="3"/>
        <v>0</v>
      </c>
      <c r="J49" s="36">
        <f t="shared" si="6"/>
        <v>0.92142857142857137</v>
      </c>
      <c r="K49" s="36">
        <f t="shared" si="6"/>
        <v>0.89920634920634923</v>
      </c>
      <c r="L49" s="35">
        <f t="shared" si="5"/>
        <v>2.2222222222222143E-2</v>
      </c>
    </row>
    <row r="50" spans="1:12" x14ac:dyDescent="0.4">
      <c r="C50" s="145"/>
      <c r="E50" s="14"/>
      <c r="G50" s="145"/>
      <c r="I50" s="14"/>
      <c r="K50" s="145"/>
    </row>
    <row r="51" spans="1:12" x14ac:dyDescent="0.4">
      <c r="C51" s="145"/>
      <c r="E51" s="14"/>
      <c r="G51" s="145"/>
      <c r="I51" s="14"/>
      <c r="K51" s="145"/>
    </row>
    <row r="52" spans="1:12" x14ac:dyDescent="0.4">
      <c r="C52" s="145"/>
      <c r="E52" s="14"/>
      <c r="G52" s="145"/>
      <c r="I52" s="14"/>
      <c r="K52" s="145"/>
    </row>
    <row r="53" spans="1:12" x14ac:dyDescent="0.4">
      <c r="C53" s="145"/>
      <c r="E53" s="14"/>
      <c r="G53" s="145"/>
      <c r="I53" s="14"/>
      <c r="K53" s="145"/>
    </row>
  </sheetData>
  <mergeCells count="14">
    <mergeCell ref="A2:A3"/>
    <mergeCell ref="B2:E3"/>
    <mergeCell ref="F2:I3"/>
    <mergeCell ref="J2:L3"/>
    <mergeCell ref="H4:I4"/>
    <mergeCell ref="J4:J5"/>
    <mergeCell ref="K4:K5"/>
    <mergeCell ref="L4:L5"/>
    <mergeCell ref="A4:A5"/>
    <mergeCell ref="B4:B5"/>
    <mergeCell ref="C4:C5"/>
    <mergeCell ref="D4:E4"/>
    <mergeCell ref="F4:F5"/>
    <mergeCell ref="G4:G5"/>
  </mergeCells>
  <phoneticPr fontId="3"/>
  <hyperlinks>
    <hyperlink ref="A1" location="'h17'!A1" display="'h17'!A1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６月(下旬)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120</v>
      </c>
      <c r="C4" s="177" t="s">
        <v>196</v>
      </c>
      <c r="D4" s="176" t="s">
        <v>87</v>
      </c>
      <c r="E4" s="176"/>
      <c r="F4" s="173" t="str">
        <f>+B4</f>
        <v>(05'6/21～30)</v>
      </c>
      <c r="G4" s="173" t="str">
        <f>+C4</f>
        <v>(04'6/21～30)</v>
      </c>
      <c r="H4" s="176" t="s">
        <v>87</v>
      </c>
      <c r="I4" s="176"/>
      <c r="J4" s="173" t="str">
        <f>+B4</f>
        <v>(05'6/21～30)</v>
      </c>
      <c r="K4" s="173" t="str">
        <f>+C4</f>
        <v>(04'6/21～30)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B7+B31</f>
        <v>150455</v>
      </c>
      <c r="C6" s="43">
        <f>C7+C31</f>
        <v>144695</v>
      </c>
      <c r="D6" s="20">
        <f t="shared" ref="D6:D49" si="0">+B6/C6</f>
        <v>1.0398078717301911</v>
      </c>
      <c r="E6" s="21">
        <f t="shared" ref="E6:E30" si="1">+B6-C6</f>
        <v>5760</v>
      </c>
      <c r="F6" s="43">
        <f>+F7+F31</f>
        <v>215818</v>
      </c>
      <c r="G6" s="43">
        <f>+G7+G31</f>
        <v>210043</v>
      </c>
      <c r="H6" s="20">
        <f t="shared" ref="H6:H49" si="2">+F6/G6</f>
        <v>1.0274943702003876</v>
      </c>
      <c r="I6" s="21">
        <f t="shared" ref="I6:I49" si="3">+F6-G6</f>
        <v>5775</v>
      </c>
      <c r="J6" s="20">
        <f t="shared" ref="J6:J49" si="4">+B6/F6</f>
        <v>0.6971383295183905</v>
      </c>
      <c r="K6" s="20">
        <f t="shared" ref="K6:K49" si="5">+C6/G6</f>
        <v>0.68888275257923381</v>
      </c>
      <c r="L6" s="33">
        <f t="shared" ref="L6:L49" si="6">+J6-K6</f>
        <v>8.2555769391566836E-3</v>
      </c>
    </row>
    <row r="7" spans="1:12" s="13" customFormat="1" x14ac:dyDescent="0.4">
      <c r="A7" s="84" t="s">
        <v>84</v>
      </c>
      <c r="B7" s="43">
        <f>+B8+B14+B28</f>
        <v>71829</v>
      </c>
      <c r="C7" s="43">
        <f>+C8+C14+C28</f>
        <v>72069</v>
      </c>
      <c r="D7" s="20">
        <f t="shared" si="0"/>
        <v>0.99666985805269948</v>
      </c>
      <c r="E7" s="21">
        <f t="shared" si="1"/>
        <v>-240</v>
      </c>
      <c r="F7" s="43">
        <f>+F8+F14+F28</f>
        <v>99382</v>
      </c>
      <c r="G7" s="43">
        <f>+G8+G14+G28</f>
        <v>96962</v>
      </c>
      <c r="H7" s="20">
        <f t="shared" si="2"/>
        <v>1.0249582310595904</v>
      </c>
      <c r="I7" s="21">
        <f t="shared" si="3"/>
        <v>2420</v>
      </c>
      <c r="J7" s="20">
        <f t="shared" si="4"/>
        <v>0.72275663601054518</v>
      </c>
      <c r="K7" s="20">
        <f t="shared" si="5"/>
        <v>0.74327055960066835</v>
      </c>
      <c r="L7" s="33">
        <f t="shared" si="6"/>
        <v>-2.0513923590123162E-2</v>
      </c>
    </row>
    <row r="8" spans="1:12" x14ac:dyDescent="0.4">
      <c r="A8" s="110" t="s">
        <v>91</v>
      </c>
      <c r="B8" s="46">
        <f>SUM(B9:B13)</f>
        <v>57474</v>
      </c>
      <c r="C8" s="46">
        <f>SUM(C9:C13)</f>
        <v>57154</v>
      </c>
      <c r="D8" s="38">
        <f t="shared" si="0"/>
        <v>1.0055989082128984</v>
      </c>
      <c r="E8" s="109">
        <f t="shared" si="1"/>
        <v>320</v>
      </c>
      <c r="F8" s="46">
        <f>SUM(F9:F13)</f>
        <v>79171</v>
      </c>
      <c r="G8" s="46">
        <f>SUM(G9:G13)</f>
        <v>76814</v>
      </c>
      <c r="H8" s="38">
        <f t="shared" si="2"/>
        <v>1.030684510636082</v>
      </c>
      <c r="I8" s="109">
        <f t="shared" si="3"/>
        <v>2357</v>
      </c>
      <c r="J8" s="38">
        <f t="shared" si="4"/>
        <v>0.72594763234012449</v>
      </c>
      <c r="K8" s="38">
        <f t="shared" si="5"/>
        <v>0.74405707292941392</v>
      </c>
      <c r="L8" s="108">
        <f t="shared" si="6"/>
        <v>-1.8109440589289427E-2</v>
      </c>
    </row>
    <row r="9" spans="1:12" x14ac:dyDescent="0.4">
      <c r="A9" s="88" t="s">
        <v>82</v>
      </c>
      <c r="B9" s="47">
        <f>+'６月(月間)'!B9-'[6]6月動向(20)'!B9</f>
        <v>34279</v>
      </c>
      <c r="C9" s="47">
        <f>+'６月(月間)'!C9-'[6]6月動向(20)'!C9</f>
        <v>35275</v>
      </c>
      <c r="D9" s="25">
        <f t="shared" si="0"/>
        <v>0.97176470588235297</v>
      </c>
      <c r="E9" s="26">
        <f t="shared" si="1"/>
        <v>-996</v>
      </c>
      <c r="F9" s="47">
        <f>+'６月(月間)'!F9-'[6]6月動向(20)'!F9</f>
        <v>46061</v>
      </c>
      <c r="G9" s="47">
        <f>+'６月(月間)'!G9-'[6]6月動向(20)'!G9</f>
        <v>46754</v>
      </c>
      <c r="H9" s="25">
        <f t="shared" si="2"/>
        <v>0.98517773880309711</v>
      </c>
      <c r="I9" s="26">
        <f t="shared" si="3"/>
        <v>-693</v>
      </c>
      <c r="J9" s="25">
        <f t="shared" si="4"/>
        <v>0.74420876663554847</v>
      </c>
      <c r="K9" s="25">
        <f t="shared" si="5"/>
        <v>0.75448090002994395</v>
      </c>
      <c r="L9" s="24">
        <f t="shared" si="6"/>
        <v>-1.0272133394395477E-2</v>
      </c>
    </row>
    <row r="10" spans="1:12" x14ac:dyDescent="0.4">
      <c r="A10" s="86" t="s">
        <v>83</v>
      </c>
      <c r="B10" s="44">
        <f>+'６月(月間)'!B10-'[6]6月動向(20)'!B10</f>
        <v>9184</v>
      </c>
      <c r="C10" s="44">
        <f>+'６月(月間)'!C10-'[6]6月動向(20)'!C10</f>
        <v>8553</v>
      </c>
      <c r="D10" s="27">
        <f t="shared" si="0"/>
        <v>1.0737752835262482</v>
      </c>
      <c r="E10" s="18">
        <f t="shared" si="1"/>
        <v>631</v>
      </c>
      <c r="F10" s="47">
        <f>+'６月(月間)'!F10-'[6]6月動向(20)'!F10</f>
        <v>13132</v>
      </c>
      <c r="G10" s="44">
        <f>+'６月(月間)'!G10-'[6]6月動向(20)'!G10</f>
        <v>10860</v>
      </c>
      <c r="H10" s="27">
        <f t="shared" si="2"/>
        <v>1.2092081031307551</v>
      </c>
      <c r="I10" s="18">
        <f t="shared" si="3"/>
        <v>2272</v>
      </c>
      <c r="J10" s="27">
        <f t="shared" si="4"/>
        <v>0.6993603411513859</v>
      </c>
      <c r="K10" s="27">
        <f t="shared" si="5"/>
        <v>0.78756906077348066</v>
      </c>
      <c r="L10" s="32">
        <f t="shared" si="6"/>
        <v>-8.8208719622094756E-2</v>
      </c>
    </row>
    <row r="11" spans="1:12" x14ac:dyDescent="0.4">
      <c r="A11" s="86" t="s">
        <v>96</v>
      </c>
      <c r="B11" s="44">
        <f>+'６月(月間)'!B11-'[6]6月動向(20)'!B11</f>
        <v>2070</v>
      </c>
      <c r="C11" s="44">
        <f>+'６月(月間)'!C11-'[6]6月動向(20)'!C11</f>
        <v>2371</v>
      </c>
      <c r="D11" s="27">
        <f t="shared" si="0"/>
        <v>0.87304934626739772</v>
      </c>
      <c r="E11" s="18">
        <f t="shared" si="1"/>
        <v>-301</v>
      </c>
      <c r="F11" s="44">
        <f>+'６月(月間)'!F11-'[6]6月動向(20)'!F11</f>
        <v>2628</v>
      </c>
      <c r="G11" s="44">
        <f>+'６月(月間)'!G11-'[6]6月動向(20)'!G11</f>
        <v>2700</v>
      </c>
      <c r="H11" s="27">
        <f t="shared" si="2"/>
        <v>0.97333333333333338</v>
      </c>
      <c r="I11" s="18">
        <f t="shared" si="3"/>
        <v>-72</v>
      </c>
      <c r="J11" s="27">
        <f t="shared" si="4"/>
        <v>0.78767123287671237</v>
      </c>
      <c r="K11" s="27">
        <f t="shared" si="5"/>
        <v>0.87814814814814812</v>
      </c>
      <c r="L11" s="32">
        <f t="shared" si="6"/>
        <v>-9.0476915271435754E-2</v>
      </c>
    </row>
    <row r="12" spans="1:12" x14ac:dyDescent="0.4">
      <c r="A12" s="86" t="s">
        <v>80</v>
      </c>
      <c r="B12" s="44">
        <f>+'６月(月間)'!B12-'[6]6月動向(20)'!B12</f>
        <v>6252</v>
      </c>
      <c r="C12" s="44">
        <f>+'６月(月間)'!C12-'[6]6月動向(20)'!C12</f>
        <v>6264</v>
      </c>
      <c r="D12" s="27">
        <f t="shared" si="0"/>
        <v>0.99808429118773945</v>
      </c>
      <c r="E12" s="18">
        <f t="shared" si="1"/>
        <v>-12</v>
      </c>
      <c r="F12" s="44">
        <f>+'６月(月間)'!F12-'[6]6月動向(20)'!F12</f>
        <v>9339</v>
      </c>
      <c r="G12" s="44">
        <f>+'６月(月間)'!G12-'[6]6月動向(20)'!G12</f>
        <v>9600</v>
      </c>
      <c r="H12" s="27">
        <f t="shared" si="2"/>
        <v>0.97281249999999997</v>
      </c>
      <c r="I12" s="18">
        <f t="shared" si="3"/>
        <v>-261</v>
      </c>
      <c r="J12" s="27">
        <f t="shared" si="4"/>
        <v>0.66945069065210405</v>
      </c>
      <c r="K12" s="27">
        <f t="shared" si="5"/>
        <v>0.65249999999999997</v>
      </c>
      <c r="L12" s="32">
        <f t="shared" si="6"/>
        <v>1.6950690652104083E-2</v>
      </c>
    </row>
    <row r="13" spans="1:12" x14ac:dyDescent="0.4">
      <c r="A13" s="86" t="s">
        <v>171</v>
      </c>
      <c r="B13" s="44">
        <f>+'６月(月間)'!B13-'[6]6月動向(20)'!B13</f>
        <v>5689</v>
      </c>
      <c r="C13" s="44">
        <f>+'６月(月間)'!C13-'[6]6月動向(20)'!C13</f>
        <v>4691</v>
      </c>
      <c r="D13" s="27">
        <f t="shared" si="0"/>
        <v>1.2127478149648263</v>
      </c>
      <c r="E13" s="18">
        <f t="shared" si="1"/>
        <v>998</v>
      </c>
      <c r="F13" s="44">
        <f>+'６月(月間)'!F13-'[6]6月動向(20)'!F13</f>
        <v>8011</v>
      </c>
      <c r="G13" s="44">
        <f>+'６月(月間)'!G13-'[6]6月動向(20)'!G13</f>
        <v>6900</v>
      </c>
      <c r="H13" s="27">
        <f t="shared" si="2"/>
        <v>1.1610144927536232</v>
      </c>
      <c r="I13" s="18">
        <f t="shared" si="3"/>
        <v>1111</v>
      </c>
      <c r="J13" s="27">
        <f t="shared" si="4"/>
        <v>0.7101485457495943</v>
      </c>
      <c r="K13" s="27">
        <f t="shared" si="5"/>
        <v>0.67985507246376808</v>
      </c>
      <c r="L13" s="32">
        <f t="shared" si="6"/>
        <v>3.0293473285826211E-2</v>
      </c>
    </row>
    <row r="14" spans="1:12" x14ac:dyDescent="0.4">
      <c r="A14" s="107" t="s">
        <v>90</v>
      </c>
      <c r="B14" s="48">
        <f>SUM(B15:B27)</f>
        <v>13523</v>
      </c>
      <c r="C14" s="48">
        <f>SUM(C15:C27)</f>
        <v>14116</v>
      </c>
      <c r="D14" s="31">
        <f t="shared" si="0"/>
        <v>0.95799093227543208</v>
      </c>
      <c r="E14" s="19">
        <f t="shared" si="1"/>
        <v>-593</v>
      </c>
      <c r="F14" s="48">
        <f>SUM(F15:F27)</f>
        <v>18651</v>
      </c>
      <c r="G14" s="48">
        <f>SUM(G15:G27)</f>
        <v>18900</v>
      </c>
      <c r="H14" s="31">
        <f t="shared" si="2"/>
        <v>0.98682539682539683</v>
      </c>
      <c r="I14" s="19">
        <f t="shared" si="3"/>
        <v>-249</v>
      </c>
      <c r="J14" s="31">
        <f t="shared" si="4"/>
        <v>0.72505495683877541</v>
      </c>
      <c r="K14" s="31">
        <f t="shared" si="5"/>
        <v>0.74687830687830692</v>
      </c>
      <c r="L14" s="30">
        <f t="shared" si="6"/>
        <v>-2.1823350039531508E-2</v>
      </c>
    </row>
    <row r="15" spans="1:12" x14ac:dyDescent="0.4">
      <c r="A15" s="88" t="s">
        <v>157</v>
      </c>
      <c r="B15" s="47">
        <f>+'６月(月間)'!B15-'[6]6月動向(20)'!B15</f>
        <v>627</v>
      </c>
      <c r="C15" s="47">
        <f>+'６月(月間)'!C15-'[6]6月動向(20)'!C15</f>
        <v>653</v>
      </c>
      <c r="D15" s="25">
        <f t="shared" si="0"/>
        <v>0.96018376722817766</v>
      </c>
      <c r="E15" s="26">
        <f t="shared" si="1"/>
        <v>-26</v>
      </c>
      <c r="F15" s="47">
        <f>+'６月(月間)'!F15-'[6]6月動向(20)'!F15</f>
        <v>900</v>
      </c>
      <c r="G15" s="47">
        <f>+'６月(月間)'!G15-'[6]6月動向(20)'!G15</f>
        <v>900</v>
      </c>
      <c r="H15" s="25">
        <f t="shared" si="2"/>
        <v>1</v>
      </c>
      <c r="I15" s="26">
        <f t="shared" si="3"/>
        <v>0</v>
      </c>
      <c r="J15" s="25">
        <f t="shared" si="4"/>
        <v>0.69666666666666666</v>
      </c>
      <c r="K15" s="25">
        <f t="shared" si="5"/>
        <v>0.72555555555555551</v>
      </c>
      <c r="L15" s="24">
        <f t="shared" si="6"/>
        <v>-2.8888888888888853E-2</v>
      </c>
    </row>
    <row r="16" spans="1:12" x14ac:dyDescent="0.4">
      <c r="A16" s="86" t="s">
        <v>155</v>
      </c>
      <c r="B16" s="44">
        <f>+'６月(月間)'!B16-'[6]6月動向(20)'!B16</f>
        <v>1707</v>
      </c>
      <c r="C16" s="44">
        <f>+'６月(月間)'!C16-'[6]6月動向(20)'!C16</f>
        <v>1782</v>
      </c>
      <c r="D16" s="27">
        <f t="shared" si="0"/>
        <v>0.95791245791245794</v>
      </c>
      <c r="E16" s="18">
        <f t="shared" si="1"/>
        <v>-75</v>
      </c>
      <c r="F16" s="44">
        <f>+'６月(月間)'!F16-'[6]6月動向(20)'!F16</f>
        <v>2134</v>
      </c>
      <c r="G16" s="44">
        <f>+'６月(月間)'!G16-'[6]6月動向(20)'!G16</f>
        <v>2400</v>
      </c>
      <c r="H16" s="27">
        <f t="shared" si="2"/>
        <v>0.88916666666666666</v>
      </c>
      <c r="I16" s="18">
        <f t="shared" si="3"/>
        <v>-266</v>
      </c>
      <c r="J16" s="27">
        <f t="shared" si="4"/>
        <v>0.79990627928772262</v>
      </c>
      <c r="K16" s="27">
        <f t="shared" si="5"/>
        <v>0.74250000000000005</v>
      </c>
      <c r="L16" s="32">
        <f t="shared" si="6"/>
        <v>5.7406279287722572E-2</v>
      </c>
    </row>
    <row r="17" spans="1:12" x14ac:dyDescent="0.4">
      <c r="A17" s="86" t="s">
        <v>160</v>
      </c>
      <c r="B17" s="44">
        <f>+'６月(月間)'!B17-'[6]6月動向(20)'!B17</f>
        <v>1451</v>
      </c>
      <c r="C17" s="44">
        <f>+'６月(月間)'!C17-'[6]6月動向(20)'!C17</f>
        <v>1410</v>
      </c>
      <c r="D17" s="27">
        <f t="shared" si="0"/>
        <v>1.0290780141843971</v>
      </c>
      <c r="E17" s="18">
        <f t="shared" si="1"/>
        <v>41</v>
      </c>
      <c r="F17" s="44">
        <f>+'６月(月間)'!F17-'[6]6月動向(20)'!F17</f>
        <v>1500</v>
      </c>
      <c r="G17" s="44">
        <f>+'６月(月間)'!G17-'[6]6月動向(20)'!G17</f>
        <v>1500</v>
      </c>
      <c r="H17" s="27">
        <f t="shared" si="2"/>
        <v>1</v>
      </c>
      <c r="I17" s="18">
        <f t="shared" si="3"/>
        <v>0</v>
      </c>
      <c r="J17" s="27">
        <f t="shared" si="4"/>
        <v>0.96733333333333338</v>
      </c>
      <c r="K17" s="27">
        <f t="shared" si="5"/>
        <v>0.94</v>
      </c>
      <c r="L17" s="32">
        <f t="shared" si="6"/>
        <v>2.7333333333333432E-2</v>
      </c>
    </row>
    <row r="18" spans="1:12" x14ac:dyDescent="0.4">
      <c r="A18" s="86" t="s">
        <v>153</v>
      </c>
      <c r="B18" s="44">
        <f>+'６月(月間)'!B18-'[6]6月動向(20)'!B18</f>
        <v>1244</v>
      </c>
      <c r="C18" s="44">
        <f>+'６月(月間)'!C18-'[6]6月動向(20)'!C18</f>
        <v>1168</v>
      </c>
      <c r="D18" s="27">
        <f t="shared" si="0"/>
        <v>1.0650684931506849</v>
      </c>
      <c r="E18" s="18">
        <f t="shared" si="1"/>
        <v>76</v>
      </c>
      <c r="F18" s="44">
        <f>+'６月(月間)'!F18-'[6]6月動向(20)'!F18</f>
        <v>1500</v>
      </c>
      <c r="G18" s="44">
        <f>+'６月(月間)'!G18-'[6]6月動向(20)'!G18</f>
        <v>1500</v>
      </c>
      <c r="H18" s="27">
        <f t="shared" si="2"/>
        <v>1</v>
      </c>
      <c r="I18" s="18">
        <f t="shared" si="3"/>
        <v>0</v>
      </c>
      <c r="J18" s="27">
        <f t="shared" si="4"/>
        <v>0.82933333333333337</v>
      </c>
      <c r="K18" s="27">
        <f t="shared" si="5"/>
        <v>0.77866666666666662</v>
      </c>
      <c r="L18" s="32">
        <f t="shared" si="6"/>
        <v>5.0666666666666749E-2</v>
      </c>
    </row>
    <row r="19" spans="1:12" x14ac:dyDescent="0.4">
      <c r="A19" s="86" t="s">
        <v>161</v>
      </c>
      <c r="B19" s="45">
        <f>+'６月(月間)'!B19-'[6]6月動向(20)'!B19</f>
        <v>1451</v>
      </c>
      <c r="C19" s="45">
        <f>+'６月(月間)'!C19-'[6]6月動向(20)'!C19</f>
        <v>1458</v>
      </c>
      <c r="D19" s="23">
        <f t="shared" si="0"/>
        <v>0.99519890260631005</v>
      </c>
      <c r="E19" s="17">
        <f t="shared" si="1"/>
        <v>-7</v>
      </c>
      <c r="F19" s="45">
        <f>+'６月(月間)'!F19-'[6]6月動向(20)'!F19</f>
        <v>1500</v>
      </c>
      <c r="G19" s="45">
        <f>+'６月(月間)'!G19-'[6]6月動向(20)'!G19</f>
        <v>1500</v>
      </c>
      <c r="H19" s="23">
        <f t="shared" si="2"/>
        <v>1</v>
      </c>
      <c r="I19" s="17">
        <f t="shared" si="3"/>
        <v>0</v>
      </c>
      <c r="J19" s="23">
        <f t="shared" si="4"/>
        <v>0.96733333333333338</v>
      </c>
      <c r="K19" s="23">
        <f t="shared" si="5"/>
        <v>0.97199999999999998</v>
      </c>
      <c r="L19" s="22">
        <f t="shared" si="6"/>
        <v>-4.6666666666665968E-3</v>
      </c>
    </row>
    <row r="20" spans="1:12" x14ac:dyDescent="0.4">
      <c r="A20" s="87" t="s">
        <v>159</v>
      </c>
      <c r="B20" s="44">
        <f>+'６月(月間)'!B20-'[6]6月動向(20)'!B20</f>
        <v>968</v>
      </c>
      <c r="C20" s="44">
        <f>+'６月(月間)'!C20-'[6]6月動向(20)'!C20</f>
        <v>896</v>
      </c>
      <c r="D20" s="27">
        <f t="shared" si="0"/>
        <v>1.0803571428571428</v>
      </c>
      <c r="E20" s="18">
        <f t="shared" si="1"/>
        <v>72</v>
      </c>
      <c r="F20" s="44">
        <f>+'６月(月間)'!F20-'[6]6月動向(20)'!F20</f>
        <v>1500</v>
      </c>
      <c r="G20" s="44">
        <f>+'６月(月間)'!G20-'[6]6月動向(20)'!G20</f>
        <v>1500</v>
      </c>
      <c r="H20" s="27">
        <f t="shared" si="2"/>
        <v>1</v>
      </c>
      <c r="I20" s="18">
        <f t="shared" si="3"/>
        <v>0</v>
      </c>
      <c r="J20" s="27">
        <f t="shared" si="4"/>
        <v>0.64533333333333331</v>
      </c>
      <c r="K20" s="27">
        <f t="shared" si="5"/>
        <v>0.59733333333333338</v>
      </c>
      <c r="L20" s="32">
        <f t="shared" si="6"/>
        <v>4.7999999999999932E-2</v>
      </c>
    </row>
    <row r="21" spans="1:12" x14ac:dyDescent="0.4">
      <c r="A21" s="87" t="s">
        <v>191</v>
      </c>
      <c r="B21" s="44">
        <f>+'６月(月間)'!B21-'[6]6月動向(20)'!B21</f>
        <v>738</v>
      </c>
      <c r="C21" s="44">
        <f>+'６月(月間)'!C21-'[6]6月動向(20)'!C21</f>
        <v>891</v>
      </c>
      <c r="D21" s="27">
        <f t="shared" si="0"/>
        <v>0.82828282828282829</v>
      </c>
      <c r="E21" s="18">
        <f t="shared" si="1"/>
        <v>-153</v>
      </c>
      <c r="F21" s="44">
        <f>+'６月(月間)'!F21-'[6]6月動向(20)'!F21</f>
        <v>1500</v>
      </c>
      <c r="G21" s="44">
        <f>+'６月(月間)'!G21-'[6]6月動向(20)'!G21</f>
        <v>1500</v>
      </c>
      <c r="H21" s="27">
        <f t="shared" si="2"/>
        <v>1</v>
      </c>
      <c r="I21" s="18">
        <f t="shared" si="3"/>
        <v>0</v>
      </c>
      <c r="J21" s="27">
        <f t="shared" si="4"/>
        <v>0.49199999999999999</v>
      </c>
      <c r="K21" s="27">
        <f t="shared" si="5"/>
        <v>0.59399999999999997</v>
      </c>
      <c r="L21" s="32">
        <f t="shared" si="6"/>
        <v>-0.10199999999999998</v>
      </c>
    </row>
    <row r="22" spans="1:12" x14ac:dyDescent="0.4">
      <c r="A22" s="86" t="s">
        <v>164</v>
      </c>
      <c r="B22" s="44">
        <f>+'６月(月間)'!B22-'[6]6月動向(20)'!B22</f>
        <v>1122</v>
      </c>
      <c r="C22" s="44">
        <f>+'６月(月間)'!C22-'[6]6月動向(20)'!C22</f>
        <v>1328</v>
      </c>
      <c r="D22" s="27">
        <f t="shared" si="0"/>
        <v>0.84487951807228912</v>
      </c>
      <c r="E22" s="18">
        <f t="shared" si="1"/>
        <v>-206</v>
      </c>
      <c r="F22" s="44">
        <f>+'６月(月間)'!F22-'[6]6月動向(20)'!F22</f>
        <v>1500</v>
      </c>
      <c r="G22" s="44">
        <f>+'６月(月間)'!G22-'[6]6月動向(20)'!G22</f>
        <v>1500</v>
      </c>
      <c r="H22" s="27">
        <f t="shared" si="2"/>
        <v>1</v>
      </c>
      <c r="I22" s="18">
        <f t="shared" si="3"/>
        <v>0</v>
      </c>
      <c r="J22" s="27">
        <f t="shared" si="4"/>
        <v>0.748</v>
      </c>
      <c r="K22" s="27">
        <f t="shared" si="5"/>
        <v>0.88533333333333331</v>
      </c>
      <c r="L22" s="32">
        <f t="shared" si="6"/>
        <v>-0.13733333333333331</v>
      </c>
    </row>
    <row r="23" spans="1:12" x14ac:dyDescent="0.4">
      <c r="A23" s="86" t="s">
        <v>156</v>
      </c>
      <c r="B23" s="45">
        <f>+'６月(月間)'!B23-'[6]6月動向(20)'!B23</f>
        <v>232</v>
      </c>
      <c r="C23" s="45">
        <f>+'６月(月間)'!C23-'[6]6月動向(20)'!C23</f>
        <v>383</v>
      </c>
      <c r="D23" s="23">
        <f t="shared" si="0"/>
        <v>0.60574412532637079</v>
      </c>
      <c r="E23" s="17">
        <f t="shared" si="1"/>
        <v>-151</v>
      </c>
      <c r="F23" s="45">
        <f>+'６月(月間)'!F23-'[6]6月動向(20)'!F23</f>
        <v>600</v>
      </c>
      <c r="G23" s="45">
        <f>+'６月(月間)'!G23-'[6]6月動向(20)'!G23</f>
        <v>600</v>
      </c>
      <c r="H23" s="23">
        <f t="shared" si="2"/>
        <v>1</v>
      </c>
      <c r="I23" s="17">
        <f t="shared" si="3"/>
        <v>0</v>
      </c>
      <c r="J23" s="23">
        <f t="shared" si="4"/>
        <v>0.38666666666666666</v>
      </c>
      <c r="K23" s="23">
        <f t="shared" si="5"/>
        <v>0.63833333333333331</v>
      </c>
      <c r="L23" s="22">
        <f t="shared" si="6"/>
        <v>-0.25166666666666665</v>
      </c>
    </row>
    <row r="24" spans="1:12" x14ac:dyDescent="0.4">
      <c r="A24" s="87" t="s">
        <v>163</v>
      </c>
      <c r="B24" s="44">
        <f>+'６月(月間)'!B24-'[6]6月動向(20)'!B24</f>
        <v>1131</v>
      </c>
      <c r="C24" s="44">
        <f>+'６月(月間)'!C24-'[6]6月動向(20)'!C24</f>
        <v>1213</v>
      </c>
      <c r="D24" s="27">
        <f t="shared" si="0"/>
        <v>0.93239901071722997</v>
      </c>
      <c r="E24" s="18">
        <f t="shared" si="1"/>
        <v>-82</v>
      </c>
      <c r="F24" s="44">
        <f>+'６月(月間)'!F24-'[6]6月動向(20)'!F24</f>
        <v>1500</v>
      </c>
      <c r="G24" s="44">
        <f>+'６月(月間)'!G24-'[6]6月動向(20)'!G24</f>
        <v>1500</v>
      </c>
      <c r="H24" s="27">
        <f t="shared" si="2"/>
        <v>1</v>
      </c>
      <c r="I24" s="18">
        <f t="shared" si="3"/>
        <v>0</v>
      </c>
      <c r="J24" s="27">
        <f t="shared" si="4"/>
        <v>0.754</v>
      </c>
      <c r="K24" s="27">
        <f t="shared" si="5"/>
        <v>0.80866666666666664</v>
      </c>
      <c r="L24" s="32">
        <f t="shared" si="6"/>
        <v>-5.4666666666666641E-2</v>
      </c>
    </row>
    <row r="25" spans="1:12" x14ac:dyDescent="0.4">
      <c r="A25" s="86" t="s">
        <v>154</v>
      </c>
      <c r="B25" s="44">
        <f>+'６月(月間)'!B25-'[6]6月動向(20)'!B25</f>
        <v>864</v>
      </c>
      <c r="C25" s="44">
        <f>+'６月(月間)'!C25-'[6]6月動向(20)'!C25</f>
        <v>888</v>
      </c>
      <c r="D25" s="27">
        <f t="shared" si="0"/>
        <v>0.97297297297297303</v>
      </c>
      <c r="E25" s="18">
        <f t="shared" si="1"/>
        <v>-24</v>
      </c>
      <c r="F25" s="44">
        <f>+'６月(月間)'!F25-'[6]6月動向(20)'!F25</f>
        <v>1517</v>
      </c>
      <c r="G25" s="44">
        <f>+'６月(月間)'!G25-'[6]6月動向(20)'!G25</f>
        <v>1500</v>
      </c>
      <c r="H25" s="27">
        <f t="shared" si="2"/>
        <v>1.0113333333333334</v>
      </c>
      <c r="I25" s="18">
        <f t="shared" si="3"/>
        <v>17</v>
      </c>
      <c r="J25" s="27">
        <f t="shared" si="4"/>
        <v>0.56954515491100854</v>
      </c>
      <c r="K25" s="27">
        <f t="shared" si="5"/>
        <v>0.59199999999999997</v>
      </c>
      <c r="L25" s="32">
        <f t="shared" si="6"/>
        <v>-2.2454845088991426E-2</v>
      </c>
    </row>
    <row r="26" spans="1:12" x14ac:dyDescent="0.4">
      <c r="A26" s="87" t="s">
        <v>162</v>
      </c>
      <c r="B26" s="45">
        <f>+'６月(月間)'!B26-'[6]6月動向(20)'!B26</f>
        <v>739</v>
      </c>
      <c r="C26" s="45">
        <f>+'６月(月間)'!C26-'[6]6月動向(20)'!C26</f>
        <v>782</v>
      </c>
      <c r="D26" s="23">
        <f t="shared" si="0"/>
        <v>0.94501278772378516</v>
      </c>
      <c r="E26" s="17">
        <f t="shared" si="1"/>
        <v>-43</v>
      </c>
      <c r="F26" s="45">
        <f>+'６月(月間)'!F26-'[6]6月動向(20)'!F26</f>
        <v>1500</v>
      </c>
      <c r="G26" s="45">
        <f>+'６月(月間)'!G26-'[6]6月動向(20)'!G26</f>
        <v>1500</v>
      </c>
      <c r="H26" s="23">
        <f t="shared" si="2"/>
        <v>1</v>
      </c>
      <c r="I26" s="17">
        <f t="shared" si="3"/>
        <v>0</v>
      </c>
      <c r="J26" s="23">
        <f t="shared" si="4"/>
        <v>0.49266666666666664</v>
      </c>
      <c r="K26" s="23">
        <f t="shared" si="5"/>
        <v>0.52133333333333332</v>
      </c>
      <c r="L26" s="22">
        <f t="shared" si="6"/>
        <v>-2.8666666666666674E-2</v>
      </c>
    </row>
    <row r="27" spans="1:12" x14ac:dyDescent="0.4">
      <c r="A27" s="87" t="s">
        <v>158</v>
      </c>
      <c r="B27" s="45">
        <f>+'６月(月間)'!B27-'[6]6月動向(20)'!B27</f>
        <v>1249</v>
      </c>
      <c r="C27" s="45">
        <f>+'６月(月間)'!C27-'[6]6月動向(20)'!C27</f>
        <v>1264</v>
      </c>
      <c r="D27" s="23">
        <f t="shared" si="0"/>
        <v>0.98813291139240511</v>
      </c>
      <c r="E27" s="17">
        <f t="shared" si="1"/>
        <v>-15</v>
      </c>
      <c r="F27" s="45">
        <f>+'６月(月間)'!F27-'[6]6月動向(20)'!F27</f>
        <v>1500</v>
      </c>
      <c r="G27" s="45">
        <f>+'６月(月間)'!G27-'[6]6月動向(20)'!G27</f>
        <v>1500</v>
      </c>
      <c r="H27" s="23">
        <f t="shared" si="2"/>
        <v>1</v>
      </c>
      <c r="I27" s="17">
        <f t="shared" si="3"/>
        <v>0</v>
      </c>
      <c r="J27" s="23">
        <f t="shared" si="4"/>
        <v>0.83266666666666667</v>
      </c>
      <c r="K27" s="23">
        <f t="shared" si="5"/>
        <v>0.84266666666666667</v>
      </c>
      <c r="L27" s="22">
        <f t="shared" si="6"/>
        <v>-1.0000000000000009E-2</v>
      </c>
    </row>
    <row r="28" spans="1:12" x14ac:dyDescent="0.4">
      <c r="A28" s="107" t="s">
        <v>89</v>
      </c>
      <c r="B28" s="48">
        <f>SUM(B29:B30)</f>
        <v>832</v>
      </c>
      <c r="C28" s="48">
        <f>SUM(C29:C30)</f>
        <v>799</v>
      </c>
      <c r="D28" s="31">
        <f t="shared" si="0"/>
        <v>1.0413016270337923</v>
      </c>
      <c r="E28" s="19">
        <f t="shared" si="1"/>
        <v>33</v>
      </c>
      <c r="F28" s="48">
        <f>SUM(F29:F30)</f>
        <v>1560</v>
      </c>
      <c r="G28" s="48">
        <f>SUM(G29:G30)</f>
        <v>1248</v>
      </c>
      <c r="H28" s="31">
        <f t="shared" si="2"/>
        <v>1.25</v>
      </c>
      <c r="I28" s="19">
        <f t="shared" si="3"/>
        <v>312</v>
      </c>
      <c r="J28" s="31">
        <f t="shared" si="4"/>
        <v>0.53333333333333333</v>
      </c>
      <c r="K28" s="31">
        <f t="shared" si="5"/>
        <v>0.64022435897435892</v>
      </c>
      <c r="L28" s="30">
        <f t="shared" si="6"/>
        <v>-0.10689102564102559</v>
      </c>
    </row>
    <row r="29" spans="1:12" x14ac:dyDescent="0.4">
      <c r="A29" s="88" t="s">
        <v>152</v>
      </c>
      <c r="B29" s="47">
        <f>+'６月(月間)'!B29-'[6]6月動向(20)'!B29</f>
        <v>649</v>
      </c>
      <c r="C29" s="47">
        <f>+'６月(月間)'!C29-'[6]6月動向(20)'!C29</f>
        <v>582</v>
      </c>
      <c r="D29" s="25">
        <f t="shared" si="0"/>
        <v>1.1151202749140894</v>
      </c>
      <c r="E29" s="26">
        <f t="shared" si="1"/>
        <v>67</v>
      </c>
      <c r="F29" s="47">
        <f>+'６月(月間)'!F29-'[6]6月動向(20)'!F29</f>
        <v>1170</v>
      </c>
      <c r="G29" s="47">
        <f>+'６月(月間)'!G29-'[6]6月動向(20)'!G29</f>
        <v>897</v>
      </c>
      <c r="H29" s="25">
        <f t="shared" si="2"/>
        <v>1.3043478260869565</v>
      </c>
      <c r="I29" s="26">
        <f t="shared" si="3"/>
        <v>273</v>
      </c>
      <c r="J29" s="25">
        <f t="shared" si="4"/>
        <v>0.55470085470085473</v>
      </c>
      <c r="K29" s="25">
        <f t="shared" si="5"/>
        <v>0.6488294314381271</v>
      </c>
      <c r="L29" s="24">
        <f t="shared" si="6"/>
        <v>-9.4128576737272374E-2</v>
      </c>
    </row>
    <row r="30" spans="1:12" x14ac:dyDescent="0.4">
      <c r="A30" s="86" t="s">
        <v>151</v>
      </c>
      <c r="B30" s="44">
        <f>+'６月(月間)'!B30-'[6]6月動向(20)'!B30</f>
        <v>183</v>
      </c>
      <c r="C30" s="44">
        <f>+'６月(月間)'!C30-'[6]6月動向(20)'!C30</f>
        <v>217</v>
      </c>
      <c r="D30" s="27">
        <f t="shared" si="0"/>
        <v>0.84331797235023043</v>
      </c>
      <c r="E30" s="18">
        <f t="shared" si="1"/>
        <v>-34</v>
      </c>
      <c r="F30" s="44">
        <f>+'６月(月間)'!F30-'[6]6月動向(20)'!F30</f>
        <v>390</v>
      </c>
      <c r="G30" s="44">
        <f>+'６月(月間)'!G30-'[6]6月動向(20)'!G30</f>
        <v>351</v>
      </c>
      <c r="H30" s="27">
        <f t="shared" si="2"/>
        <v>1.1111111111111112</v>
      </c>
      <c r="I30" s="18">
        <f t="shared" si="3"/>
        <v>39</v>
      </c>
      <c r="J30" s="27">
        <f t="shared" si="4"/>
        <v>0.46923076923076923</v>
      </c>
      <c r="K30" s="27">
        <f t="shared" si="5"/>
        <v>0.61823361823361822</v>
      </c>
      <c r="L30" s="32">
        <f t="shared" si="6"/>
        <v>-0.14900284900284899</v>
      </c>
    </row>
    <row r="31" spans="1:12" s="13" customFormat="1" x14ac:dyDescent="0.4">
      <c r="A31" s="84" t="s">
        <v>93</v>
      </c>
      <c r="B31" s="43">
        <f>SUM(B32:B49)</f>
        <v>78626</v>
      </c>
      <c r="C31" s="43">
        <f>SUM(C32:C49)</f>
        <v>72626</v>
      </c>
      <c r="D31" s="20">
        <f t="shared" si="0"/>
        <v>1.0826150414452125</v>
      </c>
      <c r="E31" s="21">
        <f>SUM(E32:E49)</f>
        <v>6000</v>
      </c>
      <c r="F31" s="21">
        <f>SUM(F32:F49)</f>
        <v>116436</v>
      </c>
      <c r="G31" s="43">
        <f>SUM(G32:G49)</f>
        <v>113081</v>
      </c>
      <c r="H31" s="20">
        <f t="shared" si="2"/>
        <v>1.0296689983286318</v>
      </c>
      <c r="I31" s="21">
        <f t="shared" si="3"/>
        <v>3355</v>
      </c>
      <c r="J31" s="20">
        <f t="shared" si="4"/>
        <v>0.67527225256793433</v>
      </c>
      <c r="K31" s="20">
        <f t="shared" si="5"/>
        <v>0.64224759243374219</v>
      </c>
      <c r="L31" s="33">
        <f t="shared" si="6"/>
        <v>3.3024660134192141E-2</v>
      </c>
    </row>
    <row r="32" spans="1:12" x14ac:dyDescent="0.4">
      <c r="A32" s="86" t="s">
        <v>82</v>
      </c>
      <c r="B32" s="44">
        <f>+'６月(月間)'!B32-'[6]6月動向(20)'!B32</f>
        <v>32493</v>
      </c>
      <c r="C32" s="44">
        <f>+'６月(月間)'!C32-'[6]6月動向(20)'!C32</f>
        <v>28696</v>
      </c>
      <c r="D32" s="27">
        <f t="shared" si="0"/>
        <v>1.1323180931140229</v>
      </c>
      <c r="E32" s="18">
        <f t="shared" ref="E32:E49" si="7">+B32-C32</f>
        <v>3797</v>
      </c>
      <c r="F32" s="44">
        <f>+'６月(月間)'!F32-'[6]6月動向(20)'!F32</f>
        <v>42341</v>
      </c>
      <c r="G32" s="44">
        <f>+'６月(月間)'!G32-'[6]6月動向(20)'!G32</f>
        <v>41750</v>
      </c>
      <c r="H32" s="27">
        <f t="shared" si="2"/>
        <v>1.0141556886227545</v>
      </c>
      <c r="I32" s="18">
        <f t="shared" si="3"/>
        <v>591</v>
      </c>
      <c r="J32" s="27">
        <f t="shared" si="4"/>
        <v>0.7674122009399873</v>
      </c>
      <c r="K32" s="27">
        <f t="shared" si="5"/>
        <v>0.68732934131736523</v>
      </c>
      <c r="L32" s="32">
        <f t="shared" si="6"/>
        <v>8.0082859622622071E-2</v>
      </c>
    </row>
    <row r="33" spans="1:12" x14ac:dyDescent="0.4">
      <c r="A33" s="86" t="s">
        <v>150</v>
      </c>
      <c r="B33" s="44">
        <f>+'６月(月間)'!B33-'[6]6月動向(20)'!B33</f>
        <v>10409</v>
      </c>
      <c r="C33" s="44">
        <f>+'６月(月間)'!C33-'[6]6月動向(20)'!C33</f>
        <v>9288</v>
      </c>
      <c r="D33" s="27">
        <f t="shared" si="0"/>
        <v>1.1206933677863911</v>
      </c>
      <c r="E33" s="18">
        <f t="shared" si="7"/>
        <v>1121</v>
      </c>
      <c r="F33" s="44">
        <f>+'６月(月間)'!F33-'[6]6月動向(20)'!F33</f>
        <v>14260</v>
      </c>
      <c r="G33" s="44">
        <f>+'６月(月間)'!G33-'[6]6月動向(20)'!G33</f>
        <v>14072</v>
      </c>
      <c r="H33" s="27">
        <f t="shared" si="2"/>
        <v>1.0133598635588403</v>
      </c>
      <c r="I33" s="18">
        <f t="shared" si="3"/>
        <v>188</v>
      </c>
      <c r="J33" s="27">
        <f t="shared" si="4"/>
        <v>0.72994389901823287</v>
      </c>
      <c r="K33" s="27">
        <f t="shared" si="5"/>
        <v>0.66003411028993741</v>
      </c>
      <c r="L33" s="32">
        <f t="shared" si="6"/>
        <v>6.9909788728295452E-2</v>
      </c>
    </row>
    <row r="34" spans="1:12" x14ac:dyDescent="0.4">
      <c r="A34" s="86" t="s">
        <v>149</v>
      </c>
      <c r="B34" s="44">
        <f>+'６月(月間)'!B34-'[6]6月動向(20)'!B34</f>
        <v>3110</v>
      </c>
      <c r="C34" s="44">
        <f>+'６月(月間)'!C34-'[6]6月動向(20)'!C34</f>
        <v>3512</v>
      </c>
      <c r="D34" s="27">
        <f t="shared" si="0"/>
        <v>0.88553530751708431</v>
      </c>
      <c r="E34" s="18">
        <f t="shared" si="7"/>
        <v>-402</v>
      </c>
      <c r="F34" s="44">
        <f>+'６月(月間)'!F34-'[6]6月動向(20)'!F34</f>
        <v>5760</v>
      </c>
      <c r="G34" s="44">
        <f>+'６月(月間)'!G34-'[6]6月動向(20)'!G34</f>
        <v>5760</v>
      </c>
      <c r="H34" s="27">
        <f t="shared" si="2"/>
        <v>1</v>
      </c>
      <c r="I34" s="18">
        <f t="shared" si="3"/>
        <v>0</v>
      </c>
      <c r="J34" s="27">
        <f t="shared" si="4"/>
        <v>0.53993055555555558</v>
      </c>
      <c r="K34" s="27">
        <f t="shared" si="5"/>
        <v>0.60972222222222228</v>
      </c>
      <c r="L34" s="32">
        <f t="shared" si="6"/>
        <v>-6.9791666666666696E-2</v>
      </c>
    </row>
    <row r="35" spans="1:12" x14ac:dyDescent="0.4">
      <c r="A35" s="86" t="s">
        <v>80</v>
      </c>
      <c r="B35" s="44">
        <f>+'６月(月間)'!B35-'[6]6月動向(20)'!B35</f>
        <v>10727</v>
      </c>
      <c r="C35" s="44">
        <f>+'６月(月間)'!C35-'[6]6月動向(20)'!C35</f>
        <v>10160</v>
      </c>
      <c r="D35" s="27">
        <f t="shared" si="0"/>
        <v>1.0558070866141733</v>
      </c>
      <c r="E35" s="18">
        <f t="shared" si="7"/>
        <v>567</v>
      </c>
      <c r="F35" s="44">
        <f>+'６月(月間)'!F35-'[6]6月動向(20)'!F35</f>
        <v>18316</v>
      </c>
      <c r="G35" s="44">
        <f>+'６月(月間)'!G35-'[6]6月動向(20)'!G35</f>
        <v>17551</v>
      </c>
      <c r="H35" s="27">
        <f t="shared" si="2"/>
        <v>1.0435872599851861</v>
      </c>
      <c r="I35" s="18">
        <f t="shared" si="3"/>
        <v>765</v>
      </c>
      <c r="J35" s="27">
        <f t="shared" si="4"/>
        <v>0.58566280847346586</v>
      </c>
      <c r="K35" s="27">
        <f t="shared" si="5"/>
        <v>0.57888439405162095</v>
      </c>
      <c r="L35" s="32">
        <f t="shared" si="6"/>
        <v>6.7784144218449027E-3</v>
      </c>
    </row>
    <row r="36" spans="1:12" x14ac:dyDescent="0.4">
      <c r="A36" s="86" t="s">
        <v>81</v>
      </c>
      <c r="B36" s="44">
        <f>+'６月(月間)'!B36-'[6]6月動向(20)'!B36</f>
        <v>6272</v>
      </c>
      <c r="C36" s="44">
        <f>+'６月(月間)'!C36-'[6]6月動向(20)'!C36</f>
        <v>5170</v>
      </c>
      <c r="D36" s="27">
        <f t="shared" si="0"/>
        <v>1.2131528046421662</v>
      </c>
      <c r="E36" s="18">
        <f t="shared" si="7"/>
        <v>1102</v>
      </c>
      <c r="F36" s="44">
        <f>+'６月(月間)'!F36-'[6]6月動向(20)'!F36</f>
        <v>9370</v>
      </c>
      <c r="G36" s="44">
        <f>+'６月(月間)'!G36-'[6]6月動向(20)'!G36</f>
        <v>8411</v>
      </c>
      <c r="H36" s="27">
        <f t="shared" si="2"/>
        <v>1.1140173582213768</v>
      </c>
      <c r="I36" s="18">
        <f t="shared" si="3"/>
        <v>959</v>
      </c>
      <c r="J36" s="27">
        <f t="shared" si="4"/>
        <v>0.66937033084311637</v>
      </c>
      <c r="K36" s="27">
        <f t="shared" si="5"/>
        <v>0.61467126382118653</v>
      </c>
      <c r="L36" s="32">
        <f t="shared" si="6"/>
        <v>5.4699067021929837E-2</v>
      </c>
    </row>
    <row r="37" spans="1:12" x14ac:dyDescent="0.4">
      <c r="A37" s="86" t="s">
        <v>79</v>
      </c>
      <c r="B37" s="44">
        <f>+'６月(月間)'!B37-'[6]6月動向(20)'!B37</f>
        <v>1288</v>
      </c>
      <c r="C37" s="44">
        <f>+'６月(月間)'!C37-'[6]6月動向(20)'!C37</f>
        <v>1389</v>
      </c>
      <c r="D37" s="27">
        <f t="shared" si="0"/>
        <v>0.92728581713462921</v>
      </c>
      <c r="E37" s="18">
        <f t="shared" si="7"/>
        <v>-101</v>
      </c>
      <c r="F37" s="44">
        <f>+'６月(月間)'!F37-'[6]6月動向(20)'!F37</f>
        <v>2880</v>
      </c>
      <c r="G37" s="44">
        <f>+'６月(月間)'!G37-'[6]6月動向(20)'!G37</f>
        <v>2880</v>
      </c>
      <c r="H37" s="27">
        <f t="shared" si="2"/>
        <v>1</v>
      </c>
      <c r="I37" s="18">
        <f t="shared" si="3"/>
        <v>0</v>
      </c>
      <c r="J37" s="27">
        <f t="shared" si="4"/>
        <v>0.44722222222222224</v>
      </c>
      <c r="K37" s="27">
        <f t="shared" si="5"/>
        <v>0.48229166666666667</v>
      </c>
      <c r="L37" s="32">
        <f t="shared" si="6"/>
        <v>-3.5069444444444431E-2</v>
      </c>
    </row>
    <row r="38" spans="1:12" x14ac:dyDescent="0.4">
      <c r="A38" s="86" t="s">
        <v>78</v>
      </c>
      <c r="B38" s="44">
        <f>+'６月(月間)'!B38-'[6]6月動向(20)'!B38</f>
        <v>2239</v>
      </c>
      <c r="C38" s="44">
        <f>+'６月(月間)'!C38-'[6]6月動向(20)'!C38</f>
        <v>2057</v>
      </c>
      <c r="D38" s="27">
        <f t="shared" si="0"/>
        <v>1.0884783665532329</v>
      </c>
      <c r="E38" s="18">
        <f t="shared" si="7"/>
        <v>182</v>
      </c>
      <c r="F38" s="44">
        <f>+'６月(月間)'!F38-'[6]6月動向(20)'!F38</f>
        <v>2880</v>
      </c>
      <c r="G38" s="44">
        <f>+'６月(月間)'!G38-'[6]6月動向(20)'!G38</f>
        <v>2592</v>
      </c>
      <c r="H38" s="27">
        <f t="shared" si="2"/>
        <v>1.1111111111111112</v>
      </c>
      <c r="I38" s="18">
        <f t="shared" si="3"/>
        <v>288</v>
      </c>
      <c r="J38" s="27">
        <f t="shared" si="4"/>
        <v>0.77743055555555551</v>
      </c>
      <c r="K38" s="27">
        <f t="shared" si="5"/>
        <v>0.79359567901234573</v>
      </c>
      <c r="L38" s="32">
        <f t="shared" si="6"/>
        <v>-1.616512345679022E-2</v>
      </c>
    </row>
    <row r="39" spans="1:12" x14ac:dyDescent="0.4">
      <c r="A39" s="87" t="s">
        <v>77</v>
      </c>
      <c r="B39" s="45">
        <f>+'６月(月間)'!B39-'[6]6月動向(20)'!B39</f>
        <v>894</v>
      </c>
      <c r="C39" s="45">
        <f>+'６月(月間)'!C39-'[6]6月動向(20)'!C39</f>
        <v>1108</v>
      </c>
      <c r="D39" s="23">
        <f t="shared" si="0"/>
        <v>0.80685920577617332</v>
      </c>
      <c r="E39" s="17">
        <f t="shared" si="7"/>
        <v>-214</v>
      </c>
      <c r="F39" s="45">
        <f>+'６月(月間)'!F39-'[6]6月動向(20)'!F39</f>
        <v>2880</v>
      </c>
      <c r="G39" s="45">
        <f>+'６月(月間)'!G39-'[6]6月動向(20)'!G39</f>
        <v>2880</v>
      </c>
      <c r="H39" s="23">
        <f t="shared" si="2"/>
        <v>1</v>
      </c>
      <c r="I39" s="17">
        <f t="shared" si="3"/>
        <v>0</v>
      </c>
      <c r="J39" s="23">
        <f t="shared" si="4"/>
        <v>0.31041666666666667</v>
      </c>
      <c r="K39" s="23">
        <f t="shared" si="5"/>
        <v>0.38472222222222224</v>
      </c>
      <c r="L39" s="22">
        <f t="shared" si="6"/>
        <v>-7.4305555555555569E-2</v>
      </c>
    </row>
    <row r="40" spans="1:12" x14ac:dyDescent="0.4">
      <c r="A40" s="86" t="s">
        <v>95</v>
      </c>
      <c r="B40" s="44">
        <f>+'６月(月間)'!B40-'[6]6月動向(20)'!B40</f>
        <v>599</v>
      </c>
      <c r="C40" s="44">
        <f>+'６月(月間)'!C40-'[6]6月動向(20)'!C40</f>
        <v>695</v>
      </c>
      <c r="D40" s="27">
        <f t="shared" si="0"/>
        <v>0.86187050359712225</v>
      </c>
      <c r="E40" s="18">
        <f t="shared" si="7"/>
        <v>-96</v>
      </c>
      <c r="F40" s="44">
        <f>+'６月(月間)'!F40-'[6]6月動向(20)'!F40</f>
        <v>1660</v>
      </c>
      <c r="G40" s="44">
        <f>+'６月(月間)'!G40-'[6]6月動向(20)'!G40</f>
        <v>1660</v>
      </c>
      <c r="H40" s="27">
        <f t="shared" si="2"/>
        <v>1</v>
      </c>
      <c r="I40" s="18">
        <f t="shared" si="3"/>
        <v>0</v>
      </c>
      <c r="J40" s="27">
        <f t="shared" si="4"/>
        <v>0.36084337349397588</v>
      </c>
      <c r="K40" s="27">
        <f t="shared" si="5"/>
        <v>0.41867469879518071</v>
      </c>
      <c r="L40" s="32">
        <f t="shared" si="6"/>
        <v>-5.7831325301204828E-2</v>
      </c>
    </row>
    <row r="41" spans="1:12" x14ac:dyDescent="0.4">
      <c r="A41" s="86" t="s">
        <v>92</v>
      </c>
      <c r="B41" s="44">
        <f>+'６月(月間)'!B41-'[6]6月動向(20)'!B41</f>
        <v>1802</v>
      </c>
      <c r="C41" s="44">
        <f>+'６月(月間)'!C41-'[6]6月動向(20)'!C41</f>
        <v>1770</v>
      </c>
      <c r="D41" s="27">
        <f t="shared" si="0"/>
        <v>1.0180790960451978</v>
      </c>
      <c r="E41" s="18">
        <f t="shared" si="7"/>
        <v>32</v>
      </c>
      <c r="F41" s="44">
        <f>+'６月(月間)'!F41-'[6]6月動向(20)'!F41</f>
        <v>2879</v>
      </c>
      <c r="G41" s="44">
        <f>+'６月(月間)'!G41-'[6]6月動向(20)'!G41</f>
        <v>2592</v>
      </c>
      <c r="H41" s="27">
        <f t="shared" si="2"/>
        <v>1.1107253086419753</v>
      </c>
      <c r="I41" s="18">
        <f t="shared" si="3"/>
        <v>287</v>
      </c>
      <c r="J41" s="27">
        <f t="shared" si="4"/>
        <v>0.62591177492184791</v>
      </c>
      <c r="K41" s="27">
        <f t="shared" si="5"/>
        <v>0.68287037037037035</v>
      </c>
      <c r="L41" s="32">
        <f t="shared" si="6"/>
        <v>-5.6958595448522442E-2</v>
      </c>
    </row>
    <row r="42" spans="1:12" x14ac:dyDescent="0.4">
      <c r="A42" s="86" t="s">
        <v>74</v>
      </c>
      <c r="B42" s="44">
        <f>+'６月(月間)'!B42-'[6]6月動向(20)'!B42</f>
        <v>2388</v>
      </c>
      <c r="C42" s="44">
        <f>+'６月(月間)'!C42-'[6]6月動向(20)'!C42</f>
        <v>2336</v>
      </c>
      <c r="D42" s="27">
        <f t="shared" si="0"/>
        <v>1.0222602739726028</v>
      </c>
      <c r="E42" s="18">
        <f t="shared" si="7"/>
        <v>52</v>
      </c>
      <c r="F42" s="44">
        <f>+'６月(月間)'!F42-'[6]6月動向(20)'!F42</f>
        <v>3850</v>
      </c>
      <c r="G42" s="44">
        <f>+'６月(月間)'!G42-'[6]6月動向(20)'!G42</f>
        <v>3942</v>
      </c>
      <c r="H42" s="27">
        <f t="shared" si="2"/>
        <v>0.97666159309994927</v>
      </c>
      <c r="I42" s="18">
        <f t="shared" si="3"/>
        <v>-92</v>
      </c>
      <c r="J42" s="27">
        <f t="shared" si="4"/>
        <v>0.62025974025974029</v>
      </c>
      <c r="K42" s="27">
        <f t="shared" si="5"/>
        <v>0.59259259259259256</v>
      </c>
      <c r="L42" s="32">
        <f t="shared" si="6"/>
        <v>2.7667147667147729E-2</v>
      </c>
    </row>
    <row r="43" spans="1:12" x14ac:dyDescent="0.4">
      <c r="A43" s="86" t="s">
        <v>76</v>
      </c>
      <c r="B43" s="44">
        <f>+'６月(月間)'!B43-'[6]6月動向(20)'!B43</f>
        <v>765</v>
      </c>
      <c r="C43" s="44">
        <f>+'６月(月間)'!C43-'[6]6月動向(20)'!C43</f>
        <v>724</v>
      </c>
      <c r="D43" s="27">
        <f t="shared" si="0"/>
        <v>1.0566298342541436</v>
      </c>
      <c r="E43" s="18">
        <f t="shared" si="7"/>
        <v>41</v>
      </c>
      <c r="F43" s="44">
        <f>+'６月(月間)'!F43-'[6]6月動向(20)'!F43</f>
        <v>1323</v>
      </c>
      <c r="G43" s="44">
        <f>+'６月(月間)'!G43-'[6]6月動向(20)'!G43</f>
        <v>1260</v>
      </c>
      <c r="H43" s="27">
        <f t="shared" si="2"/>
        <v>1.05</v>
      </c>
      <c r="I43" s="18">
        <f t="shared" si="3"/>
        <v>63</v>
      </c>
      <c r="J43" s="27">
        <f t="shared" si="4"/>
        <v>0.57823129251700678</v>
      </c>
      <c r="K43" s="27">
        <f t="shared" si="5"/>
        <v>0.57460317460317456</v>
      </c>
      <c r="L43" s="32">
        <f t="shared" si="6"/>
        <v>3.6281179138322184E-3</v>
      </c>
    </row>
    <row r="44" spans="1:12" x14ac:dyDescent="0.4">
      <c r="A44" s="86" t="s">
        <v>75</v>
      </c>
      <c r="B44" s="44">
        <f>+'６月(月間)'!B44-'[6]6月動向(20)'!B44</f>
        <v>830</v>
      </c>
      <c r="C44" s="44">
        <f>+'６月(月間)'!C44-'[6]6月動向(20)'!C44</f>
        <v>830</v>
      </c>
      <c r="D44" s="27">
        <f t="shared" si="0"/>
        <v>1</v>
      </c>
      <c r="E44" s="18">
        <f t="shared" si="7"/>
        <v>0</v>
      </c>
      <c r="F44" s="44">
        <f>+'６月(月間)'!F44-'[6]6月動向(20)'!F44</f>
        <v>1330</v>
      </c>
      <c r="G44" s="44">
        <f>+'６月(月間)'!G44-'[6]6月動向(20)'!G44</f>
        <v>1134</v>
      </c>
      <c r="H44" s="27">
        <f t="shared" si="2"/>
        <v>1.1728395061728396</v>
      </c>
      <c r="I44" s="18">
        <f t="shared" si="3"/>
        <v>196</v>
      </c>
      <c r="J44" s="27">
        <f t="shared" si="4"/>
        <v>0.62406015037593987</v>
      </c>
      <c r="K44" s="27">
        <f t="shared" si="5"/>
        <v>0.73192239858906527</v>
      </c>
      <c r="L44" s="32">
        <f t="shared" si="6"/>
        <v>-0.1078622482131254</v>
      </c>
    </row>
    <row r="45" spans="1:12" x14ac:dyDescent="0.4">
      <c r="A45" s="86" t="s">
        <v>147</v>
      </c>
      <c r="B45" s="44">
        <f>+'６月(月間)'!B45-'[6]6月動向(20)'!B45</f>
        <v>675</v>
      </c>
      <c r="C45" s="44">
        <f>+'６月(月間)'!C45-'[6]6月動向(20)'!C45</f>
        <v>818</v>
      </c>
      <c r="D45" s="27">
        <f t="shared" si="0"/>
        <v>0.82518337408312958</v>
      </c>
      <c r="E45" s="18">
        <f t="shared" si="7"/>
        <v>-143</v>
      </c>
      <c r="F45" s="44">
        <f>+'６月(月間)'!F45-'[6]6月動向(20)'!F45</f>
        <v>1660</v>
      </c>
      <c r="G45" s="44">
        <f>+'６月(月間)'!G45-'[6]6月動向(20)'!G45</f>
        <v>1494</v>
      </c>
      <c r="H45" s="27">
        <f t="shared" si="2"/>
        <v>1.1111111111111112</v>
      </c>
      <c r="I45" s="18">
        <f t="shared" si="3"/>
        <v>166</v>
      </c>
      <c r="J45" s="27">
        <f t="shared" si="4"/>
        <v>0.40662650602409639</v>
      </c>
      <c r="K45" s="27">
        <f t="shared" si="5"/>
        <v>0.54752342704149937</v>
      </c>
      <c r="L45" s="32">
        <f t="shared" si="6"/>
        <v>-0.14089692101740298</v>
      </c>
    </row>
    <row r="46" spans="1:12" x14ac:dyDescent="0.4">
      <c r="A46" s="86" t="s">
        <v>98</v>
      </c>
      <c r="B46" s="44">
        <f>+'６月(月間)'!B46-'[6]6月動向(20)'!B46</f>
        <v>1036</v>
      </c>
      <c r="C46" s="44">
        <f>+'６月(月間)'!C46-'[6]6月動向(20)'!C46</f>
        <v>959</v>
      </c>
      <c r="D46" s="27">
        <f t="shared" si="0"/>
        <v>1.0802919708029197</v>
      </c>
      <c r="E46" s="18">
        <f t="shared" si="7"/>
        <v>77</v>
      </c>
      <c r="F46" s="44">
        <f>+'６月(月間)'!F46-'[6]6月動向(20)'!F46</f>
        <v>1267</v>
      </c>
      <c r="G46" s="44">
        <f>+'６月(月間)'!G46-'[6]6月動向(20)'!G46</f>
        <v>1260</v>
      </c>
      <c r="H46" s="27">
        <f t="shared" si="2"/>
        <v>1.0055555555555555</v>
      </c>
      <c r="I46" s="18">
        <f t="shared" si="3"/>
        <v>7</v>
      </c>
      <c r="J46" s="27">
        <f t="shared" si="4"/>
        <v>0.81767955801104975</v>
      </c>
      <c r="K46" s="27">
        <f t="shared" si="5"/>
        <v>0.76111111111111107</v>
      </c>
      <c r="L46" s="32">
        <f t="shared" si="6"/>
        <v>5.6568446899938674E-2</v>
      </c>
    </row>
    <row r="47" spans="1:12" x14ac:dyDescent="0.4">
      <c r="A47" s="86" t="s">
        <v>146</v>
      </c>
      <c r="B47" s="44">
        <f>+'６月(月間)'!B47-'[6]6月動向(20)'!B47</f>
        <v>912</v>
      </c>
      <c r="C47" s="44">
        <f>+'６月(月間)'!C47-'[6]6月動向(20)'!C47</f>
        <v>1062</v>
      </c>
      <c r="D47" s="27">
        <f t="shared" si="0"/>
        <v>0.85875706214689262</v>
      </c>
      <c r="E47" s="18">
        <f t="shared" si="7"/>
        <v>-150</v>
      </c>
      <c r="F47" s="44">
        <f>+'６月(月間)'!F47-'[6]6月動向(20)'!F47</f>
        <v>1260</v>
      </c>
      <c r="G47" s="44">
        <f>+'６月(月間)'!G47-'[6]6月動向(20)'!G47</f>
        <v>1323</v>
      </c>
      <c r="H47" s="27">
        <f t="shared" si="2"/>
        <v>0.95238095238095233</v>
      </c>
      <c r="I47" s="18">
        <f t="shared" si="3"/>
        <v>-63</v>
      </c>
      <c r="J47" s="27">
        <f t="shared" si="4"/>
        <v>0.72380952380952379</v>
      </c>
      <c r="K47" s="27">
        <f t="shared" si="5"/>
        <v>0.80272108843537415</v>
      </c>
      <c r="L47" s="32">
        <f t="shared" si="6"/>
        <v>-7.8911564625850361E-2</v>
      </c>
    </row>
    <row r="48" spans="1:12" x14ac:dyDescent="0.4">
      <c r="A48" s="86" t="s">
        <v>145</v>
      </c>
      <c r="B48" s="44">
        <f>+'６月(月間)'!B48-'[6]6月動向(20)'!B48</f>
        <v>996</v>
      </c>
      <c r="C48" s="44">
        <f>+'６月(月間)'!C48-'[6]6月動向(20)'!C48</f>
        <v>894</v>
      </c>
      <c r="D48" s="27">
        <f t="shared" si="0"/>
        <v>1.1140939597315436</v>
      </c>
      <c r="E48" s="18">
        <f t="shared" si="7"/>
        <v>102</v>
      </c>
      <c r="F48" s="44">
        <f>+'６月(月間)'!F48-'[6]6月動向(20)'!F48</f>
        <v>1260</v>
      </c>
      <c r="G48" s="44">
        <f>+'６月(月間)'!G48-'[6]6月動向(20)'!G48</f>
        <v>1260</v>
      </c>
      <c r="H48" s="27">
        <f t="shared" si="2"/>
        <v>1</v>
      </c>
      <c r="I48" s="18">
        <f t="shared" si="3"/>
        <v>0</v>
      </c>
      <c r="J48" s="27">
        <f t="shared" si="4"/>
        <v>0.79047619047619044</v>
      </c>
      <c r="K48" s="27">
        <f t="shared" si="5"/>
        <v>0.70952380952380956</v>
      </c>
      <c r="L48" s="32">
        <f t="shared" si="6"/>
        <v>8.0952380952380887E-2</v>
      </c>
    </row>
    <row r="49" spans="1:12" x14ac:dyDescent="0.4">
      <c r="A49" s="85" t="s">
        <v>144</v>
      </c>
      <c r="B49" s="40">
        <f>+'６月(月間)'!B49-'[6]6月動向(20)'!B49</f>
        <v>1191</v>
      </c>
      <c r="C49" s="40">
        <f>+'６月(月間)'!C49-'[6]6月動向(20)'!C49</f>
        <v>1158</v>
      </c>
      <c r="D49" s="36">
        <f t="shared" si="0"/>
        <v>1.028497409326425</v>
      </c>
      <c r="E49" s="16">
        <f t="shared" si="7"/>
        <v>33</v>
      </c>
      <c r="F49" s="40">
        <f>+'６月(月間)'!F49-'[6]6月動向(20)'!F49</f>
        <v>1260</v>
      </c>
      <c r="G49" s="40">
        <f>+'６月(月間)'!G49-'[6]6月動向(20)'!G49</f>
        <v>1260</v>
      </c>
      <c r="H49" s="36">
        <f t="shared" si="2"/>
        <v>1</v>
      </c>
      <c r="I49" s="16">
        <f t="shared" si="3"/>
        <v>0</v>
      </c>
      <c r="J49" s="36">
        <f t="shared" si="4"/>
        <v>0.94523809523809521</v>
      </c>
      <c r="K49" s="36">
        <f t="shared" si="5"/>
        <v>0.919047619047619</v>
      </c>
      <c r="L49" s="35">
        <f t="shared" si="6"/>
        <v>2.6190476190476208E-2</v>
      </c>
    </row>
    <row r="50" spans="1:12" x14ac:dyDescent="0.4">
      <c r="C50" s="12"/>
      <c r="E50" s="14"/>
      <c r="G50" s="12"/>
      <c r="I50" s="14"/>
      <c r="K50" s="12"/>
    </row>
    <row r="51" spans="1:12" x14ac:dyDescent="0.4">
      <c r="C51" s="12"/>
      <c r="E51" s="14"/>
      <c r="G51" s="12"/>
      <c r="I51" s="14"/>
      <c r="K51" s="12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７月(月間)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121</v>
      </c>
      <c r="C4" s="177" t="s">
        <v>200</v>
      </c>
      <c r="D4" s="176" t="s">
        <v>87</v>
      </c>
      <c r="E4" s="176"/>
      <c r="F4" s="173" t="str">
        <f>+B4</f>
        <v>(05'7/1～31)</v>
      </c>
      <c r="G4" s="173" t="str">
        <f>+C4</f>
        <v>(04'7/1～31)</v>
      </c>
      <c r="H4" s="176" t="s">
        <v>87</v>
      </c>
      <c r="I4" s="176"/>
      <c r="J4" s="173" t="str">
        <f>+B4</f>
        <v>(05'7/1～31)</v>
      </c>
      <c r="K4" s="173" t="str">
        <f>+C4</f>
        <v>(04'7/1～31)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94</v>
      </c>
      <c r="B6" s="43">
        <f>+B7+B32+B50</f>
        <v>504176</v>
      </c>
      <c r="C6" s="43">
        <f>+C7+C32</f>
        <v>467303</v>
      </c>
      <c r="D6" s="20">
        <f t="shared" ref="D6:D49" si="0">+B6/C6</f>
        <v>1.0789059774921197</v>
      </c>
      <c r="E6" s="21">
        <f t="shared" ref="E6:E49" si="1">+B6-C6</f>
        <v>36873</v>
      </c>
      <c r="F6" s="43">
        <f>+F7+F32+F50</f>
        <v>689042</v>
      </c>
      <c r="G6" s="43">
        <f>+G7+G32</f>
        <v>653384</v>
      </c>
      <c r="H6" s="20">
        <f t="shared" ref="H6:H49" si="2">+F6/G6</f>
        <v>1.0545743391328837</v>
      </c>
      <c r="I6" s="21">
        <f t="shared" ref="I6:I49" si="3">+F6-G6</f>
        <v>35658</v>
      </c>
      <c r="J6" s="20">
        <f t="shared" ref="J6:J49" si="4">+B6/F6</f>
        <v>0.73170575959085227</v>
      </c>
      <c r="K6" s="20">
        <f t="shared" ref="K6:K49" si="5">+C6/G6</f>
        <v>0.7152042290597872</v>
      </c>
      <c r="L6" s="33">
        <f t="shared" ref="L6:L49" si="6">+J6-K6</f>
        <v>1.6501530531065067E-2</v>
      </c>
    </row>
    <row r="7" spans="1:12" s="13" customFormat="1" x14ac:dyDescent="0.4">
      <c r="A7" s="84" t="s">
        <v>84</v>
      </c>
      <c r="B7" s="43">
        <f>+B8+B14+B29</f>
        <v>240496</v>
      </c>
      <c r="C7" s="43">
        <f>+C8+C14+C29</f>
        <v>230715</v>
      </c>
      <c r="D7" s="20">
        <f t="shared" si="0"/>
        <v>1.0423942959928916</v>
      </c>
      <c r="E7" s="21">
        <f t="shared" si="1"/>
        <v>9781</v>
      </c>
      <c r="F7" s="43">
        <f>+F8+F14+F29</f>
        <v>326506</v>
      </c>
      <c r="G7" s="43">
        <f>+G8+G14+G29</f>
        <v>314391</v>
      </c>
      <c r="H7" s="20">
        <f t="shared" si="2"/>
        <v>1.0385348181086609</v>
      </c>
      <c r="I7" s="21">
        <f t="shared" si="3"/>
        <v>12115</v>
      </c>
      <c r="J7" s="20">
        <f t="shared" si="4"/>
        <v>0.73657451930439255</v>
      </c>
      <c r="K7" s="20">
        <f t="shared" si="5"/>
        <v>0.73384734295829079</v>
      </c>
      <c r="L7" s="33">
        <f t="shared" si="6"/>
        <v>2.7271763461017562E-3</v>
      </c>
    </row>
    <row r="8" spans="1:12" x14ac:dyDescent="0.4">
      <c r="A8" s="110" t="s">
        <v>91</v>
      </c>
      <c r="B8" s="46">
        <f>SUM(B9:B13)</f>
        <v>192352</v>
      </c>
      <c r="C8" s="46">
        <f>SUM(C9:C13)</f>
        <v>182542</v>
      </c>
      <c r="D8" s="38">
        <f t="shared" si="0"/>
        <v>1.0537410568526695</v>
      </c>
      <c r="E8" s="109">
        <f t="shared" si="1"/>
        <v>9810</v>
      </c>
      <c r="F8" s="46">
        <f>SUM(F9:F13)</f>
        <v>259931</v>
      </c>
      <c r="G8" s="46">
        <f>SUM(G9:G13)</f>
        <v>247944</v>
      </c>
      <c r="H8" s="38">
        <f t="shared" si="2"/>
        <v>1.0483455941664246</v>
      </c>
      <c r="I8" s="109">
        <f t="shared" si="3"/>
        <v>11987</v>
      </c>
      <c r="J8" s="38">
        <f t="shared" si="4"/>
        <v>0.74001177235497118</v>
      </c>
      <c r="K8" s="38">
        <f t="shared" si="5"/>
        <v>0.73622269544735908</v>
      </c>
      <c r="L8" s="108">
        <f t="shared" si="6"/>
        <v>3.7890769076120989E-3</v>
      </c>
    </row>
    <row r="9" spans="1:12" x14ac:dyDescent="0.4">
      <c r="A9" s="88" t="s">
        <v>82</v>
      </c>
      <c r="B9" s="69">
        <v>114068</v>
      </c>
      <c r="C9" s="69">
        <v>109978</v>
      </c>
      <c r="D9" s="25">
        <f t="shared" si="0"/>
        <v>1.0371892560330247</v>
      </c>
      <c r="E9" s="26">
        <f t="shared" si="1"/>
        <v>4090</v>
      </c>
      <c r="F9" s="69">
        <v>147881</v>
      </c>
      <c r="G9" s="69">
        <v>142512</v>
      </c>
      <c r="H9" s="25">
        <f t="shared" si="2"/>
        <v>1.037674020433367</v>
      </c>
      <c r="I9" s="26">
        <f t="shared" si="3"/>
        <v>5369</v>
      </c>
      <c r="J9" s="25">
        <f t="shared" si="4"/>
        <v>0.77134993677348684</v>
      </c>
      <c r="K9" s="25">
        <f t="shared" si="5"/>
        <v>0.77171045245312675</v>
      </c>
      <c r="L9" s="24">
        <f t="shared" si="6"/>
        <v>-3.6051567963990561E-4</v>
      </c>
    </row>
    <row r="10" spans="1:12" x14ac:dyDescent="0.4">
      <c r="A10" s="86" t="s">
        <v>83</v>
      </c>
      <c r="B10" s="64">
        <v>32331</v>
      </c>
      <c r="C10" s="64">
        <v>29495</v>
      </c>
      <c r="D10" s="27">
        <f t="shared" si="0"/>
        <v>1.0961518901508731</v>
      </c>
      <c r="E10" s="18">
        <f t="shared" si="1"/>
        <v>2836</v>
      </c>
      <c r="F10" s="69">
        <v>44556</v>
      </c>
      <c r="G10" s="69">
        <v>42402</v>
      </c>
      <c r="H10" s="27">
        <f t="shared" si="2"/>
        <v>1.0507994905900666</v>
      </c>
      <c r="I10" s="18">
        <f t="shared" si="3"/>
        <v>2154</v>
      </c>
      <c r="J10" s="27">
        <f t="shared" si="4"/>
        <v>0.72562617829248588</v>
      </c>
      <c r="K10" s="27">
        <f t="shared" si="5"/>
        <v>0.6956039809442951</v>
      </c>
      <c r="L10" s="32">
        <f t="shared" si="6"/>
        <v>3.0022197348190782E-2</v>
      </c>
    </row>
    <row r="11" spans="1:12" x14ac:dyDescent="0.4">
      <c r="A11" s="86" t="s">
        <v>96</v>
      </c>
      <c r="B11" s="64">
        <v>6197</v>
      </c>
      <c r="C11" s="64">
        <v>6873</v>
      </c>
      <c r="D11" s="27">
        <f t="shared" si="0"/>
        <v>0.90164411465153504</v>
      </c>
      <c r="E11" s="18">
        <f t="shared" si="1"/>
        <v>-676</v>
      </c>
      <c r="F11" s="64">
        <v>8397</v>
      </c>
      <c r="G11" s="64">
        <v>8370</v>
      </c>
      <c r="H11" s="27">
        <f t="shared" si="2"/>
        <v>1.0032258064516129</v>
      </c>
      <c r="I11" s="18">
        <f t="shared" si="3"/>
        <v>27</v>
      </c>
      <c r="J11" s="27">
        <f t="shared" si="4"/>
        <v>0.73800166726211747</v>
      </c>
      <c r="K11" s="27">
        <f t="shared" si="5"/>
        <v>0.82114695340501798</v>
      </c>
      <c r="L11" s="32">
        <f t="shared" si="6"/>
        <v>-8.314528614290051E-2</v>
      </c>
    </row>
    <row r="12" spans="1:12" x14ac:dyDescent="0.4">
      <c r="A12" s="86" t="s">
        <v>80</v>
      </c>
      <c r="B12" s="64">
        <v>20142</v>
      </c>
      <c r="C12" s="64">
        <v>19998</v>
      </c>
      <c r="D12" s="27">
        <f t="shared" si="0"/>
        <v>1.0072007200720072</v>
      </c>
      <c r="E12" s="18">
        <f t="shared" si="1"/>
        <v>144</v>
      </c>
      <c r="F12" s="64">
        <v>29715</v>
      </c>
      <c r="G12" s="64">
        <v>29490</v>
      </c>
      <c r="H12" s="27">
        <f t="shared" si="2"/>
        <v>1.0076297049847407</v>
      </c>
      <c r="I12" s="18">
        <f t="shared" si="3"/>
        <v>225</v>
      </c>
      <c r="J12" s="27">
        <f t="shared" si="4"/>
        <v>0.67783947501261987</v>
      </c>
      <c r="K12" s="27">
        <f t="shared" si="5"/>
        <v>0.67812817904374367</v>
      </c>
      <c r="L12" s="32">
        <f t="shared" si="6"/>
        <v>-2.8870403112379872E-4</v>
      </c>
    </row>
    <row r="13" spans="1:12" x14ac:dyDescent="0.4">
      <c r="A13" s="86" t="s">
        <v>81</v>
      </c>
      <c r="B13" s="64">
        <v>19614</v>
      </c>
      <c r="C13" s="64">
        <v>16198</v>
      </c>
      <c r="D13" s="27">
        <f t="shared" si="0"/>
        <v>1.2108902333621434</v>
      </c>
      <c r="E13" s="18">
        <f t="shared" si="1"/>
        <v>3416</v>
      </c>
      <c r="F13" s="64">
        <v>29382</v>
      </c>
      <c r="G13" s="64">
        <v>25170</v>
      </c>
      <c r="H13" s="27">
        <f t="shared" si="2"/>
        <v>1.1673420738974971</v>
      </c>
      <c r="I13" s="18">
        <f t="shared" si="3"/>
        <v>4212</v>
      </c>
      <c r="J13" s="27">
        <f t="shared" si="4"/>
        <v>0.66755156218092715</v>
      </c>
      <c r="K13" s="27">
        <f t="shared" si="5"/>
        <v>0.64354390147000395</v>
      </c>
      <c r="L13" s="32">
        <f t="shared" si="6"/>
        <v>2.4007660710923195E-2</v>
      </c>
    </row>
    <row r="14" spans="1:12" x14ac:dyDescent="0.4">
      <c r="A14" s="107" t="s">
        <v>90</v>
      </c>
      <c r="B14" s="48">
        <f>SUM(B15:B28)</f>
        <v>44952</v>
      </c>
      <c r="C14" s="48">
        <f>SUM(C15:C28)</f>
        <v>44965</v>
      </c>
      <c r="D14" s="31">
        <f t="shared" si="0"/>
        <v>0.99971088624485716</v>
      </c>
      <c r="E14" s="19">
        <f t="shared" si="1"/>
        <v>-13</v>
      </c>
      <c r="F14" s="48">
        <f>SUM(F15:F28)</f>
        <v>61193</v>
      </c>
      <c r="G14" s="48">
        <f>SUM(G15:G28)</f>
        <v>61026</v>
      </c>
      <c r="H14" s="31">
        <f t="shared" si="2"/>
        <v>1.0027365385245632</v>
      </c>
      <c r="I14" s="19">
        <f t="shared" si="3"/>
        <v>167</v>
      </c>
      <c r="J14" s="31">
        <f t="shared" si="4"/>
        <v>0.73459382609121959</v>
      </c>
      <c r="K14" s="31">
        <f t="shared" si="5"/>
        <v>0.73681709435322651</v>
      </c>
      <c r="L14" s="30">
        <f t="shared" si="6"/>
        <v>-2.2232682620069166E-3</v>
      </c>
    </row>
    <row r="15" spans="1:12" x14ac:dyDescent="0.4">
      <c r="A15" s="88" t="s">
        <v>157</v>
      </c>
      <c r="B15" s="69">
        <v>2408</v>
      </c>
      <c r="C15" s="69">
        <v>1945</v>
      </c>
      <c r="D15" s="25">
        <f t="shared" si="0"/>
        <v>1.2380462724935732</v>
      </c>
      <c r="E15" s="26">
        <f t="shared" si="1"/>
        <v>463</v>
      </c>
      <c r="F15" s="69">
        <v>4084</v>
      </c>
      <c r="G15" s="69">
        <v>3784</v>
      </c>
      <c r="H15" s="25">
        <f t="shared" si="2"/>
        <v>1.0792811839323466</v>
      </c>
      <c r="I15" s="26">
        <f t="shared" si="3"/>
        <v>300</v>
      </c>
      <c r="J15" s="25">
        <f t="shared" si="4"/>
        <v>0.58961802154750242</v>
      </c>
      <c r="K15" s="25">
        <f t="shared" si="5"/>
        <v>0.51400634249471455</v>
      </c>
      <c r="L15" s="24">
        <f t="shared" si="6"/>
        <v>7.5611679052787872E-2</v>
      </c>
    </row>
    <row r="16" spans="1:12" x14ac:dyDescent="0.4">
      <c r="A16" s="86" t="s">
        <v>155</v>
      </c>
      <c r="B16" s="64">
        <v>4113</v>
      </c>
      <c r="C16" s="64">
        <v>4067</v>
      </c>
      <c r="D16" s="27">
        <f t="shared" si="0"/>
        <v>1.0113105483157119</v>
      </c>
      <c r="E16" s="18">
        <f t="shared" si="1"/>
        <v>46</v>
      </c>
      <c r="F16" s="64">
        <v>4650</v>
      </c>
      <c r="G16" s="64">
        <v>4650</v>
      </c>
      <c r="H16" s="27">
        <f t="shared" si="2"/>
        <v>1</v>
      </c>
      <c r="I16" s="18">
        <f t="shared" si="3"/>
        <v>0</v>
      </c>
      <c r="J16" s="27">
        <f t="shared" si="4"/>
        <v>0.88451612903225807</v>
      </c>
      <c r="K16" s="27">
        <f t="shared" si="5"/>
        <v>0.8746236559139785</v>
      </c>
      <c r="L16" s="32">
        <f t="shared" si="6"/>
        <v>9.8924731182795655E-3</v>
      </c>
    </row>
    <row r="17" spans="1:12" x14ac:dyDescent="0.4">
      <c r="A17" s="86" t="s">
        <v>160</v>
      </c>
      <c r="B17" s="64">
        <v>5588</v>
      </c>
      <c r="C17" s="64">
        <v>5524</v>
      </c>
      <c r="D17" s="27">
        <f t="shared" si="0"/>
        <v>1.0115858073859523</v>
      </c>
      <c r="E17" s="18">
        <f t="shared" si="1"/>
        <v>64</v>
      </c>
      <c r="F17" s="64">
        <v>6420</v>
      </c>
      <c r="G17" s="64">
        <v>6570</v>
      </c>
      <c r="H17" s="27">
        <f t="shared" si="2"/>
        <v>0.97716894977168944</v>
      </c>
      <c r="I17" s="18">
        <f t="shared" si="3"/>
        <v>-150</v>
      </c>
      <c r="J17" s="27">
        <f t="shared" si="4"/>
        <v>0.87040498442367598</v>
      </c>
      <c r="K17" s="27">
        <f t="shared" si="5"/>
        <v>0.84079147640791474</v>
      </c>
      <c r="L17" s="32">
        <f t="shared" si="6"/>
        <v>2.9613508015761236E-2</v>
      </c>
    </row>
    <row r="18" spans="1:12" x14ac:dyDescent="0.4">
      <c r="A18" s="86" t="s">
        <v>153</v>
      </c>
      <c r="B18" s="64">
        <v>4095</v>
      </c>
      <c r="C18" s="64">
        <v>3671</v>
      </c>
      <c r="D18" s="27">
        <f t="shared" si="0"/>
        <v>1.1154998637973303</v>
      </c>
      <c r="E18" s="18">
        <f t="shared" si="1"/>
        <v>424</v>
      </c>
      <c r="F18" s="64">
        <v>5550</v>
      </c>
      <c r="G18" s="64">
        <v>5250</v>
      </c>
      <c r="H18" s="27">
        <f t="shared" si="2"/>
        <v>1.0571428571428572</v>
      </c>
      <c r="I18" s="18">
        <f t="shared" si="3"/>
        <v>300</v>
      </c>
      <c r="J18" s="27">
        <f t="shared" si="4"/>
        <v>0.73783783783783785</v>
      </c>
      <c r="K18" s="27">
        <f t="shared" si="5"/>
        <v>0.69923809523809521</v>
      </c>
      <c r="L18" s="32">
        <f t="shared" si="6"/>
        <v>3.8599742599742637E-2</v>
      </c>
    </row>
    <row r="19" spans="1:12" x14ac:dyDescent="0.4">
      <c r="A19" s="86" t="s">
        <v>161</v>
      </c>
      <c r="B19" s="65">
        <v>4083</v>
      </c>
      <c r="C19" s="65">
        <v>4347</v>
      </c>
      <c r="D19" s="23">
        <f t="shared" si="0"/>
        <v>0.93926846100759143</v>
      </c>
      <c r="E19" s="17">
        <f t="shared" si="1"/>
        <v>-264</v>
      </c>
      <c r="F19" s="65">
        <v>4367</v>
      </c>
      <c r="G19" s="65">
        <v>4650</v>
      </c>
      <c r="H19" s="23">
        <f t="shared" si="2"/>
        <v>0.93913978494623651</v>
      </c>
      <c r="I19" s="17">
        <f t="shared" si="3"/>
        <v>-283</v>
      </c>
      <c r="J19" s="23">
        <f t="shared" si="4"/>
        <v>0.9349667964277536</v>
      </c>
      <c r="K19" s="23">
        <f t="shared" si="5"/>
        <v>0.93483870967741933</v>
      </c>
      <c r="L19" s="22">
        <f t="shared" si="6"/>
        <v>1.2808675033426642E-4</v>
      </c>
    </row>
    <row r="20" spans="1:12" x14ac:dyDescent="0.4">
      <c r="A20" s="87" t="s">
        <v>159</v>
      </c>
      <c r="B20" s="64">
        <v>3247</v>
      </c>
      <c r="C20" s="64">
        <v>3170</v>
      </c>
      <c r="D20" s="27">
        <f t="shared" si="0"/>
        <v>1.0242902208201892</v>
      </c>
      <c r="E20" s="18">
        <f t="shared" si="1"/>
        <v>77</v>
      </c>
      <c r="F20" s="64">
        <v>4350</v>
      </c>
      <c r="G20" s="64">
        <v>4650</v>
      </c>
      <c r="H20" s="27">
        <f t="shared" si="2"/>
        <v>0.93548387096774188</v>
      </c>
      <c r="I20" s="18">
        <f t="shared" si="3"/>
        <v>-300</v>
      </c>
      <c r="J20" s="27">
        <f t="shared" si="4"/>
        <v>0.74643678160919535</v>
      </c>
      <c r="K20" s="27">
        <f t="shared" si="5"/>
        <v>0.68172043010752692</v>
      </c>
      <c r="L20" s="32">
        <f t="shared" si="6"/>
        <v>6.4716351501668434E-2</v>
      </c>
    </row>
    <row r="21" spans="1:12" x14ac:dyDescent="0.4">
      <c r="A21" s="87" t="s">
        <v>191</v>
      </c>
      <c r="B21" s="64">
        <v>2520</v>
      </c>
      <c r="C21" s="64">
        <v>2670</v>
      </c>
      <c r="D21" s="27">
        <f t="shared" si="0"/>
        <v>0.9438202247191011</v>
      </c>
      <c r="E21" s="18">
        <f t="shared" si="1"/>
        <v>-150</v>
      </c>
      <c r="F21" s="64">
        <v>4500</v>
      </c>
      <c r="G21" s="64">
        <v>4650</v>
      </c>
      <c r="H21" s="27">
        <f t="shared" si="2"/>
        <v>0.967741935483871</v>
      </c>
      <c r="I21" s="18">
        <f t="shared" si="3"/>
        <v>-150</v>
      </c>
      <c r="J21" s="27">
        <f t="shared" si="4"/>
        <v>0.56000000000000005</v>
      </c>
      <c r="K21" s="27">
        <f t="shared" si="5"/>
        <v>0.5741935483870968</v>
      </c>
      <c r="L21" s="32">
        <f t="shared" si="6"/>
        <v>-1.4193548387096744E-2</v>
      </c>
    </row>
    <row r="22" spans="1:12" x14ac:dyDescent="0.4">
      <c r="A22" s="86" t="s">
        <v>164</v>
      </c>
      <c r="B22" s="64">
        <v>3810</v>
      </c>
      <c r="C22" s="64">
        <v>4225</v>
      </c>
      <c r="D22" s="27">
        <f t="shared" si="0"/>
        <v>0.90177514792899405</v>
      </c>
      <c r="E22" s="18">
        <f t="shared" si="1"/>
        <v>-415</v>
      </c>
      <c r="F22" s="64">
        <v>5072</v>
      </c>
      <c r="G22" s="64">
        <v>4888</v>
      </c>
      <c r="H22" s="27">
        <f t="shared" si="2"/>
        <v>1.0376432078559739</v>
      </c>
      <c r="I22" s="18">
        <f t="shared" si="3"/>
        <v>184</v>
      </c>
      <c r="J22" s="27">
        <f t="shared" si="4"/>
        <v>0.75118296529968454</v>
      </c>
      <c r="K22" s="27">
        <f t="shared" si="5"/>
        <v>0.86436170212765961</v>
      </c>
      <c r="L22" s="32">
        <f t="shared" si="6"/>
        <v>-0.11317873682797508</v>
      </c>
    </row>
    <row r="23" spans="1:12" x14ac:dyDescent="0.4">
      <c r="A23" s="86" t="s">
        <v>156</v>
      </c>
      <c r="B23" s="65">
        <v>1014</v>
      </c>
      <c r="C23" s="65">
        <v>900</v>
      </c>
      <c r="D23" s="23">
        <f t="shared" si="0"/>
        <v>1.1266666666666667</v>
      </c>
      <c r="E23" s="17">
        <f t="shared" si="1"/>
        <v>114</v>
      </c>
      <c r="F23" s="65">
        <v>1950</v>
      </c>
      <c r="G23" s="65">
        <v>1950</v>
      </c>
      <c r="H23" s="23">
        <f t="shared" si="2"/>
        <v>1</v>
      </c>
      <c r="I23" s="17">
        <f t="shared" si="3"/>
        <v>0</v>
      </c>
      <c r="J23" s="23">
        <f t="shared" si="4"/>
        <v>0.52</v>
      </c>
      <c r="K23" s="23">
        <f t="shared" si="5"/>
        <v>0.46153846153846156</v>
      </c>
      <c r="L23" s="22">
        <f t="shared" si="6"/>
        <v>5.8461538461538454E-2</v>
      </c>
    </row>
    <row r="24" spans="1:12" x14ac:dyDescent="0.4">
      <c r="A24" s="87" t="s">
        <v>163</v>
      </c>
      <c r="B24" s="64">
        <v>3307</v>
      </c>
      <c r="C24" s="64">
        <v>3710</v>
      </c>
      <c r="D24" s="27">
        <f t="shared" si="0"/>
        <v>0.89137466307277624</v>
      </c>
      <c r="E24" s="18">
        <f t="shared" si="1"/>
        <v>-403</v>
      </c>
      <c r="F24" s="64">
        <v>4800</v>
      </c>
      <c r="G24" s="64">
        <v>4667</v>
      </c>
      <c r="H24" s="27">
        <f t="shared" si="2"/>
        <v>1.0284979644311121</v>
      </c>
      <c r="I24" s="18">
        <f t="shared" si="3"/>
        <v>133</v>
      </c>
      <c r="J24" s="27">
        <f t="shared" si="4"/>
        <v>0.68895833333333334</v>
      </c>
      <c r="K24" s="27">
        <f t="shared" si="5"/>
        <v>0.79494321834154702</v>
      </c>
      <c r="L24" s="32">
        <f t="shared" si="6"/>
        <v>-0.10598488500821368</v>
      </c>
    </row>
    <row r="25" spans="1:12" x14ac:dyDescent="0.4">
      <c r="A25" s="86" t="s">
        <v>154</v>
      </c>
      <c r="B25" s="64">
        <v>3093</v>
      </c>
      <c r="C25" s="64">
        <v>2807</v>
      </c>
      <c r="D25" s="27">
        <f t="shared" si="0"/>
        <v>1.1018881368008551</v>
      </c>
      <c r="E25" s="18">
        <f t="shared" si="1"/>
        <v>286</v>
      </c>
      <c r="F25" s="64">
        <v>4950</v>
      </c>
      <c r="G25" s="64">
        <v>4650</v>
      </c>
      <c r="H25" s="27">
        <f t="shared" si="2"/>
        <v>1.064516129032258</v>
      </c>
      <c r="I25" s="18">
        <f t="shared" si="3"/>
        <v>300</v>
      </c>
      <c r="J25" s="27">
        <f t="shared" si="4"/>
        <v>0.62484848484848488</v>
      </c>
      <c r="K25" s="27">
        <f t="shared" si="5"/>
        <v>0.60365591397849461</v>
      </c>
      <c r="L25" s="32">
        <f t="shared" si="6"/>
        <v>2.1192570869990268E-2</v>
      </c>
    </row>
    <row r="26" spans="1:12" x14ac:dyDescent="0.4">
      <c r="A26" s="87" t="s">
        <v>162</v>
      </c>
      <c r="B26" s="65">
        <v>2750</v>
      </c>
      <c r="C26" s="65">
        <v>2802</v>
      </c>
      <c r="D26" s="23">
        <f t="shared" si="0"/>
        <v>0.98144182726623841</v>
      </c>
      <c r="E26" s="17">
        <f t="shared" si="1"/>
        <v>-52</v>
      </c>
      <c r="F26" s="65">
        <v>4650</v>
      </c>
      <c r="G26" s="65">
        <v>4650</v>
      </c>
      <c r="H26" s="23">
        <f t="shared" si="2"/>
        <v>1</v>
      </c>
      <c r="I26" s="17">
        <f t="shared" si="3"/>
        <v>0</v>
      </c>
      <c r="J26" s="23">
        <f t="shared" si="4"/>
        <v>0.59139784946236562</v>
      </c>
      <c r="K26" s="23">
        <f t="shared" si="5"/>
        <v>0.60258064516129028</v>
      </c>
      <c r="L26" s="22">
        <f t="shared" si="6"/>
        <v>-1.1182795698924664E-2</v>
      </c>
    </row>
    <row r="27" spans="1:12" x14ac:dyDescent="0.4">
      <c r="A27" s="87" t="s">
        <v>199</v>
      </c>
      <c r="B27" s="65">
        <v>837</v>
      </c>
      <c r="C27" s="65">
        <v>799</v>
      </c>
      <c r="D27" s="23">
        <f t="shared" si="0"/>
        <v>1.0475594493116396</v>
      </c>
      <c r="E27" s="17">
        <f t="shared" si="1"/>
        <v>38</v>
      </c>
      <c r="F27" s="65">
        <v>1500</v>
      </c>
      <c r="G27" s="65">
        <v>1350</v>
      </c>
      <c r="H27" s="23">
        <f t="shared" si="2"/>
        <v>1.1111111111111112</v>
      </c>
      <c r="I27" s="17">
        <f t="shared" si="3"/>
        <v>150</v>
      </c>
      <c r="J27" s="23">
        <f t="shared" si="4"/>
        <v>0.55800000000000005</v>
      </c>
      <c r="K27" s="23">
        <f t="shared" si="5"/>
        <v>0.59185185185185185</v>
      </c>
      <c r="L27" s="22">
        <f t="shared" si="6"/>
        <v>-3.38518518518518E-2</v>
      </c>
    </row>
    <row r="28" spans="1:12" x14ac:dyDescent="0.4">
      <c r="A28" s="87" t="s">
        <v>158</v>
      </c>
      <c r="B28" s="65">
        <v>4087</v>
      </c>
      <c r="C28" s="65">
        <v>4328</v>
      </c>
      <c r="D28" s="23">
        <f t="shared" si="0"/>
        <v>0.94431608133086875</v>
      </c>
      <c r="E28" s="17">
        <f t="shared" si="1"/>
        <v>-241</v>
      </c>
      <c r="F28" s="65">
        <v>4350</v>
      </c>
      <c r="G28" s="65">
        <v>4667</v>
      </c>
      <c r="H28" s="23">
        <f t="shared" si="2"/>
        <v>0.93207628026569533</v>
      </c>
      <c r="I28" s="17">
        <f t="shared" si="3"/>
        <v>-317</v>
      </c>
      <c r="J28" s="23">
        <f t="shared" si="4"/>
        <v>0.93954022988505748</v>
      </c>
      <c r="K28" s="23">
        <f t="shared" si="5"/>
        <v>0.9273623312620527</v>
      </c>
      <c r="L28" s="22">
        <f t="shared" si="6"/>
        <v>1.2177898623004779E-2</v>
      </c>
    </row>
    <row r="29" spans="1:12" x14ac:dyDescent="0.4">
      <c r="A29" s="107" t="s">
        <v>89</v>
      </c>
      <c r="B29" s="48">
        <f>SUM(B30:B31)</f>
        <v>3192</v>
      </c>
      <c r="C29" s="48">
        <f>SUM(C30:C31)</f>
        <v>3208</v>
      </c>
      <c r="D29" s="31">
        <f t="shared" si="0"/>
        <v>0.99501246882793015</v>
      </c>
      <c r="E29" s="19">
        <f t="shared" si="1"/>
        <v>-16</v>
      </c>
      <c r="F29" s="48">
        <f>SUM(F30:F31)</f>
        <v>5382</v>
      </c>
      <c r="G29" s="48">
        <f>SUM(G30:G31)</f>
        <v>5421</v>
      </c>
      <c r="H29" s="31">
        <f t="shared" si="2"/>
        <v>0.9928057553956835</v>
      </c>
      <c r="I29" s="19">
        <f t="shared" si="3"/>
        <v>-39</v>
      </c>
      <c r="J29" s="31">
        <f t="shared" si="4"/>
        <v>0.59308807134894093</v>
      </c>
      <c r="K29" s="31">
        <f t="shared" si="5"/>
        <v>0.59177273565762778</v>
      </c>
      <c r="L29" s="30">
        <f t="shared" si="6"/>
        <v>1.3153356913131464E-3</v>
      </c>
    </row>
    <row r="30" spans="1:12" x14ac:dyDescent="0.4">
      <c r="A30" s="88" t="s">
        <v>152</v>
      </c>
      <c r="B30" s="69">
        <v>2332</v>
      </c>
      <c r="C30" s="69">
        <v>2335</v>
      </c>
      <c r="D30" s="25">
        <f t="shared" si="0"/>
        <v>0.99871520342612419</v>
      </c>
      <c r="E30" s="26">
        <f t="shared" si="1"/>
        <v>-3</v>
      </c>
      <c r="F30" s="69">
        <v>4173</v>
      </c>
      <c r="G30" s="69">
        <v>4212</v>
      </c>
      <c r="H30" s="25">
        <f t="shared" si="2"/>
        <v>0.9907407407407407</v>
      </c>
      <c r="I30" s="26">
        <f t="shared" si="3"/>
        <v>-39</v>
      </c>
      <c r="J30" s="25">
        <f t="shared" si="4"/>
        <v>0.55883057752216636</v>
      </c>
      <c r="K30" s="25">
        <f t="shared" si="5"/>
        <v>0.55436847103513776</v>
      </c>
      <c r="L30" s="24">
        <f t="shared" si="6"/>
        <v>4.4621064870286054E-3</v>
      </c>
    </row>
    <row r="31" spans="1:12" x14ac:dyDescent="0.4">
      <c r="A31" s="86" t="s">
        <v>151</v>
      </c>
      <c r="B31" s="64">
        <v>860</v>
      </c>
      <c r="C31" s="64">
        <v>873</v>
      </c>
      <c r="D31" s="27">
        <f t="shared" si="0"/>
        <v>0.98510882016036661</v>
      </c>
      <c r="E31" s="18">
        <f t="shared" si="1"/>
        <v>-13</v>
      </c>
      <c r="F31" s="64">
        <v>1209</v>
      </c>
      <c r="G31" s="64">
        <v>1209</v>
      </c>
      <c r="H31" s="27">
        <f t="shared" si="2"/>
        <v>1</v>
      </c>
      <c r="I31" s="18">
        <f t="shared" si="3"/>
        <v>0</v>
      </c>
      <c r="J31" s="27">
        <f t="shared" si="4"/>
        <v>0.71133167907361461</v>
      </c>
      <c r="K31" s="27">
        <f t="shared" si="5"/>
        <v>0.72208436724565761</v>
      </c>
      <c r="L31" s="32">
        <f t="shared" si="6"/>
        <v>-1.0752688172043001E-2</v>
      </c>
    </row>
    <row r="32" spans="1:12" s="13" customFormat="1" x14ac:dyDescent="0.4">
      <c r="A32" s="84" t="s">
        <v>93</v>
      </c>
      <c r="B32" s="43">
        <f>SUM(B33:B49)</f>
        <v>258896</v>
      </c>
      <c r="C32" s="43">
        <f>SUM(C33:C49)</f>
        <v>236588</v>
      </c>
      <c r="D32" s="20">
        <f t="shared" si="0"/>
        <v>1.0942904965594198</v>
      </c>
      <c r="E32" s="21">
        <f t="shared" si="1"/>
        <v>22308</v>
      </c>
      <c r="F32" s="43">
        <f>SUM(F33:F49)</f>
        <v>356733</v>
      </c>
      <c r="G32" s="43">
        <f>SUM(G33:G49)</f>
        <v>338993</v>
      </c>
      <c r="H32" s="20">
        <f t="shared" si="2"/>
        <v>1.0523314640715296</v>
      </c>
      <c r="I32" s="21">
        <f t="shared" si="3"/>
        <v>17740</v>
      </c>
      <c r="J32" s="20">
        <f t="shared" si="4"/>
        <v>0.72574166113031313</v>
      </c>
      <c r="K32" s="20">
        <f t="shared" si="5"/>
        <v>0.69791411622068888</v>
      </c>
      <c r="L32" s="33">
        <f t="shared" si="6"/>
        <v>2.7827544909624247E-2</v>
      </c>
    </row>
    <row r="33" spans="1:12" x14ac:dyDescent="0.4">
      <c r="A33" s="86" t="s">
        <v>82</v>
      </c>
      <c r="B33" s="64">
        <v>110512</v>
      </c>
      <c r="C33" s="64">
        <v>98769</v>
      </c>
      <c r="D33" s="27">
        <f t="shared" si="0"/>
        <v>1.1188935799694235</v>
      </c>
      <c r="E33" s="18">
        <f t="shared" si="1"/>
        <v>11743</v>
      </c>
      <c r="F33" s="64">
        <v>134832</v>
      </c>
      <c r="G33" s="64">
        <v>128855</v>
      </c>
      <c r="H33" s="27">
        <f t="shared" si="2"/>
        <v>1.0463854720422181</v>
      </c>
      <c r="I33" s="18">
        <f t="shared" si="3"/>
        <v>5977</v>
      </c>
      <c r="J33" s="27">
        <f t="shared" si="4"/>
        <v>0.819627388157114</v>
      </c>
      <c r="K33" s="27">
        <f t="shared" si="5"/>
        <v>0.76651274688603466</v>
      </c>
      <c r="L33" s="32">
        <f t="shared" si="6"/>
        <v>5.3114641271079344E-2</v>
      </c>
    </row>
    <row r="34" spans="1:12" x14ac:dyDescent="0.4">
      <c r="A34" s="86" t="s">
        <v>150</v>
      </c>
      <c r="B34" s="64">
        <v>30128</v>
      </c>
      <c r="C34" s="64">
        <v>27577</v>
      </c>
      <c r="D34" s="27">
        <f t="shared" si="0"/>
        <v>1.0925046234180658</v>
      </c>
      <c r="E34" s="18">
        <f t="shared" si="1"/>
        <v>2551</v>
      </c>
      <c r="F34" s="64">
        <v>44200</v>
      </c>
      <c r="G34" s="64">
        <v>38733</v>
      </c>
      <c r="H34" s="27">
        <f t="shared" si="2"/>
        <v>1.1411457929930551</v>
      </c>
      <c r="I34" s="18">
        <f t="shared" si="3"/>
        <v>5467</v>
      </c>
      <c r="J34" s="27">
        <f t="shared" si="4"/>
        <v>0.68162895927601808</v>
      </c>
      <c r="K34" s="27">
        <f t="shared" si="5"/>
        <v>0.71197686727080267</v>
      </c>
      <c r="L34" s="32">
        <f t="shared" si="6"/>
        <v>-3.0347907994784595E-2</v>
      </c>
    </row>
    <row r="35" spans="1:12" x14ac:dyDescent="0.4">
      <c r="A35" s="86" t="s">
        <v>149</v>
      </c>
      <c r="B35" s="64">
        <v>14875</v>
      </c>
      <c r="C35" s="64">
        <v>10997</v>
      </c>
      <c r="D35" s="27">
        <f t="shared" si="0"/>
        <v>1.3526416295353278</v>
      </c>
      <c r="E35" s="18">
        <f t="shared" si="1"/>
        <v>3878</v>
      </c>
      <c r="F35" s="64">
        <v>23060</v>
      </c>
      <c r="G35" s="64">
        <v>17856</v>
      </c>
      <c r="H35" s="27">
        <f t="shared" si="2"/>
        <v>1.2914426523297491</v>
      </c>
      <c r="I35" s="18">
        <f t="shared" si="3"/>
        <v>5204</v>
      </c>
      <c r="J35" s="27">
        <f t="shared" si="4"/>
        <v>0.64505637467476151</v>
      </c>
      <c r="K35" s="27">
        <f t="shared" si="5"/>
        <v>0.61587141577060933</v>
      </c>
      <c r="L35" s="32">
        <f t="shared" si="6"/>
        <v>2.9184958904152181E-2</v>
      </c>
    </row>
    <row r="36" spans="1:12" x14ac:dyDescent="0.4">
      <c r="A36" s="86" t="s">
        <v>80</v>
      </c>
      <c r="B36" s="64">
        <v>34253</v>
      </c>
      <c r="C36" s="64">
        <v>33909</v>
      </c>
      <c r="D36" s="27">
        <f t="shared" si="0"/>
        <v>1.0101447993158159</v>
      </c>
      <c r="E36" s="18">
        <f t="shared" si="1"/>
        <v>344</v>
      </c>
      <c r="F36" s="64">
        <v>56823</v>
      </c>
      <c r="G36" s="64">
        <v>55067</v>
      </c>
      <c r="H36" s="27">
        <f t="shared" si="2"/>
        <v>1.0318884268255035</v>
      </c>
      <c r="I36" s="18">
        <f t="shared" si="3"/>
        <v>1756</v>
      </c>
      <c r="J36" s="27">
        <f t="shared" si="4"/>
        <v>0.60280168241733101</v>
      </c>
      <c r="K36" s="27">
        <f t="shared" si="5"/>
        <v>0.61577714420614882</v>
      </c>
      <c r="L36" s="32">
        <f t="shared" si="6"/>
        <v>-1.297546178881781E-2</v>
      </c>
    </row>
    <row r="37" spans="1:12" x14ac:dyDescent="0.4">
      <c r="A37" s="86" t="s">
        <v>81</v>
      </c>
      <c r="B37" s="64">
        <v>21560</v>
      </c>
      <c r="C37" s="64">
        <v>17575</v>
      </c>
      <c r="D37" s="27">
        <f t="shared" si="0"/>
        <v>1.2267425320056899</v>
      </c>
      <c r="E37" s="18">
        <f t="shared" si="1"/>
        <v>3985</v>
      </c>
      <c r="F37" s="64">
        <v>26630</v>
      </c>
      <c r="G37" s="64">
        <v>26164</v>
      </c>
      <c r="H37" s="27">
        <f t="shared" si="2"/>
        <v>1.0178107323039292</v>
      </c>
      <c r="I37" s="18">
        <f t="shared" si="3"/>
        <v>466</v>
      </c>
      <c r="J37" s="27">
        <f t="shared" si="4"/>
        <v>0.80961321817499066</v>
      </c>
      <c r="K37" s="27">
        <f t="shared" si="5"/>
        <v>0.67172450695612296</v>
      </c>
      <c r="L37" s="32">
        <f t="shared" si="6"/>
        <v>0.1378887112188677</v>
      </c>
    </row>
    <row r="38" spans="1:12" x14ac:dyDescent="0.4">
      <c r="A38" s="86" t="s">
        <v>79</v>
      </c>
      <c r="B38" s="64">
        <v>5124</v>
      </c>
      <c r="C38" s="64">
        <v>5126</v>
      </c>
      <c r="D38" s="27">
        <f t="shared" si="0"/>
        <v>0.99960983222785793</v>
      </c>
      <c r="E38" s="18">
        <f t="shared" si="1"/>
        <v>-2</v>
      </c>
      <c r="F38" s="64">
        <v>8928</v>
      </c>
      <c r="G38" s="64">
        <v>8928</v>
      </c>
      <c r="H38" s="27">
        <f t="shared" si="2"/>
        <v>1</v>
      </c>
      <c r="I38" s="18">
        <f t="shared" si="3"/>
        <v>0</v>
      </c>
      <c r="J38" s="27">
        <f t="shared" si="4"/>
        <v>0.57392473118279574</v>
      </c>
      <c r="K38" s="27">
        <f t="shared" si="5"/>
        <v>0.57414874551971329</v>
      </c>
      <c r="L38" s="32">
        <f t="shared" si="6"/>
        <v>-2.2401433691754402E-4</v>
      </c>
    </row>
    <row r="39" spans="1:12" x14ac:dyDescent="0.4">
      <c r="A39" s="86" t="s">
        <v>78</v>
      </c>
      <c r="B39" s="64">
        <v>7176</v>
      </c>
      <c r="C39" s="64">
        <v>6288</v>
      </c>
      <c r="D39" s="27">
        <f t="shared" si="0"/>
        <v>1.1412213740458015</v>
      </c>
      <c r="E39" s="18">
        <f t="shared" si="1"/>
        <v>888</v>
      </c>
      <c r="F39" s="64">
        <v>8928</v>
      </c>
      <c r="G39" s="64">
        <v>8928</v>
      </c>
      <c r="H39" s="27">
        <f t="shared" si="2"/>
        <v>1</v>
      </c>
      <c r="I39" s="18">
        <f t="shared" si="3"/>
        <v>0</v>
      </c>
      <c r="J39" s="27">
        <f t="shared" si="4"/>
        <v>0.80376344086021501</v>
      </c>
      <c r="K39" s="27">
        <f t="shared" si="5"/>
        <v>0.70430107526881724</v>
      </c>
      <c r="L39" s="32">
        <f t="shared" si="6"/>
        <v>9.9462365591397761E-2</v>
      </c>
    </row>
    <row r="40" spans="1:12" x14ac:dyDescent="0.4">
      <c r="A40" s="87" t="s">
        <v>77</v>
      </c>
      <c r="B40" s="65">
        <v>4204</v>
      </c>
      <c r="C40" s="65">
        <v>4522</v>
      </c>
      <c r="D40" s="23">
        <f t="shared" si="0"/>
        <v>0.92967713401149932</v>
      </c>
      <c r="E40" s="17">
        <f t="shared" si="1"/>
        <v>-318</v>
      </c>
      <c r="F40" s="65">
        <v>8928</v>
      </c>
      <c r="G40" s="65">
        <v>8928</v>
      </c>
      <c r="H40" s="23">
        <f t="shared" si="2"/>
        <v>1</v>
      </c>
      <c r="I40" s="17">
        <f t="shared" si="3"/>
        <v>0</v>
      </c>
      <c r="J40" s="23">
        <f t="shared" si="4"/>
        <v>0.47087813620071683</v>
      </c>
      <c r="K40" s="23">
        <f t="shared" si="5"/>
        <v>0.50649641577060933</v>
      </c>
      <c r="L40" s="22">
        <f t="shared" si="6"/>
        <v>-3.5618279569892497E-2</v>
      </c>
    </row>
    <row r="41" spans="1:12" x14ac:dyDescent="0.4">
      <c r="A41" s="86" t="s">
        <v>95</v>
      </c>
      <c r="B41" s="64">
        <v>2195</v>
      </c>
      <c r="C41" s="64">
        <v>2432</v>
      </c>
      <c r="D41" s="27">
        <f t="shared" si="0"/>
        <v>0.90254934210526316</v>
      </c>
      <c r="E41" s="18">
        <f t="shared" si="1"/>
        <v>-237</v>
      </c>
      <c r="F41" s="64">
        <v>5146</v>
      </c>
      <c r="G41" s="64">
        <v>5146</v>
      </c>
      <c r="H41" s="27">
        <f t="shared" si="2"/>
        <v>1</v>
      </c>
      <c r="I41" s="18">
        <f t="shared" si="3"/>
        <v>0</v>
      </c>
      <c r="J41" s="27">
        <f t="shared" si="4"/>
        <v>0.42654488923435679</v>
      </c>
      <c r="K41" s="27">
        <f t="shared" si="5"/>
        <v>0.47260007773027596</v>
      </c>
      <c r="L41" s="32">
        <f t="shared" si="6"/>
        <v>-4.6055188495919164E-2</v>
      </c>
    </row>
    <row r="42" spans="1:12" x14ac:dyDescent="0.4">
      <c r="A42" s="86" t="s">
        <v>74</v>
      </c>
      <c r="B42" s="64">
        <v>8136</v>
      </c>
      <c r="C42" s="64">
        <v>7870</v>
      </c>
      <c r="D42" s="27">
        <f t="shared" si="0"/>
        <v>1.0337992376111818</v>
      </c>
      <c r="E42" s="18">
        <f t="shared" si="1"/>
        <v>266</v>
      </c>
      <c r="F42" s="64">
        <v>11718</v>
      </c>
      <c r="G42" s="64">
        <v>11718</v>
      </c>
      <c r="H42" s="27">
        <f t="shared" si="2"/>
        <v>1</v>
      </c>
      <c r="I42" s="18">
        <f t="shared" si="3"/>
        <v>0</v>
      </c>
      <c r="J42" s="27">
        <f t="shared" si="4"/>
        <v>0.69431643625192008</v>
      </c>
      <c r="K42" s="27">
        <f t="shared" si="5"/>
        <v>0.67161631677760714</v>
      </c>
      <c r="L42" s="32">
        <f t="shared" si="6"/>
        <v>2.2700119474312941E-2</v>
      </c>
    </row>
    <row r="43" spans="1:12" x14ac:dyDescent="0.4">
      <c r="A43" s="86" t="s">
        <v>76</v>
      </c>
      <c r="B43" s="64">
        <v>2720</v>
      </c>
      <c r="C43" s="64">
        <v>2713</v>
      </c>
      <c r="D43" s="27">
        <f t="shared" si="0"/>
        <v>1.0025801695539993</v>
      </c>
      <c r="E43" s="18">
        <f t="shared" si="1"/>
        <v>7</v>
      </c>
      <c r="F43" s="64">
        <v>3913</v>
      </c>
      <c r="G43" s="64">
        <v>3913</v>
      </c>
      <c r="H43" s="27">
        <f t="shared" si="2"/>
        <v>1</v>
      </c>
      <c r="I43" s="18">
        <f t="shared" si="3"/>
        <v>0</v>
      </c>
      <c r="J43" s="27">
        <f t="shared" si="4"/>
        <v>0.69511883465371838</v>
      </c>
      <c r="K43" s="27">
        <f t="shared" si="5"/>
        <v>0.69332992588806541</v>
      </c>
      <c r="L43" s="32">
        <f t="shared" si="6"/>
        <v>1.7889087656529634E-3</v>
      </c>
    </row>
    <row r="44" spans="1:12" x14ac:dyDescent="0.4">
      <c r="A44" s="86" t="s">
        <v>75</v>
      </c>
      <c r="B44" s="64">
        <v>2591</v>
      </c>
      <c r="C44" s="64">
        <v>2922</v>
      </c>
      <c r="D44" s="27">
        <f t="shared" si="0"/>
        <v>0.88672142368240936</v>
      </c>
      <c r="E44" s="18">
        <f t="shared" si="1"/>
        <v>-331</v>
      </c>
      <c r="F44" s="64">
        <v>3906</v>
      </c>
      <c r="G44" s="64">
        <v>3906</v>
      </c>
      <c r="H44" s="27">
        <f t="shared" si="2"/>
        <v>1</v>
      </c>
      <c r="I44" s="18">
        <f t="shared" si="3"/>
        <v>0</v>
      </c>
      <c r="J44" s="27">
        <f t="shared" si="4"/>
        <v>0.66333845366103428</v>
      </c>
      <c r="K44" s="27">
        <f t="shared" si="5"/>
        <v>0.74807987711213519</v>
      </c>
      <c r="L44" s="32">
        <f t="shared" si="6"/>
        <v>-8.4741423451100917E-2</v>
      </c>
    </row>
    <row r="45" spans="1:12" x14ac:dyDescent="0.4">
      <c r="A45" s="86" t="s">
        <v>147</v>
      </c>
      <c r="B45" s="64">
        <v>2594</v>
      </c>
      <c r="C45" s="64">
        <v>3235</v>
      </c>
      <c r="D45" s="27">
        <f t="shared" si="0"/>
        <v>0.80185471406491504</v>
      </c>
      <c r="E45" s="18">
        <f t="shared" si="1"/>
        <v>-641</v>
      </c>
      <c r="F45" s="64">
        <v>4980</v>
      </c>
      <c r="G45" s="64">
        <v>5146</v>
      </c>
      <c r="H45" s="27">
        <f t="shared" si="2"/>
        <v>0.967741935483871</v>
      </c>
      <c r="I45" s="18">
        <f t="shared" si="3"/>
        <v>-166</v>
      </c>
      <c r="J45" s="27">
        <f t="shared" si="4"/>
        <v>0.5208835341365462</v>
      </c>
      <c r="K45" s="27">
        <f t="shared" si="5"/>
        <v>0.62864360668480368</v>
      </c>
      <c r="L45" s="32">
        <f t="shared" si="6"/>
        <v>-0.10776007254825748</v>
      </c>
    </row>
    <row r="46" spans="1:12" x14ac:dyDescent="0.4">
      <c r="A46" s="86" t="s">
        <v>98</v>
      </c>
      <c r="B46" s="64">
        <v>3085</v>
      </c>
      <c r="C46" s="64">
        <v>2971</v>
      </c>
      <c r="D46" s="27">
        <f t="shared" si="0"/>
        <v>1.0383709188825312</v>
      </c>
      <c r="E46" s="18">
        <f t="shared" si="1"/>
        <v>114</v>
      </c>
      <c r="F46" s="64">
        <v>3654</v>
      </c>
      <c r="G46" s="64">
        <v>3906</v>
      </c>
      <c r="H46" s="27">
        <f t="shared" si="2"/>
        <v>0.93548387096774188</v>
      </c>
      <c r="I46" s="18">
        <f t="shared" si="3"/>
        <v>-252</v>
      </c>
      <c r="J46" s="27">
        <f t="shared" si="4"/>
        <v>0.84428024083196496</v>
      </c>
      <c r="K46" s="27">
        <f t="shared" si="5"/>
        <v>0.76062467997951866</v>
      </c>
      <c r="L46" s="32">
        <f t="shared" si="6"/>
        <v>8.3655560852446298E-2</v>
      </c>
    </row>
    <row r="47" spans="1:12" x14ac:dyDescent="0.4">
      <c r="A47" s="86" t="s">
        <v>146</v>
      </c>
      <c r="B47" s="64">
        <v>3161</v>
      </c>
      <c r="C47" s="64">
        <v>3318</v>
      </c>
      <c r="D47" s="27">
        <f t="shared" si="0"/>
        <v>0.95268233875828812</v>
      </c>
      <c r="E47" s="18">
        <f t="shared" si="1"/>
        <v>-157</v>
      </c>
      <c r="F47" s="64">
        <v>3780</v>
      </c>
      <c r="G47" s="64">
        <v>4116</v>
      </c>
      <c r="H47" s="27">
        <f t="shared" si="2"/>
        <v>0.91836734693877553</v>
      </c>
      <c r="I47" s="18">
        <f t="shared" si="3"/>
        <v>-336</v>
      </c>
      <c r="J47" s="27">
        <f t="shared" si="4"/>
        <v>0.83624338624338623</v>
      </c>
      <c r="K47" s="27">
        <f t="shared" si="5"/>
        <v>0.80612244897959184</v>
      </c>
      <c r="L47" s="32">
        <f t="shared" si="6"/>
        <v>3.012093726379439E-2</v>
      </c>
    </row>
    <row r="48" spans="1:12" x14ac:dyDescent="0.4">
      <c r="A48" s="86" t="s">
        <v>145</v>
      </c>
      <c r="B48" s="64">
        <v>3266</v>
      </c>
      <c r="C48" s="64">
        <v>2821</v>
      </c>
      <c r="D48" s="27">
        <f t="shared" si="0"/>
        <v>1.1577454803261256</v>
      </c>
      <c r="E48" s="18">
        <f t="shared" si="1"/>
        <v>445</v>
      </c>
      <c r="F48" s="64">
        <v>3654</v>
      </c>
      <c r="G48" s="64">
        <v>3777</v>
      </c>
      <c r="H48" s="27">
        <f t="shared" si="2"/>
        <v>0.96743447180301823</v>
      </c>
      <c r="I48" s="18">
        <f t="shared" si="3"/>
        <v>-123</v>
      </c>
      <c r="J48" s="27">
        <f t="shared" si="4"/>
        <v>0.89381499726327307</v>
      </c>
      <c r="K48" s="27">
        <f t="shared" si="5"/>
        <v>0.74688906539581679</v>
      </c>
      <c r="L48" s="32">
        <f t="shared" si="6"/>
        <v>0.14692593186745628</v>
      </c>
    </row>
    <row r="49" spans="1:12" x14ac:dyDescent="0.4">
      <c r="A49" s="85" t="s">
        <v>144</v>
      </c>
      <c r="B49" s="61">
        <v>3316</v>
      </c>
      <c r="C49" s="61">
        <v>3543</v>
      </c>
      <c r="D49" s="36">
        <f t="shared" si="0"/>
        <v>0.93593000282246686</v>
      </c>
      <c r="E49" s="16">
        <f t="shared" si="1"/>
        <v>-227</v>
      </c>
      <c r="F49" s="61">
        <v>3653</v>
      </c>
      <c r="G49" s="61">
        <v>3906</v>
      </c>
      <c r="H49" s="36">
        <f t="shared" si="2"/>
        <v>0.93522785458269331</v>
      </c>
      <c r="I49" s="16">
        <f t="shared" si="3"/>
        <v>-253</v>
      </c>
      <c r="J49" s="36">
        <f t="shared" si="4"/>
        <v>0.90774705721324933</v>
      </c>
      <c r="K49" s="36">
        <f t="shared" si="5"/>
        <v>0.9070660522273426</v>
      </c>
      <c r="L49" s="35">
        <f t="shared" si="6"/>
        <v>6.810049859067302E-4</v>
      </c>
    </row>
    <row r="50" spans="1:12" s="13" customFormat="1" x14ac:dyDescent="0.4">
      <c r="A50" s="84" t="s">
        <v>198</v>
      </c>
      <c r="B50" s="43">
        <f>SUM(B51)</f>
        <v>4784</v>
      </c>
      <c r="C50" s="125" t="s">
        <v>197</v>
      </c>
      <c r="D50" s="125" t="s">
        <v>197</v>
      </c>
      <c r="E50" s="125" t="s">
        <v>197</v>
      </c>
      <c r="F50" s="43">
        <f>SUM(F51)</f>
        <v>5803</v>
      </c>
      <c r="G50" s="125" t="s">
        <v>197</v>
      </c>
      <c r="H50" s="125" t="s">
        <v>197</v>
      </c>
      <c r="I50" s="125" t="s">
        <v>197</v>
      </c>
      <c r="J50" s="126">
        <f>+B50/F50</f>
        <v>0.82440117180768568</v>
      </c>
      <c r="K50" s="125" t="s">
        <v>197</v>
      </c>
      <c r="L50" s="125" t="s">
        <v>197</v>
      </c>
    </row>
    <row r="51" spans="1:12" x14ac:dyDescent="0.4">
      <c r="A51" s="83" t="s">
        <v>164</v>
      </c>
      <c r="B51" s="82">
        <v>4784</v>
      </c>
      <c r="C51" s="124" t="s">
        <v>197</v>
      </c>
      <c r="D51" s="124" t="s">
        <v>197</v>
      </c>
      <c r="E51" s="124" t="s">
        <v>197</v>
      </c>
      <c r="F51" s="82">
        <v>5803</v>
      </c>
      <c r="G51" s="124" t="s">
        <v>197</v>
      </c>
      <c r="H51" s="124" t="s">
        <v>197</v>
      </c>
      <c r="I51" s="124" t="s">
        <v>197</v>
      </c>
      <c r="J51" s="36">
        <f>+B51/F51</f>
        <v>0.82440117180768568</v>
      </c>
      <c r="K51" s="124" t="s">
        <v>197</v>
      </c>
      <c r="L51" s="124" t="s">
        <v>197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&amp;C&amp;16【修正後】2005年月間（上中下旬）動向７月</oddHeader>
    <oddFooter>&amp;L沖縄県&amp;C&amp;P ﾍﾟｰｼﾞ&amp;R&amp;D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７月(上旬)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122</v>
      </c>
      <c r="C4" s="177" t="s">
        <v>201</v>
      </c>
      <c r="D4" s="176" t="s">
        <v>87</v>
      </c>
      <c r="E4" s="176"/>
      <c r="F4" s="173" t="str">
        <f>+B4</f>
        <v>(05'7/1～10)</v>
      </c>
      <c r="G4" s="173" t="str">
        <f>+C4</f>
        <v>(04'7/1～10)</v>
      </c>
      <c r="H4" s="176" t="s">
        <v>87</v>
      </c>
      <c r="I4" s="176"/>
      <c r="J4" s="173" t="str">
        <f>+B4</f>
        <v>(05'7/1～10)</v>
      </c>
      <c r="K4" s="173" t="str">
        <f>+C4</f>
        <v>(04'7/1～10)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+B7+B31</f>
        <v>161710</v>
      </c>
      <c r="C6" s="43">
        <f>+C7+C31</f>
        <v>141997</v>
      </c>
      <c r="D6" s="20">
        <f t="shared" ref="D6:D48" si="0">+B6/C6</f>
        <v>1.138826876624154</v>
      </c>
      <c r="E6" s="21">
        <f t="shared" ref="E6:E48" si="1">+B6-C6</f>
        <v>19713</v>
      </c>
      <c r="F6" s="43">
        <f>+F7+F31</f>
        <v>216802</v>
      </c>
      <c r="G6" s="43">
        <f>+G7+G31</f>
        <v>205267</v>
      </c>
      <c r="H6" s="20">
        <f t="shared" ref="H6:H48" si="2">+F6/G6</f>
        <v>1.0561951019891167</v>
      </c>
      <c r="I6" s="21">
        <f t="shared" ref="I6:I48" si="3">+F6-G6</f>
        <v>11535</v>
      </c>
      <c r="J6" s="20">
        <f t="shared" ref="J6:J48" si="4">+B6/F6</f>
        <v>0.74588795306316358</v>
      </c>
      <c r="K6" s="20">
        <f t="shared" ref="K6:K48" si="5">+C6/G6</f>
        <v>0.69176730794526153</v>
      </c>
      <c r="L6" s="33">
        <f t="shared" ref="L6:L48" si="6">+J6-K6</f>
        <v>5.4120645117902044E-2</v>
      </c>
    </row>
    <row r="7" spans="1:12" s="13" customFormat="1" x14ac:dyDescent="0.4">
      <c r="A7" s="84" t="s">
        <v>84</v>
      </c>
      <c r="B7" s="43">
        <f>+B8+B14+B28</f>
        <v>77371</v>
      </c>
      <c r="C7" s="43">
        <f>+C8+C14+C28</f>
        <v>70894</v>
      </c>
      <c r="D7" s="20">
        <f t="shared" si="0"/>
        <v>1.0913617513470815</v>
      </c>
      <c r="E7" s="21">
        <f t="shared" si="1"/>
        <v>6477</v>
      </c>
      <c r="F7" s="43">
        <f>+F8+F14+F28</f>
        <v>100946</v>
      </c>
      <c r="G7" s="43">
        <f>+G8+G14+G28</f>
        <v>96260</v>
      </c>
      <c r="H7" s="20">
        <f t="shared" si="2"/>
        <v>1.0486806565551632</v>
      </c>
      <c r="I7" s="21">
        <f t="shared" si="3"/>
        <v>4686</v>
      </c>
      <c r="J7" s="20">
        <f t="shared" si="4"/>
        <v>0.76645929506865051</v>
      </c>
      <c r="K7" s="20">
        <f t="shared" si="5"/>
        <v>0.73648452108871809</v>
      </c>
      <c r="L7" s="33">
        <f t="shared" si="6"/>
        <v>2.9974773979932423E-2</v>
      </c>
    </row>
    <row r="8" spans="1:12" x14ac:dyDescent="0.4">
      <c r="A8" s="110" t="s">
        <v>91</v>
      </c>
      <c r="B8" s="46">
        <f>SUM(B9:B13)</f>
        <v>62347</v>
      </c>
      <c r="C8" s="46">
        <f>SUM(C9:C13)</f>
        <v>56129</v>
      </c>
      <c r="D8" s="38">
        <f t="shared" si="0"/>
        <v>1.1107805234370824</v>
      </c>
      <c r="E8" s="109">
        <f t="shared" si="1"/>
        <v>6218</v>
      </c>
      <c r="F8" s="46">
        <f>SUM(F9:F13)</f>
        <v>81074</v>
      </c>
      <c r="G8" s="46">
        <f>SUM(G9:G13)</f>
        <v>76371</v>
      </c>
      <c r="H8" s="38">
        <f t="shared" si="2"/>
        <v>1.0615809665972686</v>
      </c>
      <c r="I8" s="109">
        <f t="shared" si="3"/>
        <v>4703</v>
      </c>
      <c r="J8" s="38">
        <f t="shared" si="4"/>
        <v>0.76901349384512918</v>
      </c>
      <c r="K8" s="38">
        <f t="shared" si="5"/>
        <v>0.7349517487004229</v>
      </c>
      <c r="L8" s="108">
        <f t="shared" si="6"/>
        <v>3.4061745144706279E-2</v>
      </c>
    </row>
    <row r="9" spans="1:12" x14ac:dyDescent="0.4">
      <c r="A9" s="88" t="s">
        <v>82</v>
      </c>
      <c r="B9" s="69">
        <v>37676</v>
      </c>
      <c r="C9" s="69">
        <v>34996</v>
      </c>
      <c r="D9" s="25">
        <f t="shared" si="0"/>
        <v>1.0765801805920676</v>
      </c>
      <c r="E9" s="26">
        <f t="shared" si="1"/>
        <v>2680</v>
      </c>
      <c r="F9" s="69">
        <v>48441</v>
      </c>
      <c r="G9" s="69">
        <v>46311</v>
      </c>
      <c r="H9" s="25">
        <f t="shared" si="2"/>
        <v>1.0459933924985425</v>
      </c>
      <c r="I9" s="26">
        <f t="shared" si="3"/>
        <v>2130</v>
      </c>
      <c r="J9" s="25">
        <f t="shared" si="4"/>
        <v>0.77777089655457154</v>
      </c>
      <c r="K9" s="25">
        <f t="shared" si="5"/>
        <v>0.75567359806525447</v>
      </c>
      <c r="L9" s="24">
        <f t="shared" si="6"/>
        <v>2.2097298489317074E-2</v>
      </c>
    </row>
    <row r="10" spans="1:12" x14ac:dyDescent="0.4">
      <c r="A10" s="86" t="s">
        <v>83</v>
      </c>
      <c r="B10" s="64">
        <v>9753</v>
      </c>
      <c r="C10" s="64">
        <v>8222</v>
      </c>
      <c r="D10" s="27">
        <f t="shared" si="0"/>
        <v>1.1862077353441984</v>
      </c>
      <c r="E10" s="18">
        <f t="shared" si="1"/>
        <v>1531</v>
      </c>
      <c r="F10" s="64">
        <v>12524</v>
      </c>
      <c r="G10" s="64">
        <v>10860</v>
      </c>
      <c r="H10" s="27">
        <f t="shared" si="2"/>
        <v>1.1532228360957644</v>
      </c>
      <c r="I10" s="18">
        <f t="shared" si="3"/>
        <v>1664</v>
      </c>
      <c r="J10" s="27">
        <f t="shared" si="4"/>
        <v>0.7787448099648675</v>
      </c>
      <c r="K10" s="27">
        <f t="shared" si="5"/>
        <v>0.75709023941068143</v>
      </c>
      <c r="L10" s="32">
        <f t="shared" si="6"/>
        <v>2.165457055418607E-2</v>
      </c>
    </row>
    <row r="11" spans="1:12" x14ac:dyDescent="0.4">
      <c r="A11" s="86" t="s">
        <v>96</v>
      </c>
      <c r="B11" s="64">
        <v>2085</v>
      </c>
      <c r="C11" s="64">
        <v>2020</v>
      </c>
      <c r="D11" s="27">
        <f t="shared" si="0"/>
        <v>1.0321782178217822</v>
      </c>
      <c r="E11" s="18">
        <f t="shared" si="1"/>
        <v>65</v>
      </c>
      <c r="F11" s="64">
        <v>2637</v>
      </c>
      <c r="G11" s="64">
        <v>2700</v>
      </c>
      <c r="H11" s="27">
        <f t="shared" si="2"/>
        <v>0.97666666666666668</v>
      </c>
      <c r="I11" s="18">
        <f t="shared" si="3"/>
        <v>-63</v>
      </c>
      <c r="J11" s="27">
        <f t="shared" si="4"/>
        <v>0.79067121729237766</v>
      </c>
      <c r="K11" s="27">
        <f t="shared" si="5"/>
        <v>0.74814814814814812</v>
      </c>
      <c r="L11" s="32">
        <f t="shared" si="6"/>
        <v>4.2523069144229542E-2</v>
      </c>
    </row>
    <row r="12" spans="1:12" x14ac:dyDescent="0.4">
      <c r="A12" s="86" t="s">
        <v>80</v>
      </c>
      <c r="B12" s="64">
        <v>6902</v>
      </c>
      <c r="C12" s="64">
        <v>6382</v>
      </c>
      <c r="D12" s="27">
        <f t="shared" si="0"/>
        <v>1.0814791601378879</v>
      </c>
      <c r="E12" s="18">
        <f t="shared" si="1"/>
        <v>520</v>
      </c>
      <c r="F12" s="64">
        <v>9582</v>
      </c>
      <c r="G12" s="64">
        <v>9600</v>
      </c>
      <c r="H12" s="27">
        <f t="shared" si="2"/>
        <v>0.99812500000000004</v>
      </c>
      <c r="I12" s="18">
        <f t="shared" si="3"/>
        <v>-18</v>
      </c>
      <c r="J12" s="27">
        <f t="shared" si="4"/>
        <v>0.72030891254435403</v>
      </c>
      <c r="K12" s="27">
        <f t="shared" si="5"/>
        <v>0.66479166666666667</v>
      </c>
      <c r="L12" s="32">
        <f t="shared" si="6"/>
        <v>5.551724587768736E-2</v>
      </c>
    </row>
    <row r="13" spans="1:12" x14ac:dyDescent="0.4">
      <c r="A13" s="86" t="s">
        <v>81</v>
      </c>
      <c r="B13" s="64">
        <v>5931</v>
      </c>
      <c r="C13" s="64">
        <v>4509</v>
      </c>
      <c r="D13" s="27">
        <f t="shared" si="0"/>
        <v>1.3153692614770458</v>
      </c>
      <c r="E13" s="18">
        <f t="shared" si="1"/>
        <v>1422</v>
      </c>
      <c r="F13" s="64">
        <v>7890</v>
      </c>
      <c r="G13" s="64">
        <v>6900</v>
      </c>
      <c r="H13" s="27">
        <f t="shared" si="2"/>
        <v>1.1434782608695653</v>
      </c>
      <c r="I13" s="18">
        <f t="shared" si="3"/>
        <v>990</v>
      </c>
      <c r="J13" s="27">
        <f t="shared" si="4"/>
        <v>0.75171102661596956</v>
      </c>
      <c r="K13" s="27">
        <f t="shared" si="5"/>
        <v>0.65347826086956518</v>
      </c>
      <c r="L13" s="32">
        <f t="shared" si="6"/>
        <v>9.8232765746404382E-2</v>
      </c>
    </row>
    <row r="14" spans="1:12" x14ac:dyDescent="0.4">
      <c r="A14" s="107" t="s">
        <v>90</v>
      </c>
      <c r="B14" s="48">
        <f>SUM(B15:B27)</f>
        <v>14118</v>
      </c>
      <c r="C14" s="48">
        <f>SUM(C15:C27)</f>
        <v>13750</v>
      </c>
      <c r="D14" s="31">
        <f t="shared" si="0"/>
        <v>1.0267636363636363</v>
      </c>
      <c r="E14" s="19">
        <f t="shared" si="1"/>
        <v>368</v>
      </c>
      <c r="F14" s="48">
        <f>SUM(F15:F27)</f>
        <v>18351</v>
      </c>
      <c r="G14" s="48">
        <f>SUM(G15:G27)</f>
        <v>18368</v>
      </c>
      <c r="H14" s="31">
        <f t="shared" si="2"/>
        <v>0.99907447735191635</v>
      </c>
      <c r="I14" s="19">
        <f t="shared" si="3"/>
        <v>-17</v>
      </c>
      <c r="J14" s="31">
        <f t="shared" si="4"/>
        <v>0.76933137158737941</v>
      </c>
      <c r="K14" s="31">
        <f t="shared" si="5"/>
        <v>0.74858449477351918</v>
      </c>
      <c r="L14" s="30">
        <f t="shared" si="6"/>
        <v>2.0746876813860227E-2</v>
      </c>
    </row>
    <row r="15" spans="1:12" x14ac:dyDescent="0.4">
      <c r="A15" s="88" t="s">
        <v>157</v>
      </c>
      <c r="B15" s="69">
        <v>814</v>
      </c>
      <c r="C15" s="69">
        <v>556</v>
      </c>
      <c r="D15" s="25">
        <f t="shared" si="0"/>
        <v>1.4640287769784173</v>
      </c>
      <c r="E15" s="26">
        <f t="shared" si="1"/>
        <v>258</v>
      </c>
      <c r="F15" s="69">
        <v>1234</v>
      </c>
      <c r="G15" s="69">
        <v>1084</v>
      </c>
      <c r="H15" s="25">
        <f t="shared" si="2"/>
        <v>1.1383763837638377</v>
      </c>
      <c r="I15" s="26">
        <f t="shared" si="3"/>
        <v>150</v>
      </c>
      <c r="J15" s="25">
        <f t="shared" si="4"/>
        <v>0.65964343598055108</v>
      </c>
      <c r="K15" s="25">
        <f t="shared" si="5"/>
        <v>0.51291512915129156</v>
      </c>
      <c r="L15" s="24">
        <f t="shared" si="6"/>
        <v>0.14672830682925952</v>
      </c>
    </row>
    <row r="16" spans="1:12" x14ac:dyDescent="0.4">
      <c r="A16" s="86" t="s">
        <v>155</v>
      </c>
      <c r="B16" s="64">
        <v>1324</v>
      </c>
      <c r="C16" s="64">
        <v>1306</v>
      </c>
      <c r="D16" s="27">
        <f t="shared" si="0"/>
        <v>1.0137825421133231</v>
      </c>
      <c r="E16" s="18">
        <f t="shared" si="1"/>
        <v>18</v>
      </c>
      <c r="F16" s="64">
        <v>1500</v>
      </c>
      <c r="G16" s="64">
        <v>1500</v>
      </c>
      <c r="H16" s="27">
        <f t="shared" si="2"/>
        <v>1</v>
      </c>
      <c r="I16" s="18">
        <f t="shared" si="3"/>
        <v>0</v>
      </c>
      <c r="J16" s="27">
        <f t="shared" si="4"/>
        <v>0.88266666666666671</v>
      </c>
      <c r="K16" s="27">
        <f t="shared" si="5"/>
        <v>0.8706666666666667</v>
      </c>
      <c r="L16" s="32">
        <f t="shared" si="6"/>
        <v>1.2000000000000011E-2</v>
      </c>
    </row>
    <row r="17" spans="1:12" x14ac:dyDescent="0.4">
      <c r="A17" s="86" t="s">
        <v>160</v>
      </c>
      <c r="B17" s="64">
        <v>1463</v>
      </c>
      <c r="C17" s="64">
        <v>1442</v>
      </c>
      <c r="D17" s="27">
        <f t="shared" si="0"/>
        <v>1.0145631067961165</v>
      </c>
      <c r="E17" s="18">
        <f t="shared" si="1"/>
        <v>21</v>
      </c>
      <c r="F17" s="64">
        <v>1500</v>
      </c>
      <c r="G17" s="64">
        <v>1500</v>
      </c>
      <c r="H17" s="27">
        <f t="shared" si="2"/>
        <v>1</v>
      </c>
      <c r="I17" s="18">
        <f t="shared" si="3"/>
        <v>0</v>
      </c>
      <c r="J17" s="27">
        <f t="shared" si="4"/>
        <v>0.97533333333333339</v>
      </c>
      <c r="K17" s="27">
        <f t="shared" si="5"/>
        <v>0.96133333333333337</v>
      </c>
      <c r="L17" s="32">
        <f t="shared" si="6"/>
        <v>1.4000000000000012E-2</v>
      </c>
    </row>
    <row r="18" spans="1:12" x14ac:dyDescent="0.4">
      <c r="A18" s="86" t="s">
        <v>153</v>
      </c>
      <c r="B18" s="64">
        <v>1335</v>
      </c>
      <c r="C18" s="64">
        <v>1147</v>
      </c>
      <c r="D18" s="27">
        <f t="shared" si="0"/>
        <v>1.1639058413251961</v>
      </c>
      <c r="E18" s="18">
        <f t="shared" si="1"/>
        <v>188</v>
      </c>
      <c r="F18" s="64">
        <v>1500</v>
      </c>
      <c r="G18" s="64">
        <v>1500</v>
      </c>
      <c r="H18" s="27">
        <f t="shared" si="2"/>
        <v>1</v>
      </c>
      <c r="I18" s="18">
        <f t="shared" si="3"/>
        <v>0</v>
      </c>
      <c r="J18" s="27">
        <f t="shared" si="4"/>
        <v>0.89</v>
      </c>
      <c r="K18" s="27">
        <f t="shared" si="5"/>
        <v>0.76466666666666672</v>
      </c>
      <c r="L18" s="32">
        <f t="shared" si="6"/>
        <v>0.1253333333333333</v>
      </c>
    </row>
    <row r="19" spans="1:12" x14ac:dyDescent="0.4">
      <c r="A19" s="86" t="s">
        <v>161</v>
      </c>
      <c r="B19" s="65">
        <v>1468</v>
      </c>
      <c r="C19" s="65">
        <v>1423</v>
      </c>
      <c r="D19" s="23">
        <f t="shared" si="0"/>
        <v>1.0316233309908645</v>
      </c>
      <c r="E19" s="17">
        <f t="shared" si="1"/>
        <v>45</v>
      </c>
      <c r="F19" s="65">
        <v>1517</v>
      </c>
      <c r="G19" s="65">
        <v>1500</v>
      </c>
      <c r="H19" s="23">
        <f t="shared" si="2"/>
        <v>1.0113333333333334</v>
      </c>
      <c r="I19" s="17">
        <f t="shared" si="3"/>
        <v>17</v>
      </c>
      <c r="J19" s="23">
        <f t="shared" si="4"/>
        <v>0.96769940672379695</v>
      </c>
      <c r="K19" s="23">
        <f t="shared" si="5"/>
        <v>0.94866666666666666</v>
      </c>
      <c r="L19" s="22">
        <f t="shared" si="6"/>
        <v>1.9032740057130293E-2</v>
      </c>
    </row>
    <row r="20" spans="1:12" x14ac:dyDescent="0.4">
      <c r="A20" s="87" t="s">
        <v>159</v>
      </c>
      <c r="B20" s="64">
        <v>1039</v>
      </c>
      <c r="C20" s="64">
        <v>953</v>
      </c>
      <c r="D20" s="27">
        <f t="shared" si="0"/>
        <v>1.0902413431269675</v>
      </c>
      <c r="E20" s="18">
        <f t="shared" si="1"/>
        <v>86</v>
      </c>
      <c r="F20" s="64">
        <v>1500</v>
      </c>
      <c r="G20" s="64">
        <v>1500</v>
      </c>
      <c r="H20" s="27">
        <f t="shared" si="2"/>
        <v>1</v>
      </c>
      <c r="I20" s="18">
        <f t="shared" si="3"/>
        <v>0</v>
      </c>
      <c r="J20" s="27">
        <f t="shared" si="4"/>
        <v>0.69266666666666665</v>
      </c>
      <c r="K20" s="27">
        <f t="shared" si="5"/>
        <v>0.63533333333333331</v>
      </c>
      <c r="L20" s="32">
        <f t="shared" si="6"/>
        <v>5.7333333333333347E-2</v>
      </c>
    </row>
    <row r="21" spans="1:12" x14ac:dyDescent="0.4">
      <c r="A21" s="87" t="s">
        <v>193</v>
      </c>
      <c r="B21" s="64">
        <v>801</v>
      </c>
      <c r="C21" s="64">
        <v>851</v>
      </c>
      <c r="D21" s="27">
        <f t="shared" si="0"/>
        <v>0.94124559341950642</v>
      </c>
      <c r="E21" s="18">
        <f t="shared" si="1"/>
        <v>-50</v>
      </c>
      <c r="F21" s="64">
        <v>1500</v>
      </c>
      <c r="G21" s="64">
        <v>1500</v>
      </c>
      <c r="H21" s="27">
        <f t="shared" si="2"/>
        <v>1</v>
      </c>
      <c r="I21" s="18">
        <f t="shared" si="3"/>
        <v>0</v>
      </c>
      <c r="J21" s="27">
        <f t="shared" si="4"/>
        <v>0.53400000000000003</v>
      </c>
      <c r="K21" s="27">
        <f t="shared" si="5"/>
        <v>0.56733333333333336</v>
      </c>
      <c r="L21" s="32">
        <f t="shared" si="6"/>
        <v>-3.3333333333333326E-2</v>
      </c>
    </row>
    <row r="22" spans="1:12" x14ac:dyDescent="0.4">
      <c r="A22" s="86" t="s">
        <v>164</v>
      </c>
      <c r="B22" s="64">
        <v>1272</v>
      </c>
      <c r="C22" s="64">
        <v>1381</v>
      </c>
      <c r="D22" s="27">
        <f t="shared" si="0"/>
        <v>0.92107168718320054</v>
      </c>
      <c r="E22" s="18">
        <f t="shared" si="1"/>
        <v>-109</v>
      </c>
      <c r="F22" s="64">
        <v>1500</v>
      </c>
      <c r="G22" s="64">
        <v>1500</v>
      </c>
      <c r="H22" s="27">
        <f t="shared" si="2"/>
        <v>1</v>
      </c>
      <c r="I22" s="18">
        <f t="shared" si="3"/>
        <v>0</v>
      </c>
      <c r="J22" s="27">
        <f t="shared" si="4"/>
        <v>0.84799999999999998</v>
      </c>
      <c r="K22" s="27">
        <f t="shared" si="5"/>
        <v>0.92066666666666663</v>
      </c>
      <c r="L22" s="32">
        <f t="shared" si="6"/>
        <v>-7.2666666666666657E-2</v>
      </c>
    </row>
    <row r="23" spans="1:12" x14ac:dyDescent="0.4">
      <c r="A23" s="86" t="s">
        <v>156</v>
      </c>
      <c r="B23" s="65">
        <v>410</v>
      </c>
      <c r="C23" s="65">
        <v>359</v>
      </c>
      <c r="D23" s="23">
        <f t="shared" si="0"/>
        <v>1.1420612813370474</v>
      </c>
      <c r="E23" s="17">
        <f t="shared" si="1"/>
        <v>51</v>
      </c>
      <c r="F23" s="65">
        <v>600</v>
      </c>
      <c r="G23" s="65">
        <v>750</v>
      </c>
      <c r="H23" s="23">
        <f t="shared" si="2"/>
        <v>0.8</v>
      </c>
      <c r="I23" s="17">
        <f t="shared" si="3"/>
        <v>-150</v>
      </c>
      <c r="J23" s="23">
        <f t="shared" si="4"/>
        <v>0.68333333333333335</v>
      </c>
      <c r="K23" s="23">
        <f t="shared" si="5"/>
        <v>0.47866666666666668</v>
      </c>
      <c r="L23" s="22">
        <f t="shared" si="6"/>
        <v>0.20466666666666666</v>
      </c>
    </row>
    <row r="24" spans="1:12" x14ac:dyDescent="0.4">
      <c r="A24" s="87" t="s">
        <v>163</v>
      </c>
      <c r="B24" s="64">
        <v>1036</v>
      </c>
      <c r="C24" s="64">
        <v>1196</v>
      </c>
      <c r="D24" s="27">
        <f t="shared" si="0"/>
        <v>0.86622073578595316</v>
      </c>
      <c r="E24" s="18">
        <f t="shared" si="1"/>
        <v>-160</v>
      </c>
      <c r="F24" s="64">
        <v>1500</v>
      </c>
      <c r="G24" s="64">
        <v>1517</v>
      </c>
      <c r="H24" s="27">
        <f t="shared" si="2"/>
        <v>0.98879367172050103</v>
      </c>
      <c r="I24" s="18">
        <f t="shared" si="3"/>
        <v>-17</v>
      </c>
      <c r="J24" s="27">
        <f t="shared" si="4"/>
        <v>0.69066666666666665</v>
      </c>
      <c r="K24" s="27">
        <f t="shared" si="5"/>
        <v>0.78839815425181281</v>
      </c>
      <c r="L24" s="32">
        <f t="shared" si="6"/>
        <v>-9.773148758514616E-2</v>
      </c>
    </row>
    <row r="25" spans="1:12" x14ac:dyDescent="0.4">
      <c r="A25" s="86" t="s">
        <v>154</v>
      </c>
      <c r="B25" s="64">
        <v>911</v>
      </c>
      <c r="C25" s="64">
        <v>822</v>
      </c>
      <c r="D25" s="27">
        <f t="shared" si="0"/>
        <v>1.108272506082725</v>
      </c>
      <c r="E25" s="18">
        <f t="shared" si="1"/>
        <v>89</v>
      </c>
      <c r="F25" s="64">
        <v>1500</v>
      </c>
      <c r="G25" s="64">
        <v>1500</v>
      </c>
      <c r="H25" s="27">
        <f t="shared" si="2"/>
        <v>1</v>
      </c>
      <c r="I25" s="18">
        <f t="shared" si="3"/>
        <v>0</v>
      </c>
      <c r="J25" s="27">
        <f t="shared" si="4"/>
        <v>0.60733333333333328</v>
      </c>
      <c r="K25" s="27">
        <f t="shared" si="5"/>
        <v>0.54800000000000004</v>
      </c>
      <c r="L25" s="32">
        <f t="shared" si="6"/>
        <v>5.9333333333333238E-2</v>
      </c>
    </row>
    <row r="26" spans="1:12" x14ac:dyDescent="0.4">
      <c r="A26" s="87" t="s">
        <v>162</v>
      </c>
      <c r="B26" s="65">
        <v>820</v>
      </c>
      <c r="C26" s="65">
        <v>909</v>
      </c>
      <c r="D26" s="23">
        <f t="shared" si="0"/>
        <v>0.90209020902090209</v>
      </c>
      <c r="E26" s="17">
        <f t="shared" si="1"/>
        <v>-89</v>
      </c>
      <c r="F26" s="65">
        <v>1500</v>
      </c>
      <c r="G26" s="65">
        <v>1500</v>
      </c>
      <c r="H26" s="23">
        <f t="shared" si="2"/>
        <v>1</v>
      </c>
      <c r="I26" s="17">
        <f t="shared" si="3"/>
        <v>0</v>
      </c>
      <c r="J26" s="23">
        <f t="shared" si="4"/>
        <v>0.54666666666666663</v>
      </c>
      <c r="K26" s="23">
        <f t="shared" si="5"/>
        <v>0.60599999999999998</v>
      </c>
      <c r="L26" s="22">
        <f t="shared" si="6"/>
        <v>-5.9333333333333349E-2</v>
      </c>
    </row>
    <row r="27" spans="1:12" x14ac:dyDescent="0.4">
      <c r="A27" s="87" t="s">
        <v>158</v>
      </c>
      <c r="B27" s="65">
        <v>1425</v>
      </c>
      <c r="C27" s="65">
        <v>1405</v>
      </c>
      <c r="D27" s="23">
        <f t="shared" si="0"/>
        <v>1.0142348754448398</v>
      </c>
      <c r="E27" s="17">
        <f t="shared" si="1"/>
        <v>20</v>
      </c>
      <c r="F27" s="65">
        <v>1500</v>
      </c>
      <c r="G27" s="65">
        <v>1517</v>
      </c>
      <c r="H27" s="23">
        <f t="shared" si="2"/>
        <v>0.98879367172050103</v>
      </c>
      <c r="I27" s="17">
        <f t="shared" si="3"/>
        <v>-17</v>
      </c>
      <c r="J27" s="23">
        <f t="shared" si="4"/>
        <v>0.95</v>
      </c>
      <c r="K27" s="23">
        <f t="shared" si="5"/>
        <v>0.92617007251153594</v>
      </c>
      <c r="L27" s="22">
        <f t="shared" si="6"/>
        <v>2.382992748846402E-2</v>
      </c>
    </row>
    <row r="28" spans="1:12" x14ac:dyDescent="0.4">
      <c r="A28" s="107" t="s">
        <v>89</v>
      </c>
      <c r="B28" s="48">
        <f>SUM(B29:B30)</f>
        <v>906</v>
      </c>
      <c r="C28" s="48">
        <f>SUM(C29:C30)</f>
        <v>1015</v>
      </c>
      <c r="D28" s="31">
        <f t="shared" si="0"/>
        <v>0.89261083743842362</v>
      </c>
      <c r="E28" s="19">
        <f t="shared" si="1"/>
        <v>-109</v>
      </c>
      <c r="F28" s="48">
        <f>SUM(F29:F30)</f>
        <v>1521</v>
      </c>
      <c r="G28" s="48">
        <f>SUM(G29:G30)</f>
        <v>1521</v>
      </c>
      <c r="H28" s="31">
        <f t="shared" si="2"/>
        <v>1</v>
      </c>
      <c r="I28" s="19">
        <f t="shared" si="3"/>
        <v>0</v>
      </c>
      <c r="J28" s="31">
        <f t="shared" si="4"/>
        <v>0.5956607495069034</v>
      </c>
      <c r="K28" s="31">
        <f t="shared" si="5"/>
        <v>0.6673241288625904</v>
      </c>
      <c r="L28" s="30">
        <f t="shared" si="6"/>
        <v>-7.1663379355687007E-2</v>
      </c>
    </row>
    <row r="29" spans="1:12" x14ac:dyDescent="0.4">
      <c r="A29" s="88" t="s">
        <v>152</v>
      </c>
      <c r="B29" s="69">
        <v>622</v>
      </c>
      <c r="C29" s="69">
        <v>685</v>
      </c>
      <c r="D29" s="25">
        <f t="shared" si="0"/>
        <v>0.90802919708029195</v>
      </c>
      <c r="E29" s="26">
        <f t="shared" si="1"/>
        <v>-63</v>
      </c>
      <c r="F29" s="69">
        <v>1131</v>
      </c>
      <c r="G29" s="69">
        <v>1131</v>
      </c>
      <c r="H29" s="25">
        <f t="shared" si="2"/>
        <v>1</v>
      </c>
      <c r="I29" s="26">
        <f t="shared" si="3"/>
        <v>0</v>
      </c>
      <c r="J29" s="25">
        <f t="shared" si="4"/>
        <v>0.54995579133510164</v>
      </c>
      <c r="K29" s="25">
        <f t="shared" si="5"/>
        <v>0.60565870910698494</v>
      </c>
      <c r="L29" s="24">
        <f t="shared" si="6"/>
        <v>-5.5702917771883298E-2</v>
      </c>
    </row>
    <row r="30" spans="1:12" x14ac:dyDescent="0.4">
      <c r="A30" s="86" t="s">
        <v>151</v>
      </c>
      <c r="B30" s="64">
        <v>284</v>
      </c>
      <c r="C30" s="64">
        <v>330</v>
      </c>
      <c r="D30" s="27">
        <f t="shared" si="0"/>
        <v>0.8606060606060606</v>
      </c>
      <c r="E30" s="18">
        <f t="shared" si="1"/>
        <v>-46</v>
      </c>
      <c r="F30" s="64">
        <v>390</v>
      </c>
      <c r="G30" s="64">
        <v>390</v>
      </c>
      <c r="H30" s="27">
        <f t="shared" si="2"/>
        <v>1</v>
      </c>
      <c r="I30" s="18">
        <f t="shared" si="3"/>
        <v>0</v>
      </c>
      <c r="J30" s="27">
        <f t="shared" si="4"/>
        <v>0.72820512820512817</v>
      </c>
      <c r="K30" s="27">
        <f t="shared" si="5"/>
        <v>0.84615384615384615</v>
      </c>
      <c r="L30" s="32">
        <f t="shared" si="6"/>
        <v>-0.11794871794871797</v>
      </c>
    </row>
    <row r="31" spans="1:12" s="13" customFormat="1" x14ac:dyDescent="0.4">
      <c r="A31" s="84" t="s">
        <v>93</v>
      </c>
      <c r="B31" s="43">
        <f>SUM(B32:B48)</f>
        <v>84339</v>
      </c>
      <c r="C31" s="43">
        <f>SUM(C32:C48)</f>
        <v>71103</v>
      </c>
      <c r="D31" s="20">
        <f t="shared" si="0"/>
        <v>1.1861524830175942</v>
      </c>
      <c r="E31" s="21">
        <f t="shared" si="1"/>
        <v>13236</v>
      </c>
      <c r="F31" s="43">
        <f>SUM(F32:F48)</f>
        <v>115856</v>
      </c>
      <c r="G31" s="43">
        <f>SUM(G32:G48)</f>
        <v>109007</v>
      </c>
      <c r="H31" s="20">
        <f t="shared" si="2"/>
        <v>1.0628308273780582</v>
      </c>
      <c r="I31" s="21">
        <f t="shared" si="3"/>
        <v>6849</v>
      </c>
      <c r="J31" s="20">
        <f t="shared" si="4"/>
        <v>0.72796402430603513</v>
      </c>
      <c r="K31" s="20">
        <f t="shared" si="5"/>
        <v>0.65227921142678913</v>
      </c>
      <c r="L31" s="33">
        <f t="shared" si="6"/>
        <v>7.5684812879246E-2</v>
      </c>
    </row>
    <row r="32" spans="1:12" x14ac:dyDescent="0.4">
      <c r="A32" s="86" t="s">
        <v>82</v>
      </c>
      <c r="B32" s="68">
        <v>36166</v>
      </c>
      <c r="C32" s="68">
        <v>29988</v>
      </c>
      <c r="D32" s="25">
        <f t="shared" si="0"/>
        <v>1.2060157396291851</v>
      </c>
      <c r="E32" s="26">
        <f t="shared" si="1"/>
        <v>6178</v>
      </c>
      <c r="F32" s="64">
        <v>44099</v>
      </c>
      <c r="G32" s="64">
        <v>41390</v>
      </c>
      <c r="H32" s="27">
        <f t="shared" si="2"/>
        <v>1.065450591930418</v>
      </c>
      <c r="I32" s="18">
        <f t="shared" si="3"/>
        <v>2709</v>
      </c>
      <c r="J32" s="25">
        <f t="shared" si="4"/>
        <v>0.82010929953060163</v>
      </c>
      <c r="K32" s="27">
        <f t="shared" si="5"/>
        <v>0.72452283160183617</v>
      </c>
      <c r="L32" s="32">
        <f t="shared" si="6"/>
        <v>9.5586467928765462E-2</v>
      </c>
    </row>
    <row r="33" spans="1:12" x14ac:dyDescent="0.4">
      <c r="A33" s="86" t="s">
        <v>150</v>
      </c>
      <c r="B33" s="64">
        <v>9740</v>
      </c>
      <c r="C33" s="64">
        <v>7908</v>
      </c>
      <c r="D33" s="25">
        <f t="shared" si="0"/>
        <v>1.2316641375821953</v>
      </c>
      <c r="E33" s="26">
        <f t="shared" si="1"/>
        <v>1832</v>
      </c>
      <c r="F33" s="64">
        <v>14260</v>
      </c>
      <c r="G33" s="64">
        <v>12357</v>
      </c>
      <c r="H33" s="27">
        <f t="shared" si="2"/>
        <v>1.1540017803674032</v>
      </c>
      <c r="I33" s="18">
        <f t="shared" si="3"/>
        <v>1903</v>
      </c>
      <c r="J33" s="25">
        <f t="shared" si="4"/>
        <v>0.68302945301542772</v>
      </c>
      <c r="K33" s="27">
        <f t="shared" si="5"/>
        <v>0.63996115562029621</v>
      </c>
      <c r="L33" s="32">
        <f t="shared" si="6"/>
        <v>4.3068297395131516E-2</v>
      </c>
    </row>
    <row r="34" spans="1:12" x14ac:dyDescent="0.4">
      <c r="A34" s="86" t="s">
        <v>149</v>
      </c>
      <c r="B34" s="64">
        <v>4392</v>
      </c>
      <c r="C34" s="64">
        <v>3058</v>
      </c>
      <c r="D34" s="27">
        <f t="shared" si="0"/>
        <v>1.4362328319162851</v>
      </c>
      <c r="E34" s="18">
        <f t="shared" si="1"/>
        <v>1334</v>
      </c>
      <c r="F34" s="64">
        <v>7420</v>
      </c>
      <c r="G34" s="64">
        <v>5760</v>
      </c>
      <c r="H34" s="27">
        <f t="shared" si="2"/>
        <v>1.2881944444444444</v>
      </c>
      <c r="I34" s="18">
        <f t="shared" si="3"/>
        <v>1660</v>
      </c>
      <c r="J34" s="27">
        <f t="shared" si="4"/>
        <v>0.59191374663072771</v>
      </c>
      <c r="K34" s="27">
        <f t="shared" si="5"/>
        <v>0.53090277777777772</v>
      </c>
      <c r="L34" s="32">
        <f t="shared" si="6"/>
        <v>6.1010968852949987E-2</v>
      </c>
    </row>
    <row r="35" spans="1:12" x14ac:dyDescent="0.4">
      <c r="A35" s="86" t="s">
        <v>80</v>
      </c>
      <c r="B35" s="64">
        <v>11387</v>
      </c>
      <c r="C35" s="63">
        <v>10207</v>
      </c>
      <c r="D35" s="27">
        <f t="shared" si="0"/>
        <v>1.1156069364161849</v>
      </c>
      <c r="E35" s="18">
        <f t="shared" si="1"/>
        <v>1180</v>
      </c>
      <c r="F35" s="64">
        <v>18330</v>
      </c>
      <c r="G35" s="64">
        <v>17690</v>
      </c>
      <c r="H35" s="27">
        <f t="shared" si="2"/>
        <v>1.0361786319954778</v>
      </c>
      <c r="I35" s="18">
        <f t="shared" si="3"/>
        <v>640</v>
      </c>
      <c r="J35" s="27">
        <f t="shared" si="4"/>
        <v>0.6212220403709765</v>
      </c>
      <c r="K35" s="27">
        <f t="shared" si="5"/>
        <v>0.57699265121537591</v>
      </c>
      <c r="L35" s="32">
        <f t="shared" si="6"/>
        <v>4.4229389155600596E-2</v>
      </c>
    </row>
    <row r="36" spans="1:12" x14ac:dyDescent="0.4">
      <c r="A36" s="86" t="s">
        <v>81</v>
      </c>
      <c r="B36" s="64">
        <v>6664</v>
      </c>
      <c r="C36" s="63">
        <v>5305</v>
      </c>
      <c r="D36" s="27">
        <f t="shared" si="0"/>
        <v>1.2561734213006597</v>
      </c>
      <c r="E36" s="18">
        <f t="shared" si="1"/>
        <v>1359</v>
      </c>
      <c r="F36" s="64">
        <v>8440</v>
      </c>
      <c r="G36" s="64">
        <v>8440</v>
      </c>
      <c r="H36" s="27">
        <f t="shared" si="2"/>
        <v>1</v>
      </c>
      <c r="I36" s="18">
        <f t="shared" si="3"/>
        <v>0</v>
      </c>
      <c r="J36" s="27">
        <f t="shared" si="4"/>
        <v>0.78957345971563986</v>
      </c>
      <c r="K36" s="27">
        <f t="shared" si="5"/>
        <v>0.62855450236966826</v>
      </c>
      <c r="L36" s="32">
        <f t="shared" si="6"/>
        <v>0.1610189573459716</v>
      </c>
    </row>
    <row r="37" spans="1:12" x14ac:dyDescent="0.4">
      <c r="A37" s="86" t="s">
        <v>79</v>
      </c>
      <c r="B37" s="64">
        <v>1706</v>
      </c>
      <c r="C37" s="64">
        <v>1679</v>
      </c>
      <c r="D37" s="27">
        <f t="shared" si="0"/>
        <v>1.0160810005955927</v>
      </c>
      <c r="E37" s="18">
        <f t="shared" si="1"/>
        <v>27</v>
      </c>
      <c r="F37" s="64">
        <v>2880</v>
      </c>
      <c r="G37" s="64">
        <v>2880</v>
      </c>
      <c r="H37" s="27">
        <f t="shared" si="2"/>
        <v>1</v>
      </c>
      <c r="I37" s="18">
        <f t="shared" si="3"/>
        <v>0</v>
      </c>
      <c r="J37" s="27">
        <f t="shared" si="4"/>
        <v>0.59236111111111112</v>
      </c>
      <c r="K37" s="27">
        <f t="shared" si="5"/>
        <v>0.58298611111111109</v>
      </c>
      <c r="L37" s="32">
        <f t="shared" si="6"/>
        <v>9.3750000000000222E-3</v>
      </c>
    </row>
    <row r="38" spans="1:12" x14ac:dyDescent="0.4">
      <c r="A38" s="86" t="s">
        <v>78</v>
      </c>
      <c r="B38" s="64">
        <v>2283</v>
      </c>
      <c r="C38" s="64">
        <v>1821</v>
      </c>
      <c r="D38" s="27">
        <f t="shared" si="0"/>
        <v>1.2537067545304779</v>
      </c>
      <c r="E38" s="18">
        <f t="shared" si="1"/>
        <v>462</v>
      </c>
      <c r="F38" s="64">
        <v>2880</v>
      </c>
      <c r="G38" s="64">
        <v>2880</v>
      </c>
      <c r="H38" s="27">
        <f t="shared" si="2"/>
        <v>1</v>
      </c>
      <c r="I38" s="18">
        <f t="shared" si="3"/>
        <v>0</v>
      </c>
      <c r="J38" s="27">
        <f t="shared" si="4"/>
        <v>0.79270833333333335</v>
      </c>
      <c r="K38" s="27">
        <f t="shared" si="5"/>
        <v>0.6322916666666667</v>
      </c>
      <c r="L38" s="32">
        <f t="shared" si="6"/>
        <v>0.16041666666666665</v>
      </c>
    </row>
    <row r="39" spans="1:12" x14ac:dyDescent="0.4">
      <c r="A39" s="87" t="s">
        <v>77</v>
      </c>
      <c r="B39" s="65">
        <v>1237</v>
      </c>
      <c r="C39" s="65">
        <v>1249</v>
      </c>
      <c r="D39" s="23">
        <f t="shared" si="0"/>
        <v>0.99039231385108084</v>
      </c>
      <c r="E39" s="17">
        <f t="shared" si="1"/>
        <v>-12</v>
      </c>
      <c r="F39" s="65">
        <v>2880</v>
      </c>
      <c r="G39" s="65">
        <v>2880</v>
      </c>
      <c r="H39" s="23">
        <f t="shared" si="2"/>
        <v>1</v>
      </c>
      <c r="I39" s="17">
        <f t="shared" si="3"/>
        <v>0</v>
      </c>
      <c r="J39" s="23">
        <f t="shared" si="4"/>
        <v>0.42951388888888886</v>
      </c>
      <c r="K39" s="23">
        <f t="shared" si="5"/>
        <v>0.43368055555555557</v>
      </c>
      <c r="L39" s="22">
        <f t="shared" si="6"/>
        <v>-4.1666666666667074E-3</v>
      </c>
    </row>
    <row r="40" spans="1:12" x14ac:dyDescent="0.4">
      <c r="A40" s="86" t="s">
        <v>95</v>
      </c>
      <c r="B40" s="64">
        <v>757</v>
      </c>
      <c r="C40" s="64">
        <v>738</v>
      </c>
      <c r="D40" s="27">
        <f t="shared" si="0"/>
        <v>1.0257452574525745</v>
      </c>
      <c r="E40" s="18">
        <f t="shared" si="1"/>
        <v>19</v>
      </c>
      <c r="F40" s="64">
        <v>1660</v>
      </c>
      <c r="G40" s="64">
        <v>1660</v>
      </c>
      <c r="H40" s="27">
        <f t="shared" si="2"/>
        <v>1</v>
      </c>
      <c r="I40" s="18">
        <f t="shared" si="3"/>
        <v>0</v>
      </c>
      <c r="J40" s="27">
        <f t="shared" si="4"/>
        <v>0.45602409638554214</v>
      </c>
      <c r="K40" s="27">
        <f t="shared" si="5"/>
        <v>0.44457831325301206</v>
      </c>
      <c r="L40" s="32">
        <f t="shared" si="6"/>
        <v>1.1445783132530085E-2</v>
      </c>
    </row>
    <row r="41" spans="1:12" x14ac:dyDescent="0.4">
      <c r="A41" s="86" t="s">
        <v>74</v>
      </c>
      <c r="B41" s="64">
        <v>2764</v>
      </c>
      <c r="C41" s="64">
        <v>2328</v>
      </c>
      <c r="D41" s="27">
        <f t="shared" si="0"/>
        <v>1.1872852233676976</v>
      </c>
      <c r="E41" s="18">
        <f t="shared" si="1"/>
        <v>436</v>
      </c>
      <c r="F41" s="64">
        <v>3780</v>
      </c>
      <c r="G41" s="64">
        <v>3780</v>
      </c>
      <c r="H41" s="27">
        <f t="shared" si="2"/>
        <v>1</v>
      </c>
      <c r="I41" s="18">
        <f t="shared" si="3"/>
        <v>0</v>
      </c>
      <c r="J41" s="27">
        <f t="shared" si="4"/>
        <v>0.73121693121693121</v>
      </c>
      <c r="K41" s="27">
        <f t="shared" si="5"/>
        <v>0.61587301587301591</v>
      </c>
      <c r="L41" s="32">
        <f t="shared" si="6"/>
        <v>0.1153439153439153</v>
      </c>
    </row>
    <row r="42" spans="1:12" x14ac:dyDescent="0.4">
      <c r="A42" s="86" t="s">
        <v>76</v>
      </c>
      <c r="B42" s="64">
        <v>900</v>
      </c>
      <c r="C42" s="64">
        <v>816</v>
      </c>
      <c r="D42" s="27">
        <f t="shared" si="0"/>
        <v>1.1029411764705883</v>
      </c>
      <c r="E42" s="18">
        <f t="shared" si="1"/>
        <v>84</v>
      </c>
      <c r="F42" s="64">
        <v>1267</v>
      </c>
      <c r="G42" s="64">
        <v>1260</v>
      </c>
      <c r="H42" s="27">
        <f t="shared" si="2"/>
        <v>1.0055555555555555</v>
      </c>
      <c r="I42" s="18">
        <f t="shared" si="3"/>
        <v>7</v>
      </c>
      <c r="J42" s="27">
        <f t="shared" si="4"/>
        <v>0.71033938437253352</v>
      </c>
      <c r="K42" s="27">
        <f t="shared" si="5"/>
        <v>0.64761904761904765</v>
      </c>
      <c r="L42" s="32">
        <f t="shared" si="6"/>
        <v>6.2720336753485872E-2</v>
      </c>
    </row>
    <row r="43" spans="1:12" x14ac:dyDescent="0.4">
      <c r="A43" s="86" t="s">
        <v>75</v>
      </c>
      <c r="B43" s="64">
        <v>937</v>
      </c>
      <c r="C43" s="64">
        <v>893</v>
      </c>
      <c r="D43" s="27">
        <f t="shared" si="0"/>
        <v>1.0492721164613661</v>
      </c>
      <c r="E43" s="18">
        <f t="shared" si="1"/>
        <v>44</v>
      </c>
      <c r="F43" s="64">
        <v>1260</v>
      </c>
      <c r="G43" s="64">
        <v>1260</v>
      </c>
      <c r="H43" s="27">
        <f t="shared" si="2"/>
        <v>1</v>
      </c>
      <c r="I43" s="18">
        <f t="shared" si="3"/>
        <v>0</v>
      </c>
      <c r="J43" s="27">
        <f t="shared" si="4"/>
        <v>0.74365079365079367</v>
      </c>
      <c r="K43" s="27">
        <f t="shared" si="5"/>
        <v>0.70873015873015877</v>
      </c>
      <c r="L43" s="32">
        <f t="shared" si="6"/>
        <v>3.4920634920634908E-2</v>
      </c>
    </row>
    <row r="44" spans="1:12" x14ac:dyDescent="0.4">
      <c r="A44" s="86" t="s">
        <v>147</v>
      </c>
      <c r="B44" s="64">
        <v>904</v>
      </c>
      <c r="C44" s="64">
        <v>1020</v>
      </c>
      <c r="D44" s="27">
        <f t="shared" si="0"/>
        <v>0.88627450980392153</v>
      </c>
      <c r="E44" s="18">
        <f t="shared" si="1"/>
        <v>-116</v>
      </c>
      <c r="F44" s="64">
        <v>1660</v>
      </c>
      <c r="G44" s="64">
        <v>1660</v>
      </c>
      <c r="H44" s="27">
        <f t="shared" si="2"/>
        <v>1</v>
      </c>
      <c r="I44" s="18">
        <f t="shared" si="3"/>
        <v>0</v>
      </c>
      <c r="J44" s="27">
        <f t="shared" si="4"/>
        <v>0.54457831325301209</v>
      </c>
      <c r="K44" s="27">
        <f t="shared" si="5"/>
        <v>0.61445783132530118</v>
      </c>
      <c r="L44" s="32">
        <f t="shared" si="6"/>
        <v>-6.9879518072289093E-2</v>
      </c>
    </row>
    <row r="45" spans="1:12" x14ac:dyDescent="0.4">
      <c r="A45" s="86" t="s">
        <v>98</v>
      </c>
      <c r="B45" s="64">
        <v>1054</v>
      </c>
      <c r="C45" s="64">
        <v>874</v>
      </c>
      <c r="D45" s="27">
        <f t="shared" si="0"/>
        <v>1.2059496567505721</v>
      </c>
      <c r="E45" s="18">
        <f t="shared" si="1"/>
        <v>180</v>
      </c>
      <c r="F45" s="64">
        <v>1260</v>
      </c>
      <c r="G45" s="64">
        <v>1260</v>
      </c>
      <c r="H45" s="27">
        <f t="shared" si="2"/>
        <v>1</v>
      </c>
      <c r="I45" s="18">
        <f t="shared" si="3"/>
        <v>0</v>
      </c>
      <c r="J45" s="27">
        <f t="shared" si="4"/>
        <v>0.83650793650793653</v>
      </c>
      <c r="K45" s="27">
        <f t="shared" si="5"/>
        <v>0.69365079365079363</v>
      </c>
      <c r="L45" s="32">
        <f t="shared" si="6"/>
        <v>0.1428571428571429</v>
      </c>
    </row>
    <row r="46" spans="1:12" x14ac:dyDescent="0.4">
      <c r="A46" s="86" t="s">
        <v>146</v>
      </c>
      <c r="B46" s="64">
        <v>1166</v>
      </c>
      <c r="C46" s="64">
        <v>1079</v>
      </c>
      <c r="D46" s="27">
        <f t="shared" si="0"/>
        <v>1.0806302131603336</v>
      </c>
      <c r="E46" s="18">
        <f t="shared" si="1"/>
        <v>87</v>
      </c>
      <c r="F46" s="64">
        <v>1260</v>
      </c>
      <c r="G46" s="64">
        <v>1330</v>
      </c>
      <c r="H46" s="27">
        <f t="shared" si="2"/>
        <v>0.94736842105263153</v>
      </c>
      <c r="I46" s="18">
        <f t="shared" si="3"/>
        <v>-70</v>
      </c>
      <c r="J46" s="27">
        <f t="shared" si="4"/>
        <v>0.92539682539682544</v>
      </c>
      <c r="K46" s="27">
        <f t="shared" si="5"/>
        <v>0.81127819548872182</v>
      </c>
      <c r="L46" s="32">
        <f t="shared" si="6"/>
        <v>0.11411862990810362</v>
      </c>
    </row>
    <row r="47" spans="1:12" x14ac:dyDescent="0.4">
      <c r="A47" s="86" t="s">
        <v>145</v>
      </c>
      <c r="B47" s="64">
        <v>1106</v>
      </c>
      <c r="C47" s="64">
        <v>969</v>
      </c>
      <c r="D47" s="27">
        <f t="shared" si="0"/>
        <v>1.1413828689370484</v>
      </c>
      <c r="E47" s="18">
        <f t="shared" si="1"/>
        <v>137</v>
      </c>
      <c r="F47" s="64">
        <v>1260</v>
      </c>
      <c r="G47" s="64">
        <v>1260</v>
      </c>
      <c r="H47" s="27">
        <f t="shared" si="2"/>
        <v>1</v>
      </c>
      <c r="I47" s="18">
        <f t="shared" si="3"/>
        <v>0</v>
      </c>
      <c r="J47" s="27">
        <f t="shared" si="4"/>
        <v>0.87777777777777777</v>
      </c>
      <c r="K47" s="27">
        <f t="shared" si="5"/>
        <v>0.76904761904761909</v>
      </c>
      <c r="L47" s="32">
        <f t="shared" si="6"/>
        <v>0.10873015873015868</v>
      </c>
    </row>
    <row r="48" spans="1:12" x14ac:dyDescent="0.4">
      <c r="A48" s="85" t="s">
        <v>144</v>
      </c>
      <c r="B48" s="61">
        <v>1176</v>
      </c>
      <c r="C48" s="61">
        <v>1171</v>
      </c>
      <c r="D48" s="36">
        <f t="shared" si="0"/>
        <v>1.004269854824936</v>
      </c>
      <c r="E48" s="16">
        <f t="shared" si="1"/>
        <v>5</v>
      </c>
      <c r="F48" s="61">
        <v>1260</v>
      </c>
      <c r="G48" s="61">
        <v>1260</v>
      </c>
      <c r="H48" s="36">
        <f t="shared" si="2"/>
        <v>1</v>
      </c>
      <c r="I48" s="16">
        <f t="shared" si="3"/>
        <v>0</v>
      </c>
      <c r="J48" s="36">
        <f t="shared" si="4"/>
        <v>0.93333333333333335</v>
      </c>
      <c r="K48" s="36">
        <f t="shared" si="5"/>
        <v>0.92936507936507939</v>
      </c>
      <c r="L48" s="35">
        <f t="shared" si="6"/>
        <v>3.9682539682539542E-3</v>
      </c>
    </row>
    <row r="49" spans="3:11" x14ac:dyDescent="0.4">
      <c r="C49" s="12"/>
      <c r="D49" s="14"/>
      <c r="E49" s="14"/>
      <c r="F49" s="12"/>
      <c r="G49" s="12"/>
      <c r="H49" s="14"/>
      <c r="I49" s="14"/>
      <c r="J49" s="12"/>
      <c r="K49" s="12"/>
    </row>
    <row r="50" spans="3:11" x14ac:dyDescent="0.4">
      <c r="C50" s="12"/>
      <c r="D50" s="14"/>
      <c r="E50" s="14"/>
      <c r="F50" s="12"/>
      <c r="G50" s="12"/>
      <c r="H50" s="14"/>
      <c r="I50" s="14"/>
      <c r="J50" s="12"/>
      <c r="K50" s="12"/>
    </row>
    <row r="51" spans="3:11" x14ac:dyDescent="0.4">
      <c r="C51" s="12"/>
      <c r="E51" s="14"/>
      <c r="G51" s="12"/>
      <c r="I51" s="14"/>
      <c r="K51" s="12"/>
    </row>
    <row r="52" spans="3:11" x14ac:dyDescent="0.4">
      <c r="C52" s="12"/>
      <c r="E52" s="14"/>
      <c r="G52" s="12"/>
      <c r="I52" s="14"/>
      <c r="K52" s="12"/>
    </row>
    <row r="53" spans="3:11" x14ac:dyDescent="0.4">
      <c r="C53" s="12"/>
      <c r="E53" s="14"/>
      <c r="G53" s="12"/>
      <c r="I53" s="14"/>
      <c r="K53" s="12"/>
    </row>
    <row r="54" spans="3:11" x14ac:dyDescent="0.4">
      <c r="C54" s="12"/>
      <c r="E54" s="14"/>
      <c r="G54" s="12"/>
      <c r="I54" s="14"/>
      <c r="K54" s="12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&amp;C&amp;16【修正後】2005年月間（上中下旬）動向７月</oddHeader>
    <oddFooter>&amp;L沖縄県&amp;C&amp;P ﾍﾟｰｼﾞ&amp;R&amp;D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I1" workbookViewId="0"/>
  </sheetViews>
  <sheetFormatPr defaultColWidth="15.75" defaultRowHeight="10.5" x14ac:dyDescent="0.4"/>
  <cols>
    <col min="1" max="1" width="22" style="145" bestFit="1" customWidth="1"/>
    <col min="2" max="3" width="11.25" style="14" customWidth="1"/>
    <col min="4" max="5" width="11.25" style="145" customWidth="1"/>
    <col min="6" max="7" width="11.25" style="14" customWidth="1"/>
    <col min="8" max="9" width="11.25" style="145" customWidth="1"/>
    <col min="10" max="11" width="11.25" style="14" customWidth="1"/>
    <col min="12" max="12" width="11.25" style="145" customWidth="1"/>
    <col min="13" max="13" width="9" style="145" bestFit="1" customWidth="1"/>
    <col min="14" max="14" width="6.5" style="145" bestFit="1" customWidth="1"/>
    <col min="15" max="256" width="15.75" style="145"/>
    <col min="257" max="257" width="22" style="145" bestFit="1" customWidth="1"/>
    <col min="258" max="268" width="11.25" style="145" customWidth="1"/>
    <col min="269" max="269" width="9" style="145" bestFit="1" customWidth="1"/>
    <col min="270" max="270" width="6.5" style="145" bestFit="1" customWidth="1"/>
    <col min="271" max="512" width="15.75" style="145"/>
    <col min="513" max="513" width="22" style="145" bestFit="1" customWidth="1"/>
    <col min="514" max="524" width="11.25" style="145" customWidth="1"/>
    <col min="525" max="525" width="9" style="145" bestFit="1" customWidth="1"/>
    <col min="526" max="526" width="6.5" style="145" bestFit="1" customWidth="1"/>
    <col min="527" max="768" width="15.75" style="145"/>
    <col min="769" max="769" width="22" style="145" bestFit="1" customWidth="1"/>
    <col min="770" max="780" width="11.25" style="145" customWidth="1"/>
    <col min="781" max="781" width="9" style="145" bestFit="1" customWidth="1"/>
    <col min="782" max="782" width="6.5" style="145" bestFit="1" customWidth="1"/>
    <col min="783" max="1024" width="15.75" style="145"/>
    <col min="1025" max="1025" width="22" style="145" bestFit="1" customWidth="1"/>
    <col min="1026" max="1036" width="11.25" style="145" customWidth="1"/>
    <col min="1037" max="1037" width="9" style="145" bestFit="1" customWidth="1"/>
    <col min="1038" max="1038" width="6.5" style="145" bestFit="1" customWidth="1"/>
    <col min="1039" max="1280" width="15.75" style="145"/>
    <col min="1281" max="1281" width="22" style="145" bestFit="1" customWidth="1"/>
    <col min="1282" max="1292" width="11.25" style="145" customWidth="1"/>
    <col min="1293" max="1293" width="9" style="145" bestFit="1" customWidth="1"/>
    <col min="1294" max="1294" width="6.5" style="145" bestFit="1" customWidth="1"/>
    <col min="1295" max="1536" width="15.75" style="145"/>
    <col min="1537" max="1537" width="22" style="145" bestFit="1" customWidth="1"/>
    <col min="1538" max="1548" width="11.25" style="145" customWidth="1"/>
    <col min="1549" max="1549" width="9" style="145" bestFit="1" customWidth="1"/>
    <col min="1550" max="1550" width="6.5" style="145" bestFit="1" customWidth="1"/>
    <col min="1551" max="1792" width="15.75" style="145"/>
    <col min="1793" max="1793" width="22" style="145" bestFit="1" customWidth="1"/>
    <col min="1794" max="1804" width="11.25" style="145" customWidth="1"/>
    <col min="1805" max="1805" width="9" style="145" bestFit="1" customWidth="1"/>
    <col min="1806" max="1806" width="6.5" style="145" bestFit="1" customWidth="1"/>
    <col min="1807" max="2048" width="15.75" style="145"/>
    <col min="2049" max="2049" width="22" style="145" bestFit="1" customWidth="1"/>
    <col min="2050" max="2060" width="11.25" style="145" customWidth="1"/>
    <col min="2061" max="2061" width="9" style="145" bestFit="1" customWidth="1"/>
    <col min="2062" max="2062" width="6.5" style="145" bestFit="1" customWidth="1"/>
    <col min="2063" max="2304" width="15.75" style="145"/>
    <col min="2305" max="2305" width="22" style="145" bestFit="1" customWidth="1"/>
    <col min="2306" max="2316" width="11.25" style="145" customWidth="1"/>
    <col min="2317" max="2317" width="9" style="145" bestFit="1" customWidth="1"/>
    <col min="2318" max="2318" width="6.5" style="145" bestFit="1" customWidth="1"/>
    <col min="2319" max="2560" width="15.75" style="145"/>
    <col min="2561" max="2561" width="22" style="145" bestFit="1" customWidth="1"/>
    <col min="2562" max="2572" width="11.25" style="145" customWidth="1"/>
    <col min="2573" max="2573" width="9" style="145" bestFit="1" customWidth="1"/>
    <col min="2574" max="2574" width="6.5" style="145" bestFit="1" customWidth="1"/>
    <col min="2575" max="2816" width="15.75" style="145"/>
    <col min="2817" max="2817" width="22" style="145" bestFit="1" customWidth="1"/>
    <col min="2818" max="2828" width="11.25" style="145" customWidth="1"/>
    <col min="2829" max="2829" width="9" style="145" bestFit="1" customWidth="1"/>
    <col min="2830" max="2830" width="6.5" style="145" bestFit="1" customWidth="1"/>
    <col min="2831" max="3072" width="15.75" style="145"/>
    <col min="3073" max="3073" width="22" style="145" bestFit="1" customWidth="1"/>
    <col min="3074" max="3084" width="11.25" style="145" customWidth="1"/>
    <col min="3085" max="3085" width="9" style="145" bestFit="1" customWidth="1"/>
    <col min="3086" max="3086" width="6.5" style="145" bestFit="1" customWidth="1"/>
    <col min="3087" max="3328" width="15.75" style="145"/>
    <col min="3329" max="3329" width="22" style="145" bestFit="1" customWidth="1"/>
    <col min="3330" max="3340" width="11.25" style="145" customWidth="1"/>
    <col min="3341" max="3341" width="9" style="145" bestFit="1" customWidth="1"/>
    <col min="3342" max="3342" width="6.5" style="145" bestFit="1" customWidth="1"/>
    <col min="3343" max="3584" width="15.75" style="145"/>
    <col min="3585" max="3585" width="22" style="145" bestFit="1" customWidth="1"/>
    <col min="3586" max="3596" width="11.25" style="145" customWidth="1"/>
    <col min="3597" max="3597" width="9" style="145" bestFit="1" customWidth="1"/>
    <col min="3598" max="3598" width="6.5" style="145" bestFit="1" customWidth="1"/>
    <col min="3599" max="3840" width="15.75" style="145"/>
    <col min="3841" max="3841" width="22" style="145" bestFit="1" customWidth="1"/>
    <col min="3842" max="3852" width="11.25" style="145" customWidth="1"/>
    <col min="3853" max="3853" width="9" style="145" bestFit="1" customWidth="1"/>
    <col min="3854" max="3854" width="6.5" style="145" bestFit="1" customWidth="1"/>
    <col min="3855" max="4096" width="15.75" style="145"/>
    <col min="4097" max="4097" width="22" style="145" bestFit="1" customWidth="1"/>
    <col min="4098" max="4108" width="11.25" style="145" customWidth="1"/>
    <col min="4109" max="4109" width="9" style="145" bestFit="1" customWidth="1"/>
    <col min="4110" max="4110" width="6.5" style="145" bestFit="1" customWidth="1"/>
    <col min="4111" max="4352" width="15.75" style="145"/>
    <col min="4353" max="4353" width="22" style="145" bestFit="1" customWidth="1"/>
    <col min="4354" max="4364" width="11.25" style="145" customWidth="1"/>
    <col min="4365" max="4365" width="9" style="145" bestFit="1" customWidth="1"/>
    <col min="4366" max="4366" width="6.5" style="145" bestFit="1" customWidth="1"/>
    <col min="4367" max="4608" width="15.75" style="145"/>
    <col min="4609" max="4609" width="22" style="145" bestFit="1" customWidth="1"/>
    <col min="4610" max="4620" width="11.25" style="145" customWidth="1"/>
    <col min="4621" max="4621" width="9" style="145" bestFit="1" customWidth="1"/>
    <col min="4622" max="4622" width="6.5" style="145" bestFit="1" customWidth="1"/>
    <col min="4623" max="4864" width="15.75" style="145"/>
    <col min="4865" max="4865" width="22" style="145" bestFit="1" customWidth="1"/>
    <col min="4866" max="4876" width="11.25" style="145" customWidth="1"/>
    <col min="4877" max="4877" width="9" style="145" bestFit="1" customWidth="1"/>
    <col min="4878" max="4878" width="6.5" style="145" bestFit="1" customWidth="1"/>
    <col min="4879" max="5120" width="15.75" style="145"/>
    <col min="5121" max="5121" width="22" style="145" bestFit="1" customWidth="1"/>
    <col min="5122" max="5132" width="11.25" style="145" customWidth="1"/>
    <col min="5133" max="5133" width="9" style="145" bestFit="1" customWidth="1"/>
    <col min="5134" max="5134" width="6.5" style="145" bestFit="1" customWidth="1"/>
    <col min="5135" max="5376" width="15.75" style="145"/>
    <col min="5377" max="5377" width="22" style="145" bestFit="1" customWidth="1"/>
    <col min="5378" max="5388" width="11.25" style="145" customWidth="1"/>
    <col min="5389" max="5389" width="9" style="145" bestFit="1" customWidth="1"/>
    <col min="5390" max="5390" width="6.5" style="145" bestFit="1" customWidth="1"/>
    <col min="5391" max="5632" width="15.75" style="145"/>
    <col min="5633" max="5633" width="22" style="145" bestFit="1" customWidth="1"/>
    <col min="5634" max="5644" width="11.25" style="145" customWidth="1"/>
    <col min="5645" max="5645" width="9" style="145" bestFit="1" customWidth="1"/>
    <col min="5646" max="5646" width="6.5" style="145" bestFit="1" customWidth="1"/>
    <col min="5647" max="5888" width="15.75" style="145"/>
    <col min="5889" max="5889" width="22" style="145" bestFit="1" customWidth="1"/>
    <col min="5890" max="5900" width="11.25" style="145" customWidth="1"/>
    <col min="5901" max="5901" width="9" style="145" bestFit="1" customWidth="1"/>
    <col min="5902" max="5902" width="6.5" style="145" bestFit="1" customWidth="1"/>
    <col min="5903" max="6144" width="15.75" style="145"/>
    <col min="6145" max="6145" width="22" style="145" bestFit="1" customWidth="1"/>
    <col min="6146" max="6156" width="11.25" style="145" customWidth="1"/>
    <col min="6157" max="6157" width="9" style="145" bestFit="1" customWidth="1"/>
    <col min="6158" max="6158" width="6.5" style="145" bestFit="1" customWidth="1"/>
    <col min="6159" max="6400" width="15.75" style="145"/>
    <col min="6401" max="6401" width="22" style="145" bestFit="1" customWidth="1"/>
    <col min="6402" max="6412" width="11.25" style="145" customWidth="1"/>
    <col min="6413" max="6413" width="9" style="145" bestFit="1" customWidth="1"/>
    <col min="6414" max="6414" width="6.5" style="145" bestFit="1" customWidth="1"/>
    <col min="6415" max="6656" width="15.75" style="145"/>
    <col min="6657" max="6657" width="22" style="145" bestFit="1" customWidth="1"/>
    <col min="6658" max="6668" width="11.25" style="145" customWidth="1"/>
    <col min="6669" max="6669" width="9" style="145" bestFit="1" customWidth="1"/>
    <col min="6670" max="6670" width="6.5" style="145" bestFit="1" customWidth="1"/>
    <col min="6671" max="6912" width="15.75" style="145"/>
    <col min="6913" max="6913" width="22" style="145" bestFit="1" customWidth="1"/>
    <col min="6914" max="6924" width="11.25" style="145" customWidth="1"/>
    <col min="6925" max="6925" width="9" style="145" bestFit="1" customWidth="1"/>
    <col min="6926" max="6926" width="6.5" style="145" bestFit="1" customWidth="1"/>
    <col min="6927" max="7168" width="15.75" style="145"/>
    <col min="7169" max="7169" width="22" style="145" bestFit="1" customWidth="1"/>
    <col min="7170" max="7180" width="11.25" style="145" customWidth="1"/>
    <col min="7181" max="7181" width="9" style="145" bestFit="1" customWidth="1"/>
    <col min="7182" max="7182" width="6.5" style="145" bestFit="1" customWidth="1"/>
    <col min="7183" max="7424" width="15.75" style="145"/>
    <col min="7425" max="7425" width="22" style="145" bestFit="1" customWidth="1"/>
    <col min="7426" max="7436" width="11.25" style="145" customWidth="1"/>
    <col min="7437" max="7437" width="9" style="145" bestFit="1" customWidth="1"/>
    <col min="7438" max="7438" width="6.5" style="145" bestFit="1" customWidth="1"/>
    <col min="7439" max="7680" width="15.75" style="145"/>
    <col min="7681" max="7681" width="22" style="145" bestFit="1" customWidth="1"/>
    <col min="7682" max="7692" width="11.25" style="145" customWidth="1"/>
    <col min="7693" max="7693" width="9" style="145" bestFit="1" customWidth="1"/>
    <col min="7694" max="7694" width="6.5" style="145" bestFit="1" customWidth="1"/>
    <col min="7695" max="7936" width="15.75" style="145"/>
    <col min="7937" max="7937" width="22" style="145" bestFit="1" customWidth="1"/>
    <col min="7938" max="7948" width="11.25" style="145" customWidth="1"/>
    <col min="7949" max="7949" width="9" style="145" bestFit="1" customWidth="1"/>
    <col min="7950" max="7950" width="6.5" style="145" bestFit="1" customWidth="1"/>
    <col min="7951" max="8192" width="15.75" style="145"/>
    <col min="8193" max="8193" width="22" style="145" bestFit="1" customWidth="1"/>
    <col min="8194" max="8204" width="11.25" style="145" customWidth="1"/>
    <col min="8205" max="8205" width="9" style="145" bestFit="1" customWidth="1"/>
    <col min="8206" max="8206" width="6.5" style="145" bestFit="1" customWidth="1"/>
    <col min="8207" max="8448" width="15.75" style="145"/>
    <col min="8449" max="8449" width="22" style="145" bestFit="1" customWidth="1"/>
    <col min="8450" max="8460" width="11.25" style="145" customWidth="1"/>
    <col min="8461" max="8461" width="9" style="145" bestFit="1" customWidth="1"/>
    <col min="8462" max="8462" width="6.5" style="145" bestFit="1" customWidth="1"/>
    <col min="8463" max="8704" width="15.75" style="145"/>
    <col min="8705" max="8705" width="22" style="145" bestFit="1" customWidth="1"/>
    <col min="8706" max="8716" width="11.25" style="145" customWidth="1"/>
    <col min="8717" max="8717" width="9" style="145" bestFit="1" customWidth="1"/>
    <col min="8718" max="8718" width="6.5" style="145" bestFit="1" customWidth="1"/>
    <col min="8719" max="8960" width="15.75" style="145"/>
    <col min="8961" max="8961" width="22" style="145" bestFit="1" customWidth="1"/>
    <col min="8962" max="8972" width="11.25" style="145" customWidth="1"/>
    <col min="8973" max="8973" width="9" style="145" bestFit="1" customWidth="1"/>
    <col min="8974" max="8974" width="6.5" style="145" bestFit="1" customWidth="1"/>
    <col min="8975" max="9216" width="15.75" style="145"/>
    <col min="9217" max="9217" width="22" style="145" bestFit="1" customWidth="1"/>
    <col min="9218" max="9228" width="11.25" style="145" customWidth="1"/>
    <col min="9229" max="9229" width="9" style="145" bestFit="1" customWidth="1"/>
    <col min="9230" max="9230" width="6.5" style="145" bestFit="1" customWidth="1"/>
    <col min="9231" max="9472" width="15.75" style="145"/>
    <col min="9473" max="9473" width="22" style="145" bestFit="1" customWidth="1"/>
    <col min="9474" max="9484" width="11.25" style="145" customWidth="1"/>
    <col min="9485" max="9485" width="9" style="145" bestFit="1" customWidth="1"/>
    <col min="9486" max="9486" width="6.5" style="145" bestFit="1" customWidth="1"/>
    <col min="9487" max="9728" width="15.75" style="145"/>
    <col min="9729" max="9729" width="22" style="145" bestFit="1" customWidth="1"/>
    <col min="9730" max="9740" width="11.25" style="145" customWidth="1"/>
    <col min="9741" max="9741" width="9" style="145" bestFit="1" customWidth="1"/>
    <col min="9742" max="9742" width="6.5" style="145" bestFit="1" customWidth="1"/>
    <col min="9743" max="9984" width="15.75" style="145"/>
    <col min="9985" max="9985" width="22" style="145" bestFit="1" customWidth="1"/>
    <col min="9986" max="9996" width="11.25" style="145" customWidth="1"/>
    <col min="9997" max="9997" width="9" style="145" bestFit="1" customWidth="1"/>
    <col min="9998" max="9998" width="6.5" style="145" bestFit="1" customWidth="1"/>
    <col min="9999" max="10240" width="15.75" style="145"/>
    <col min="10241" max="10241" width="22" style="145" bestFit="1" customWidth="1"/>
    <col min="10242" max="10252" width="11.25" style="145" customWidth="1"/>
    <col min="10253" max="10253" width="9" style="145" bestFit="1" customWidth="1"/>
    <col min="10254" max="10254" width="6.5" style="145" bestFit="1" customWidth="1"/>
    <col min="10255" max="10496" width="15.75" style="145"/>
    <col min="10497" max="10497" width="22" style="145" bestFit="1" customWidth="1"/>
    <col min="10498" max="10508" width="11.25" style="145" customWidth="1"/>
    <col min="10509" max="10509" width="9" style="145" bestFit="1" customWidth="1"/>
    <col min="10510" max="10510" width="6.5" style="145" bestFit="1" customWidth="1"/>
    <col min="10511" max="10752" width="15.75" style="145"/>
    <col min="10753" max="10753" width="22" style="145" bestFit="1" customWidth="1"/>
    <col min="10754" max="10764" width="11.25" style="145" customWidth="1"/>
    <col min="10765" max="10765" width="9" style="145" bestFit="1" customWidth="1"/>
    <col min="10766" max="10766" width="6.5" style="145" bestFit="1" customWidth="1"/>
    <col min="10767" max="11008" width="15.75" style="145"/>
    <col min="11009" max="11009" width="22" style="145" bestFit="1" customWidth="1"/>
    <col min="11010" max="11020" width="11.25" style="145" customWidth="1"/>
    <col min="11021" max="11021" width="9" style="145" bestFit="1" customWidth="1"/>
    <col min="11022" max="11022" width="6.5" style="145" bestFit="1" customWidth="1"/>
    <col min="11023" max="11264" width="15.75" style="145"/>
    <col min="11265" max="11265" width="22" style="145" bestFit="1" customWidth="1"/>
    <col min="11266" max="11276" width="11.25" style="145" customWidth="1"/>
    <col min="11277" max="11277" width="9" style="145" bestFit="1" customWidth="1"/>
    <col min="11278" max="11278" width="6.5" style="145" bestFit="1" customWidth="1"/>
    <col min="11279" max="11520" width="15.75" style="145"/>
    <col min="11521" max="11521" width="22" style="145" bestFit="1" customWidth="1"/>
    <col min="11522" max="11532" width="11.25" style="145" customWidth="1"/>
    <col min="11533" max="11533" width="9" style="145" bestFit="1" customWidth="1"/>
    <col min="11534" max="11534" width="6.5" style="145" bestFit="1" customWidth="1"/>
    <col min="11535" max="11776" width="15.75" style="145"/>
    <col min="11777" max="11777" width="22" style="145" bestFit="1" customWidth="1"/>
    <col min="11778" max="11788" width="11.25" style="145" customWidth="1"/>
    <col min="11789" max="11789" width="9" style="145" bestFit="1" customWidth="1"/>
    <col min="11790" max="11790" width="6.5" style="145" bestFit="1" customWidth="1"/>
    <col min="11791" max="12032" width="15.75" style="145"/>
    <col min="12033" max="12033" width="22" style="145" bestFit="1" customWidth="1"/>
    <col min="12034" max="12044" width="11.25" style="145" customWidth="1"/>
    <col min="12045" max="12045" width="9" style="145" bestFit="1" customWidth="1"/>
    <col min="12046" max="12046" width="6.5" style="145" bestFit="1" customWidth="1"/>
    <col min="12047" max="12288" width="15.75" style="145"/>
    <col min="12289" max="12289" width="22" style="145" bestFit="1" customWidth="1"/>
    <col min="12290" max="12300" width="11.25" style="145" customWidth="1"/>
    <col min="12301" max="12301" width="9" style="145" bestFit="1" customWidth="1"/>
    <col min="12302" max="12302" width="6.5" style="145" bestFit="1" customWidth="1"/>
    <col min="12303" max="12544" width="15.75" style="145"/>
    <col min="12545" max="12545" width="22" style="145" bestFit="1" customWidth="1"/>
    <col min="12546" max="12556" width="11.25" style="145" customWidth="1"/>
    <col min="12557" max="12557" width="9" style="145" bestFit="1" customWidth="1"/>
    <col min="12558" max="12558" width="6.5" style="145" bestFit="1" customWidth="1"/>
    <col min="12559" max="12800" width="15.75" style="145"/>
    <col min="12801" max="12801" width="22" style="145" bestFit="1" customWidth="1"/>
    <col min="12802" max="12812" width="11.25" style="145" customWidth="1"/>
    <col min="12813" max="12813" width="9" style="145" bestFit="1" customWidth="1"/>
    <col min="12814" max="12814" width="6.5" style="145" bestFit="1" customWidth="1"/>
    <col min="12815" max="13056" width="15.75" style="145"/>
    <col min="13057" max="13057" width="22" style="145" bestFit="1" customWidth="1"/>
    <col min="13058" max="13068" width="11.25" style="145" customWidth="1"/>
    <col min="13069" max="13069" width="9" style="145" bestFit="1" customWidth="1"/>
    <col min="13070" max="13070" width="6.5" style="145" bestFit="1" customWidth="1"/>
    <col min="13071" max="13312" width="15.75" style="145"/>
    <col min="13313" max="13313" width="22" style="145" bestFit="1" customWidth="1"/>
    <col min="13314" max="13324" width="11.25" style="145" customWidth="1"/>
    <col min="13325" max="13325" width="9" style="145" bestFit="1" customWidth="1"/>
    <col min="13326" max="13326" width="6.5" style="145" bestFit="1" customWidth="1"/>
    <col min="13327" max="13568" width="15.75" style="145"/>
    <col min="13569" max="13569" width="22" style="145" bestFit="1" customWidth="1"/>
    <col min="13570" max="13580" width="11.25" style="145" customWidth="1"/>
    <col min="13581" max="13581" width="9" style="145" bestFit="1" customWidth="1"/>
    <col min="13582" max="13582" width="6.5" style="145" bestFit="1" customWidth="1"/>
    <col min="13583" max="13824" width="15.75" style="145"/>
    <col min="13825" max="13825" width="22" style="145" bestFit="1" customWidth="1"/>
    <col min="13826" max="13836" width="11.25" style="145" customWidth="1"/>
    <col min="13837" max="13837" width="9" style="145" bestFit="1" customWidth="1"/>
    <col min="13838" max="13838" width="6.5" style="145" bestFit="1" customWidth="1"/>
    <col min="13839" max="14080" width="15.75" style="145"/>
    <col min="14081" max="14081" width="22" style="145" bestFit="1" customWidth="1"/>
    <col min="14082" max="14092" width="11.25" style="145" customWidth="1"/>
    <col min="14093" max="14093" width="9" style="145" bestFit="1" customWidth="1"/>
    <col min="14094" max="14094" width="6.5" style="145" bestFit="1" customWidth="1"/>
    <col min="14095" max="14336" width="15.75" style="145"/>
    <col min="14337" max="14337" width="22" style="145" bestFit="1" customWidth="1"/>
    <col min="14338" max="14348" width="11.25" style="145" customWidth="1"/>
    <col min="14349" max="14349" width="9" style="145" bestFit="1" customWidth="1"/>
    <col min="14350" max="14350" width="6.5" style="145" bestFit="1" customWidth="1"/>
    <col min="14351" max="14592" width="15.75" style="145"/>
    <col min="14593" max="14593" width="22" style="145" bestFit="1" customWidth="1"/>
    <col min="14594" max="14604" width="11.25" style="145" customWidth="1"/>
    <col min="14605" max="14605" width="9" style="145" bestFit="1" customWidth="1"/>
    <col min="14606" max="14606" width="6.5" style="145" bestFit="1" customWidth="1"/>
    <col min="14607" max="14848" width="15.75" style="145"/>
    <col min="14849" max="14849" width="22" style="145" bestFit="1" customWidth="1"/>
    <col min="14850" max="14860" width="11.25" style="145" customWidth="1"/>
    <col min="14861" max="14861" width="9" style="145" bestFit="1" customWidth="1"/>
    <col min="14862" max="14862" width="6.5" style="145" bestFit="1" customWidth="1"/>
    <col min="14863" max="15104" width="15.75" style="145"/>
    <col min="15105" max="15105" width="22" style="145" bestFit="1" customWidth="1"/>
    <col min="15106" max="15116" width="11.25" style="145" customWidth="1"/>
    <col min="15117" max="15117" width="9" style="145" bestFit="1" customWidth="1"/>
    <col min="15118" max="15118" width="6.5" style="145" bestFit="1" customWidth="1"/>
    <col min="15119" max="15360" width="15.75" style="145"/>
    <col min="15361" max="15361" width="22" style="145" bestFit="1" customWidth="1"/>
    <col min="15362" max="15372" width="11.25" style="145" customWidth="1"/>
    <col min="15373" max="15373" width="9" style="145" bestFit="1" customWidth="1"/>
    <col min="15374" max="15374" width="6.5" style="145" bestFit="1" customWidth="1"/>
    <col min="15375" max="15616" width="15.75" style="145"/>
    <col min="15617" max="15617" width="22" style="145" bestFit="1" customWidth="1"/>
    <col min="15618" max="15628" width="11.25" style="145" customWidth="1"/>
    <col min="15629" max="15629" width="9" style="145" bestFit="1" customWidth="1"/>
    <col min="15630" max="15630" width="6.5" style="145" bestFit="1" customWidth="1"/>
    <col min="15631" max="15872" width="15.75" style="145"/>
    <col min="15873" max="15873" width="22" style="145" bestFit="1" customWidth="1"/>
    <col min="15874" max="15884" width="11.25" style="145" customWidth="1"/>
    <col min="15885" max="15885" width="9" style="145" bestFit="1" customWidth="1"/>
    <col min="15886" max="15886" width="6.5" style="145" bestFit="1" customWidth="1"/>
    <col min="15887" max="16128" width="15.75" style="145"/>
    <col min="16129" max="16129" width="22" style="145" bestFit="1" customWidth="1"/>
    <col min="16130" max="16140" width="11.25" style="145" customWidth="1"/>
    <col min="16141" max="16141" width="9" style="145" bestFit="1" customWidth="1"/>
    <col min="16142" max="16142" width="6.5" style="145" bestFit="1" customWidth="1"/>
    <col min="16143" max="16384" width="15.75" style="145"/>
  </cols>
  <sheetData>
    <row r="1" spans="1:12" s="12" customFormat="1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７月(中旬)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80"/>
      <c r="B2" s="187" t="s">
        <v>88</v>
      </c>
      <c r="C2" s="188"/>
      <c r="D2" s="188"/>
      <c r="E2" s="189"/>
      <c r="F2" s="187" t="s">
        <v>243</v>
      </c>
      <c r="G2" s="188"/>
      <c r="H2" s="188"/>
      <c r="I2" s="189"/>
      <c r="J2" s="187" t="s">
        <v>244</v>
      </c>
      <c r="K2" s="188"/>
      <c r="L2" s="189"/>
    </row>
    <row r="3" spans="1:12" x14ac:dyDescent="0.4">
      <c r="A3" s="178"/>
      <c r="B3" s="181"/>
      <c r="C3" s="182"/>
      <c r="D3" s="182"/>
      <c r="E3" s="183"/>
      <c r="F3" s="181"/>
      <c r="G3" s="182"/>
      <c r="H3" s="182"/>
      <c r="I3" s="183"/>
      <c r="J3" s="181"/>
      <c r="K3" s="182"/>
      <c r="L3" s="183"/>
    </row>
    <row r="4" spans="1:12" x14ac:dyDescent="0.4">
      <c r="A4" s="178"/>
      <c r="B4" s="177" t="s">
        <v>123</v>
      </c>
      <c r="C4" s="177" t="s">
        <v>202</v>
      </c>
      <c r="D4" s="178" t="s">
        <v>87</v>
      </c>
      <c r="E4" s="178"/>
      <c r="F4" s="173" t="str">
        <f>+B4</f>
        <v>(05'7/11～20)</v>
      </c>
      <c r="G4" s="173" t="str">
        <f>+C4</f>
        <v>(04'7/11～20)</v>
      </c>
      <c r="H4" s="178" t="s">
        <v>87</v>
      </c>
      <c r="I4" s="178"/>
      <c r="J4" s="173" t="str">
        <f>+B4</f>
        <v>(05'7/11～20)</v>
      </c>
      <c r="K4" s="173" t="str">
        <f>+C4</f>
        <v>(04'7/11～20)</v>
      </c>
      <c r="L4" s="179" t="s">
        <v>85</v>
      </c>
    </row>
    <row r="5" spans="1:12" s="147" customFormat="1" x14ac:dyDescent="0.4">
      <c r="A5" s="178"/>
      <c r="B5" s="177"/>
      <c r="C5" s="177"/>
      <c r="D5" s="146" t="s">
        <v>86</v>
      </c>
      <c r="E5" s="146" t="s">
        <v>85</v>
      </c>
      <c r="F5" s="173"/>
      <c r="G5" s="173"/>
      <c r="H5" s="146" t="s">
        <v>86</v>
      </c>
      <c r="I5" s="146" t="s">
        <v>85</v>
      </c>
      <c r="J5" s="173"/>
      <c r="K5" s="173"/>
      <c r="L5" s="180"/>
    </row>
    <row r="6" spans="1:12" s="150" customFormat="1" x14ac:dyDescent="0.4">
      <c r="A6" s="148" t="s">
        <v>97</v>
      </c>
      <c r="B6" s="43">
        <f>+B7+B32</f>
        <v>140435</v>
      </c>
      <c r="C6" s="43">
        <f>+C7+C32</f>
        <v>144111</v>
      </c>
      <c r="D6" s="20">
        <f t="shared" ref="D6:D49" si="0">+B6/C6</f>
        <v>0.97449188472774462</v>
      </c>
      <c r="E6" s="149">
        <f t="shared" ref="E6:E49" si="1">+B6-C6</f>
        <v>-3676</v>
      </c>
      <c r="F6" s="43">
        <f>+F7+F32</f>
        <v>218114</v>
      </c>
      <c r="G6" s="43">
        <f>+G7+G32</f>
        <v>210844</v>
      </c>
      <c r="H6" s="20">
        <f t="shared" ref="H6:H49" si="2">+F6/G6</f>
        <v>1.0344804689723208</v>
      </c>
      <c r="I6" s="149">
        <f t="shared" ref="I6:I49" si="3">+F6-G6</f>
        <v>7270</v>
      </c>
      <c r="J6" s="20">
        <f t="shared" ref="J6:K36" si="4">+B6/F6</f>
        <v>0.6438605499876211</v>
      </c>
      <c r="K6" s="20">
        <f t="shared" si="4"/>
        <v>0.68349585475517449</v>
      </c>
      <c r="L6" s="33">
        <f t="shared" ref="L6:L49" si="5">+J6-K6</f>
        <v>-3.9635304767553392E-2</v>
      </c>
    </row>
    <row r="7" spans="1:12" s="150" customFormat="1" x14ac:dyDescent="0.4">
      <c r="A7" s="148" t="s">
        <v>84</v>
      </c>
      <c r="B7" s="43">
        <f>+B8+B14+B29</f>
        <v>67193</v>
      </c>
      <c r="C7" s="43">
        <f>+C8+C14+C29</f>
        <v>71262</v>
      </c>
      <c r="D7" s="20">
        <f t="shared" si="0"/>
        <v>0.94290084477000369</v>
      </c>
      <c r="E7" s="149">
        <f t="shared" si="1"/>
        <v>-4069</v>
      </c>
      <c r="F7" s="43">
        <f>+F8+F14+F29</f>
        <v>104629</v>
      </c>
      <c r="G7" s="43">
        <f>+G8+G14+G29</f>
        <v>101290</v>
      </c>
      <c r="H7" s="20">
        <f t="shared" si="2"/>
        <v>1.0329647546648237</v>
      </c>
      <c r="I7" s="149">
        <f t="shared" si="3"/>
        <v>3339</v>
      </c>
      <c r="J7" s="20">
        <f t="shared" si="4"/>
        <v>0.64220244865190335</v>
      </c>
      <c r="K7" s="20">
        <f t="shared" si="4"/>
        <v>0.70354427880343573</v>
      </c>
      <c r="L7" s="33">
        <f t="shared" si="5"/>
        <v>-6.1341830151532384E-2</v>
      </c>
    </row>
    <row r="8" spans="1:12" x14ac:dyDescent="0.4">
      <c r="A8" s="163" t="s">
        <v>91</v>
      </c>
      <c r="B8" s="46">
        <f>SUM(B9:B13)</f>
        <v>53824</v>
      </c>
      <c r="C8" s="46">
        <f>SUM(C9:C13)</f>
        <v>56097</v>
      </c>
      <c r="D8" s="38">
        <f t="shared" si="0"/>
        <v>0.95948089915681767</v>
      </c>
      <c r="E8" s="164">
        <f t="shared" si="1"/>
        <v>-2273</v>
      </c>
      <c r="F8" s="46">
        <f>SUM(F9:F13)</f>
        <v>83928</v>
      </c>
      <c r="G8" s="46">
        <f>SUM(G9:G13)</f>
        <v>80035</v>
      </c>
      <c r="H8" s="38">
        <f t="shared" si="2"/>
        <v>1.0486412194664834</v>
      </c>
      <c r="I8" s="164">
        <f t="shared" si="3"/>
        <v>3893</v>
      </c>
      <c r="J8" s="38">
        <f t="shared" si="4"/>
        <v>0.64131160041940716</v>
      </c>
      <c r="K8" s="38">
        <f t="shared" si="4"/>
        <v>0.70090585368901104</v>
      </c>
      <c r="L8" s="108">
        <f t="shared" si="5"/>
        <v>-5.9594253269603881E-2</v>
      </c>
    </row>
    <row r="9" spans="1:12" x14ac:dyDescent="0.4">
      <c r="A9" s="153" t="s">
        <v>82</v>
      </c>
      <c r="B9" s="47">
        <f>+'[7]7月動向(20)'!B9-'[7]7月動向(10)'!B8</f>
        <v>31871</v>
      </c>
      <c r="C9" s="47">
        <f>+'[7]7月動向(20)'!C9-'[7]7月動向(10)'!C8</f>
        <v>33580</v>
      </c>
      <c r="D9" s="25">
        <f t="shared" si="0"/>
        <v>0.94910661107802263</v>
      </c>
      <c r="E9" s="154">
        <f t="shared" si="1"/>
        <v>-1709</v>
      </c>
      <c r="F9" s="47">
        <f>+'[7]7月動向(20)'!F9-'[7]7月動向(10)'!F8</f>
        <v>47103</v>
      </c>
      <c r="G9" s="47">
        <f>+'[7]7月動向(20)'!G9-'[7]7月動向(10)'!G8</f>
        <v>46165</v>
      </c>
      <c r="H9" s="25">
        <f t="shared" si="2"/>
        <v>1.0203184230477635</v>
      </c>
      <c r="I9" s="154">
        <f t="shared" si="3"/>
        <v>938</v>
      </c>
      <c r="J9" s="25">
        <f t="shared" si="4"/>
        <v>0.67662356962401549</v>
      </c>
      <c r="K9" s="25">
        <f t="shared" si="4"/>
        <v>0.72739088053720347</v>
      </c>
      <c r="L9" s="24">
        <f t="shared" si="5"/>
        <v>-5.076731091318798E-2</v>
      </c>
    </row>
    <row r="10" spans="1:12" x14ac:dyDescent="0.4">
      <c r="A10" s="155" t="s">
        <v>83</v>
      </c>
      <c r="B10" s="44">
        <f>+'[7]7月動向(20)'!B10-'[7]7月動向(10)'!B9</f>
        <v>9255</v>
      </c>
      <c r="C10" s="44">
        <f>+'[7]7月動向(20)'!C10-'[7]7月動向(10)'!C9</f>
        <v>9209</v>
      </c>
      <c r="D10" s="27">
        <f t="shared" si="0"/>
        <v>1.0049951134759474</v>
      </c>
      <c r="E10" s="156">
        <f t="shared" si="1"/>
        <v>46</v>
      </c>
      <c r="F10" s="47">
        <f>+'[7]7月動向(20)'!F10-'[7]7月動向(10)'!F9</f>
        <v>14707</v>
      </c>
      <c r="G10" s="44">
        <f>+'[7]7月動向(20)'!G10-'[7]7月動向(10)'!G9</f>
        <v>13590</v>
      </c>
      <c r="H10" s="27">
        <f t="shared" si="2"/>
        <v>1.0821927888153053</v>
      </c>
      <c r="I10" s="156">
        <f t="shared" si="3"/>
        <v>1117</v>
      </c>
      <c r="J10" s="27">
        <f t="shared" si="4"/>
        <v>0.62929217379479163</v>
      </c>
      <c r="K10" s="27">
        <f t="shared" si="4"/>
        <v>0.67763061074319353</v>
      </c>
      <c r="L10" s="32">
        <f t="shared" si="5"/>
        <v>-4.8338436948401897E-2</v>
      </c>
    </row>
    <row r="11" spans="1:12" x14ac:dyDescent="0.4">
      <c r="A11" s="155" t="s">
        <v>96</v>
      </c>
      <c r="B11" s="44">
        <f>+'[7]7月動向(20)'!B11-'[7]7月動向(10)'!B10</f>
        <v>1705</v>
      </c>
      <c r="C11" s="44">
        <f>+'[7]7月動向(20)'!C11-'[7]7月動向(10)'!C10</f>
        <v>2209</v>
      </c>
      <c r="D11" s="27">
        <f t="shared" si="0"/>
        <v>0.77184246265278411</v>
      </c>
      <c r="E11" s="156">
        <f t="shared" si="1"/>
        <v>-504</v>
      </c>
      <c r="F11" s="44">
        <f>+'[7]7月動向(20)'!F11-'[7]7月動向(10)'!F10</f>
        <v>2889</v>
      </c>
      <c r="G11" s="44">
        <f>+'[7]7月動向(20)'!G11-'[7]7月動向(10)'!G10</f>
        <v>2700</v>
      </c>
      <c r="H11" s="27">
        <f t="shared" si="2"/>
        <v>1.07</v>
      </c>
      <c r="I11" s="156">
        <f t="shared" si="3"/>
        <v>189</v>
      </c>
      <c r="J11" s="27">
        <f t="shared" si="4"/>
        <v>0.59016960886119763</v>
      </c>
      <c r="K11" s="27">
        <f t="shared" si="4"/>
        <v>0.81814814814814818</v>
      </c>
      <c r="L11" s="32">
        <f t="shared" si="5"/>
        <v>-0.22797853928695055</v>
      </c>
    </row>
    <row r="12" spans="1:12" x14ac:dyDescent="0.4">
      <c r="A12" s="155" t="s">
        <v>80</v>
      </c>
      <c r="B12" s="44">
        <f>+'[7]7月動向(20)'!B12-'[7]7月動向(10)'!B11</f>
        <v>6248</v>
      </c>
      <c r="C12" s="44">
        <f>+'[7]7月動向(20)'!C12-'[7]7月動向(10)'!C11</f>
        <v>6597</v>
      </c>
      <c r="D12" s="27">
        <f t="shared" si="0"/>
        <v>0.94709716537820221</v>
      </c>
      <c r="E12" s="156">
        <f t="shared" si="1"/>
        <v>-349</v>
      </c>
      <c r="F12" s="44">
        <f>+'[7]7月動向(20)'!F12-'[7]7月動向(10)'!F11</f>
        <v>9573</v>
      </c>
      <c r="G12" s="44">
        <f>+'[7]7月動向(20)'!G12-'[7]7月動向(10)'!G11</f>
        <v>9600</v>
      </c>
      <c r="H12" s="27">
        <f t="shared" si="2"/>
        <v>0.9971875</v>
      </c>
      <c r="I12" s="156">
        <f t="shared" si="3"/>
        <v>-27</v>
      </c>
      <c r="J12" s="27">
        <f t="shared" si="4"/>
        <v>0.65266896479682435</v>
      </c>
      <c r="K12" s="27">
        <f t="shared" si="4"/>
        <v>0.68718749999999995</v>
      </c>
      <c r="L12" s="32">
        <f t="shared" si="5"/>
        <v>-3.4518535203175604E-2</v>
      </c>
    </row>
    <row r="13" spans="1:12" x14ac:dyDescent="0.4">
      <c r="A13" s="155" t="s">
        <v>81</v>
      </c>
      <c r="B13" s="44">
        <f>+'[7]7月動向(20)'!B13-'[7]7月動向(10)'!B12</f>
        <v>4745</v>
      </c>
      <c r="C13" s="44">
        <f>+'[7]7月動向(20)'!C13-'[7]7月動向(10)'!C12</f>
        <v>4502</v>
      </c>
      <c r="D13" s="27">
        <f>+B13/C13</f>
        <v>1.053976010661928</v>
      </c>
      <c r="E13" s="156">
        <f>+B13-C13</f>
        <v>243</v>
      </c>
      <c r="F13" s="44">
        <f>+'[7]7月動向(20)'!F13-'[7]7月動向(10)'!F12</f>
        <v>9656</v>
      </c>
      <c r="G13" s="44">
        <f>+'[7]7月動向(20)'!G13-'[7]7月動向(10)'!G12</f>
        <v>7980</v>
      </c>
      <c r="H13" s="27">
        <f>+F13/G13</f>
        <v>1.2100250626566416</v>
      </c>
      <c r="I13" s="156">
        <f>+F13-G13</f>
        <v>1676</v>
      </c>
      <c r="J13" s="27">
        <f>+B13/F13</f>
        <v>0.49140430820215408</v>
      </c>
      <c r="K13" s="27">
        <f>+C13/G13</f>
        <v>0.56416040100250631</v>
      </c>
      <c r="L13" s="32">
        <f>+J13-K13</f>
        <v>-7.2756092800352223E-2</v>
      </c>
    </row>
    <row r="14" spans="1:12" x14ac:dyDescent="0.4">
      <c r="A14" s="146" t="s">
        <v>90</v>
      </c>
      <c r="B14" s="48">
        <f>SUM(B15:B28)</f>
        <v>12348</v>
      </c>
      <c r="C14" s="48">
        <f>SUM(C15:C28)</f>
        <v>14079</v>
      </c>
      <c r="D14" s="31">
        <f t="shared" si="0"/>
        <v>0.87705092691242281</v>
      </c>
      <c r="E14" s="151">
        <f t="shared" si="1"/>
        <v>-1731</v>
      </c>
      <c r="F14" s="48">
        <f>SUM(F15:F28)</f>
        <v>18985</v>
      </c>
      <c r="G14" s="48">
        <f>SUM(G15:G28)</f>
        <v>19500</v>
      </c>
      <c r="H14" s="31">
        <f t="shared" si="2"/>
        <v>0.97358974358974359</v>
      </c>
      <c r="I14" s="151">
        <f t="shared" si="3"/>
        <v>-515</v>
      </c>
      <c r="J14" s="31">
        <f t="shared" si="4"/>
        <v>0.65040821701343166</v>
      </c>
      <c r="K14" s="31">
        <f t="shared" si="4"/>
        <v>0.72199999999999998</v>
      </c>
      <c r="L14" s="30">
        <f t="shared" si="5"/>
        <v>-7.159178298656832E-2</v>
      </c>
    </row>
    <row r="15" spans="1:12" x14ac:dyDescent="0.4">
      <c r="A15" s="153" t="s">
        <v>253</v>
      </c>
      <c r="B15" s="47">
        <f>+'[7]7月動向(20)'!B15-'[7]7月動向(10)'!B14</f>
        <v>582</v>
      </c>
      <c r="C15" s="47">
        <f>+'[7]7月動向(20)'!C15-'[7]7月動向(10)'!C14</f>
        <v>598</v>
      </c>
      <c r="D15" s="25">
        <f t="shared" si="0"/>
        <v>0.97324414715719065</v>
      </c>
      <c r="E15" s="154">
        <f t="shared" si="1"/>
        <v>-16</v>
      </c>
      <c r="F15" s="47">
        <f>+'[7]7月動向(20)'!F15-'[7]7月動向(10)'!F14</f>
        <v>1200</v>
      </c>
      <c r="G15" s="47">
        <f>+'[7]7月動向(20)'!G15-'[7]7月動向(10)'!G14</f>
        <v>1200</v>
      </c>
      <c r="H15" s="25">
        <f t="shared" si="2"/>
        <v>1</v>
      </c>
      <c r="I15" s="154">
        <f t="shared" si="3"/>
        <v>0</v>
      </c>
      <c r="J15" s="25">
        <f t="shared" si="4"/>
        <v>0.48499999999999999</v>
      </c>
      <c r="K15" s="25">
        <f t="shared" si="4"/>
        <v>0.49833333333333335</v>
      </c>
      <c r="L15" s="24">
        <f t="shared" si="5"/>
        <v>-1.3333333333333364E-2</v>
      </c>
    </row>
    <row r="16" spans="1:12" x14ac:dyDescent="0.4">
      <c r="A16" s="155" t="s">
        <v>255</v>
      </c>
      <c r="B16" s="44">
        <f>+'[7]7月動向(20)'!B16-'[7]7月動向(10)'!B15</f>
        <v>1257</v>
      </c>
      <c r="C16" s="44">
        <f>+'[7]7月動向(20)'!C16-'[7]7月動向(10)'!C15</f>
        <v>1279</v>
      </c>
      <c r="D16" s="27">
        <f t="shared" si="0"/>
        <v>0.98279906176700549</v>
      </c>
      <c r="E16" s="156">
        <f t="shared" si="1"/>
        <v>-22</v>
      </c>
      <c r="F16" s="44">
        <f>+'[7]7月動向(20)'!F16-'[7]7月動向(10)'!F15</f>
        <v>1500</v>
      </c>
      <c r="G16" s="44">
        <f>+'[7]7月動向(20)'!G16-'[7]7月動向(10)'!G15</f>
        <v>1500</v>
      </c>
      <c r="H16" s="27">
        <f t="shared" si="2"/>
        <v>1</v>
      </c>
      <c r="I16" s="156">
        <f t="shared" si="3"/>
        <v>0</v>
      </c>
      <c r="J16" s="27">
        <f t="shared" si="4"/>
        <v>0.83799999999999997</v>
      </c>
      <c r="K16" s="27">
        <f t="shared" si="4"/>
        <v>0.85266666666666668</v>
      </c>
      <c r="L16" s="32">
        <f t="shared" si="5"/>
        <v>-1.4666666666666717E-2</v>
      </c>
    </row>
    <row r="17" spans="1:12" x14ac:dyDescent="0.4">
      <c r="A17" s="155" t="s">
        <v>250</v>
      </c>
      <c r="B17" s="44">
        <f>+'[7]7月動向(20)'!B17-'[7]7月動向(10)'!B16</f>
        <v>1408</v>
      </c>
      <c r="C17" s="44">
        <f>+'[7]7月動向(20)'!C17-'[7]7月動向(10)'!C16</f>
        <v>1606</v>
      </c>
      <c r="D17" s="27">
        <f t="shared" si="0"/>
        <v>0.87671232876712324</v>
      </c>
      <c r="E17" s="156">
        <f t="shared" si="1"/>
        <v>-198</v>
      </c>
      <c r="F17" s="44">
        <f>+'[7]7月動向(20)'!F17-'[7]7月動向(10)'!F16</f>
        <v>1950</v>
      </c>
      <c r="G17" s="44">
        <f>+'[7]7月動向(20)'!G17-'[7]7月動向(10)'!G16</f>
        <v>2100</v>
      </c>
      <c r="H17" s="27">
        <f t="shared" si="2"/>
        <v>0.9285714285714286</v>
      </c>
      <c r="I17" s="156">
        <f t="shared" si="3"/>
        <v>-150</v>
      </c>
      <c r="J17" s="27">
        <f t="shared" si="4"/>
        <v>0.72205128205128211</v>
      </c>
      <c r="K17" s="27">
        <f t="shared" si="4"/>
        <v>0.76476190476190475</v>
      </c>
      <c r="L17" s="32">
        <f t="shared" si="5"/>
        <v>-4.2710622710622648E-2</v>
      </c>
    </row>
    <row r="18" spans="1:12" x14ac:dyDescent="0.4">
      <c r="A18" s="155" t="s">
        <v>257</v>
      </c>
      <c r="B18" s="44">
        <f>+'[7]7月動向(20)'!B18-'[7]7月動向(10)'!B17</f>
        <v>1122</v>
      </c>
      <c r="C18" s="44">
        <f>+'[7]7月動向(20)'!C18-'[7]7月動向(10)'!C17</f>
        <v>1190</v>
      </c>
      <c r="D18" s="27">
        <f t="shared" si="0"/>
        <v>0.94285714285714284</v>
      </c>
      <c r="E18" s="156">
        <f t="shared" si="1"/>
        <v>-68</v>
      </c>
      <c r="F18" s="44">
        <f>+'[7]7月動向(20)'!F18-'[7]7月動向(10)'!F17</f>
        <v>1800</v>
      </c>
      <c r="G18" s="44">
        <f>+'[7]7月動向(20)'!G18-'[7]7月動向(10)'!G17</f>
        <v>1650</v>
      </c>
      <c r="H18" s="27">
        <f t="shared" si="2"/>
        <v>1.0909090909090908</v>
      </c>
      <c r="I18" s="156">
        <f t="shared" si="3"/>
        <v>150</v>
      </c>
      <c r="J18" s="27">
        <f t="shared" si="4"/>
        <v>0.62333333333333329</v>
      </c>
      <c r="K18" s="27">
        <f t="shared" si="4"/>
        <v>0.72121212121212119</v>
      </c>
      <c r="L18" s="32">
        <f t="shared" si="5"/>
        <v>-9.7878787878787898E-2</v>
      </c>
    </row>
    <row r="19" spans="1:12" x14ac:dyDescent="0.4">
      <c r="A19" s="155" t="s">
        <v>249</v>
      </c>
      <c r="B19" s="45">
        <f>+'[7]7月動向(20)'!B19-'[7]7月動向(10)'!B18</f>
        <v>1048</v>
      </c>
      <c r="C19" s="45">
        <f>+'[7]7月動向(20)'!C19-'[7]7月動向(10)'!C18</f>
        <v>1380</v>
      </c>
      <c r="D19" s="23">
        <f t="shared" si="0"/>
        <v>0.75942028985507248</v>
      </c>
      <c r="E19" s="159">
        <f t="shared" si="1"/>
        <v>-332</v>
      </c>
      <c r="F19" s="45">
        <f>+'[7]7月動向(20)'!F19-'[7]7月動向(10)'!F18</f>
        <v>1200</v>
      </c>
      <c r="G19" s="45">
        <f>+'[7]7月動向(20)'!G19-'[7]7月動向(10)'!G18</f>
        <v>1500</v>
      </c>
      <c r="H19" s="23">
        <f t="shared" si="2"/>
        <v>0.8</v>
      </c>
      <c r="I19" s="159">
        <f t="shared" si="3"/>
        <v>-300</v>
      </c>
      <c r="J19" s="23">
        <f t="shared" si="4"/>
        <v>0.87333333333333329</v>
      </c>
      <c r="K19" s="23">
        <f t="shared" si="4"/>
        <v>0.92</v>
      </c>
      <c r="L19" s="22">
        <f t="shared" si="5"/>
        <v>-4.6666666666666745E-2</v>
      </c>
    </row>
    <row r="20" spans="1:12" x14ac:dyDescent="0.4">
      <c r="A20" s="158" t="s">
        <v>251</v>
      </c>
      <c r="B20" s="44">
        <f>+'[7]7月動向(20)'!B20-'[7]7月動向(10)'!B19</f>
        <v>774</v>
      </c>
      <c r="C20" s="44">
        <f>+'[7]7月動向(20)'!C20-'[7]7月動向(10)'!C19</f>
        <v>956</v>
      </c>
      <c r="D20" s="27">
        <f t="shared" si="0"/>
        <v>0.80962343096234313</v>
      </c>
      <c r="E20" s="156">
        <f t="shared" si="1"/>
        <v>-182</v>
      </c>
      <c r="F20" s="44">
        <f>+'[7]7月動向(20)'!F20-'[7]7月動向(10)'!F19</f>
        <v>1200</v>
      </c>
      <c r="G20" s="44">
        <f>+'[7]7月動向(20)'!G20-'[7]7月動向(10)'!G19</f>
        <v>1500</v>
      </c>
      <c r="H20" s="27">
        <f t="shared" si="2"/>
        <v>0.8</v>
      </c>
      <c r="I20" s="156">
        <f t="shared" si="3"/>
        <v>-300</v>
      </c>
      <c r="J20" s="27">
        <f t="shared" si="4"/>
        <v>0.64500000000000002</v>
      </c>
      <c r="K20" s="27">
        <f t="shared" si="4"/>
        <v>0.63733333333333331</v>
      </c>
      <c r="L20" s="32">
        <f t="shared" si="5"/>
        <v>7.6666666666667105E-3</v>
      </c>
    </row>
    <row r="21" spans="1:12" x14ac:dyDescent="0.4">
      <c r="A21" s="158" t="s">
        <v>267</v>
      </c>
      <c r="B21" s="44">
        <f>+'[7]7月動向(20)'!B21-'[7]7月動向(10)'!B20</f>
        <v>603</v>
      </c>
      <c r="C21" s="44">
        <f>+'[7]7月動向(20)'!C21-'[7]7月動向(10)'!C20</f>
        <v>831</v>
      </c>
      <c r="D21" s="27">
        <f t="shared" si="0"/>
        <v>0.72563176895306858</v>
      </c>
      <c r="E21" s="156">
        <f t="shared" si="1"/>
        <v>-228</v>
      </c>
      <c r="F21" s="44">
        <f>+'[7]7月動向(20)'!F21-'[7]7月動向(10)'!F20</f>
        <v>1350</v>
      </c>
      <c r="G21" s="44">
        <f>+'[7]7月動向(20)'!G21-'[7]7月動向(10)'!G20</f>
        <v>1500</v>
      </c>
      <c r="H21" s="27">
        <f t="shared" si="2"/>
        <v>0.9</v>
      </c>
      <c r="I21" s="156">
        <f t="shared" si="3"/>
        <v>-150</v>
      </c>
      <c r="J21" s="27">
        <f t="shared" si="4"/>
        <v>0.44666666666666666</v>
      </c>
      <c r="K21" s="27">
        <f t="shared" si="4"/>
        <v>0.55400000000000005</v>
      </c>
      <c r="L21" s="32">
        <f t="shared" si="5"/>
        <v>-0.10733333333333339</v>
      </c>
    </row>
    <row r="22" spans="1:12" x14ac:dyDescent="0.4">
      <c r="A22" s="155" t="s">
        <v>246</v>
      </c>
      <c r="B22" s="44">
        <f>+'[7]7月動向(20)'!B22-'[7]7月動向(10)'!B21</f>
        <v>1193</v>
      </c>
      <c r="C22" s="44">
        <f>+'[7]7月動向(20)'!C22-'[7]7月動向(10)'!C21</f>
        <v>1329</v>
      </c>
      <c r="D22" s="27">
        <f t="shared" si="0"/>
        <v>0.89766741911211434</v>
      </c>
      <c r="E22" s="156">
        <f t="shared" si="1"/>
        <v>-136</v>
      </c>
      <c r="F22" s="44">
        <f>+'[7]7月動向(20)'!F22-'[7]7月動向(10)'!F21</f>
        <v>1735</v>
      </c>
      <c r="G22" s="44">
        <f>+'[7]7月動向(20)'!G22-'[7]7月動向(10)'!G21</f>
        <v>1500</v>
      </c>
      <c r="H22" s="27">
        <f t="shared" si="2"/>
        <v>1.1566666666666667</v>
      </c>
      <c r="I22" s="156">
        <f t="shared" si="3"/>
        <v>235</v>
      </c>
      <c r="J22" s="27">
        <f t="shared" si="4"/>
        <v>0.68760806916426509</v>
      </c>
      <c r="K22" s="27">
        <f t="shared" si="4"/>
        <v>0.88600000000000001</v>
      </c>
      <c r="L22" s="32">
        <f t="shared" si="5"/>
        <v>-0.19839193083573492</v>
      </c>
    </row>
    <row r="23" spans="1:12" x14ac:dyDescent="0.4">
      <c r="A23" s="155" t="s">
        <v>254</v>
      </c>
      <c r="B23" s="45">
        <f>+'[7]7月動向(20)'!B23-'[7]7月動向(10)'!B22</f>
        <v>252</v>
      </c>
      <c r="C23" s="45">
        <f>+'[7]7月動向(20)'!C23-'[7]7月動向(10)'!C22</f>
        <v>336</v>
      </c>
      <c r="D23" s="23">
        <f t="shared" si="0"/>
        <v>0.75</v>
      </c>
      <c r="E23" s="159">
        <f t="shared" si="1"/>
        <v>-84</v>
      </c>
      <c r="F23" s="45">
        <f>+'[7]7月動向(20)'!F23-'[7]7月動向(10)'!F22</f>
        <v>600</v>
      </c>
      <c r="G23" s="45">
        <f>+'[7]7月動向(20)'!G23-'[7]7月動向(10)'!G22</f>
        <v>600</v>
      </c>
      <c r="H23" s="23">
        <f t="shared" si="2"/>
        <v>1</v>
      </c>
      <c r="I23" s="159">
        <f t="shared" si="3"/>
        <v>0</v>
      </c>
      <c r="J23" s="23">
        <f t="shared" si="4"/>
        <v>0.42</v>
      </c>
      <c r="K23" s="23">
        <f t="shared" si="4"/>
        <v>0.56000000000000005</v>
      </c>
      <c r="L23" s="22">
        <f t="shared" si="5"/>
        <v>-0.14000000000000007</v>
      </c>
    </row>
    <row r="24" spans="1:12" x14ac:dyDescent="0.4">
      <c r="A24" s="158" t="s">
        <v>247</v>
      </c>
      <c r="B24" s="44">
        <f>+'[7]7月動向(20)'!B24-'[7]7月動向(10)'!B23</f>
        <v>1066</v>
      </c>
      <c r="C24" s="44">
        <f>+'[7]7月動向(20)'!C24-'[7]7月動向(10)'!C23</f>
        <v>1227</v>
      </c>
      <c r="D24" s="27">
        <f t="shared" si="0"/>
        <v>0.86878565607171965</v>
      </c>
      <c r="E24" s="156">
        <f t="shared" si="1"/>
        <v>-161</v>
      </c>
      <c r="F24" s="44">
        <f>+'[7]7月動向(20)'!F24-'[7]7月動向(10)'!F23</f>
        <v>1650</v>
      </c>
      <c r="G24" s="44">
        <f>+'[7]7月動向(20)'!G24-'[7]7月動向(10)'!G23</f>
        <v>1500</v>
      </c>
      <c r="H24" s="27">
        <f t="shared" si="2"/>
        <v>1.1000000000000001</v>
      </c>
      <c r="I24" s="156">
        <f t="shared" si="3"/>
        <v>150</v>
      </c>
      <c r="J24" s="27">
        <f t="shared" si="4"/>
        <v>0.64606060606060611</v>
      </c>
      <c r="K24" s="27">
        <f t="shared" si="4"/>
        <v>0.81799999999999995</v>
      </c>
      <c r="L24" s="32">
        <f t="shared" si="5"/>
        <v>-0.17193939393939384</v>
      </c>
    </row>
    <row r="25" spans="1:12" x14ac:dyDescent="0.4">
      <c r="A25" s="155" t="s">
        <v>256</v>
      </c>
      <c r="B25" s="44">
        <f>+'[7]7月動向(20)'!B25-'[7]7月動向(10)'!B24</f>
        <v>716</v>
      </c>
      <c r="C25" s="44">
        <f>+'[7]7月動向(20)'!C25-'[7]7月動向(10)'!C24</f>
        <v>714</v>
      </c>
      <c r="D25" s="27">
        <f t="shared" si="0"/>
        <v>1.0028011204481793</v>
      </c>
      <c r="E25" s="156">
        <f t="shared" si="1"/>
        <v>2</v>
      </c>
      <c r="F25" s="44">
        <f>+'[7]7月動向(20)'!F25-'[7]7月動向(10)'!F24</f>
        <v>1500</v>
      </c>
      <c r="G25" s="44">
        <f>+'[7]7月動向(20)'!G25-'[7]7月動向(10)'!G24</f>
        <v>1500</v>
      </c>
      <c r="H25" s="27">
        <f t="shared" si="2"/>
        <v>1</v>
      </c>
      <c r="I25" s="156">
        <f t="shared" si="3"/>
        <v>0</v>
      </c>
      <c r="J25" s="27">
        <f t="shared" si="4"/>
        <v>0.47733333333333333</v>
      </c>
      <c r="K25" s="27">
        <f t="shared" si="4"/>
        <v>0.47599999999999998</v>
      </c>
      <c r="L25" s="32">
        <f t="shared" si="5"/>
        <v>1.333333333333353E-3</v>
      </c>
    </row>
    <row r="26" spans="1:12" x14ac:dyDescent="0.4">
      <c r="A26" s="158" t="s">
        <v>248</v>
      </c>
      <c r="B26" s="45">
        <f>+'[7]7月動向(20)'!B26-'[7]7月動向(10)'!B25</f>
        <v>862</v>
      </c>
      <c r="C26" s="45">
        <f>+'[7]7月動向(20)'!C26-'[7]7月動向(10)'!C25</f>
        <v>953</v>
      </c>
      <c r="D26" s="23">
        <f>+B26/C26</f>
        <v>0.90451206715634835</v>
      </c>
      <c r="E26" s="159">
        <f>+B26-C26</f>
        <v>-91</v>
      </c>
      <c r="F26" s="45">
        <f>+'[7]7月動向(20)'!F26-'[7]7月動向(10)'!F25</f>
        <v>1500</v>
      </c>
      <c r="G26" s="45">
        <f>+'[7]7月動向(20)'!G26-'[7]7月動向(10)'!G25</f>
        <v>1500</v>
      </c>
      <c r="H26" s="23">
        <f>+F26/G26</f>
        <v>1</v>
      </c>
      <c r="I26" s="159">
        <f>+F26-G26</f>
        <v>0</v>
      </c>
      <c r="J26" s="23">
        <f t="shared" si="4"/>
        <v>0.57466666666666666</v>
      </c>
      <c r="K26" s="23">
        <f t="shared" si="4"/>
        <v>0.63533333333333331</v>
      </c>
      <c r="L26" s="22">
        <f>+J26-K26</f>
        <v>-6.0666666666666647E-2</v>
      </c>
    </row>
    <row r="27" spans="1:12" x14ac:dyDescent="0.4">
      <c r="A27" s="158" t="s">
        <v>268</v>
      </c>
      <c r="B27" s="45">
        <f>+'[7]7月動向(20)'!B27</f>
        <v>404</v>
      </c>
      <c r="C27" s="45">
        <f>+'[7]7月動向(20)'!C27</f>
        <v>320</v>
      </c>
      <c r="D27" s="23">
        <f>+B27/C27</f>
        <v>1.2625</v>
      </c>
      <c r="E27" s="159">
        <f>+B27-C27</f>
        <v>84</v>
      </c>
      <c r="F27" s="45">
        <f>+'[7]7月動向(20)'!F27</f>
        <v>600</v>
      </c>
      <c r="G27" s="45">
        <f>+'[7]7月動向(20)'!G27</f>
        <v>450</v>
      </c>
      <c r="H27" s="23">
        <f>+F27/G27</f>
        <v>1.3333333333333333</v>
      </c>
      <c r="I27" s="159">
        <f>+F27-G27</f>
        <v>150</v>
      </c>
      <c r="J27" s="23">
        <f t="shared" si="4"/>
        <v>0.67333333333333334</v>
      </c>
      <c r="K27" s="23">
        <f t="shared" si="4"/>
        <v>0.71111111111111114</v>
      </c>
      <c r="L27" s="22">
        <f>+J27-K27</f>
        <v>-3.7777777777777799E-2</v>
      </c>
    </row>
    <row r="28" spans="1:12" x14ac:dyDescent="0.4">
      <c r="A28" s="158" t="s">
        <v>252</v>
      </c>
      <c r="B28" s="45">
        <f>+'[7]7月動向(20)'!B28-'[7]7月動向(10)'!B26</f>
        <v>1061</v>
      </c>
      <c r="C28" s="45">
        <f>+'[7]7月動向(20)'!C28-'[7]7月動向(10)'!C26</f>
        <v>1360</v>
      </c>
      <c r="D28" s="23">
        <f>+B28/C28</f>
        <v>0.78014705882352942</v>
      </c>
      <c r="E28" s="159">
        <f>+B28-C28</f>
        <v>-299</v>
      </c>
      <c r="F28" s="45">
        <f>+'[7]7月動向(20)'!F28-'[7]7月動向(10)'!F26</f>
        <v>1200</v>
      </c>
      <c r="G28" s="45">
        <f>+'[7]7月動向(20)'!G28-'[7]7月動向(10)'!G26</f>
        <v>1500</v>
      </c>
      <c r="H28" s="23">
        <f>+F28/G28</f>
        <v>0.8</v>
      </c>
      <c r="I28" s="159">
        <f>+F28-G28</f>
        <v>-300</v>
      </c>
      <c r="J28" s="23">
        <f t="shared" si="4"/>
        <v>0.88416666666666666</v>
      </c>
      <c r="K28" s="23">
        <f t="shared" si="4"/>
        <v>0.90666666666666662</v>
      </c>
      <c r="L28" s="22">
        <f>+J28-K28</f>
        <v>-2.2499999999999964E-2</v>
      </c>
    </row>
    <row r="29" spans="1:12" x14ac:dyDescent="0.4">
      <c r="A29" s="146" t="s">
        <v>89</v>
      </c>
      <c r="B29" s="48">
        <f>SUM(B30:B31)</f>
        <v>1021</v>
      </c>
      <c r="C29" s="48">
        <f>SUM(C30:C31)</f>
        <v>1086</v>
      </c>
      <c r="D29" s="31">
        <f t="shared" si="0"/>
        <v>0.94014732965009207</v>
      </c>
      <c r="E29" s="151">
        <f t="shared" si="1"/>
        <v>-65</v>
      </c>
      <c r="F29" s="48">
        <f>SUM(F30:F31)</f>
        <v>1716</v>
      </c>
      <c r="G29" s="48">
        <f>SUM(G30:G31)</f>
        <v>1755</v>
      </c>
      <c r="H29" s="31">
        <f t="shared" si="2"/>
        <v>0.97777777777777775</v>
      </c>
      <c r="I29" s="151">
        <f t="shared" si="3"/>
        <v>-39</v>
      </c>
      <c r="J29" s="31">
        <f t="shared" si="4"/>
        <v>0.59498834498834496</v>
      </c>
      <c r="K29" s="31">
        <f t="shared" si="4"/>
        <v>0.61880341880341883</v>
      </c>
      <c r="L29" s="30">
        <f t="shared" si="5"/>
        <v>-2.3815073815073862E-2</v>
      </c>
    </row>
    <row r="30" spans="1:12" x14ac:dyDescent="0.4">
      <c r="A30" s="153" t="s">
        <v>258</v>
      </c>
      <c r="B30" s="47">
        <f>+'[7]7月動向(20)'!B30-'[7]7月動向(10)'!B28</f>
        <v>758</v>
      </c>
      <c r="C30" s="47">
        <f>+'[7]7月動向(20)'!C30-'[7]7月動向(10)'!C28</f>
        <v>799</v>
      </c>
      <c r="D30" s="25">
        <f t="shared" si="0"/>
        <v>0.94868585732165212</v>
      </c>
      <c r="E30" s="154">
        <f t="shared" si="1"/>
        <v>-41</v>
      </c>
      <c r="F30" s="47">
        <f>+'[7]7月動向(20)'!F30-'[7]7月動向(10)'!F28</f>
        <v>1326</v>
      </c>
      <c r="G30" s="47">
        <f>+'[7]7月動向(20)'!G30-'[7]7月動向(10)'!G28</f>
        <v>1365</v>
      </c>
      <c r="H30" s="25">
        <f t="shared" si="2"/>
        <v>0.97142857142857142</v>
      </c>
      <c r="I30" s="154">
        <f t="shared" si="3"/>
        <v>-39</v>
      </c>
      <c r="J30" s="25">
        <f t="shared" si="4"/>
        <v>0.57164404223227749</v>
      </c>
      <c r="K30" s="25">
        <f t="shared" si="4"/>
        <v>0.58534798534798538</v>
      </c>
      <c r="L30" s="24">
        <f t="shared" si="5"/>
        <v>-1.3703943115707884E-2</v>
      </c>
    </row>
    <row r="31" spans="1:12" x14ac:dyDescent="0.4">
      <c r="A31" s="155" t="s">
        <v>259</v>
      </c>
      <c r="B31" s="44">
        <f>+'[7]7月動向(20)'!B31-'[7]7月動向(10)'!B29</f>
        <v>263</v>
      </c>
      <c r="C31" s="44">
        <f>+'[7]7月動向(20)'!C31-'[7]7月動向(10)'!C29</f>
        <v>287</v>
      </c>
      <c r="D31" s="27">
        <f t="shared" si="0"/>
        <v>0.91637630662020908</v>
      </c>
      <c r="E31" s="156">
        <f t="shared" si="1"/>
        <v>-24</v>
      </c>
      <c r="F31" s="44">
        <f>+'[7]7月動向(20)'!F31-'[7]7月動向(10)'!F29</f>
        <v>390</v>
      </c>
      <c r="G31" s="44">
        <f>+'[7]7月動向(20)'!G31-'[7]7月動向(10)'!G29</f>
        <v>390</v>
      </c>
      <c r="H31" s="27">
        <f t="shared" si="2"/>
        <v>1</v>
      </c>
      <c r="I31" s="156">
        <f t="shared" si="3"/>
        <v>0</v>
      </c>
      <c r="J31" s="27">
        <f t="shared" si="4"/>
        <v>0.67435897435897441</v>
      </c>
      <c r="K31" s="27">
        <f t="shared" si="4"/>
        <v>0.73589743589743595</v>
      </c>
      <c r="L31" s="32">
        <f t="shared" si="5"/>
        <v>-6.1538461538461542E-2</v>
      </c>
    </row>
    <row r="32" spans="1:12" s="150" customFormat="1" x14ac:dyDescent="0.4">
      <c r="A32" s="148" t="s">
        <v>93</v>
      </c>
      <c r="B32" s="43">
        <f>SUM(B33:B49)</f>
        <v>73242</v>
      </c>
      <c r="C32" s="43">
        <f>SUM(C33:C49)</f>
        <v>72849</v>
      </c>
      <c r="D32" s="20">
        <f t="shared" si="0"/>
        <v>1.0053947205864184</v>
      </c>
      <c r="E32" s="149">
        <f t="shared" si="1"/>
        <v>393</v>
      </c>
      <c r="F32" s="43">
        <f>SUM(F33:F49)</f>
        <v>113485</v>
      </c>
      <c r="G32" s="43">
        <f>SUM(G33:G49)</f>
        <v>109554</v>
      </c>
      <c r="H32" s="20">
        <f t="shared" si="2"/>
        <v>1.0358818482209686</v>
      </c>
      <c r="I32" s="149">
        <f t="shared" si="3"/>
        <v>3931</v>
      </c>
      <c r="J32" s="20">
        <f t="shared" si="4"/>
        <v>0.64538925849231177</v>
      </c>
      <c r="K32" s="20">
        <f t="shared" si="4"/>
        <v>0.66495974587874473</v>
      </c>
      <c r="L32" s="33">
        <f t="shared" si="5"/>
        <v>-1.9570487386432966E-2</v>
      </c>
    </row>
    <row r="33" spans="1:12" x14ac:dyDescent="0.4">
      <c r="A33" s="155" t="s">
        <v>82</v>
      </c>
      <c r="B33" s="44">
        <f>+'[7]7月動向(20)'!B33-'[7]7月動向(10)'!B31</f>
        <v>30946</v>
      </c>
      <c r="C33" s="44">
        <f>+'[7]7月動向(20)'!C33-'[7]7月動向(10)'!C31</f>
        <v>29375</v>
      </c>
      <c r="D33" s="27">
        <f t="shared" si="0"/>
        <v>1.0534808510638298</v>
      </c>
      <c r="E33" s="156">
        <f t="shared" si="1"/>
        <v>1571</v>
      </c>
      <c r="F33" s="44">
        <f>+'[7]7月動向(20)'!F33-'[7]7月動向(10)'!F31</f>
        <v>42760</v>
      </c>
      <c r="G33" s="44">
        <f>+'[7]7月動向(20)'!G33-'[7]7月動向(10)'!G31</f>
        <v>41925</v>
      </c>
      <c r="H33" s="27">
        <f t="shared" si="2"/>
        <v>1.0199165175909362</v>
      </c>
      <c r="I33" s="156">
        <f t="shared" si="3"/>
        <v>835</v>
      </c>
      <c r="J33" s="27">
        <f t="shared" si="4"/>
        <v>0.72371375116931713</v>
      </c>
      <c r="K33" s="27">
        <f t="shared" si="4"/>
        <v>0.70065593321407271</v>
      </c>
      <c r="L33" s="32">
        <f t="shared" si="5"/>
        <v>2.305781795524442E-2</v>
      </c>
    </row>
    <row r="34" spans="1:12" x14ac:dyDescent="0.4">
      <c r="A34" s="155" t="s">
        <v>260</v>
      </c>
      <c r="B34" s="44">
        <f>+'[7]7月動向(20)'!B34-'[7]7月動向(10)'!B32</f>
        <v>7481</v>
      </c>
      <c r="C34" s="44">
        <f>+'[7]7月動向(20)'!C34-'[7]7月動向(10)'!C32</f>
        <v>7924</v>
      </c>
      <c r="D34" s="27">
        <f t="shared" si="0"/>
        <v>0.9440938919737506</v>
      </c>
      <c r="E34" s="156">
        <f t="shared" si="1"/>
        <v>-443</v>
      </c>
      <c r="F34" s="44">
        <f>+'[7]7月動向(20)'!F34-'[7]7月動向(10)'!F32</f>
        <v>14254</v>
      </c>
      <c r="G34" s="44">
        <f>+'[7]7月動向(20)'!G34-'[7]7月動向(10)'!G32</f>
        <v>12381</v>
      </c>
      <c r="H34" s="27">
        <f t="shared" si="2"/>
        <v>1.1512801873838947</v>
      </c>
      <c r="I34" s="156">
        <f t="shared" si="3"/>
        <v>1873</v>
      </c>
      <c r="J34" s="27">
        <f t="shared" si="4"/>
        <v>0.52483513399747439</v>
      </c>
      <c r="K34" s="27">
        <f t="shared" si="4"/>
        <v>0.64001292302721913</v>
      </c>
      <c r="L34" s="32">
        <f t="shared" si="5"/>
        <v>-0.11517778902974474</v>
      </c>
    </row>
    <row r="35" spans="1:12" x14ac:dyDescent="0.4">
      <c r="A35" s="155" t="s">
        <v>261</v>
      </c>
      <c r="B35" s="44">
        <f>+'[7]7月動向(20)'!B35-'[7]7月動向(10)'!B33</f>
        <v>4882</v>
      </c>
      <c r="C35" s="44">
        <f>+'[7]7月動向(20)'!C35-'[7]7月動向(10)'!C33</f>
        <v>3850</v>
      </c>
      <c r="D35" s="27">
        <f t="shared" si="0"/>
        <v>1.2680519480519481</v>
      </c>
      <c r="E35" s="156">
        <f t="shared" si="1"/>
        <v>1032</v>
      </c>
      <c r="F35" s="44">
        <f>+'[7]7月動向(20)'!F35-'[7]7月動向(10)'!F33</f>
        <v>7449</v>
      </c>
      <c r="G35" s="44">
        <f>+'[7]7月動向(20)'!G35-'[7]7月動向(10)'!G33</f>
        <v>5760</v>
      </c>
      <c r="H35" s="27">
        <f t="shared" si="2"/>
        <v>1.2932291666666667</v>
      </c>
      <c r="I35" s="156">
        <f t="shared" si="3"/>
        <v>1689</v>
      </c>
      <c r="J35" s="27">
        <f t="shared" si="4"/>
        <v>0.65538998523291714</v>
      </c>
      <c r="K35" s="27">
        <f t="shared" si="4"/>
        <v>0.66840277777777779</v>
      </c>
      <c r="L35" s="32">
        <f t="shared" si="5"/>
        <v>-1.3012792544860652E-2</v>
      </c>
    </row>
    <row r="36" spans="1:12" x14ac:dyDescent="0.4">
      <c r="A36" s="155" t="s">
        <v>80</v>
      </c>
      <c r="B36" s="44">
        <f>+'[7]7月動向(20)'!B36-'[7]7月動向(10)'!B34</f>
        <v>10668</v>
      </c>
      <c r="C36" s="44">
        <f>+'[7]7月動向(20)'!C36-'[7]7月動向(10)'!C34</f>
        <v>11500</v>
      </c>
      <c r="D36" s="27">
        <f t="shared" si="0"/>
        <v>0.92765217391304344</v>
      </c>
      <c r="E36" s="156">
        <f t="shared" si="1"/>
        <v>-832</v>
      </c>
      <c r="F36" s="44">
        <f>+'[7]7月動向(20)'!F36-'[7]7月動向(10)'!F34</f>
        <v>18330</v>
      </c>
      <c r="G36" s="44">
        <f>+'[7]7月動向(20)'!G36-'[7]7月動向(10)'!G34</f>
        <v>17674</v>
      </c>
      <c r="H36" s="27">
        <f t="shared" si="2"/>
        <v>1.0371166685526763</v>
      </c>
      <c r="I36" s="156">
        <f t="shared" si="3"/>
        <v>656</v>
      </c>
      <c r="J36" s="27">
        <f t="shared" si="4"/>
        <v>0.58199672667757774</v>
      </c>
      <c r="K36" s="27">
        <f t="shared" si="4"/>
        <v>0.65067330542039159</v>
      </c>
      <c r="L36" s="32">
        <f t="shared" si="5"/>
        <v>-6.8676578742813854E-2</v>
      </c>
    </row>
    <row r="37" spans="1:12" x14ac:dyDescent="0.4">
      <c r="A37" s="155" t="s">
        <v>81</v>
      </c>
      <c r="B37" s="44">
        <f>+'[7]7月動向(20)'!B37-'[7]7月動向(10)'!B35</f>
        <v>6137</v>
      </c>
      <c r="C37" s="44">
        <f>+'[7]7月動向(20)'!C37-'[7]7月動向(10)'!C35</f>
        <v>5044</v>
      </c>
      <c r="D37" s="27">
        <f t="shared" si="0"/>
        <v>1.2166931007137192</v>
      </c>
      <c r="E37" s="156">
        <f t="shared" si="1"/>
        <v>1093</v>
      </c>
      <c r="F37" s="44">
        <f>+'[7]7月動向(20)'!F37-'[7]7月動向(10)'!F35</f>
        <v>8440</v>
      </c>
      <c r="G37" s="44">
        <f>+'[7]7月動向(20)'!G37-'[7]7月動向(10)'!G35</f>
        <v>8440</v>
      </c>
      <c r="H37" s="27">
        <f t="shared" si="2"/>
        <v>1</v>
      </c>
      <c r="I37" s="156">
        <f t="shared" si="3"/>
        <v>0</v>
      </c>
      <c r="J37" s="27">
        <f t="shared" ref="J37:K49" si="6">+B37/F37</f>
        <v>0.72713270142180098</v>
      </c>
      <c r="K37" s="27">
        <f t="shared" si="6"/>
        <v>0.59763033175355451</v>
      </c>
      <c r="L37" s="32">
        <f t="shared" si="5"/>
        <v>0.12950236966824646</v>
      </c>
    </row>
    <row r="38" spans="1:12" x14ac:dyDescent="0.4">
      <c r="A38" s="155" t="s">
        <v>79</v>
      </c>
      <c r="B38" s="44">
        <f>+'[7]7月動向(20)'!B38-'[7]7月動向(10)'!B36</f>
        <v>1351</v>
      </c>
      <c r="C38" s="44">
        <f>+'[7]7月動向(20)'!C38-'[7]7月動向(10)'!C36</f>
        <v>1371</v>
      </c>
      <c r="D38" s="27">
        <f t="shared" si="0"/>
        <v>0.98541210795040113</v>
      </c>
      <c r="E38" s="156">
        <f t="shared" si="1"/>
        <v>-20</v>
      </c>
      <c r="F38" s="44">
        <f>+'[7]7月動向(20)'!F38-'[7]7月動向(10)'!F36</f>
        <v>2880</v>
      </c>
      <c r="G38" s="44">
        <f>+'[7]7月動向(20)'!G38-'[7]7月動向(10)'!G36</f>
        <v>2880</v>
      </c>
      <c r="H38" s="27">
        <f t="shared" si="2"/>
        <v>1</v>
      </c>
      <c r="I38" s="156">
        <f t="shared" si="3"/>
        <v>0</v>
      </c>
      <c r="J38" s="27">
        <f t="shared" si="6"/>
        <v>0.46909722222222222</v>
      </c>
      <c r="K38" s="27">
        <f t="shared" si="6"/>
        <v>0.47604166666666664</v>
      </c>
      <c r="L38" s="32">
        <f t="shared" si="5"/>
        <v>-6.9444444444444198E-3</v>
      </c>
    </row>
    <row r="39" spans="1:12" x14ac:dyDescent="0.4">
      <c r="A39" s="155" t="s">
        <v>78</v>
      </c>
      <c r="B39" s="44">
        <f>+'[7]7月動向(20)'!B39-'[7]7月動向(10)'!B37</f>
        <v>2195</v>
      </c>
      <c r="C39" s="44">
        <f>+'[7]7月動向(20)'!C39-'[7]7月動向(10)'!C37</f>
        <v>2042</v>
      </c>
      <c r="D39" s="27">
        <f t="shared" si="0"/>
        <v>1.074926542605289</v>
      </c>
      <c r="E39" s="156">
        <f t="shared" si="1"/>
        <v>153</v>
      </c>
      <c r="F39" s="44">
        <f>+'[7]7月動向(20)'!F39-'[7]7月動向(10)'!F37</f>
        <v>2880</v>
      </c>
      <c r="G39" s="44">
        <f>+'[7]7月動向(20)'!G39-'[7]7月動向(10)'!G37</f>
        <v>2880</v>
      </c>
      <c r="H39" s="27">
        <f t="shared" si="2"/>
        <v>1</v>
      </c>
      <c r="I39" s="156">
        <f t="shared" si="3"/>
        <v>0</v>
      </c>
      <c r="J39" s="27">
        <f t="shared" si="6"/>
        <v>0.76215277777777779</v>
      </c>
      <c r="K39" s="27">
        <f t="shared" si="6"/>
        <v>0.70902777777777781</v>
      </c>
      <c r="L39" s="32">
        <f t="shared" si="5"/>
        <v>5.3124999999999978E-2</v>
      </c>
    </row>
    <row r="40" spans="1:12" x14ac:dyDescent="0.4">
      <c r="A40" s="158" t="s">
        <v>77</v>
      </c>
      <c r="B40" s="45">
        <f>+'[7]7月動向(20)'!B40-'[7]7月動向(10)'!B38</f>
        <v>1240</v>
      </c>
      <c r="C40" s="45">
        <f>+'[7]7月動向(20)'!C40-'[7]7月動向(10)'!C38</f>
        <v>1412</v>
      </c>
      <c r="D40" s="23">
        <f t="shared" si="0"/>
        <v>0.87818696883852687</v>
      </c>
      <c r="E40" s="159">
        <f t="shared" si="1"/>
        <v>-172</v>
      </c>
      <c r="F40" s="45">
        <f>+'[7]7月動向(20)'!F40-'[7]7月動向(10)'!F38</f>
        <v>2880</v>
      </c>
      <c r="G40" s="45">
        <f>+'[7]7月動向(20)'!G40-'[7]7月動向(10)'!G38</f>
        <v>2880</v>
      </c>
      <c r="H40" s="23">
        <f t="shared" si="2"/>
        <v>1</v>
      </c>
      <c r="I40" s="159">
        <f t="shared" si="3"/>
        <v>0</v>
      </c>
      <c r="J40" s="23">
        <f t="shared" si="6"/>
        <v>0.43055555555555558</v>
      </c>
      <c r="K40" s="23">
        <f t="shared" si="6"/>
        <v>0.49027777777777776</v>
      </c>
      <c r="L40" s="22">
        <f t="shared" si="5"/>
        <v>-5.9722222222222177E-2</v>
      </c>
    </row>
    <row r="41" spans="1:12" x14ac:dyDescent="0.4">
      <c r="A41" s="155" t="s">
        <v>95</v>
      </c>
      <c r="B41" s="44">
        <f>+'[7]7月動向(20)'!B41-'[7]7月動向(10)'!B39</f>
        <v>590</v>
      </c>
      <c r="C41" s="44">
        <f>+'[7]7月動向(20)'!C41-'[7]7月動向(10)'!C39</f>
        <v>820</v>
      </c>
      <c r="D41" s="27">
        <f t="shared" si="0"/>
        <v>0.71951219512195119</v>
      </c>
      <c r="E41" s="156">
        <f t="shared" si="1"/>
        <v>-230</v>
      </c>
      <c r="F41" s="44">
        <f>+'[7]7月動向(20)'!F41-'[7]7月動向(10)'!F39</f>
        <v>1660</v>
      </c>
      <c r="G41" s="44">
        <f>+'[7]7月動向(20)'!G41-'[7]7月動向(10)'!G39</f>
        <v>1660</v>
      </c>
      <c r="H41" s="27">
        <f t="shared" si="2"/>
        <v>1</v>
      </c>
      <c r="I41" s="156">
        <f t="shared" si="3"/>
        <v>0</v>
      </c>
      <c r="J41" s="27">
        <f t="shared" si="6"/>
        <v>0.35542168674698793</v>
      </c>
      <c r="K41" s="27">
        <f t="shared" si="6"/>
        <v>0.49397590361445781</v>
      </c>
      <c r="L41" s="32">
        <f t="shared" si="5"/>
        <v>-0.13855421686746988</v>
      </c>
    </row>
    <row r="42" spans="1:12" x14ac:dyDescent="0.4">
      <c r="A42" s="155" t="s">
        <v>74</v>
      </c>
      <c r="B42" s="44">
        <f>+'[7]7月動向(20)'!B42-'[7]7月動向(10)'!B40</f>
        <v>2480</v>
      </c>
      <c r="C42" s="44">
        <f>+'[7]7月動向(20)'!C42-'[7]7月動向(10)'!C40</f>
        <v>2792</v>
      </c>
      <c r="D42" s="27">
        <f t="shared" si="0"/>
        <v>0.88825214899713467</v>
      </c>
      <c r="E42" s="156">
        <f t="shared" si="1"/>
        <v>-312</v>
      </c>
      <c r="F42" s="44">
        <f>+'[7]7月動向(20)'!F42-'[7]7月動向(10)'!F40</f>
        <v>3780</v>
      </c>
      <c r="G42" s="44">
        <f>+'[7]7月動向(20)'!G42-'[7]7月動向(10)'!G40</f>
        <v>3780</v>
      </c>
      <c r="H42" s="27">
        <f t="shared" si="2"/>
        <v>1</v>
      </c>
      <c r="I42" s="156">
        <f t="shared" si="3"/>
        <v>0</v>
      </c>
      <c r="J42" s="27">
        <f t="shared" si="6"/>
        <v>0.65608465608465605</v>
      </c>
      <c r="K42" s="27">
        <f t="shared" si="6"/>
        <v>0.73862433862433863</v>
      </c>
      <c r="L42" s="32">
        <f t="shared" si="5"/>
        <v>-8.253968253968258E-2</v>
      </c>
    </row>
    <row r="43" spans="1:12" x14ac:dyDescent="0.4">
      <c r="A43" s="155" t="s">
        <v>76</v>
      </c>
      <c r="B43" s="44">
        <f>+'[7]7月動向(20)'!B43-'[7]7月動向(10)'!B41</f>
        <v>718</v>
      </c>
      <c r="C43" s="44">
        <f>+'[7]7月動向(20)'!C43-'[7]7月動向(10)'!C41</f>
        <v>801</v>
      </c>
      <c r="D43" s="27">
        <f t="shared" si="0"/>
        <v>0.89637952559300871</v>
      </c>
      <c r="E43" s="156">
        <f t="shared" si="1"/>
        <v>-83</v>
      </c>
      <c r="F43" s="44">
        <f>+'[7]7月動向(20)'!F43-'[7]7月動向(10)'!F41</f>
        <v>1260</v>
      </c>
      <c r="G43" s="44">
        <f>+'[7]7月動向(20)'!G43-'[7]7月動向(10)'!G41</f>
        <v>1267</v>
      </c>
      <c r="H43" s="27">
        <f t="shared" si="2"/>
        <v>0.99447513812154698</v>
      </c>
      <c r="I43" s="156">
        <f t="shared" si="3"/>
        <v>-7</v>
      </c>
      <c r="J43" s="27">
        <f t="shared" si="6"/>
        <v>0.56984126984126982</v>
      </c>
      <c r="K43" s="27">
        <f t="shared" si="6"/>
        <v>0.63220205209155489</v>
      </c>
      <c r="L43" s="32">
        <f t="shared" si="5"/>
        <v>-6.2360782250285074E-2</v>
      </c>
    </row>
    <row r="44" spans="1:12" x14ac:dyDescent="0.4">
      <c r="A44" s="155" t="s">
        <v>75</v>
      </c>
      <c r="B44" s="44">
        <f>+'[7]7月動向(20)'!B44-'[7]7月動向(10)'!B42</f>
        <v>667</v>
      </c>
      <c r="C44" s="44">
        <f>+'[7]7月動向(20)'!C44-'[7]7月動向(10)'!C42</f>
        <v>979</v>
      </c>
      <c r="D44" s="27">
        <f t="shared" si="0"/>
        <v>0.68130745658835545</v>
      </c>
      <c r="E44" s="156">
        <f t="shared" si="1"/>
        <v>-312</v>
      </c>
      <c r="F44" s="44">
        <f>+'[7]7月動向(20)'!F44-'[7]7月動向(10)'!F42</f>
        <v>1260</v>
      </c>
      <c r="G44" s="44">
        <f>+'[7]7月動向(20)'!G44-'[7]7月動向(10)'!G42</f>
        <v>1260</v>
      </c>
      <c r="H44" s="27">
        <f t="shared" si="2"/>
        <v>1</v>
      </c>
      <c r="I44" s="156">
        <f t="shared" si="3"/>
        <v>0</v>
      </c>
      <c r="J44" s="27">
        <f t="shared" si="6"/>
        <v>0.52936507936507937</v>
      </c>
      <c r="K44" s="27">
        <f t="shared" si="6"/>
        <v>0.776984126984127</v>
      </c>
      <c r="L44" s="32">
        <f t="shared" si="5"/>
        <v>-0.24761904761904763</v>
      </c>
    </row>
    <row r="45" spans="1:12" x14ac:dyDescent="0.4">
      <c r="A45" s="155" t="s">
        <v>262</v>
      </c>
      <c r="B45" s="44">
        <f>+'[7]7月動向(20)'!B45-'[7]7月動向(10)'!B43</f>
        <v>656</v>
      </c>
      <c r="C45" s="44">
        <f>+'[7]7月動向(20)'!C45-'[7]7月動向(10)'!C43</f>
        <v>1029</v>
      </c>
      <c r="D45" s="27">
        <f t="shared" si="0"/>
        <v>0.63751214771622933</v>
      </c>
      <c r="E45" s="156">
        <f t="shared" si="1"/>
        <v>-373</v>
      </c>
      <c r="F45" s="44">
        <f>+'[7]7月動向(20)'!F45-'[7]7月動向(10)'!F43</f>
        <v>1494</v>
      </c>
      <c r="G45" s="44">
        <f>+'[7]7月動向(20)'!G45-'[7]7月動向(10)'!G43</f>
        <v>1660</v>
      </c>
      <c r="H45" s="27">
        <f t="shared" si="2"/>
        <v>0.9</v>
      </c>
      <c r="I45" s="156">
        <f t="shared" si="3"/>
        <v>-166</v>
      </c>
      <c r="J45" s="27">
        <f t="shared" si="6"/>
        <v>0.43908969210174031</v>
      </c>
      <c r="K45" s="27">
        <f t="shared" si="6"/>
        <v>0.61987951807228914</v>
      </c>
      <c r="L45" s="32">
        <f t="shared" si="5"/>
        <v>-0.18078982597054882</v>
      </c>
    </row>
    <row r="46" spans="1:12" x14ac:dyDescent="0.4">
      <c r="A46" s="155" t="s">
        <v>98</v>
      </c>
      <c r="B46" s="44">
        <f>+'[7]7月動向(20)'!B46-'[7]7月動向(10)'!B44</f>
        <v>733</v>
      </c>
      <c r="C46" s="44">
        <f>+'[7]7月動向(20)'!C46-'[7]7月動向(10)'!C44</f>
        <v>901</v>
      </c>
      <c r="D46" s="27">
        <f t="shared" si="0"/>
        <v>0.81354051054384013</v>
      </c>
      <c r="E46" s="156">
        <f t="shared" si="1"/>
        <v>-168</v>
      </c>
      <c r="F46" s="44">
        <f>+'[7]7月動向(20)'!F46-'[7]7月動向(10)'!F44</f>
        <v>1008</v>
      </c>
      <c r="G46" s="44">
        <f>+'[7]7月動向(20)'!G46-'[7]7月動向(10)'!G44</f>
        <v>1260</v>
      </c>
      <c r="H46" s="27">
        <f t="shared" si="2"/>
        <v>0.8</v>
      </c>
      <c r="I46" s="156">
        <f t="shared" si="3"/>
        <v>-252</v>
      </c>
      <c r="J46" s="27">
        <f t="shared" si="6"/>
        <v>0.72718253968253965</v>
      </c>
      <c r="K46" s="27">
        <f t="shared" si="6"/>
        <v>0.71507936507936509</v>
      </c>
      <c r="L46" s="32">
        <f t="shared" si="5"/>
        <v>1.210317460317456E-2</v>
      </c>
    </row>
    <row r="47" spans="1:12" x14ac:dyDescent="0.4">
      <c r="A47" s="155" t="s">
        <v>263</v>
      </c>
      <c r="B47" s="44">
        <f>+'[7]7月動向(20)'!B47-'[7]7月動向(10)'!B45</f>
        <v>767</v>
      </c>
      <c r="C47" s="44">
        <f>+'[7]7月動向(20)'!C47-'[7]7月動向(10)'!C45</f>
        <v>1015</v>
      </c>
      <c r="D47" s="27">
        <f>+B47/C47</f>
        <v>0.75566502463054186</v>
      </c>
      <c r="E47" s="156">
        <f>+B47-C47</f>
        <v>-248</v>
      </c>
      <c r="F47" s="44">
        <f>+'[7]7月動向(20)'!F47-'[7]7月動向(10)'!F45</f>
        <v>1134</v>
      </c>
      <c r="G47" s="44">
        <f>+'[7]7月動向(20)'!G47-'[7]7月動向(10)'!G45</f>
        <v>1330</v>
      </c>
      <c r="H47" s="27">
        <f>+F47/G47</f>
        <v>0.85263157894736841</v>
      </c>
      <c r="I47" s="156">
        <f>+F47-G47</f>
        <v>-196</v>
      </c>
      <c r="J47" s="27">
        <f>+B47/F47</f>
        <v>0.67636684303350969</v>
      </c>
      <c r="K47" s="27">
        <f>+C47/G47</f>
        <v>0.76315789473684215</v>
      </c>
      <c r="L47" s="32">
        <f>+J47-K47</f>
        <v>-8.6791051703332456E-2</v>
      </c>
    </row>
    <row r="48" spans="1:12" x14ac:dyDescent="0.4">
      <c r="A48" s="155" t="s">
        <v>264</v>
      </c>
      <c r="B48" s="44">
        <f>+'[7]7月動向(20)'!B48-'[7]7月動向(10)'!B46</f>
        <v>859</v>
      </c>
      <c r="C48" s="44">
        <f>+'[7]7月動向(20)'!C48-'[7]7月動向(10)'!C46</f>
        <v>877</v>
      </c>
      <c r="D48" s="27">
        <f>+B48/C48</f>
        <v>0.97947548460661349</v>
      </c>
      <c r="E48" s="156">
        <f>+B48-C48</f>
        <v>-18</v>
      </c>
      <c r="F48" s="44">
        <f>+'[7]7月動向(20)'!F48-'[7]7月動向(10)'!F46</f>
        <v>1008</v>
      </c>
      <c r="G48" s="44">
        <f>+'[7]7月動向(20)'!G48-'[7]7月動向(10)'!G46</f>
        <v>1257</v>
      </c>
      <c r="H48" s="27">
        <f>+F48/G48</f>
        <v>0.80190930787589498</v>
      </c>
      <c r="I48" s="156">
        <f>+F48-G48</f>
        <v>-249</v>
      </c>
      <c r="J48" s="27">
        <f>+B48/F48</f>
        <v>0.85218253968253965</v>
      </c>
      <c r="K48" s="27">
        <f>+C48/G48</f>
        <v>0.69769291964996027</v>
      </c>
      <c r="L48" s="32">
        <f>+J48-K48</f>
        <v>0.15448962003257938</v>
      </c>
    </row>
    <row r="49" spans="1:12" x14ac:dyDescent="0.4">
      <c r="A49" s="161" t="s">
        <v>265</v>
      </c>
      <c r="B49" s="40">
        <f>+'[7]7月動向(20)'!B49-'[7]7月動向(10)'!B47</f>
        <v>872</v>
      </c>
      <c r="C49" s="40">
        <f>+'[7]7月動向(20)'!C49-'[7]7月動向(10)'!C47</f>
        <v>1117</v>
      </c>
      <c r="D49" s="36">
        <f t="shared" si="0"/>
        <v>0.78066248880931066</v>
      </c>
      <c r="E49" s="162">
        <f t="shared" si="1"/>
        <v>-245</v>
      </c>
      <c r="F49" s="40">
        <f>+'[7]7月動向(20)'!F49-'[7]7月動向(10)'!F47</f>
        <v>1008</v>
      </c>
      <c r="G49" s="40">
        <f>+'[7]7月動向(20)'!G49-'[7]7月動向(10)'!G47</f>
        <v>1260</v>
      </c>
      <c r="H49" s="36">
        <f t="shared" si="2"/>
        <v>0.8</v>
      </c>
      <c r="I49" s="162">
        <f t="shared" si="3"/>
        <v>-252</v>
      </c>
      <c r="J49" s="36">
        <f t="shared" si="6"/>
        <v>0.86507936507936511</v>
      </c>
      <c r="K49" s="36">
        <f t="shared" si="6"/>
        <v>0.88650793650793647</v>
      </c>
      <c r="L49" s="35">
        <f t="shared" si="5"/>
        <v>-2.1428571428571352E-2</v>
      </c>
    </row>
    <row r="50" spans="1:12" x14ac:dyDescent="0.4">
      <c r="C50" s="145"/>
      <c r="E50" s="14"/>
      <c r="G50" s="145"/>
      <c r="I50" s="14"/>
      <c r="K50" s="145"/>
    </row>
    <row r="51" spans="1:12" x14ac:dyDescent="0.4">
      <c r="C51" s="145"/>
      <c r="E51" s="14"/>
      <c r="G51" s="145"/>
      <c r="I51" s="14"/>
      <c r="K51" s="145"/>
    </row>
    <row r="52" spans="1:12" x14ac:dyDescent="0.4">
      <c r="C52" s="145"/>
      <c r="E52" s="14"/>
      <c r="G52" s="145"/>
      <c r="I52" s="14"/>
      <c r="K52" s="145"/>
    </row>
    <row r="53" spans="1:12" x14ac:dyDescent="0.4">
      <c r="C53" s="145"/>
      <c r="E53" s="14"/>
      <c r="G53" s="145"/>
      <c r="I53" s="14"/>
      <c r="K53" s="145"/>
    </row>
  </sheetData>
  <mergeCells count="14">
    <mergeCell ref="A2:A3"/>
    <mergeCell ref="B2:E3"/>
    <mergeCell ref="F2:I3"/>
    <mergeCell ref="J2:L3"/>
    <mergeCell ref="H4:I4"/>
    <mergeCell ref="J4:J5"/>
    <mergeCell ref="K4:K5"/>
    <mergeCell ref="L4:L5"/>
    <mergeCell ref="A4:A5"/>
    <mergeCell ref="B4:B5"/>
    <mergeCell ref="C4:C5"/>
    <mergeCell ref="D4:E4"/>
    <mergeCell ref="F4:F5"/>
    <mergeCell ref="G4:G5"/>
  </mergeCells>
  <phoneticPr fontId="3"/>
  <hyperlinks>
    <hyperlink ref="A1" location="'h17'!A1" display="'h17'!A1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７月(下旬)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124</v>
      </c>
      <c r="C4" s="177" t="s">
        <v>203</v>
      </c>
      <c r="D4" s="176" t="s">
        <v>87</v>
      </c>
      <c r="E4" s="176"/>
      <c r="F4" s="173" t="str">
        <f>+B4</f>
        <v>(05'7/21～31)</v>
      </c>
      <c r="G4" s="173" t="str">
        <f>+C4</f>
        <v>(04'7/21～31)</v>
      </c>
      <c r="H4" s="176" t="s">
        <v>87</v>
      </c>
      <c r="I4" s="176"/>
      <c r="J4" s="173" t="str">
        <f>+B4</f>
        <v>(05'7/21～31)</v>
      </c>
      <c r="K4" s="173" t="str">
        <f>+C4</f>
        <v>(04'7/21～31)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B7+B32</f>
        <v>197247</v>
      </c>
      <c r="C6" s="43">
        <f>C7+C32</f>
        <v>181195</v>
      </c>
      <c r="D6" s="20">
        <f t="shared" ref="D6:D49" si="0">+B6/C6</f>
        <v>1.0885896409945086</v>
      </c>
      <c r="E6" s="21">
        <f t="shared" ref="E6:E31" si="1">+B6-C6</f>
        <v>16052</v>
      </c>
      <c r="F6" s="43">
        <f>+F7+F32</f>
        <v>248323</v>
      </c>
      <c r="G6" s="43">
        <f>+G7+G32</f>
        <v>237273</v>
      </c>
      <c r="H6" s="20">
        <f t="shared" ref="H6:H49" si="2">+F6/G6</f>
        <v>1.0465708276963666</v>
      </c>
      <c r="I6" s="21">
        <f t="shared" ref="I6:I49" si="3">+F6-G6</f>
        <v>11050</v>
      </c>
      <c r="J6" s="20">
        <f t="shared" ref="J6:J49" si="4">+B6/F6</f>
        <v>0.794316273563061</v>
      </c>
      <c r="K6" s="20">
        <f t="shared" ref="K6:K49" si="5">+C6/G6</f>
        <v>0.76365621035684639</v>
      </c>
      <c r="L6" s="33">
        <f t="shared" ref="L6:L49" si="6">+J6-K6</f>
        <v>3.0660063206214616E-2</v>
      </c>
    </row>
    <row r="7" spans="1:12" s="13" customFormat="1" x14ac:dyDescent="0.4">
      <c r="A7" s="84" t="s">
        <v>84</v>
      </c>
      <c r="B7" s="43">
        <f>+B8+B14+B29</f>
        <v>95932</v>
      </c>
      <c r="C7" s="43">
        <f>+C8+C14+C29</f>
        <v>88559</v>
      </c>
      <c r="D7" s="20">
        <f t="shared" si="0"/>
        <v>1.0832552309759595</v>
      </c>
      <c r="E7" s="21">
        <f t="shared" si="1"/>
        <v>7373</v>
      </c>
      <c r="F7" s="43">
        <f>+F8+F14+F29</f>
        <v>120931</v>
      </c>
      <c r="G7" s="43">
        <f>+G8+G14+G29</f>
        <v>116841</v>
      </c>
      <c r="H7" s="20">
        <f t="shared" si="2"/>
        <v>1.0350048356313279</v>
      </c>
      <c r="I7" s="21">
        <f t="shared" si="3"/>
        <v>4090</v>
      </c>
      <c r="J7" s="20">
        <f t="shared" si="4"/>
        <v>0.79327881188446303</v>
      </c>
      <c r="K7" s="20">
        <f t="shared" si="5"/>
        <v>0.75794455713319808</v>
      </c>
      <c r="L7" s="33">
        <f t="shared" si="6"/>
        <v>3.5334254751264949E-2</v>
      </c>
    </row>
    <row r="8" spans="1:12" x14ac:dyDescent="0.4">
      <c r="A8" s="110" t="s">
        <v>91</v>
      </c>
      <c r="B8" s="46">
        <f>SUM(B9:B13)</f>
        <v>76181</v>
      </c>
      <c r="C8" s="46">
        <f>SUM(C9:C13)</f>
        <v>70316</v>
      </c>
      <c r="D8" s="38">
        <f t="shared" si="0"/>
        <v>1.0834091814096365</v>
      </c>
      <c r="E8" s="109">
        <f t="shared" si="1"/>
        <v>5865</v>
      </c>
      <c r="F8" s="46">
        <f>SUM(F9:F13)</f>
        <v>94929</v>
      </c>
      <c r="G8" s="46">
        <f>SUM(G9:G13)</f>
        <v>91538</v>
      </c>
      <c r="H8" s="38">
        <f t="shared" si="2"/>
        <v>1.0370447245952501</v>
      </c>
      <c r="I8" s="109">
        <f t="shared" si="3"/>
        <v>3391</v>
      </c>
      <c r="J8" s="38">
        <f t="shared" si="4"/>
        <v>0.80250503007510876</v>
      </c>
      <c r="K8" s="38">
        <f t="shared" si="5"/>
        <v>0.76816185627826694</v>
      </c>
      <c r="L8" s="108">
        <f t="shared" si="6"/>
        <v>3.4343173796841819E-2</v>
      </c>
    </row>
    <row r="9" spans="1:12" x14ac:dyDescent="0.4">
      <c r="A9" s="88" t="s">
        <v>82</v>
      </c>
      <c r="B9" s="47">
        <f>'７月(月間)'!B9-'[7]7月動向(20)'!B9</f>
        <v>44521</v>
      </c>
      <c r="C9" s="47">
        <f>'７月(月間)'!C9-'[7]7月動向(20)'!C9</f>
        <v>41402</v>
      </c>
      <c r="D9" s="25">
        <f t="shared" si="0"/>
        <v>1.0753345249021786</v>
      </c>
      <c r="E9" s="26">
        <f t="shared" si="1"/>
        <v>3119</v>
      </c>
      <c r="F9" s="47">
        <f>'７月(月間)'!F9-'[7]7月動向(20)'!F9</f>
        <v>52337</v>
      </c>
      <c r="G9" s="47">
        <f>'７月(月間)'!G9-'[7]7月動向(20)'!G9</f>
        <v>50036</v>
      </c>
      <c r="H9" s="25">
        <f t="shared" si="2"/>
        <v>1.0459868894396034</v>
      </c>
      <c r="I9" s="26">
        <f t="shared" si="3"/>
        <v>2301</v>
      </c>
      <c r="J9" s="25">
        <f t="shared" si="4"/>
        <v>0.85066014483061692</v>
      </c>
      <c r="K9" s="25">
        <f t="shared" si="5"/>
        <v>0.82744424014709406</v>
      </c>
      <c r="L9" s="24">
        <f t="shared" si="6"/>
        <v>2.3215904683522859E-2</v>
      </c>
    </row>
    <row r="10" spans="1:12" x14ac:dyDescent="0.4">
      <c r="A10" s="86" t="s">
        <v>83</v>
      </c>
      <c r="B10" s="47">
        <f>'７月(月間)'!B10-'[7]7月動向(20)'!B10</f>
        <v>13323</v>
      </c>
      <c r="C10" s="47">
        <f>'７月(月間)'!C10-'[7]7月動向(20)'!C10</f>
        <v>12064</v>
      </c>
      <c r="D10" s="27">
        <f t="shared" si="0"/>
        <v>1.1043600795755968</v>
      </c>
      <c r="E10" s="18">
        <f t="shared" si="1"/>
        <v>1259</v>
      </c>
      <c r="F10" s="47">
        <f>'７月(月間)'!F10-'[7]7月動向(20)'!F10</f>
        <v>17325</v>
      </c>
      <c r="G10" s="47">
        <f>'７月(月間)'!G10-'[7]7月動向(20)'!G10</f>
        <v>17952</v>
      </c>
      <c r="H10" s="27">
        <f t="shared" si="2"/>
        <v>0.96507352941176472</v>
      </c>
      <c r="I10" s="18">
        <f t="shared" si="3"/>
        <v>-627</v>
      </c>
      <c r="J10" s="27">
        <f t="shared" si="4"/>
        <v>0.76900432900432902</v>
      </c>
      <c r="K10" s="27">
        <f t="shared" si="5"/>
        <v>0.67201426024955435</v>
      </c>
      <c r="L10" s="32">
        <f t="shared" si="6"/>
        <v>9.6990068754774672E-2</v>
      </c>
    </row>
    <row r="11" spans="1:12" x14ac:dyDescent="0.4">
      <c r="A11" s="86" t="s">
        <v>96</v>
      </c>
      <c r="B11" s="47">
        <f>'７月(月間)'!B11-'[7]7月動向(20)'!B11</f>
        <v>2407</v>
      </c>
      <c r="C11" s="47">
        <f>'７月(月間)'!C11-'[7]7月動向(20)'!C11</f>
        <v>2644</v>
      </c>
      <c r="D11" s="27">
        <f t="shared" si="0"/>
        <v>0.91036308623298035</v>
      </c>
      <c r="E11" s="18">
        <f t="shared" si="1"/>
        <v>-237</v>
      </c>
      <c r="F11" s="47">
        <f>'７月(月間)'!F11-'[7]7月動向(20)'!F11</f>
        <v>2871</v>
      </c>
      <c r="G11" s="47">
        <f>'７月(月間)'!G11-'[7]7月動向(20)'!G11</f>
        <v>2970</v>
      </c>
      <c r="H11" s="27">
        <f t="shared" si="2"/>
        <v>0.96666666666666667</v>
      </c>
      <c r="I11" s="18">
        <f t="shared" si="3"/>
        <v>-99</v>
      </c>
      <c r="J11" s="27">
        <f t="shared" si="4"/>
        <v>0.83838383838383834</v>
      </c>
      <c r="K11" s="27">
        <f t="shared" si="5"/>
        <v>0.89023569023569027</v>
      </c>
      <c r="L11" s="32">
        <f t="shared" si="6"/>
        <v>-5.1851851851851927E-2</v>
      </c>
    </row>
    <row r="12" spans="1:12" x14ac:dyDescent="0.4">
      <c r="A12" s="86" t="s">
        <v>80</v>
      </c>
      <c r="B12" s="47">
        <f>'７月(月間)'!B12-'[7]7月動向(20)'!B12</f>
        <v>6992</v>
      </c>
      <c r="C12" s="47">
        <f>'７月(月間)'!C12-'[7]7月動向(20)'!C12</f>
        <v>7019</v>
      </c>
      <c r="D12" s="27">
        <f t="shared" si="0"/>
        <v>0.99615329819062548</v>
      </c>
      <c r="E12" s="18">
        <f t="shared" si="1"/>
        <v>-27</v>
      </c>
      <c r="F12" s="47">
        <f>'７月(月間)'!F12-'[7]7月動向(20)'!F12</f>
        <v>10560</v>
      </c>
      <c r="G12" s="47">
        <f>'７月(月間)'!G12-'[7]7月動向(20)'!G12</f>
        <v>10290</v>
      </c>
      <c r="H12" s="27">
        <f t="shared" si="2"/>
        <v>1.0262390670553936</v>
      </c>
      <c r="I12" s="18">
        <f t="shared" si="3"/>
        <v>270</v>
      </c>
      <c r="J12" s="27">
        <f t="shared" si="4"/>
        <v>0.66212121212121211</v>
      </c>
      <c r="K12" s="27">
        <f t="shared" si="5"/>
        <v>0.68211856171039842</v>
      </c>
      <c r="L12" s="32">
        <f t="shared" si="6"/>
        <v>-1.9997349589186308E-2</v>
      </c>
    </row>
    <row r="13" spans="1:12" x14ac:dyDescent="0.4">
      <c r="A13" s="86" t="s">
        <v>171</v>
      </c>
      <c r="B13" s="47">
        <f>'７月(月間)'!B13-'[7]7月動向(20)'!B13</f>
        <v>8938</v>
      </c>
      <c r="C13" s="47">
        <f>'７月(月間)'!C13-'[7]7月動向(20)'!C13</f>
        <v>7187</v>
      </c>
      <c r="D13" s="27">
        <f t="shared" si="0"/>
        <v>1.2436343397801586</v>
      </c>
      <c r="E13" s="18">
        <f t="shared" si="1"/>
        <v>1751</v>
      </c>
      <c r="F13" s="47">
        <f>'７月(月間)'!F13-'[7]7月動向(20)'!F13</f>
        <v>11836</v>
      </c>
      <c r="G13" s="47">
        <f>'７月(月間)'!G13-'[7]7月動向(20)'!G13</f>
        <v>10290</v>
      </c>
      <c r="H13" s="27">
        <f t="shared" si="2"/>
        <v>1.1502429543245869</v>
      </c>
      <c r="I13" s="18">
        <f t="shared" si="3"/>
        <v>1546</v>
      </c>
      <c r="J13" s="27">
        <f t="shared" si="4"/>
        <v>0.75515376816492064</v>
      </c>
      <c r="K13" s="27">
        <f t="shared" si="5"/>
        <v>0.69844509232264329</v>
      </c>
      <c r="L13" s="32">
        <f t="shared" si="6"/>
        <v>5.6708675842277345E-2</v>
      </c>
    </row>
    <row r="14" spans="1:12" x14ac:dyDescent="0.4">
      <c r="A14" s="107" t="s">
        <v>90</v>
      </c>
      <c r="B14" s="48">
        <f>SUM(B15:B28)</f>
        <v>18486</v>
      </c>
      <c r="C14" s="48">
        <f>SUM(C15:C28)</f>
        <v>17136</v>
      </c>
      <c r="D14" s="31">
        <f t="shared" si="0"/>
        <v>1.078781512605042</v>
      </c>
      <c r="E14" s="19">
        <f t="shared" si="1"/>
        <v>1350</v>
      </c>
      <c r="F14" s="48">
        <f>SUM(F15:F28)</f>
        <v>23857</v>
      </c>
      <c r="G14" s="48">
        <f>SUM(G15:G28)</f>
        <v>23158</v>
      </c>
      <c r="H14" s="31">
        <f t="shared" si="2"/>
        <v>1.0301839537093014</v>
      </c>
      <c r="I14" s="19">
        <f t="shared" si="3"/>
        <v>699</v>
      </c>
      <c r="J14" s="31">
        <f t="shared" si="4"/>
        <v>0.7748669153707507</v>
      </c>
      <c r="K14" s="31">
        <f t="shared" si="5"/>
        <v>0.73996027290785038</v>
      </c>
      <c r="L14" s="30">
        <f t="shared" si="6"/>
        <v>3.4906642462900317E-2</v>
      </c>
    </row>
    <row r="15" spans="1:12" x14ac:dyDescent="0.4">
      <c r="A15" s="88" t="s">
        <v>157</v>
      </c>
      <c r="B15" s="47">
        <f>'７月(月間)'!B15-'[7]7月動向(20)'!B15</f>
        <v>1012</v>
      </c>
      <c r="C15" s="47">
        <f>'７月(月間)'!C15-'[7]7月動向(20)'!C15</f>
        <v>791</v>
      </c>
      <c r="D15" s="25">
        <f t="shared" si="0"/>
        <v>1.2793931731984829</v>
      </c>
      <c r="E15" s="26">
        <f t="shared" si="1"/>
        <v>221</v>
      </c>
      <c r="F15" s="47">
        <f>'７月(月間)'!F15-'[7]7月動向(20)'!F15</f>
        <v>1650</v>
      </c>
      <c r="G15" s="47">
        <f>'７月(月間)'!G15-'[7]7月動向(20)'!G15</f>
        <v>1500</v>
      </c>
      <c r="H15" s="25">
        <f t="shared" si="2"/>
        <v>1.1000000000000001</v>
      </c>
      <c r="I15" s="26">
        <f t="shared" si="3"/>
        <v>150</v>
      </c>
      <c r="J15" s="25">
        <f t="shared" si="4"/>
        <v>0.61333333333333329</v>
      </c>
      <c r="K15" s="25">
        <f t="shared" si="5"/>
        <v>0.52733333333333332</v>
      </c>
      <c r="L15" s="24">
        <f t="shared" si="6"/>
        <v>8.5999999999999965E-2</v>
      </c>
    </row>
    <row r="16" spans="1:12" x14ac:dyDescent="0.4">
      <c r="A16" s="86" t="s">
        <v>155</v>
      </c>
      <c r="B16" s="47">
        <f>'７月(月間)'!B16-'[7]7月動向(20)'!B16</f>
        <v>1532</v>
      </c>
      <c r="C16" s="47">
        <f>'７月(月間)'!C16-'[7]7月動向(20)'!C16</f>
        <v>1482</v>
      </c>
      <c r="D16" s="27">
        <f t="shared" si="0"/>
        <v>1.0337381916329285</v>
      </c>
      <c r="E16" s="18">
        <f t="shared" si="1"/>
        <v>50</v>
      </c>
      <c r="F16" s="47">
        <f>'７月(月間)'!F16-'[7]7月動向(20)'!F16</f>
        <v>1650</v>
      </c>
      <c r="G16" s="47">
        <f>'７月(月間)'!G16-'[7]7月動向(20)'!G16</f>
        <v>1650</v>
      </c>
      <c r="H16" s="27">
        <f t="shared" si="2"/>
        <v>1</v>
      </c>
      <c r="I16" s="18">
        <f t="shared" si="3"/>
        <v>0</v>
      </c>
      <c r="J16" s="27">
        <f t="shared" si="4"/>
        <v>0.92848484848484847</v>
      </c>
      <c r="K16" s="27">
        <f t="shared" si="5"/>
        <v>0.89818181818181819</v>
      </c>
      <c r="L16" s="32">
        <f t="shared" si="6"/>
        <v>3.0303030303030276E-2</v>
      </c>
    </row>
    <row r="17" spans="1:12" x14ac:dyDescent="0.4">
      <c r="A17" s="86" t="s">
        <v>160</v>
      </c>
      <c r="B17" s="47">
        <f>'７月(月間)'!B17-'[7]7月動向(20)'!B17</f>
        <v>2717</v>
      </c>
      <c r="C17" s="47">
        <f>'７月(月間)'!C17-'[7]7月動向(20)'!C17</f>
        <v>2476</v>
      </c>
      <c r="D17" s="27">
        <f t="shared" si="0"/>
        <v>1.0973344103392568</v>
      </c>
      <c r="E17" s="18">
        <f t="shared" si="1"/>
        <v>241</v>
      </c>
      <c r="F17" s="47">
        <f>'７月(月間)'!F17-'[7]7月動向(20)'!F17</f>
        <v>2970</v>
      </c>
      <c r="G17" s="47">
        <f>'７月(月間)'!G17-'[7]7月動向(20)'!G17</f>
        <v>2970</v>
      </c>
      <c r="H17" s="27">
        <f t="shared" si="2"/>
        <v>1</v>
      </c>
      <c r="I17" s="18">
        <f t="shared" si="3"/>
        <v>0</v>
      </c>
      <c r="J17" s="27">
        <f t="shared" si="4"/>
        <v>0.91481481481481486</v>
      </c>
      <c r="K17" s="27">
        <f t="shared" si="5"/>
        <v>0.83367003367003367</v>
      </c>
      <c r="L17" s="32">
        <f t="shared" si="6"/>
        <v>8.1144781144781186E-2</v>
      </c>
    </row>
    <row r="18" spans="1:12" x14ac:dyDescent="0.4">
      <c r="A18" s="86" t="s">
        <v>153</v>
      </c>
      <c r="B18" s="47">
        <f>'７月(月間)'!B18-'[7]7月動向(20)'!B18</f>
        <v>1638</v>
      </c>
      <c r="C18" s="47">
        <f>'７月(月間)'!C18-'[7]7月動向(20)'!C18</f>
        <v>1334</v>
      </c>
      <c r="D18" s="27">
        <f t="shared" si="0"/>
        <v>1.2278860569715142</v>
      </c>
      <c r="E18" s="18">
        <f t="shared" si="1"/>
        <v>304</v>
      </c>
      <c r="F18" s="47">
        <f>'７月(月間)'!F18-'[7]7月動向(20)'!F18</f>
        <v>2250</v>
      </c>
      <c r="G18" s="47">
        <f>'７月(月間)'!G18-'[7]7月動向(20)'!G18</f>
        <v>2100</v>
      </c>
      <c r="H18" s="27">
        <f t="shared" si="2"/>
        <v>1.0714285714285714</v>
      </c>
      <c r="I18" s="18">
        <f t="shared" si="3"/>
        <v>150</v>
      </c>
      <c r="J18" s="27">
        <f t="shared" si="4"/>
        <v>0.72799999999999998</v>
      </c>
      <c r="K18" s="27">
        <f t="shared" si="5"/>
        <v>0.63523809523809527</v>
      </c>
      <c r="L18" s="32">
        <f t="shared" si="6"/>
        <v>9.2761904761904712E-2</v>
      </c>
    </row>
    <row r="19" spans="1:12" x14ac:dyDescent="0.4">
      <c r="A19" s="86" t="s">
        <v>161</v>
      </c>
      <c r="B19" s="47">
        <f>'７月(月間)'!B19-'[7]7月動向(20)'!B19</f>
        <v>1567</v>
      </c>
      <c r="C19" s="47">
        <f>'７月(月間)'!C19-'[7]7月動向(20)'!C19</f>
        <v>1544</v>
      </c>
      <c r="D19" s="23">
        <f t="shared" si="0"/>
        <v>1.0148963730569949</v>
      </c>
      <c r="E19" s="17">
        <f t="shared" si="1"/>
        <v>23</v>
      </c>
      <c r="F19" s="47">
        <f>'７月(月間)'!F19-'[7]7月動向(20)'!F19</f>
        <v>1650</v>
      </c>
      <c r="G19" s="47">
        <f>'７月(月間)'!G19-'[7]7月動向(20)'!G19</f>
        <v>1650</v>
      </c>
      <c r="H19" s="23">
        <f t="shared" si="2"/>
        <v>1</v>
      </c>
      <c r="I19" s="17">
        <f t="shared" si="3"/>
        <v>0</v>
      </c>
      <c r="J19" s="23">
        <f t="shared" si="4"/>
        <v>0.94969696969696971</v>
      </c>
      <c r="K19" s="23">
        <f t="shared" si="5"/>
        <v>0.93575757575757579</v>
      </c>
      <c r="L19" s="22">
        <f t="shared" si="6"/>
        <v>1.3939393939393918E-2</v>
      </c>
    </row>
    <row r="20" spans="1:12" x14ac:dyDescent="0.4">
      <c r="A20" s="87" t="s">
        <v>159</v>
      </c>
      <c r="B20" s="47">
        <f>'７月(月間)'!B20-'[7]7月動向(20)'!B20</f>
        <v>1434</v>
      </c>
      <c r="C20" s="47">
        <f>'７月(月間)'!C20-'[7]7月動向(20)'!C20</f>
        <v>1261</v>
      </c>
      <c r="D20" s="27">
        <f t="shared" si="0"/>
        <v>1.1371927042030134</v>
      </c>
      <c r="E20" s="18">
        <f t="shared" si="1"/>
        <v>173</v>
      </c>
      <c r="F20" s="47">
        <f>'７月(月間)'!F20-'[7]7月動向(20)'!F20</f>
        <v>1650</v>
      </c>
      <c r="G20" s="47">
        <f>'７月(月間)'!G20-'[7]7月動向(20)'!G20</f>
        <v>1650</v>
      </c>
      <c r="H20" s="27">
        <f t="shared" si="2"/>
        <v>1</v>
      </c>
      <c r="I20" s="18">
        <f t="shared" si="3"/>
        <v>0</v>
      </c>
      <c r="J20" s="27">
        <f t="shared" si="4"/>
        <v>0.86909090909090914</v>
      </c>
      <c r="K20" s="27">
        <f t="shared" si="5"/>
        <v>0.76424242424242428</v>
      </c>
      <c r="L20" s="32">
        <f t="shared" si="6"/>
        <v>0.10484848484848486</v>
      </c>
    </row>
    <row r="21" spans="1:12" x14ac:dyDescent="0.4">
      <c r="A21" s="87" t="s">
        <v>191</v>
      </c>
      <c r="B21" s="47">
        <f>'７月(月間)'!B21-'[7]7月動向(20)'!B21</f>
        <v>1116</v>
      </c>
      <c r="C21" s="47">
        <f>'７月(月間)'!C21-'[7]7月動向(20)'!C21</f>
        <v>988</v>
      </c>
      <c r="D21" s="27">
        <f t="shared" si="0"/>
        <v>1.1295546558704452</v>
      </c>
      <c r="E21" s="18">
        <f t="shared" si="1"/>
        <v>128</v>
      </c>
      <c r="F21" s="47">
        <f>'７月(月間)'!F21-'[7]7月動向(20)'!F21</f>
        <v>1650</v>
      </c>
      <c r="G21" s="47">
        <f>'７月(月間)'!G21-'[7]7月動向(20)'!G21</f>
        <v>1650</v>
      </c>
      <c r="H21" s="27">
        <f t="shared" si="2"/>
        <v>1</v>
      </c>
      <c r="I21" s="18">
        <f t="shared" si="3"/>
        <v>0</v>
      </c>
      <c r="J21" s="27">
        <f t="shared" si="4"/>
        <v>0.67636363636363639</v>
      </c>
      <c r="K21" s="27">
        <f t="shared" si="5"/>
        <v>0.59878787878787876</v>
      </c>
      <c r="L21" s="32">
        <f t="shared" si="6"/>
        <v>7.7575757575757631E-2</v>
      </c>
    </row>
    <row r="22" spans="1:12" x14ac:dyDescent="0.4">
      <c r="A22" s="86" t="s">
        <v>164</v>
      </c>
      <c r="B22" s="47">
        <f>'７月(月間)'!B22-'[7]7月動向(20)'!B22</f>
        <v>1345</v>
      </c>
      <c r="C22" s="47">
        <f>'７月(月間)'!C22-'[7]7月動向(20)'!C22</f>
        <v>1515</v>
      </c>
      <c r="D22" s="27">
        <f t="shared" si="0"/>
        <v>0.88778877887788776</v>
      </c>
      <c r="E22" s="18">
        <f t="shared" si="1"/>
        <v>-170</v>
      </c>
      <c r="F22" s="47">
        <f>'７月(月間)'!F22-'[7]7月動向(20)'!F22</f>
        <v>1837</v>
      </c>
      <c r="G22" s="47">
        <f>'７月(月間)'!G22-'[7]7月動向(20)'!G22</f>
        <v>1888</v>
      </c>
      <c r="H22" s="27">
        <f t="shared" si="2"/>
        <v>0.97298728813559321</v>
      </c>
      <c r="I22" s="18">
        <f t="shared" si="3"/>
        <v>-51</v>
      </c>
      <c r="J22" s="27">
        <f t="shared" si="4"/>
        <v>0.73217201959716927</v>
      </c>
      <c r="K22" s="27">
        <f t="shared" si="5"/>
        <v>0.80243644067796616</v>
      </c>
      <c r="L22" s="32">
        <f t="shared" si="6"/>
        <v>-7.0264421080796891E-2</v>
      </c>
    </row>
    <row r="23" spans="1:12" x14ac:dyDescent="0.4">
      <c r="A23" s="86" t="s">
        <v>156</v>
      </c>
      <c r="B23" s="47">
        <f>'７月(月間)'!B23-'[7]7月動向(20)'!B23</f>
        <v>352</v>
      </c>
      <c r="C23" s="47">
        <f>'７月(月間)'!C23-'[7]7月動向(20)'!C23</f>
        <v>205</v>
      </c>
      <c r="D23" s="23">
        <f t="shared" si="0"/>
        <v>1.7170731707317073</v>
      </c>
      <c r="E23" s="17">
        <f t="shared" si="1"/>
        <v>147</v>
      </c>
      <c r="F23" s="47">
        <f>'７月(月間)'!F23-'[7]7月動向(20)'!F23</f>
        <v>750</v>
      </c>
      <c r="G23" s="47">
        <f>'７月(月間)'!G23-'[7]7月動向(20)'!G23</f>
        <v>600</v>
      </c>
      <c r="H23" s="23">
        <f t="shared" si="2"/>
        <v>1.25</v>
      </c>
      <c r="I23" s="17">
        <f t="shared" si="3"/>
        <v>150</v>
      </c>
      <c r="J23" s="23">
        <f t="shared" si="4"/>
        <v>0.46933333333333332</v>
      </c>
      <c r="K23" s="23">
        <f t="shared" si="5"/>
        <v>0.34166666666666667</v>
      </c>
      <c r="L23" s="22">
        <f t="shared" si="6"/>
        <v>0.12766666666666665</v>
      </c>
    </row>
    <row r="24" spans="1:12" x14ac:dyDescent="0.4">
      <c r="A24" s="87" t="s">
        <v>163</v>
      </c>
      <c r="B24" s="47">
        <f>'７月(月間)'!B24-'[7]7月動向(20)'!B24</f>
        <v>1205</v>
      </c>
      <c r="C24" s="47">
        <f>'７月(月間)'!C24-'[7]7月動向(20)'!C24</f>
        <v>1287</v>
      </c>
      <c r="D24" s="27">
        <f t="shared" si="0"/>
        <v>0.93628593628593626</v>
      </c>
      <c r="E24" s="18">
        <f t="shared" si="1"/>
        <v>-82</v>
      </c>
      <c r="F24" s="47">
        <f>'７月(月間)'!F24-'[7]7月動向(20)'!F24</f>
        <v>1650</v>
      </c>
      <c r="G24" s="47">
        <f>'７月(月間)'!G24-'[7]7月動向(20)'!G24</f>
        <v>1650</v>
      </c>
      <c r="H24" s="27">
        <f t="shared" si="2"/>
        <v>1</v>
      </c>
      <c r="I24" s="18">
        <f t="shared" si="3"/>
        <v>0</v>
      </c>
      <c r="J24" s="27">
        <f t="shared" si="4"/>
        <v>0.73030303030303034</v>
      </c>
      <c r="K24" s="27">
        <f t="shared" si="5"/>
        <v>0.78</v>
      </c>
      <c r="L24" s="32">
        <f t="shared" si="6"/>
        <v>-4.9696969696969684E-2</v>
      </c>
    </row>
    <row r="25" spans="1:12" x14ac:dyDescent="0.4">
      <c r="A25" s="86" t="s">
        <v>154</v>
      </c>
      <c r="B25" s="47">
        <f>'７月(月間)'!B25-'[7]7月動向(20)'!B25</f>
        <v>1466</v>
      </c>
      <c r="C25" s="47">
        <f>'７月(月間)'!C25-'[7]7月動向(20)'!C25</f>
        <v>1271</v>
      </c>
      <c r="D25" s="27">
        <f t="shared" si="0"/>
        <v>1.1534225019669551</v>
      </c>
      <c r="E25" s="18">
        <f t="shared" si="1"/>
        <v>195</v>
      </c>
      <c r="F25" s="47">
        <f>'７月(月間)'!F25-'[7]7月動向(20)'!F25</f>
        <v>1950</v>
      </c>
      <c r="G25" s="47">
        <f>'７月(月間)'!G25-'[7]7月動向(20)'!G25</f>
        <v>1650</v>
      </c>
      <c r="H25" s="27">
        <f t="shared" si="2"/>
        <v>1.1818181818181819</v>
      </c>
      <c r="I25" s="18">
        <f t="shared" si="3"/>
        <v>300</v>
      </c>
      <c r="J25" s="27">
        <f t="shared" si="4"/>
        <v>0.75179487179487181</v>
      </c>
      <c r="K25" s="27">
        <f t="shared" si="5"/>
        <v>0.77030303030303027</v>
      </c>
      <c r="L25" s="32">
        <f t="shared" si="6"/>
        <v>-1.8508158508158457E-2</v>
      </c>
    </row>
    <row r="26" spans="1:12" x14ac:dyDescent="0.4">
      <c r="A26" s="87" t="s">
        <v>162</v>
      </c>
      <c r="B26" s="47">
        <f>'７月(月間)'!B26-'[7]7月動向(20)'!B26</f>
        <v>1068</v>
      </c>
      <c r="C26" s="47">
        <f>'７月(月間)'!C26-'[7]7月動向(20)'!C26</f>
        <v>940</v>
      </c>
      <c r="D26" s="23">
        <f t="shared" si="0"/>
        <v>1.1361702127659574</v>
      </c>
      <c r="E26" s="17">
        <f t="shared" si="1"/>
        <v>128</v>
      </c>
      <c r="F26" s="47">
        <f>'７月(月間)'!F26-'[7]7月動向(20)'!F26</f>
        <v>1650</v>
      </c>
      <c r="G26" s="47">
        <f>'７月(月間)'!G26-'[7]7月動向(20)'!G26</f>
        <v>1650</v>
      </c>
      <c r="H26" s="23">
        <f t="shared" si="2"/>
        <v>1</v>
      </c>
      <c r="I26" s="17">
        <f t="shared" si="3"/>
        <v>0</v>
      </c>
      <c r="J26" s="23">
        <f t="shared" si="4"/>
        <v>0.64727272727272722</v>
      </c>
      <c r="K26" s="23">
        <f t="shared" si="5"/>
        <v>0.5696969696969697</v>
      </c>
      <c r="L26" s="22">
        <f t="shared" si="6"/>
        <v>7.757575757575752E-2</v>
      </c>
    </row>
    <row r="27" spans="1:12" x14ac:dyDescent="0.4">
      <c r="A27" s="87" t="s">
        <v>199</v>
      </c>
      <c r="B27" s="47">
        <f>'７月(月間)'!B27-'[7]7月動向(20)'!B27</f>
        <v>433</v>
      </c>
      <c r="C27" s="47">
        <f>'７月(月間)'!C27-'[7]7月動向(20)'!C27</f>
        <v>479</v>
      </c>
      <c r="D27" s="23">
        <f t="shared" si="0"/>
        <v>0.90396659707724425</v>
      </c>
      <c r="E27" s="17">
        <f t="shared" si="1"/>
        <v>-46</v>
      </c>
      <c r="F27" s="47">
        <f>'７月(月間)'!F27-'[7]7月動向(20)'!F27</f>
        <v>900</v>
      </c>
      <c r="G27" s="47">
        <f>'７月(月間)'!G27-'[7]7月動向(20)'!G27</f>
        <v>900</v>
      </c>
      <c r="H27" s="23">
        <f t="shared" si="2"/>
        <v>1</v>
      </c>
      <c r="I27" s="17">
        <f t="shared" si="3"/>
        <v>0</v>
      </c>
      <c r="J27" s="23">
        <f t="shared" si="4"/>
        <v>0.4811111111111111</v>
      </c>
      <c r="K27" s="23">
        <f t="shared" si="5"/>
        <v>0.53222222222222226</v>
      </c>
      <c r="L27" s="22">
        <f t="shared" si="6"/>
        <v>-5.1111111111111163E-2</v>
      </c>
    </row>
    <row r="28" spans="1:12" x14ac:dyDescent="0.4">
      <c r="A28" s="87" t="s">
        <v>158</v>
      </c>
      <c r="B28" s="47">
        <f>'７月(月間)'!B28-'[7]7月動向(20)'!B28</f>
        <v>1601</v>
      </c>
      <c r="C28" s="47">
        <f>'７月(月間)'!C28-'[7]7月動向(20)'!C28</f>
        <v>1563</v>
      </c>
      <c r="D28" s="23">
        <f t="shared" si="0"/>
        <v>1.0243122200895713</v>
      </c>
      <c r="E28" s="17">
        <f t="shared" si="1"/>
        <v>38</v>
      </c>
      <c r="F28" s="47">
        <f>'７月(月間)'!F28-'[7]7月動向(20)'!F28</f>
        <v>1650</v>
      </c>
      <c r="G28" s="47">
        <f>'７月(月間)'!G28-'[7]7月動向(20)'!G28</f>
        <v>1650</v>
      </c>
      <c r="H28" s="23">
        <f t="shared" si="2"/>
        <v>1</v>
      </c>
      <c r="I28" s="17">
        <f t="shared" si="3"/>
        <v>0</v>
      </c>
      <c r="J28" s="23">
        <f t="shared" si="4"/>
        <v>0.97030303030303033</v>
      </c>
      <c r="K28" s="23">
        <f t="shared" si="5"/>
        <v>0.94727272727272727</v>
      </c>
      <c r="L28" s="22">
        <f t="shared" si="6"/>
        <v>2.3030303030303068E-2</v>
      </c>
    </row>
    <row r="29" spans="1:12" x14ac:dyDescent="0.4">
      <c r="A29" s="107" t="s">
        <v>89</v>
      </c>
      <c r="B29" s="48">
        <f>SUM(B30:B31)</f>
        <v>1265</v>
      </c>
      <c r="C29" s="48">
        <f>SUM(C30:C31)</f>
        <v>1107</v>
      </c>
      <c r="D29" s="31">
        <f t="shared" si="0"/>
        <v>1.1427280939476061</v>
      </c>
      <c r="E29" s="19">
        <f t="shared" si="1"/>
        <v>158</v>
      </c>
      <c r="F29" s="48">
        <f>SUM(F30:F31)</f>
        <v>2145</v>
      </c>
      <c r="G29" s="48">
        <f>SUM(G30:G31)</f>
        <v>2145</v>
      </c>
      <c r="H29" s="31">
        <f t="shared" si="2"/>
        <v>1</v>
      </c>
      <c r="I29" s="19">
        <f t="shared" si="3"/>
        <v>0</v>
      </c>
      <c r="J29" s="31">
        <f t="shared" si="4"/>
        <v>0.58974358974358976</v>
      </c>
      <c r="K29" s="31">
        <f t="shared" si="5"/>
        <v>0.51608391608391613</v>
      </c>
      <c r="L29" s="30">
        <f t="shared" si="6"/>
        <v>7.365967365967363E-2</v>
      </c>
    </row>
    <row r="30" spans="1:12" x14ac:dyDescent="0.4">
      <c r="A30" s="88" t="s">
        <v>152</v>
      </c>
      <c r="B30" s="47">
        <f>'７月(月間)'!B30-'[7]7月動向(20)'!B30</f>
        <v>952</v>
      </c>
      <c r="C30" s="47">
        <f>'７月(月間)'!C30-'[7]7月動向(20)'!C30</f>
        <v>851</v>
      </c>
      <c r="D30" s="25">
        <f t="shared" si="0"/>
        <v>1.1186839012925969</v>
      </c>
      <c r="E30" s="26">
        <f t="shared" si="1"/>
        <v>101</v>
      </c>
      <c r="F30" s="47">
        <f>'７月(月間)'!F30-'[7]7月動向(20)'!F30</f>
        <v>1716</v>
      </c>
      <c r="G30" s="47">
        <f>'７月(月間)'!G30-'[7]7月動向(20)'!G30</f>
        <v>1716</v>
      </c>
      <c r="H30" s="25">
        <f t="shared" si="2"/>
        <v>1</v>
      </c>
      <c r="I30" s="26">
        <f t="shared" si="3"/>
        <v>0</v>
      </c>
      <c r="J30" s="25">
        <f t="shared" si="4"/>
        <v>0.55477855477855476</v>
      </c>
      <c r="K30" s="25">
        <f t="shared" si="5"/>
        <v>0.49592074592074592</v>
      </c>
      <c r="L30" s="24">
        <f t="shared" si="6"/>
        <v>5.8857808857808835E-2</v>
      </c>
    </row>
    <row r="31" spans="1:12" x14ac:dyDescent="0.4">
      <c r="A31" s="86" t="s">
        <v>151</v>
      </c>
      <c r="B31" s="47">
        <f>'７月(月間)'!B31-'[7]7月動向(20)'!B31</f>
        <v>313</v>
      </c>
      <c r="C31" s="47">
        <f>'７月(月間)'!C31-'[7]7月動向(20)'!C31</f>
        <v>256</v>
      </c>
      <c r="D31" s="27">
        <f t="shared" si="0"/>
        <v>1.22265625</v>
      </c>
      <c r="E31" s="18">
        <f t="shared" si="1"/>
        <v>57</v>
      </c>
      <c r="F31" s="47">
        <f>'７月(月間)'!F31-'[7]7月動向(20)'!F31</f>
        <v>429</v>
      </c>
      <c r="G31" s="47">
        <f>'７月(月間)'!G31-'[7]7月動向(20)'!G31</f>
        <v>429</v>
      </c>
      <c r="H31" s="27">
        <f t="shared" si="2"/>
        <v>1</v>
      </c>
      <c r="I31" s="18">
        <f t="shared" si="3"/>
        <v>0</v>
      </c>
      <c r="J31" s="27">
        <f t="shared" si="4"/>
        <v>0.72960372960372966</v>
      </c>
      <c r="K31" s="27">
        <f t="shared" si="5"/>
        <v>0.59673659673659674</v>
      </c>
      <c r="L31" s="32">
        <f t="shared" si="6"/>
        <v>0.13286713286713292</v>
      </c>
    </row>
    <row r="32" spans="1:12" s="13" customFormat="1" x14ac:dyDescent="0.4">
      <c r="A32" s="84" t="s">
        <v>93</v>
      </c>
      <c r="B32" s="43">
        <f>SUM(B33:B49)</f>
        <v>101315</v>
      </c>
      <c r="C32" s="43">
        <f>SUM(C33:C49)</f>
        <v>92636</v>
      </c>
      <c r="D32" s="20">
        <f t="shared" si="0"/>
        <v>1.0936892784662551</v>
      </c>
      <c r="E32" s="21">
        <f>SUM(E33:E49)</f>
        <v>8679</v>
      </c>
      <c r="F32" s="21">
        <f>SUM(F33:F49)</f>
        <v>127392</v>
      </c>
      <c r="G32" s="43">
        <f>SUM(G33:G49)</f>
        <v>120432</v>
      </c>
      <c r="H32" s="20">
        <f t="shared" si="2"/>
        <v>1.0577919489836589</v>
      </c>
      <c r="I32" s="21">
        <f t="shared" si="3"/>
        <v>6960</v>
      </c>
      <c r="J32" s="20">
        <f t="shared" si="4"/>
        <v>0.79530111780959556</v>
      </c>
      <c r="K32" s="20">
        <f t="shared" si="5"/>
        <v>0.76919755546698554</v>
      </c>
      <c r="L32" s="33">
        <f t="shared" si="6"/>
        <v>2.6103562342610021E-2</v>
      </c>
    </row>
    <row r="33" spans="1:12" x14ac:dyDescent="0.4">
      <c r="A33" s="86" t="s">
        <v>82</v>
      </c>
      <c r="B33" s="44">
        <f>'７月(月間)'!B33-'[7]7月動向(20)'!B33</f>
        <v>43400</v>
      </c>
      <c r="C33" s="44">
        <f>'７月(月間)'!C33-'[7]7月動向(20)'!C33</f>
        <v>39406</v>
      </c>
      <c r="D33" s="27">
        <f t="shared" si="0"/>
        <v>1.1013551235852408</v>
      </c>
      <c r="E33" s="18">
        <f t="shared" ref="E33:E49" si="7">+B33-C33</f>
        <v>3994</v>
      </c>
      <c r="F33" s="44">
        <f>'７月(月間)'!F33-'[7]7月動向(20)'!F33</f>
        <v>47973</v>
      </c>
      <c r="G33" s="46">
        <f>'７月(月間)'!G33-'[7]7月動向(20)'!G33</f>
        <v>45540</v>
      </c>
      <c r="H33" s="27">
        <f t="shared" si="2"/>
        <v>1.053425559947299</v>
      </c>
      <c r="I33" s="18">
        <f t="shared" si="3"/>
        <v>2433</v>
      </c>
      <c r="J33" s="27">
        <f t="shared" si="4"/>
        <v>0.90467554666166383</v>
      </c>
      <c r="K33" s="27">
        <f t="shared" si="5"/>
        <v>0.86530522617479144</v>
      </c>
      <c r="L33" s="32">
        <f t="shared" si="6"/>
        <v>3.937032048687239E-2</v>
      </c>
    </row>
    <row r="34" spans="1:12" x14ac:dyDescent="0.4">
      <c r="A34" s="86" t="s">
        <v>150</v>
      </c>
      <c r="B34" s="44">
        <f>'７月(月間)'!B34-'[7]7月動向(20)'!B34</f>
        <v>12907</v>
      </c>
      <c r="C34" s="44">
        <f>'７月(月間)'!C34-'[7]7月動向(20)'!C34</f>
        <v>11745</v>
      </c>
      <c r="D34" s="27">
        <f t="shared" si="0"/>
        <v>1.098935717326522</v>
      </c>
      <c r="E34" s="18">
        <f t="shared" si="7"/>
        <v>1162</v>
      </c>
      <c r="F34" s="44">
        <f>'７月(月間)'!F34-'[7]7月動向(20)'!F34</f>
        <v>15686</v>
      </c>
      <c r="G34" s="44">
        <f>'７月(月間)'!G34-'[7]7月動向(20)'!G34</f>
        <v>13995</v>
      </c>
      <c r="H34" s="27">
        <f t="shared" si="2"/>
        <v>1.1208288674526616</v>
      </c>
      <c r="I34" s="18">
        <f t="shared" si="3"/>
        <v>1691</v>
      </c>
      <c r="J34" s="27">
        <f t="shared" si="4"/>
        <v>0.82283564962386846</v>
      </c>
      <c r="K34" s="27">
        <f t="shared" si="5"/>
        <v>0.83922829581993574</v>
      </c>
      <c r="L34" s="32">
        <f t="shared" si="6"/>
        <v>-1.6392646196067284E-2</v>
      </c>
    </row>
    <row r="35" spans="1:12" x14ac:dyDescent="0.4">
      <c r="A35" s="86" t="s">
        <v>149</v>
      </c>
      <c r="B35" s="44">
        <f>'７月(月間)'!B35-'[7]7月動向(20)'!B35</f>
        <v>5601</v>
      </c>
      <c r="C35" s="44">
        <f>'７月(月間)'!C35-'[7]7月動向(20)'!C35</f>
        <v>4089</v>
      </c>
      <c r="D35" s="27">
        <f t="shared" si="0"/>
        <v>1.3697725605282465</v>
      </c>
      <c r="E35" s="18">
        <f t="shared" si="7"/>
        <v>1512</v>
      </c>
      <c r="F35" s="44">
        <f>'７月(月間)'!F35-'[7]7月動向(20)'!F35</f>
        <v>8191</v>
      </c>
      <c r="G35" s="44">
        <f>'７月(月間)'!G35-'[7]7月動向(20)'!G35</f>
        <v>6336</v>
      </c>
      <c r="H35" s="27">
        <f t="shared" si="2"/>
        <v>1.2927714646464648</v>
      </c>
      <c r="I35" s="18">
        <f t="shared" si="3"/>
        <v>1855</v>
      </c>
      <c r="J35" s="27">
        <f t="shared" si="4"/>
        <v>0.68379929190575017</v>
      </c>
      <c r="K35" s="27">
        <f t="shared" si="5"/>
        <v>0.64535984848484851</v>
      </c>
      <c r="L35" s="32">
        <f t="shared" si="6"/>
        <v>3.8439443420901664E-2</v>
      </c>
    </row>
    <row r="36" spans="1:12" x14ac:dyDescent="0.4">
      <c r="A36" s="86" t="s">
        <v>80</v>
      </c>
      <c r="B36" s="44">
        <f>'７月(月間)'!B36-'[7]7月動向(20)'!B36</f>
        <v>12198</v>
      </c>
      <c r="C36" s="44">
        <f>'７月(月間)'!C36-'[7]7月動向(20)'!C36</f>
        <v>12202</v>
      </c>
      <c r="D36" s="27">
        <f t="shared" si="0"/>
        <v>0.99967218488772336</v>
      </c>
      <c r="E36" s="18">
        <f t="shared" si="7"/>
        <v>-4</v>
      </c>
      <c r="F36" s="44">
        <f>'７月(月間)'!F36-'[7]7月動向(20)'!F36</f>
        <v>20163</v>
      </c>
      <c r="G36" s="44">
        <f>'７月(月間)'!G36-'[7]7月動向(20)'!G36</f>
        <v>19703</v>
      </c>
      <c r="H36" s="27">
        <f t="shared" si="2"/>
        <v>1.0233466984723139</v>
      </c>
      <c r="I36" s="18">
        <f t="shared" si="3"/>
        <v>460</v>
      </c>
      <c r="J36" s="27">
        <f t="shared" si="4"/>
        <v>0.60496949858651983</v>
      </c>
      <c r="K36" s="27">
        <f t="shared" si="5"/>
        <v>0.61929655382429072</v>
      </c>
      <c r="L36" s="32">
        <f t="shared" si="6"/>
        <v>-1.4327055237770892E-2</v>
      </c>
    </row>
    <row r="37" spans="1:12" x14ac:dyDescent="0.4">
      <c r="A37" s="86" t="s">
        <v>81</v>
      </c>
      <c r="B37" s="44">
        <f>'７月(月間)'!B37-'[7]7月動向(20)'!B37</f>
        <v>8759</v>
      </c>
      <c r="C37" s="44">
        <f>'７月(月間)'!C37-'[7]7月動向(20)'!C37</f>
        <v>7226</v>
      </c>
      <c r="D37" s="27">
        <f t="shared" si="0"/>
        <v>1.2121505673955162</v>
      </c>
      <c r="E37" s="18">
        <f t="shared" si="7"/>
        <v>1533</v>
      </c>
      <c r="F37" s="44">
        <f>'７月(月間)'!F37-'[7]7月動向(20)'!F37</f>
        <v>9750</v>
      </c>
      <c r="G37" s="44">
        <f>'７月(月間)'!G37-'[7]7月動向(20)'!G37</f>
        <v>9284</v>
      </c>
      <c r="H37" s="27">
        <f t="shared" si="2"/>
        <v>1.0501938819474363</v>
      </c>
      <c r="I37" s="18">
        <f t="shared" si="3"/>
        <v>466</v>
      </c>
      <c r="J37" s="27">
        <f t="shared" si="4"/>
        <v>0.89835897435897438</v>
      </c>
      <c r="K37" s="27">
        <f t="shared" si="5"/>
        <v>0.77832830676432574</v>
      </c>
      <c r="L37" s="32">
        <f t="shared" si="6"/>
        <v>0.12003066759464864</v>
      </c>
    </row>
    <row r="38" spans="1:12" x14ac:dyDescent="0.4">
      <c r="A38" s="86" t="s">
        <v>79</v>
      </c>
      <c r="B38" s="44">
        <f>'７月(月間)'!B38-'[7]7月動向(20)'!B38</f>
        <v>2067</v>
      </c>
      <c r="C38" s="44">
        <f>'７月(月間)'!C38-'[7]7月動向(20)'!C38</f>
        <v>2076</v>
      </c>
      <c r="D38" s="27">
        <f t="shared" si="0"/>
        <v>0.99566473988439308</v>
      </c>
      <c r="E38" s="18">
        <f t="shared" si="7"/>
        <v>-9</v>
      </c>
      <c r="F38" s="44">
        <f>'７月(月間)'!F38-'[7]7月動向(20)'!F38</f>
        <v>3168</v>
      </c>
      <c r="G38" s="44">
        <f>'７月(月間)'!G38-'[7]7月動向(20)'!G38</f>
        <v>3168</v>
      </c>
      <c r="H38" s="27">
        <f t="shared" si="2"/>
        <v>1</v>
      </c>
      <c r="I38" s="18">
        <f t="shared" si="3"/>
        <v>0</v>
      </c>
      <c r="J38" s="27">
        <f t="shared" si="4"/>
        <v>0.65246212121212122</v>
      </c>
      <c r="K38" s="27">
        <f t="shared" si="5"/>
        <v>0.65530303030303028</v>
      </c>
      <c r="L38" s="32">
        <f t="shared" si="6"/>
        <v>-2.8409090909090606E-3</v>
      </c>
    </row>
    <row r="39" spans="1:12" x14ac:dyDescent="0.4">
      <c r="A39" s="86" t="s">
        <v>78</v>
      </c>
      <c r="B39" s="44">
        <f>'７月(月間)'!B39-'[7]7月動向(20)'!B39</f>
        <v>2698</v>
      </c>
      <c r="C39" s="44">
        <f>'７月(月間)'!C39-'[7]7月動向(20)'!C39</f>
        <v>2425</v>
      </c>
      <c r="D39" s="27">
        <f t="shared" si="0"/>
        <v>1.112577319587629</v>
      </c>
      <c r="E39" s="18">
        <f t="shared" si="7"/>
        <v>273</v>
      </c>
      <c r="F39" s="44">
        <f>'７月(月間)'!F39-'[7]7月動向(20)'!F39</f>
        <v>3168</v>
      </c>
      <c r="G39" s="44">
        <f>'７月(月間)'!G39-'[7]7月動向(20)'!G39</f>
        <v>3168</v>
      </c>
      <c r="H39" s="27">
        <f t="shared" si="2"/>
        <v>1</v>
      </c>
      <c r="I39" s="18">
        <f t="shared" si="3"/>
        <v>0</v>
      </c>
      <c r="J39" s="27">
        <f t="shared" si="4"/>
        <v>0.85164141414141414</v>
      </c>
      <c r="K39" s="27">
        <f t="shared" si="5"/>
        <v>0.76546717171717171</v>
      </c>
      <c r="L39" s="32">
        <f t="shared" si="6"/>
        <v>8.6174242424242431E-2</v>
      </c>
    </row>
    <row r="40" spans="1:12" x14ac:dyDescent="0.4">
      <c r="A40" s="87" t="s">
        <v>77</v>
      </c>
      <c r="B40" s="44">
        <f>'７月(月間)'!B40-'[7]7月動向(20)'!B40</f>
        <v>1727</v>
      </c>
      <c r="C40" s="44">
        <f>'７月(月間)'!C40-'[7]7月動向(20)'!C40</f>
        <v>1861</v>
      </c>
      <c r="D40" s="23">
        <f t="shared" si="0"/>
        <v>0.9279957012358947</v>
      </c>
      <c r="E40" s="17">
        <f t="shared" si="7"/>
        <v>-134</v>
      </c>
      <c r="F40" s="44">
        <f>'７月(月間)'!F40-'[7]7月動向(20)'!F40</f>
        <v>3168</v>
      </c>
      <c r="G40" s="44">
        <f>'７月(月間)'!G40-'[7]7月動向(20)'!G40</f>
        <v>3168</v>
      </c>
      <c r="H40" s="23">
        <f t="shared" si="2"/>
        <v>1</v>
      </c>
      <c r="I40" s="17">
        <f t="shared" si="3"/>
        <v>0</v>
      </c>
      <c r="J40" s="23">
        <f t="shared" si="4"/>
        <v>0.54513888888888884</v>
      </c>
      <c r="K40" s="23">
        <f t="shared" si="5"/>
        <v>0.58743686868686873</v>
      </c>
      <c r="L40" s="22">
        <f t="shared" si="6"/>
        <v>-4.229797979797989E-2</v>
      </c>
    </row>
    <row r="41" spans="1:12" x14ac:dyDescent="0.4">
      <c r="A41" s="86" t="s">
        <v>95</v>
      </c>
      <c r="B41" s="44">
        <f>'７月(月間)'!B41-'[7]7月動向(20)'!B41</f>
        <v>848</v>
      </c>
      <c r="C41" s="44">
        <f>'７月(月間)'!C41-'[7]7月動向(20)'!C41</f>
        <v>874</v>
      </c>
      <c r="D41" s="27">
        <f t="shared" si="0"/>
        <v>0.97025171624713957</v>
      </c>
      <c r="E41" s="18">
        <f t="shared" si="7"/>
        <v>-26</v>
      </c>
      <c r="F41" s="44">
        <f>'７月(月間)'!F41-'[7]7月動向(20)'!F41</f>
        <v>1826</v>
      </c>
      <c r="G41" s="44">
        <f>'７月(月間)'!G41-'[7]7月動向(20)'!G41</f>
        <v>1826</v>
      </c>
      <c r="H41" s="27">
        <f t="shared" si="2"/>
        <v>1</v>
      </c>
      <c r="I41" s="18">
        <f t="shared" si="3"/>
        <v>0</v>
      </c>
      <c r="J41" s="27">
        <f t="shared" si="4"/>
        <v>0.46440306681270538</v>
      </c>
      <c r="K41" s="27">
        <f t="shared" si="5"/>
        <v>0.47864184008762323</v>
      </c>
      <c r="L41" s="32">
        <f t="shared" si="6"/>
        <v>-1.4238773274917849E-2</v>
      </c>
    </row>
    <row r="42" spans="1:12" x14ac:dyDescent="0.4">
      <c r="A42" s="86" t="s">
        <v>74</v>
      </c>
      <c r="B42" s="44">
        <f>'７月(月間)'!B42-'[7]7月動向(20)'!B42</f>
        <v>2892</v>
      </c>
      <c r="C42" s="44">
        <f>'７月(月間)'!C42-'[7]7月動向(20)'!C42</f>
        <v>2750</v>
      </c>
      <c r="D42" s="27">
        <f t="shared" si="0"/>
        <v>1.0516363636363637</v>
      </c>
      <c r="E42" s="18">
        <f t="shared" si="7"/>
        <v>142</v>
      </c>
      <c r="F42" s="44">
        <f>'７月(月間)'!F42-'[7]7月動向(20)'!F42</f>
        <v>4158</v>
      </c>
      <c r="G42" s="44">
        <f>'７月(月間)'!G42-'[7]7月動向(20)'!G42</f>
        <v>4158</v>
      </c>
      <c r="H42" s="27">
        <f t="shared" si="2"/>
        <v>1</v>
      </c>
      <c r="I42" s="18">
        <f t="shared" si="3"/>
        <v>0</v>
      </c>
      <c r="J42" s="27">
        <f t="shared" si="4"/>
        <v>0.69552669552669555</v>
      </c>
      <c r="K42" s="27">
        <f t="shared" si="5"/>
        <v>0.66137566137566139</v>
      </c>
      <c r="L42" s="32">
        <f t="shared" si="6"/>
        <v>3.4151034151034154E-2</v>
      </c>
    </row>
    <row r="43" spans="1:12" x14ac:dyDescent="0.4">
      <c r="A43" s="86" t="s">
        <v>76</v>
      </c>
      <c r="B43" s="44">
        <f>'７月(月間)'!B43-'[7]7月動向(20)'!B43</f>
        <v>1102</v>
      </c>
      <c r="C43" s="44">
        <f>'７月(月間)'!C43-'[7]7月動向(20)'!C43</f>
        <v>1096</v>
      </c>
      <c r="D43" s="27">
        <f t="shared" si="0"/>
        <v>1.0054744525547445</v>
      </c>
      <c r="E43" s="18">
        <f t="shared" si="7"/>
        <v>6</v>
      </c>
      <c r="F43" s="44">
        <f>'７月(月間)'!F43-'[7]7月動向(20)'!F43</f>
        <v>1386</v>
      </c>
      <c r="G43" s="44">
        <f>'７月(月間)'!G43-'[7]7月動向(20)'!G43</f>
        <v>1386</v>
      </c>
      <c r="H43" s="27">
        <f t="shared" si="2"/>
        <v>1</v>
      </c>
      <c r="I43" s="18">
        <f t="shared" si="3"/>
        <v>0</v>
      </c>
      <c r="J43" s="27">
        <f t="shared" si="4"/>
        <v>0.79509379509379507</v>
      </c>
      <c r="K43" s="27">
        <f t="shared" si="5"/>
        <v>0.79076479076479078</v>
      </c>
      <c r="L43" s="32">
        <f t="shared" si="6"/>
        <v>4.3290043290042934E-3</v>
      </c>
    </row>
    <row r="44" spans="1:12" x14ac:dyDescent="0.4">
      <c r="A44" s="86" t="s">
        <v>75</v>
      </c>
      <c r="B44" s="44">
        <f>'７月(月間)'!B44-'[7]7月動向(20)'!B44</f>
        <v>987</v>
      </c>
      <c r="C44" s="44">
        <f>'７月(月間)'!C44-'[7]7月動向(20)'!C44</f>
        <v>1050</v>
      </c>
      <c r="D44" s="27">
        <f t="shared" si="0"/>
        <v>0.94</v>
      </c>
      <c r="E44" s="18">
        <f t="shared" si="7"/>
        <v>-63</v>
      </c>
      <c r="F44" s="44">
        <f>'７月(月間)'!F44-'[7]7月動向(20)'!F44</f>
        <v>1386</v>
      </c>
      <c r="G44" s="44">
        <f>'７月(月間)'!G44-'[7]7月動向(20)'!G44</f>
        <v>1386</v>
      </c>
      <c r="H44" s="27">
        <f t="shared" si="2"/>
        <v>1</v>
      </c>
      <c r="I44" s="18">
        <f t="shared" si="3"/>
        <v>0</v>
      </c>
      <c r="J44" s="27">
        <f t="shared" si="4"/>
        <v>0.71212121212121215</v>
      </c>
      <c r="K44" s="27">
        <f t="shared" si="5"/>
        <v>0.75757575757575757</v>
      </c>
      <c r="L44" s="32">
        <f t="shared" si="6"/>
        <v>-4.5454545454545414E-2</v>
      </c>
    </row>
    <row r="45" spans="1:12" x14ac:dyDescent="0.4">
      <c r="A45" s="86" t="s">
        <v>147</v>
      </c>
      <c r="B45" s="44">
        <f>'７月(月間)'!B45-'[7]7月動向(20)'!B45</f>
        <v>1034</v>
      </c>
      <c r="C45" s="44">
        <f>'７月(月間)'!C45-'[7]7月動向(20)'!C45</f>
        <v>1186</v>
      </c>
      <c r="D45" s="27">
        <f t="shared" si="0"/>
        <v>0.87183811129848232</v>
      </c>
      <c r="E45" s="18">
        <f t="shared" si="7"/>
        <v>-152</v>
      </c>
      <c r="F45" s="44">
        <f>'７月(月間)'!F45-'[7]7月動向(20)'!F45</f>
        <v>1826</v>
      </c>
      <c r="G45" s="44">
        <f>'７月(月間)'!G45-'[7]7月動向(20)'!G45</f>
        <v>1826</v>
      </c>
      <c r="H45" s="27">
        <f t="shared" si="2"/>
        <v>1</v>
      </c>
      <c r="I45" s="18">
        <f t="shared" si="3"/>
        <v>0</v>
      </c>
      <c r="J45" s="27">
        <f t="shared" si="4"/>
        <v>0.5662650602409639</v>
      </c>
      <c r="K45" s="27">
        <f t="shared" si="5"/>
        <v>0.64950711938663741</v>
      </c>
      <c r="L45" s="32">
        <f t="shared" si="6"/>
        <v>-8.3242059145673508E-2</v>
      </c>
    </row>
    <row r="46" spans="1:12" x14ac:dyDescent="0.4">
      <c r="A46" s="86" t="s">
        <v>98</v>
      </c>
      <c r="B46" s="44">
        <f>'７月(月間)'!B46-'[7]7月動向(20)'!B46</f>
        <v>1298</v>
      </c>
      <c r="C46" s="44">
        <f>'７月(月間)'!C46-'[7]7月動向(20)'!C46</f>
        <v>1196</v>
      </c>
      <c r="D46" s="27">
        <f t="shared" si="0"/>
        <v>1.0852842809364549</v>
      </c>
      <c r="E46" s="18">
        <f t="shared" si="7"/>
        <v>102</v>
      </c>
      <c r="F46" s="44">
        <f>'７月(月間)'!F46-'[7]7月動向(20)'!F46</f>
        <v>1386</v>
      </c>
      <c r="G46" s="44">
        <f>'７月(月間)'!G46-'[7]7月動向(20)'!G46</f>
        <v>1386</v>
      </c>
      <c r="H46" s="27">
        <f t="shared" si="2"/>
        <v>1</v>
      </c>
      <c r="I46" s="18">
        <f t="shared" si="3"/>
        <v>0</v>
      </c>
      <c r="J46" s="27">
        <f t="shared" si="4"/>
        <v>0.93650793650793651</v>
      </c>
      <c r="K46" s="27">
        <f t="shared" si="5"/>
        <v>0.86291486291486297</v>
      </c>
      <c r="L46" s="32">
        <f t="shared" si="6"/>
        <v>7.3593073593073544E-2</v>
      </c>
    </row>
    <row r="47" spans="1:12" x14ac:dyDescent="0.4">
      <c r="A47" s="86" t="s">
        <v>146</v>
      </c>
      <c r="B47" s="44">
        <f>'７月(月間)'!B47-'[7]7月動向(20)'!B47</f>
        <v>1228</v>
      </c>
      <c r="C47" s="44">
        <f>'７月(月間)'!C47-'[7]7月動向(20)'!C47</f>
        <v>1224</v>
      </c>
      <c r="D47" s="27">
        <f t="shared" si="0"/>
        <v>1.0032679738562091</v>
      </c>
      <c r="E47" s="18">
        <f t="shared" si="7"/>
        <v>4</v>
      </c>
      <c r="F47" s="44">
        <f>'７月(月間)'!F47-'[7]7月動向(20)'!F47</f>
        <v>1386</v>
      </c>
      <c r="G47" s="44">
        <f>'７月(月間)'!G47-'[7]7月動向(20)'!G47</f>
        <v>1456</v>
      </c>
      <c r="H47" s="27">
        <f t="shared" si="2"/>
        <v>0.95192307692307687</v>
      </c>
      <c r="I47" s="18">
        <f t="shared" si="3"/>
        <v>-70</v>
      </c>
      <c r="J47" s="27">
        <f t="shared" si="4"/>
        <v>0.88600288600288601</v>
      </c>
      <c r="K47" s="27">
        <f t="shared" si="5"/>
        <v>0.84065934065934067</v>
      </c>
      <c r="L47" s="32">
        <f t="shared" si="6"/>
        <v>4.5343545343545344E-2</v>
      </c>
    </row>
    <row r="48" spans="1:12" x14ac:dyDescent="0.4">
      <c r="A48" s="86" t="s">
        <v>145</v>
      </c>
      <c r="B48" s="44">
        <f>'７月(月間)'!B48-'[7]7月動向(20)'!B48</f>
        <v>1301</v>
      </c>
      <c r="C48" s="44">
        <f>'７月(月間)'!C48-'[7]7月動向(20)'!C48</f>
        <v>975</v>
      </c>
      <c r="D48" s="27">
        <f t="shared" si="0"/>
        <v>1.3343589743589743</v>
      </c>
      <c r="E48" s="18">
        <f t="shared" si="7"/>
        <v>326</v>
      </c>
      <c r="F48" s="44">
        <f>'７月(月間)'!F48-'[7]7月動向(20)'!F48</f>
        <v>1386</v>
      </c>
      <c r="G48" s="44">
        <f>'７月(月間)'!G48-'[7]7月動向(20)'!G48</f>
        <v>1260</v>
      </c>
      <c r="H48" s="27">
        <f t="shared" si="2"/>
        <v>1.1000000000000001</v>
      </c>
      <c r="I48" s="18">
        <f t="shared" si="3"/>
        <v>126</v>
      </c>
      <c r="J48" s="27">
        <f t="shared" si="4"/>
        <v>0.93867243867243866</v>
      </c>
      <c r="K48" s="27">
        <f t="shared" si="5"/>
        <v>0.77380952380952384</v>
      </c>
      <c r="L48" s="32">
        <f t="shared" si="6"/>
        <v>0.16486291486291482</v>
      </c>
    </row>
    <row r="49" spans="1:12" x14ac:dyDescent="0.4">
      <c r="A49" s="85" t="s">
        <v>144</v>
      </c>
      <c r="B49" s="40">
        <f>'７月(月間)'!B49-'[7]7月動向(20)'!B49</f>
        <v>1268</v>
      </c>
      <c r="C49" s="40">
        <f>'７月(月間)'!C49-'[7]7月動向(20)'!C49</f>
        <v>1255</v>
      </c>
      <c r="D49" s="36">
        <f t="shared" si="0"/>
        <v>1.0103585657370517</v>
      </c>
      <c r="E49" s="16">
        <f t="shared" si="7"/>
        <v>13</v>
      </c>
      <c r="F49" s="40">
        <f>'７月(月間)'!F49-'[7]7月動向(20)'!F49</f>
        <v>1385</v>
      </c>
      <c r="G49" s="40">
        <f>'７月(月間)'!G49-'[7]7月動向(20)'!G49</f>
        <v>1386</v>
      </c>
      <c r="H49" s="36">
        <f t="shared" si="2"/>
        <v>0.99927849927849932</v>
      </c>
      <c r="I49" s="16">
        <f t="shared" si="3"/>
        <v>-1</v>
      </c>
      <c r="J49" s="36">
        <f t="shared" si="4"/>
        <v>0.91552346570397114</v>
      </c>
      <c r="K49" s="36">
        <f t="shared" si="5"/>
        <v>0.90548340548340545</v>
      </c>
      <c r="L49" s="35">
        <f t="shared" si="6"/>
        <v>1.0040060220565694E-2</v>
      </c>
    </row>
    <row r="50" spans="1:12" x14ac:dyDescent="0.4">
      <c r="C50" s="12"/>
      <c r="E50" s="14"/>
      <c r="G50" s="12"/>
      <c r="I50" s="14"/>
      <c r="K50" s="12"/>
    </row>
    <row r="51" spans="1:12" x14ac:dyDescent="0.4">
      <c r="C51" s="12"/>
      <c r="E51" s="14"/>
      <c r="G51" s="12"/>
      <c r="I51" s="14"/>
      <c r="K51" s="12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【修正後】2005年月間（上中下旬）動向７月</oddHeader>
    <oddFooter>&amp;L沖縄県&amp;C&amp;P ﾍﾟｰｼﾞ&amp;R&amp;D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１月(上旬)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100</v>
      </c>
      <c r="C4" s="177" t="s">
        <v>169</v>
      </c>
      <c r="D4" s="176" t="s">
        <v>87</v>
      </c>
      <c r="E4" s="176"/>
      <c r="F4" s="173" t="str">
        <f>+B4</f>
        <v>(05'1/1～10)</v>
      </c>
      <c r="G4" s="173" t="str">
        <f>+C4</f>
        <v>(04'1/1～10)</v>
      </c>
      <c r="H4" s="176" t="s">
        <v>87</v>
      </c>
      <c r="I4" s="176"/>
      <c r="J4" s="173" t="str">
        <f>+B4</f>
        <v>(05'1/1～10)</v>
      </c>
      <c r="K4" s="173" t="str">
        <f>+C4</f>
        <v>(04'1/1～10)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+B7+B31</f>
        <v>139938</v>
      </c>
      <c r="C6" s="43">
        <f>+C7+C31</f>
        <v>126185</v>
      </c>
      <c r="D6" s="20">
        <f t="shared" ref="D6:D50" si="0">+B6/C6</f>
        <v>1.1089907675238737</v>
      </c>
      <c r="E6" s="21">
        <f t="shared" ref="E6:E50" si="1">+B6-C6</f>
        <v>13753</v>
      </c>
      <c r="F6" s="43">
        <f>+F7+F31</f>
        <v>220983</v>
      </c>
      <c r="G6" s="43">
        <f>+G7+G31</f>
        <v>212556</v>
      </c>
      <c r="H6" s="20">
        <f t="shared" ref="H6:H50" si="2">+F6/G6</f>
        <v>1.0396460226951956</v>
      </c>
      <c r="I6" s="21">
        <f t="shared" ref="I6:I50" si="3">+F6-G6</f>
        <v>8427</v>
      </c>
      <c r="J6" s="20">
        <f t="shared" ref="J6:J50" si="4">+B6/F6</f>
        <v>0.63325233162731975</v>
      </c>
      <c r="K6" s="20">
        <f t="shared" ref="K6:K50" si="5">+C6/G6</f>
        <v>0.59365531906885716</v>
      </c>
      <c r="L6" s="33">
        <f t="shared" ref="L6:L50" si="6">+J6-K6</f>
        <v>3.9597012558462596E-2</v>
      </c>
    </row>
    <row r="7" spans="1:12" s="13" customFormat="1" x14ac:dyDescent="0.4">
      <c r="A7" s="84" t="s">
        <v>84</v>
      </c>
      <c r="B7" s="43">
        <f>+B8+B15+B28</f>
        <v>70211</v>
      </c>
      <c r="C7" s="43">
        <f>+C8+C15+C28</f>
        <v>60379</v>
      </c>
      <c r="D7" s="20">
        <f t="shared" si="0"/>
        <v>1.1628380728398946</v>
      </c>
      <c r="E7" s="21">
        <f t="shared" si="1"/>
        <v>9832</v>
      </c>
      <c r="F7" s="43">
        <f>+F8+F15+F28</f>
        <v>104482</v>
      </c>
      <c r="G7" s="43">
        <f>+G8+G15+G28</f>
        <v>98851</v>
      </c>
      <c r="H7" s="20">
        <f t="shared" si="2"/>
        <v>1.0569645223619386</v>
      </c>
      <c r="I7" s="21">
        <f t="shared" si="3"/>
        <v>5631</v>
      </c>
      <c r="J7" s="20">
        <f t="shared" si="4"/>
        <v>0.67199134779196412</v>
      </c>
      <c r="K7" s="20">
        <f t="shared" si="5"/>
        <v>0.61080818605780418</v>
      </c>
      <c r="L7" s="33">
        <f t="shared" si="6"/>
        <v>6.1183161734159941E-2</v>
      </c>
    </row>
    <row r="8" spans="1:12" s="121" customFormat="1" x14ac:dyDescent="0.4">
      <c r="A8" s="107" t="s">
        <v>91</v>
      </c>
      <c r="B8" s="48">
        <f>SUM(B9:B14)</f>
        <v>56491</v>
      </c>
      <c r="C8" s="48">
        <f>SUM(C9:C14)</f>
        <v>48055</v>
      </c>
      <c r="D8" s="31">
        <f t="shared" si="0"/>
        <v>1.1755488502757256</v>
      </c>
      <c r="E8" s="19">
        <f t="shared" si="1"/>
        <v>8436</v>
      </c>
      <c r="F8" s="48">
        <f>SUM(F9:F14)</f>
        <v>85072</v>
      </c>
      <c r="G8" s="48">
        <f>SUM(G9:G14)</f>
        <v>79525</v>
      </c>
      <c r="H8" s="31">
        <f t="shared" si="2"/>
        <v>1.0697516504243949</v>
      </c>
      <c r="I8" s="19">
        <f t="shared" si="3"/>
        <v>5547</v>
      </c>
      <c r="J8" s="31">
        <f t="shared" si="4"/>
        <v>0.66403752115854808</v>
      </c>
      <c r="K8" s="31">
        <f t="shared" si="5"/>
        <v>0.60427538509902545</v>
      </c>
      <c r="L8" s="30">
        <f t="shared" si="6"/>
        <v>5.976213605952263E-2</v>
      </c>
    </row>
    <row r="9" spans="1:12" x14ac:dyDescent="0.4">
      <c r="A9" s="88" t="s">
        <v>82</v>
      </c>
      <c r="B9" s="69">
        <v>32205</v>
      </c>
      <c r="C9" s="69">
        <v>27365</v>
      </c>
      <c r="D9" s="25">
        <f t="shared" si="0"/>
        <v>1.1768682623789513</v>
      </c>
      <c r="E9" s="26">
        <f t="shared" si="1"/>
        <v>4840</v>
      </c>
      <c r="F9" s="69">
        <v>49168</v>
      </c>
      <c r="G9" s="69">
        <v>45138</v>
      </c>
      <c r="H9" s="25">
        <f t="shared" si="2"/>
        <v>1.089281758163853</v>
      </c>
      <c r="I9" s="26">
        <f t="shared" si="3"/>
        <v>4030</v>
      </c>
      <c r="J9" s="25">
        <f t="shared" si="4"/>
        <v>0.65499918646274002</v>
      </c>
      <c r="K9" s="25">
        <f t="shared" si="5"/>
        <v>0.60625193849971204</v>
      </c>
      <c r="L9" s="24">
        <f t="shared" si="6"/>
        <v>4.8747247963027984E-2</v>
      </c>
    </row>
    <row r="10" spans="1:12" x14ac:dyDescent="0.4">
      <c r="A10" s="86" t="s">
        <v>83</v>
      </c>
      <c r="B10" s="64">
        <v>9365</v>
      </c>
      <c r="C10" s="64">
        <v>7547</v>
      </c>
      <c r="D10" s="27">
        <f t="shared" si="0"/>
        <v>1.2408904200344508</v>
      </c>
      <c r="E10" s="18">
        <f t="shared" si="1"/>
        <v>1818</v>
      </c>
      <c r="F10" s="64">
        <v>13560</v>
      </c>
      <c r="G10" s="69">
        <v>12487</v>
      </c>
      <c r="H10" s="27">
        <f t="shared" si="2"/>
        <v>1.0859293665412029</v>
      </c>
      <c r="I10" s="18">
        <f t="shared" si="3"/>
        <v>1073</v>
      </c>
      <c r="J10" s="27">
        <f t="shared" si="4"/>
        <v>0.69063421828908556</v>
      </c>
      <c r="K10" s="27">
        <f t="shared" si="5"/>
        <v>0.60438856410667097</v>
      </c>
      <c r="L10" s="32">
        <f t="shared" si="6"/>
        <v>8.6245654182414588E-2</v>
      </c>
    </row>
    <row r="11" spans="1:12" x14ac:dyDescent="0.4">
      <c r="A11" s="86" t="s">
        <v>96</v>
      </c>
      <c r="B11" s="64">
        <v>2202</v>
      </c>
      <c r="C11" s="64">
        <v>1488</v>
      </c>
      <c r="D11" s="27">
        <f t="shared" si="0"/>
        <v>1.4798387096774193</v>
      </c>
      <c r="E11" s="18">
        <f t="shared" si="1"/>
        <v>714</v>
      </c>
      <c r="F11" s="64">
        <v>2907</v>
      </c>
      <c r="G11" s="64">
        <v>2700</v>
      </c>
      <c r="H11" s="27">
        <f t="shared" si="2"/>
        <v>1.0766666666666667</v>
      </c>
      <c r="I11" s="18">
        <f t="shared" si="3"/>
        <v>207</v>
      </c>
      <c r="J11" s="27">
        <f t="shared" si="4"/>
        <v>0.75748194014447889</v>
      </c>
      <c r="K11" s="27">
        <f t="shared" si="5"/>
        <v>0.55111111111111111</v>
      </c>
      <c r="L11" s="32">
        <f t="shared" si="6"/>
        <v>0.20637082903336779</v>
      </c>
    </row>
    <row r="12" spans="1:12" x14ac:dyDescent="0.4">
      <c r="A12" s="86" t="s">
        <v>80</v>
      </c>
      <c r="B12" s="64">
        <v>5174</v>
      </c>
      <c r="C12" s="64">
        <v>5073</v>
      </c>
      <c r="D12" s="27">
        <f t="shared" si="0"/>
        <v>1.0199093238714765</v>
      </c>
      <c r="E12" s="18">
        <f t="shared" si="1"/>
        <v>101</v>
      </c>
      <c r="F12" s="64">
        <v>9600</v>
      </c>
      <c r="G12" s="64">
        <v>9600</v>
      </c>
      <c r="H12" s="27">
        <f t="shared" si="2"/>
        <v>1</v>
      </c>
      <c r="I12" s="18">
        <f t="shared" si="3"/>
        <v>0</v>
      </c>
      <c r="J12" s="27">
        <f t="shared" si="4"/>
        <v>0.53895833333333332</v>
      </c>
      <c r="K12" s="27">
        <f t="shared" si="5"/>
        <v>0.5284375</v>
      </c>
      <c r="L12" s="32">
        <f t="shared" si="6"/>
        <v>1.0520833333333313E-2</v>
      </c>
    </row>
    <row r="13" spans="1:12" x14ac:dyDescent="0.4">
      <c r="A13" s="86" t="s">
        <v>81</v>
      </c>
      <c r="B13" s="64">
        <v>5160</v>
      </c>
      <c r="C13" s="64">
        <v>4130</v>
      </c>
      <c r="D13" s="27">
        <f t="shared" si="0"/>
        <v>1.2493946731234866</v>
      </c>
      <c r="E13" s="18">
        <f t="shared" si="1"/>
        <v>1030</v>
      </c>
      <c r="F13" s="64">
        <v>7137</v>
      </c>
      <c r="G13" s="64">
        <v>6900</v>
      </c>
      <c r="H13" s="27">
        <f t="shared" si="2"/>
        <v>1.0343478260869565</v>
      </c>
      <c r="I13" s="18">
        <f t="shared" si="3"/>
        <v>237</v>
      </c>
      <c r="J13" s="27">
        <f t="shared" si="4"/>
        <v>0.72299285414039516</v>
      </c>
      <c r="K13" s="27">
        <f t="shared" si="5"/>
        <v>0.59855072463768111</v>
      </c>
      <c r="L13" s="32">
        <f t="shared" si="6"/>
        <v>0.12444212950271405</v>
      </c>
    </row>
    <row r="14" spans="1:12" x14ac:dyDescent="0.4">
      <c r="A14" s="89" t="s">
        <v>165</v>
      </c>
      <c r="B14" s="64">
        <v>2385</v>
      </c>
      <c r="C14" s="64">
        <v>2452</v>
      </c>
      <c r="D14" s="29">
        <f t="shared" si="0"/>
        <v>0.97267536704730828</v>
      </c>
      <c r="E14" s="28">
        <f t="shared" si="1"/>
        <v>-67</v>
      </c>
      <c r="F14" s="64">
        <v>2700</v>
      </c>
      <c r="G14" s="64">
        <v>2700</v>
      </c>
      <c r="H14" s="27">
        <f t="shared" si="2"/>
        <v>1</v>
      </c>
      <c r="I14" s="18">
        <f t="shared" si="3"/>
        <v>0</v>
      </c>
      <c r="J14" s="29">
        <f t="shared" si="4"/>
        <v>0.8833333333333333</v>
      </c>
      <c r="K14" s="29">
        <f t="shared" si="5"/>
        <v>0.90814814814814815</v>
      </c>
      <c r="L14" s="57">
        <f t="shared" si="6"/>
        <v>-2.4814814814814845E-2</v>
      </c>
    </row>
    <row r="15" spans="1:12" x14ac:dyDescent="0.4">
      <c r="A15" s="107" t="s">
        <v>90</v>
      </c>
      <c r="B15" s="48">
        <f>SUM(B16:B27)</f>
        <v>12616</v>
      </c>
      <c r="C15" s="48">
        <f>SUM(C16:C27)</f>
        <v>11306</v>
      </c>
      <c r="D15" s="31">
        <f t="shared" si="0"/>
        <v>1.1158676808774102</v>
      </c>
      <c r="E15" s="19">
        <f t="shared" si="1"/>
        <v>1310</v>
      </c>
      <c r="F15" s="48">
        <f>SUM(F16:F27)</f>
        <v>17850</v>
      </c>
      <c r="G15" s="48">
        <f>SUM(G16:G27)</f>
        <v>18000</v>
      </c>
      <c r="H15" s="31">
        <f t="shared" si="2"/>
        <v>0.9916666666666667</v>
      </c>
      <c r="I15" s="19">
        <f t="shared" si="3"/>
        <v>-150</v>
      </c>
      <c r="J15" s="31">
        <f t="shared" si="4"/>
        <v>0.70677871148459381</v>
      </c>
      <c r="K15" s="31">
        <f t="shared" si="5"/>
        <v>0.62811111111111106</v>
      </c>
      <c r="L15" s="30">
        <f t="shared" si="6"/>
        <v>7.8667600373482749E-2</v>
      </c>
    </row>
    <row r="16" spans="1:12" x14ac:dyDescent="0.4">
      <c r="A16" s="87" t="s">
        <v>164</v>
      </c>
      <c r="B16" s="65">
        <v>1025</v>
      </c>
      <c r="C16" s="65">
        <v>1212</v>
      </c>
      <c r="D16" s="23">
        <f t="shared" si="0"/>
        <v>0.84570957095709576</v>
      </c>
      <c r="E16" s="17">
        <f t="shared" si="1"/>
        <v>-187</v>
      </c>
      <c r="F16" s="65">
        <v>1500</v>
      </c>
      <c r="G16" s="65">
        <v>1500</v>
      </c>
      <c r="H16" s="23">
        <f t="shared" si="2"/>
        <v>1</v>
      </c>
      <c r="I16" s="17">
        <f t="shared" si="3"/>
        <v>0</v>
      </c>
      <c r="J16" s="23">
        <f t="shared" si="4"/>
        <v>0.68333333333333335</v>
      </c>
      <c r="K16" s="23">
        <f t="shared" si="5"/>
        <v>0.80800000000000005</v>
      </c>
      <c r="L16" s="22">
        <f t="shared" si="6"/>
        <v>-0.1246666666666667</v>
      </c>
    </row>
    <row r="17" spans="1:12" s="120" customFormat="1" x14ac:dyDescent="0.4">
      <c r="A17" s="86" t="s">
        <v>163</v>
      </c>
      <c r="B17" s="64">
        <v>1226</v>
      </c>
      <c r="C17" s="64">
        <v>1176</v>
      </c>
      <c r="D17" s="27">
        <f t="shared" si="0"/>
        <v>1.0425170068027212</v>
      </c>
      <c r="E17" s="18">
        <f t="shared" si="1"/>
        <v>50</v>
      </c>
      <c r="F17" s="64">
        <v>1500</v>
      </c>
      <c r="G17" s="64">
        <v>1500</v>
      </c>
      <c r="H17" s="27">
        <f t="shared" si="2"/>
        <v>1</v>
      </c>
      <c r="I17" s="18">
        <f t="shared" si="3"/>
        <v>0</v>
      </c>
      <c r="J17" s="27">
        <f t="shared" si="4"/>
        <v>0.81733333333333336</v>
      </c>
      <c r="K17" s="27">
        <f t="shared" si="5"/>
        <v>0.78400000000000003</v>
      </c>
      <c r="L17" s="32">
        <f t="shared" si="6"/>
        <v>3.3333333333333326E-2</v>
      </c>
    </row>
    <row r="18" spans="1:12" s="120" customFormat="1" x14ac:dyDescent="0.4">
      <c r="A18" s="86" t="s">
        <v>162</v>
      </c>
      <c r="B18" s="64">
        <v>859</v>
      </c>
      <c r="C18" s="64">
        <v>792</v>
      </c>
      <c r="D18" s="27">
        <f t="shared" si="0"/>
        <v>1.0845959595959596</v>
      </c>
      <c r="E18" s="18">
        <f t="shared" si="1"/>
        <v>67</v>
      </c>
      <c r="F18" s="64">
        <v>1500</v>
      </c>
      <c r="G18" s="64">
        <v>1500</v>
      </c>
      <c r="H18" s="27">
        <f t="shared" si="2"/>
        <v>1</v>
      </c>
      <c r="I18" s="18">
        <f t="shared" si="3"/>
        <v>0</v>
      </c>
      <c r="J18" s="27">
        <f t="shared" si="4"/>
        <v>0.57266666666666666</v>
      </c>
      <c r="K18" s="27">
        <f t="shared" si="5"/>
        <v>0.52800000000000002</v>
      </c>
      <c r="L18" s="32">
        <f t="shared" si="6"/>
        <v>4.4666666666666632E-2</v>
      </c>
    </row>
    <row r="19" spans="1:12" s="120" customFormat="1" x14ac:dyDescent="0.4">
      <c r="A19" s="86" t="s">
        <v>161</v>
      </c>
      <c r="B19" s="64">
        <v>2146</v>
      </c>
      <c r="C19" s="64">
        <v>1854</v>
      </c>
      <c r="D19" s="27">
        <f t="shared" si="0"/>
        <v>1.1574973031283711</v>
      </c>
      <c r="E19" s="18">
        <f t="shared" si="1"/>
        <v>292</v>
      </c>
      <c r="F19" s="64">
        <v>3000</v>
      </c>
      <c r="G19" s="64">
        <v>3000</v>
      </c>
      <c r="H19" s="27">
        <f t="shared" si="2"/>
        <v>1</v>
      </c>
      <c r="I19" s="18">
        <f t="shared" si="3"/>
        <v>0</v>
      </c>
      <c r="J19" s="27">
        <f t="shared" si="4"/>
        <v>0.71533333333333338</v>
      </c>
      <c r="K19" s="27">
        <f t="shared" si="5"/>
        <v>0.61799999999999999</v>
      </c>
      <c r="L19" s="32">
        <f t="shared" si="6"/>
        <v>9.7333333333333383E-2</v>
      </c>
    </row>
    <row r="20" spans="1:12" s="120" customFormat="1" x14ac:dyDescent="0.4">
      <c r="A20" s="86" t="s">
        <v>160</v>
      </c>
      <c r="B20" s="64">
        <v>1273</v>
      </c>
      <c r="C20" s="64">
        <v>1021</v>
      </c>
      <c r="D20" s="27">
        <f t="shared" si="0"/>
        <v>1.2468168462291871</v>
      </c>
      <c r="E20" s="18">
        <f t="shared" si="1"/>
        <v>252</v>
      </c>
      <c r="F20" s="64">
        <v>1500</v>
      </c>
      <c r="G20" s="64">
        <v>1500</v>
      </c>
      <c r="H20" s="27">
        <f t="shared" si="2"/>
        <v>1</v>
      </c>
      <c r="I20" s="18">
        <f t="shared" si="3"/>
        <v>0</v>
      </c>
      <c r="J20" s="27">
        <f t="shared" si="4"/>
        <v>0.84866666666666668</v>
      </c>
      <c r="K20" s="27">
        <f t="shared" si="5"/>
        <v>0.68066666666666664</v>
      </c>
      <c r="L20" s="32">
        <f t="shared" si="6"/>
        <v>0.16800000000000004</v>
      </c>
    </row>
    <row r="21" spans="1:12" s="120" customFormat="1" x14ac:dyDescent="0.4">
      <c r="A21" s="86" t="s">
        <v>159</v>
      </c>
      <c r="B21" s="64">
        <v>909</v>
      </c>
      <c r="C21" s="64">
        <v>723</v>
      </c>
      <c r="D21" s="27">
        <f t="shared" si="0"/>
        <v>1.2572614107883817</v>
      </c>
      <c r="E21" s="18">
        <f t="shared" si="1"/>
        <v>186</v>
      </c>
      <c r="F21" s="64">
        <v>1500</v>
      </c>
      <c r="G21" s="64">
        <v>1500</v>
      </c>
      <c r="H21" s="27">
        <f t="shared" si="2"/>
        <v>1</v>
      </c>
      <c r="I21" s="18">
        <f t="shared" si="3"/>
        <v>0</v>
      </c>
      <c r="J21" s="27">
        <f t="shared" si="4"/>
        <v>0.60599999999999998</v>
      </c>
      <c r="K21" s="27">
        <f t="shared" si="5"/>
        <v>0.48199999999999998</v>
      </c>
      <c r="L21" s="32">
        <f t="shared" si="6"/>
        <v>0.124</v>
      </c>
    </row>
    <row r="22" spans="1:12" s="120" customFormat="1" x14ac:dyDescent="0.4">
      <c r="A22" s="86" t="s">
        <v>158</v>
      </c>
      <c r="B22" s="64">
        <v>859</v>
      </c>
      <c r="C22" s="64">
        <v>900</v>
      </c>
      <c r="D22" s="27">
        <f t="shared" si="0"/>
        <v>0.95444444444444443</v>
      </c>
      <c r="E22" s="18">
        <f t="shared" si="1"/>
        <v>-41</v>
      </c>
      <c r="F22" s="64">
        <v>1350</v>
      </c>
      <c r="G22" s="64">
        <v>1500</v>
      </c>
      <c r="H22" s="27">
        <f t="shared" si="2"/>
        <v>0.9</v>
      </c>
      <c r="I22" s="18">
        <f t="shared" si="3"/>
        <v>-150</v>
      </c>
      <c r="J22" s="27">
        <f t="shared" si="4"/>
        <v>0.63629629629629625</v>
      </c>
      <c r="K22" s="27">
        <f t="shared" si="5"/>
        <v>0.6</v>
      </c>
      <c r="L22" s="32">
        <f t="shared" si="6"/>
        <v>3.6296296296296271E-2</v>
      </c>
    </row>
    <row r="23" spans="1:12" s="120" customFormat="1" x14ac:dyDescent="0.4">
      <c r="A23" s="86" t="s">
        <v>157</v>
      </c>
      <c r="B23" s="64">
        <v>582</v>
      </c>
      <c r="C23" s="64">
        <v>427</v>
      </c>
      <c r="D23" s="27">
        <f t="shared" si="0"/>
        <v>1.3629976580796253</v>
      </c>
      <c r="E23" s="18">
        <f t="shared" si="1"/>
        <v>155</v>
      </c>
      <c r="F23" s="64">
        <v>750</v>
      </c>
      <c r="G23" s="64">
        <v>750</v>
      </c>
      <c r="H23" s="27">
        <f t="shared" si="2"/>
        <v>1</v>
      </c>
      <c r="I23" s="18">
        <f t="shared" si="3"/>
        <v>0</v>
      </c>
      <c r="J23" s="27">
        <f t="shared" si="4"/>
        <v>0.77600000000000002</v>
      </c>
      <c r="K23" s="27">
        <f t="shared" si="5"/>
        <v>0.56933333333333336</v>
      </c>
      <c r="L23" s="32">
        <f t="shared" si="6"/>
        <v>0.20666666666666667</v>
      </c>
    </row>
    <row r="24" spans="1:12" s="120" customFormat="1" x14ac:dyDescent="0.4">
      <c r="A24" s="86" t="s">
        <v>156</v>
      </c>
      <c r="B24" s="64">
        <v>432</v>
      </c>
      <c r="C24" s="64">
        <v>382</v>
      </c>
      <c r="D24" s="27">
        <f t="shared" si="0"/>
        <v>1.130890052356021</v>
      </c>
      <c r="E24" s="18">
        <f t="shared" si="1"/>
        <v>50</v>
      </c>
      <c r="F24" s="64">
        <v>750</v>
      </c>
      <c r="G24" s="64">
        <v>750</v>
      </c>
      <c r="H24" s="27">
        <f t="shared" si="2"/>
        <v>1</v>
      </c>
      <c r="I24" s="18">
        <f t="shared" si="3"/>
        <v>0</v>
      </c>
      <c r="J24" s="27">
        <f t="shared" si="4"/>
        <v>0.57599999999999996</v>
      </c>
      <c r="K24" s="27">
        <f t="shared" si="5"/>
        <v>0.5093333333333333</v>
      </c>
      <c r="L24" s="32">
        <f t="shared" si="6"/>
        <v>6.6666666666666652E-2</v>
      </c>
    </row>
    <row r="25" spans="1:12" s="120" customFormat="1" x14ac:dyDescent="0.4">
      <c r="A25" s="86" t="s">
        <v>155</v>
      </c>
      <c r="B25" s="64">
        <v>1264</v>
      </c>
      <c r="C25" s="64">
        <v>968</v>
      </c>
      <c r="D25" s="27">
        <f t="shared" si="0"/>
        <v>1.3057851239669422</v>
      </c>
      <c r="E25" s="18">
        <f t="shared" si="1"/>
        <v>296</v>
      </c>
      <c r="F25" s="64">
        <v>1500</v>
      </c>
      <c r="G25" s="64">
        <v>1500</v>
      </c>
      <c r="H25" s="27">
        <f t="shared" si="2"/>
        <v>1</v>
      </c>
      <c r="I25" s="18">
        <f t="shared" si="3"/>
        <v>0</v>
      </c>
      <c r="J25" s="27">
        <f t="shared" si="4"/>
        <v>0.84266666666666667</v>
      </c>
      <c r="K25" s="27">
        <f t="shared" si="5"/>
        <v>0.64533333333333331</v>
      </c>
      <c r="L25" s="32">
        <f t="shared" si="6"/>
        <v>0.19733333333333336</v>
      </c>
    </row>
    <row r="26" spans="1:12" x14ac:dyDescent="0.4">
      <c r="A26" s="88" t="s">
        <v>154</v>
      </c>
      <c r="B26" s="69">
        <v>1019</v>
      </c>
      <c r="C26" s="69">
        <v>992</v>
      </c>
      <c r="D26" s="25">
        <f t="shared" si="0"/>
        <v>1.0272177419354838</v>
      </c>
      <c r="E26" s="26">
        <f t="shared" si="1"/>
        <v>27</v>
      </c>
      <c r="F26" s="69">
        <v>1500</v>
      </c>
      <c r="G26" s="69">
        <v>1500</v>
      </c>
      <c r="H26" s="25">
        <f t="shared" si="2"/>
        <v>1</v>
      </c>
      <c r="I26" s="26">
        <f t="shared" si="3"/>
        <v>0</v>
      </c>
      <c r="J26" s="25">
        <f t="shared" si="4"/>
        <v>0.67933333333333334</v>
      </c>
      <c r="K26" s="25">
        <f t="shared" si="5"/>
        <v>0.66133333333333333</v>
      </c>
      <c r="L26" s="24">
        <f t="shared" si="6"/>
        <v>1.8000000000000016E-2</v>
      </c>
    </row>
    <row r="27" spans="1:12" x14ac:dyDescent="0.4">
      <c r="A27" s="86" t="s">
        <v>153</v>
      </c>
      <c r="B27" s="64">
        <v>1022</v>
      </c>
      <c r="C27" s="64">
        <v>859</v>
      </c>
      <c r="D27" s="27">
        <f t="shared" si="0"/>
        <v>1.189755529685681</v>
      </c>
      <c r="E27" s="18">
        <f t="shared" si="1"/>
        <v>163</v>
      </c>
      <c r="F27" s="64">
        <v>1500</v>
      </c>
      <c r="G27" s="64">
        <v>1500</v>
      </c>
      <c r="H27" s="27">
        <f t="shared" si="2"/>
        <v>1</v>
      </c>
      <c r="I27" s="18">
        <f t="shared" si="3"/>
        <v>0</v>
      </c>
      <c r="J27" s="27">
        <f t="shared" si="4"/>
        <v>0.68133333333333335</v>
      </c>
      <c r="K27" s="27">
        <f t="shared" si="5"/>
        <v>0.57266666666666666</v>
      </c>
      <c r="L27" s="32">
        <f t="shared" si="6"/>
        <v>0.10866666666666669</v>
      </c>
    </row>
    <row r="28" spans="1:12" x14ac:dyDescent="0.4">
      <c r="A28" s="107" t="s">
        <v>89</v>
      </c>
      <c r="B28" s="48">
        <f>SUM(B29:B30)</f>
        <v>1104</v>
      </c>
      <c r="C28" s="48">
        <f>SUM(C29:C30)</f>
        <v>1018</v>
      </c>
      <c r="D28" s="31">
        <f t="shared" si="0"/>
        <v>1.0844793713163066</v>
      </c>
      <c r="E28" s="19">
        <f t="shared" si="1"/>
        <v>86</v>
      </c>
      <c r="F28" s="48">
        <f>SUM(F29:F30)</f>
        <v>1560</v>
      </c>
      <c r="G28" s="48">
        <f>SUM(G29:G30)</f>
        <v>1326</v>
      </c>
      <c r="H28" s="31">
        <f t="shared" si="2"/>
        <v>1.1764705882352942</v>
      </c>
      <c r="I28" s="19">
        <f t="shared" si="3"/>
        <v>234</v>
      </c>
      <c r="J28" s="31">
        <f t="shared" si="4"/>
        <v>0.70769230769230773</v>
      </c>
      <c r="K28" s="31">
        <f t="shared" si="5"/>
        <v>0.76772247360482659</v>
      </c>
      <c r="L28" s="30">
        <f t="shared" si="6"/>
        <v>-6.0030165912518862E-2</v>
      </c>
    </row>
    <row r="29" spans="1:12" x14ac:dyDescent="0.4">
      <c r="A29" s="88" t="s">
        <v>152</v>
      </c>
      <c r="B29" s="69">
        <v>771</v>
      </c>
      <c r="C29" s="69">
        <v>717</v>
      </c>
      <c r="D29" s="25">
        <f t="shared" si="0"/>
        <v>1.0753138075313808</v>
      </c>
      <c r="E29" s="26">
        <f t="shared" si="1"/>
        <v>54</v>
      </c>
      <c r="F29" s="69">
        <v>1170</v>
      </c>
      <c r="G29" s="69">
        <v>936</v>
      </c>
      <c r="H29" s="25">
        <f t="shared" si="2"/>
        <v>1.25</v>
      </c>
      <c r="I29" s="26">
        <f t="shared" si="3"/>
        <v>234</v>
      </c>
      <c r="J29" s="25">
        <f t="shared" si="4"/>
        <v>0.65897435897435896</v>
      </c>
      <c r="K29" s="25">
        <f t="shared" si="5"/>
        <v>0.76602564102564108</v>
      </c>
      <c r="L29" s="24">
        <f t="shared" si="6"/>
        <v>-0.10705128205128212</v>
      </c>
    </row>
    <row r="30" spans="1:12" x14ac:dyDescent="0.4">
      <c r="A30" s="86" t="s">
        <v>151</v>
      </c>
      <c r="B30" s="64">
        <v>333</v>
      </c>
      <c r="C30" s="64">
        <v>301</v>
      </c>
      <c r="D30" s="27">
        <f t="shared" si="0"/>
        <v>1.106312292358804</v>
      </c>
      <c r="E30" s="18">
        <f t="shared" si="1"/>
        <v>32</v>
      </c>
      <c r="F30" s="64">
        <v>390</v>
      </c>
      <c r="G30" s="64">
        <v>390</v>
      </c>
      <c r="H30" s="27">
        <f t="shared" si="2"/>
        <v>1</v>
      </c>
      <c r="I30" s="18">
        <f t="shared" si="3"/>
        <v>0</v>
      </c>
      <c r="J30" s="27">
        <f t="shared" si="4"/>
        <v>0.85384615384615381</v>
      </c>
      <c r="K30" s="27">
        <f t="shared" si="5"/>
        <v>0.77179487179487183</v>
      </c>
      <c r="L30" s="32">
        <f t="shared" si="6"/>
        <v>8.2051282051281982E-2</v>
      </c>
    </row>
    <row r="31" spans="1:12" s="13" customFormat="1" x14ac:dyDescent="0.4">
      <c r="A31" s="84" t="s">
        <v>93</v>
      </c>
      <c r="B31" s="43">
        <f>SUM(B32:B50)</f>
        <v>69727</v>
      </c>
      <c r="C31" s="43">
        <f>SUM(C32:C50)</f>
        <v>65806</v>
      </c>
      <c r="D31" s="20">
        <f t="shared" si="0"/>
        <v>1.0595842324408109</v>
      </c>
      <c r="E31" s="21">
        <f t="shared" si="1"/>
        <v>3921</v>
      </c>
      <c r="F31" s="43">
        <f>SUM(F32:F50)</f>
        <v>116501</v>
      </c>
      <c r="G31" s="43">
        <f>SUM(G32:G50)</f>
        <v>113705</v>
      </c>
      <c r="H31" s="20">
        <f t="shared" si="2"/>
        <v>1.0245899476716063</v>
      </c>
      <c r="I31" s="21">
        <f t="shared" si="3"/>
        <v>2796</v>
      </c>
      <c r="J31" s="20">
        <f t="shared" si="4"/>
        <v>0.59850988403533012</v>
      </c>
      <c r="K31" s="20">
        <f t="shared" si="5"/>
        <v>0.57874323908359349</v>
      </c>
      <c r="L31" s="33">
        <f t="shared" si="6"/>
        <v>1.9766644951736634E-2</v>
      </c>
    </row>
    <row r="32" spans="1:12" x14ac:dyDescent="0.4">
      <c r="A32" s="86" t="s">
        <v>82</v>
      </c>
      <c r="B32" s="68">
        <v>24394</v>
      </c>
      <c r="C32" s="91">
        <v>22252</v>
      </c>
      <c r="D32" s="25">
        <f t="shared" si="0"/>
        <v>1.09626101024627</v>
      </c>
      <c r="E32" s="26">
        <f t="shared" si="1"/>
        <v>2142</v>
      </c>
      <c r="F32" s="64">
        <v>41996</v>
      </c>
      <c r="G32" s="64">
        <v>41365</v>
      </c>
      <c r="H32" s="27">
        <f t="shared" si="2"/>
        <v>1.0152544421612475</v>
      </c>
      <c r="I32" s="18">
        <f t="shared" si="3"/>
        <v>631</v>
      </c>
      <c r="J32" s="25">
        <f t="shared" si="4"/>
        <v>0.58086484427088292</v>
      </c>
      <c r="K32" s="27">
        <f t="shared" si="5"/>
        <v>0.53794270518554332</v>
      </c>
      <c r="L32" s="32">
        <f t="shared" si="6"/>
        <v>4.2922139085339595E-2</v>
      </c>
    </row>
    <row r="33" spans="1:12" x14ac:dyDescent="0.4">
      <c r="A33" s="86" t="s">
        <v>150</v>
      </c>
      <c r="B33" s="64">
        <v>7968</v>
      </c>
      <c r="C33" s="64">
        <v>6281</v>
      </c>
      <c r="D33" s="25">
        <f t="shared" si="0"/>
        <v>1.268587804489731</v>
      </c>
      <c r="E33" s="26">
        <f t="shared" si="1"/>
        <v>1687</v>
      </c>
      <c r="F33" s="64">
        <v>12527</v>
      </c>
      <c r="G33" s="64">
        <v>10454</v>
      </c>
      <c r="H33" s="27">
        <f t="shared" si="2"/>
        <v>1.1982973024679549</v>
      </c>
      <c r="I33" s="18">
        <f t="shared" si="3"/>
        <v>2073</v>
      </c>
      <c r="J33" s="25">
        <f t="shared" si="4"/>
        <v>0.6360660972299832</v>
      </c>
      <c r="K33" s="27">
        <f t="shared" si="5"/>
        <v>0.60082265161660608</v>
      </c>
      <c r="L33" s="32">
        <f t="shared" si="6"/>
        <v>3.5243445613377111E-2</v>
      </c>
    </row>
    <row r="34" spans="1:12" x14ac:dyDescent="0.4">
      <c r="A34" s="86" t="s">
        <v>149</v>
      </c>
      <c r="B34" s="64">
        <v>4095</v>
      </c>
      <c r="C34" s="64">
        <v>4501</v>
      </c>
      <c r="D34" s="27">
        <f t="shared" si="0"/>
        <v>0.90979782270606535</v>
      </c>
      <c r="E34" s="18">
        <f t="shared" si="1"/>
        <v>-406</v>
      </c>
      <c r="F34" s="64">
        <v>5760</v>
      </c>
      <c r="G34" s="64">
        <v>7020</v>
      </c>
      <c r="H34" s="27">
        <f t="shared" si="2"/>
        <v>0.82051282051282048</v>
      </c>
      <c r="I34" s="18">
        <f t="shared" si="3"/>
        <v>-1260</v>
      </c>
      <c r="J34" s="27">
        <f t="shared" si="4"/>
        <v>0.7109375</v>
      </c>
      <c r="K34" s="27">
        <f t="shared" si="5"/>
        <v>0.64116809116809115</v>
      </c>
      <c r="L34" s="32">
        <f t="shared" si="6"/>
        <v>6.9769408831908852E-2</v>
      </c>
    </row>
    <row r="35" spans="1:12" x14ac:dyDescent="0.4">
      <c r="A35" s="86" t="s">
        <v>80</v>
      </c>
      <c r="B35" s="64">
        <v>9462</v>
      </c>
      <c r="C35" s="64">
        <v>10265</v>
      </c>
      <c r="D35" s="27">
        <f t="shared" si="0"/>
        <v>0.92177301509985388</v>
      </c>
      <c r="E35" s="18">
        <f t="shared" si="1"/>
        <v>-803</v>
      </c>
      <c r="F35" s="64">
        <v>17913</v>
      </c>
      <c r="G35" s="64">
        <v>17930</v>
      </c>
      <c r="H35" s="27">
        <f t="shared" si="2"/>
        <v>0.99905186837702176</v>
      </c>
      <c r="I35" s="18">
        <f t="shared" si="3"/>
        <v>-17</v>
      </c>
      <c r="J35" s="27">
        <f t="shared" si="4"/>
        <v>0.52821972868866185</v>
      </c>
      <c r="K35" s="27">
        <f t="shared" si="5"/>
        <v>0.57250418293363081</v>
      </c>
      <c r="L35" s="32">
        <f t="shared" si="6"/>
        <v>-4.4284454244968963E-2</v>
      </c>
    </row>
    <row r="36" spans="1:12" x14ac:dyDescent="0.4">
      <c r="A36" s="86" t="s">
        <v>81</v>
      </c>
      <c r="B36" s="64">
        <v>6742</v>
      </c>
      <c r="C36" s="64">
        <v>5842</v>
      </c>
      <c r="D36" s="27">
        <f t="shared" si="0"/>
        <v>1.1540568298527902</v>
      </c>
      <c r="E36" s="18">
        <f t="shared" si="1"/>
        <v>900</v>
      </c>
      <c r="F36" s="64">
        <v>10466</v>
      </c>
      <c r="G36" s="64">
        <v>9370</v>
      </c>
      <c r="H36" s="27">
        <f t="shared" si="2"/>
        <v>1.1169690501600853</v>
      </c>
      <c r="I36" s="18">
        <f t="shared" si="3"/>
        <v>1096</v>
      </c>
      <c r="J36" s="27">
        <f t="shared" si="4"/>
        <v>0.64418115803554366</v>
      </c>
      <c r="K36" s="27">
        <f t="shared" si="5"/>
        <v>0.62347918890074705</v>
      </c>
      <c r="L36" s="32">
        <f t="shared" si="6"/>
        <v>2.0701969134796605E-2</v>
      </c>
    </row>
    <row r="37" spans="1:12" x14ac:dyDescent="0.4">
      <c r="A37" s="86" t="s">
        <v>79</v>
      </c>
      <c r="B37" s="64">
        <v>1737</v>
      </c>
      <c r="C37" s="64">
        <v>1549</v>
      </c>
      <c r="D37" s="27">
        <f t="shared" si="0"/>
        <v>1.1213686249193027</v>
      </c>
      <c r="E37" s="18">
        <f t="shared" si="1"/>
        <v>188</v>
      </c>
      <c r="F37" s="64">
        <v>2880</v>
      </c>
      <c r="G37" s="64">
        <v>2880</v>
      </c>
      <c r="H37" s="27">
        <f t="shared" si="2"/>
        <v>1</v>
      </c>
      <c r="I37" s="18">
        <f t="shared" si="3"/>
        <v>0</v>
      </c>
      <c r="J37" s="27">
        <f t="shared" si="4"/>
        <v>0.60312500000000002</v>
      </c>
      <c r="K37" s="27">
        <f t="shared" si="5"/>
        <v>0.53784722222222225</v>
      </c>
      <c r="L37" s="32">
        <f t="shared" si="6"/>
        <v>6.5277777777777768E-2</v>
      </c>
    </row>
    <row r="38" spans="1:12" x14ac:dyDescent="0.4">
      <c r="A38" s="86" t="s">
        <v>148</v>
      </c>
      <c r="B38" s="64">
        <v>801</v>
      </c>
      <c r="C38" s="64">
        <v>782</v>
      </c>
      <c r="D38" s="27">
        <f t="shared" si="0"/>
        <v>1.0242966751918159</v>
      </c>
      <c r="E38" s="18">
        <f t="shared" si="1"/>
        <v>19</v>
      </c>
      <c r="F38" s="64">
        <v>1660</v>
      </c>
      <c r="G38" s="64">
        <v>1660</v>
      </c>
      <c r="H38" s="27">
        <f t="shared" si="2"/>
        <v>1</v>
      </c>
      <c r="I38" s="18">
        <f t="shared" si="3"/>
        <v>0</v>
      </c>
      <c r="J38" s="27">
        <f t="shared" si="4"/>
        <v>0.48253012048192773</v>
      </c>
      <c r="K38" s="27">
        <f t="shared" si="5"/>
        <v>0.47108433734939759</v>
      </c>
      <c r="L38" s="32">
        <f t="shared" si="6"/>
        <v>1.1445783132530141E-2</v>
      </c>
    </row>
    <row r="39" spans="1:12" x14ac:dyDescent="0.4">
      <c r="A39" s="86" t="s">
        <v>78</v>
      </c>
      <c r="B39" s="64">
        <v>1843</v>
      </c>
      <c r="C39" s="64">
        <v>1746</v>
      </c>
      <c r="D39" s="27">
        <f t="shared" si="0"/>
        <v>1.0555555555555556</v>
      </c>
      <c r="E39" s="18">
        <f t="shared" si="1"/>
        <v>97</v>
      </c>
      <c r="F39" s="64">
        <v>2880</v>
      </c>
      <c r="G39" s="64">
        <v>2880</v>
      </c>
      <c r="H39" s="27">
        <f t="shared" si="2"/>
        <v>1</v>
      </c>
      <c r="I39" s="18">
        <f t="shared" si="3"/>
        <v>0</v>
      </c>
      <c r="J39" s="27">
        <f t="shared" si="4"/>
        <v>0.63993055555555556</v>
      </c>
      <c r="K39" s="27">
        <f t="shared" si="5"/>
        <v>0.60624999999999996</v>
      </c>
      <c r="L39" s="32">
        <f t="shared" si="6"/>
        <v>3.3680555555555602E-2</v>
      </c>
    </row>
    <row r="40" spans="1:12" x14ac:dyDescent="0.4">
      <c r="A40" s="87" t="s">
        <v>77</v>
      </c>
      <c r="B40" s="65">
        <v>1457</v>
      </c>
      <c r="C40" s="65">
        <v>1572</v>
      </c>
      <c r="D40" s="23">
        <f t="shared" si="0"/>
        <v>0.92684478371501278</v>
      </c>
      <c r="E40" s="17">
        <f t="shared" si="1"/>
        <v>-115</v>
      </c>
      <c r="F40" s="65">
        <v>2880</v>
      </c>
      <c r="G40" s="65">
        <v>2880</v>
      </c>
      <c r="H40" s="23">
        <f t="shared" si="2"/>
        <v>1</v>
      </c>
      <c r="I40" s="17">
        <f t="shared" si="3"/>
        <v>0</v>
      </c>
      <c r="J40" s="23">
        <f t="shared" si="4"/>
        <v>0.50590277777777781</v>
      </c>
      <c r="K40" s="23">
        <f t="shared" si="5"/>
        <v>0.54583333333333328</v>
      </c>
      <c r="L40" s="22">
        <f t="shared" si="6"/>
        <v>-3.9930555555555469E-2</v>
      </c>
    </row>
    <row r="41" spans="1:12" x14ac:dyDescent="0.4">
      <c r="A41" s="86" t="s">
        <v>95</v>
      </c>
      <c r="B41" s="64">
        <v>830</v>
      </c>
      <c r="C41" s="64">
        <v>787</v>
      </c>
      <c r="D41" s="27">
        <f t="shared" si="0"/>
        <v>1.0546378653113089</v>
      </c>
      <c r="E41" s="18">
        <f t="shared" si="1"/>
        <v>43</v>
      </c>
      <c r="F41" s="64">
        <v>1660</v>
      </c>
      <c r="G41" s="64">
        <v>1660</v>
      </c>
      <c r="H41" s="27">
        <f t="shared" si="2"/>
        <v>1</v>
      </c>
      <c r="I41" s="18">
        <f t="shared" si="3"/>
        <v>0</v>
      </c>
      <c r="J41" s="27">
        <f t="shared" si="4"/>
        <v>0.5</v>
      </c>
      <c r="K41" s="27">
        <f t="shared" si="5"/>
        <v>0.47409638554216865</v>
      </c>
      <c r="L41" s="32">
        <f t="shared" si="6"/>
        <v>2.5903614457831348E-2</v>
      </c>
    </row>
    <row r="42" spans="1:12" x14ac:dyDescent="0.4">
      <c r="A42" s="86" t="s">
        <v>92</v>
      </c>
      <c r="B42" s="64">
        <v>1449</v>
      </c>
      <c r="C42" s="64">
        <v>1469</v>
      </c>
      <c r="D42" s="27">
        <f t="shared" si="0"/>
        <v>0.98638529611980941</v>
      </c>
      <c r="E42" s="18">
        <f t="shared" si="1"/>
        <v>-20</v>
      </c>
      <c r="F42" s="64">
        <v>2879</v>
      </c>
      <c r="G42" s="64">
        <v>2880</v>
      </c>
      <c r="H42" s="27">
        <f t="shared" si="2"/>
        <v>0.99965277777777772</v>
      </c>
      <c r="I42" s="18">
        <f t="shared" si="3"/>
        <v>-1</v>
      </c>
      <c r="J42" s="27">
        <f t="shared" si="4"/>
        <v>0.50329975686002082</v>
      </c>
      <c r="K42" s="27">
        <f t="shared" si="5"/>
        <v>0.51006944444444446</v>
      </c>
      <c r="L42" s="32">
        <f t="shared" si="6"/>
        <v>-6.7696875844236448E-3</v>
      </c>
    </row>
    <row r="43" spans="1:12" x14ac:dyDescent="0.4">
      <c r="A43" s="86" t="s">
        <v>74</v>
      </c>
      <c r="B43" s="64">
        <v>2717</v>
      </c>
      <c r="C43" s="64">
        <v>2947</v>
      </c>
      <c r="D43" s="27">
        <f t="shared" si="0"/>
        <v>0.92195453003053951</v>
      </c>
      <c r="E43" s="18">
        <f t="shared" si="1"/>
        <v>-230</v>
      </c>
      <c r="F43" s="64">
        <v>3780</v>
      </c>
      <c r="G43" s="64">
        <v>3780</v>
      </c>
      <c r="H43" s="27">
        <f t="shared" si="2"/>
        <v>1</v>
      </c>
      <c r="I43" s="18">
        <f t="shared" si="3"/>
        <v>0</v>
      </c>
      <c r="J43" s="27">
        <f t="shared" si="4"/>
        <v>0.71878306878306875</v>
      </c>
      <c r="K43" s="27">
        <f t="shared" si="5"/>
        <v>0.77962962962962967</v>
      </c>
      <c r="L43" s="32">
        <f t="shared" si="6"/>
        <v>-6.0846560846560926E-2</v>
      </c>
    </row>
    <row r="44" spans="1:12" x14ac:dyDescent="0.4">
      <c r="A44" s="86" t="s">
        <v>76</v>
      </c>
      <c r="B44" s="64">
        <v>924</v>
      </c>
      <c r="C44" s="64">
        <v>886</v>
      </c>
      <c r="D44" s="27">
        <f t="shared" si="0"/>
        <v>1.0428893905191874</v>
      </c>
      <c r="E44" s="18">
        <f t="shared" si="1"/>
        <v>38</v>
      </c>
      <c r="F44" s="64">
        <v>1260</v>
      </c>
      <c r="G44" s="64">
        <v>1260</v>
      </c>
      <c r="H44" s="27">
        <f t="shared" si="2"/>
        <v>1</v>
      </c>
      <c r="I44" s="18">
        <f t="shared" si="3"/>
        <v>0</v>
      </c>
      <c r="J44" s="27">
        <f t="shared" si="4"/>
        <v>0.73333333333333328</v>
      </c>
      <c r="K44" s="27">
        <f t="shared" si="5"/>
        <v>0.70317460317460323</v>
      </c>
      <c r="L44" s="32">
        <f t="shared" si="6"/>
        <v>3.0158730158730052E-2</v>
      </c>
    </row>
    <row r="45" spans="1:12" x14ac:dyDescent="0.4">
      <c r="A45" s="86" t="s">
        <v>75</v>
      </c>
      <c r="B45" s="64">
        <v>920</v>
      </c>
      <c r="C45" s="64">
        <v>1036</v>
      </c>
      <c r="D45" s="27">
        <f t="shared" si="0"/>
        <v>0.88803088803088803</v>
      </c>
      <c r="E45" s="18">
        <f t="shared" si="1"/>
        <v>-116</v>
      </c>
      <c r="F45" s="64">
        <v>1260</v>
      </c>
      <c r="G45" s="64">
        <v>1260</v>
      </c>
      <c r="H45" s="27">
        <f t="shared" si="2"/>
        <v>1</v>
      </c>
      <c r="I45" s="18">
        <f t="shared" si="3"/>
        <v>0</v>
      </c>
      <c r="J45" s="27">
        <f t="shared" si="4"/>
        <v>0.73015873015873012</v>
      </c>
      <c r="K45" s="27">
        <f t="shared" si="5"/>
        <v>0.82222222222222219</v>
      </c>
      <c r="L45" s="32">
        <f t="shared" si="6"/>
        <v>-9.2063492063492069E-2</v>
      </c>
    </row>
    <row r="46" spans="1:12" x14ac:dyDescent="0.4">
      <c r="A46" s="86" t="s">
        <v>147</v>
      </c>
      <c r="B46" s="64">
        <v>981</v>
      </c>
      <c r="C46" s="64">
        <v>1051</v>
      </c>
      <c r="D46" s="27">
        <f t="shared" si="0"/>
        <v>0.93339676498572788</v>
      </c>
      <c r="E46" s="18">
        <f t="shared" si="1"/>
        <v>-70</v>
      </c>
      <c r="F46" s="64">
        <v>1660</v>
      </c>
      <c r="G46" s="64">
        <v>1386</v>
      </c>
      <c r="H46" s="27">
        <f t="shared" si="2"/>
        <v>1.1976911976911977</v>
      </c>
      <c r="I46" s="18">
        <f t="shared" si="3"/>
        <v>274</v>
      </c>
      <c r="J46" s="27">
        <f t="shared" si="4"/>
        <v>0.59096385542168672</v>
      </c>
      <c r="K46" s="27">
        <f t="shared" si="5"/>
        <v>0.75829725829725825</v>
      </c>
      <c r="L46" s="32">
        <f t="shared" si="6"/>
        <v>-0.16733340287557152</v>
      </c>
    </row>
    <row r="47" spans="1:12" x14ac:dyDescent="0.4">
      <c r="A47" s="86" t="s">
        <v>98</v>
      </c>
      <c r="B47" s="64">
        <v>1035</v>
      </c>
      <c r="C47" s="64">
        <v>798</v>
      </c>
      <c r="D47" s="27">
        <f t="shared" si="0"/>
        <v>1.2969924812030076</v>
      </c>
      <c r="E47" s="18">
        <f t="shared" si="1"/>
        <v>237</v>
      </c>
      <c r="F47" s="64">
        <v>1260</v>
      </c>
      <c r="G47" s="64">
        <v>1260</v>
      </c>
      <c r="H47" s="27">
        <f t="shared" si="2"/>
        <v>1</v>
      </c>
      <c r="I47" s="18">
        <f t="shared" si="3"/>
        <v>0</v>
      </c>
      <c r="J47" s="27">
        <f t="shared" si="4"/>
        <v>0.8214285714285714</v>
      </c>
      <c r="K47" s="27">
        <f t="shared" si="5"/>
        <v>0.6333333333333333</v>
      </c>
      <c r="L47" s="32">
        <f t="shared" si="6"/>
        <v>0.18809523809523809</v>
      </c>
    </row>
    <row r="48" spans="1:12" x14ac:dyDescent="0.4">
      <c r="A48" s="86" t="s">
        <v>146</v>
      </c>
      <c r="B48" s="64">
        <v>771</v>
      </c>
      <c r="C48" s="64">
        <v>703</v>
      </c>
      <c r="D48" s="27">
        <f t="shared" si="0"/>
        <v>1.096728307254623</v>
      </c>
      <c r="E48" s="18">
        <f t="shared" si="1"/>
        <v>68</v>
      </c>
      <c r="F48" s="64">
        <v>1260</v>
      </c>
      <c r="G48" s="64">
        <v>1260</v>
      </c>
      <c r="H48" s="27">
        <f t="shared" si="2"/>
        <v>1</v>
      </c>
      <c r="I48" s="18">
        <f t="shared" si="3"/>
        <v>0</v>
      </c>
      <c r="J48" s="27">
        <f t="shared" si="4"/>
        <v>0.61190476190476195</v>
      </c>
      <c r="K48" s="27">
        <f t="shared" si="5"/>
        <v>0.55793650793650795</v>
      </c>
      <c r="L48" s="32">
        <f t="shared" si="6"/>
        <v>5.3968253968253999E-2</v>
      </c>
    </row>
    <row r="49" spans="1:12" x14ac:dyDescent="0.4">
      <c r="A49" s="86" t="s">
        <v>145</v>
      </c>
      <c r="B49" s="64">
        <v>805</v>
      </c>
      <c r="C49" s="64">
        <v>803</v>
      </c>
      <c r="D49" s="27">
        <f t="shared" si="0"/>
        <v>1.0024906600249066</v>
      </c>
      <c r="E49" s="18">
        <f t="shared" si="1"/>
        <v>2</v>
      </c>
      <c r="F49" s="64">
        <v>1260</v>
      </c>
      <c r="G49" s="64">
        <v>1260</v>
      </c>
      <c r="H49" s="27">
        <f t="shared" si="2"/>
        <v>1</v>
      </c>
      <c r="I49" s="18">
        <f t="shared" si="3"/>
        <v>0</v>
      </c>
      <c r="J49" s="27">
        <f t="shared" si="4"/>
        <v>0.63888888888888884</v>
      </c>
      <c r="K49" s="27">
        <f t="shared" si="5"/>
        <v>0.63730158730158726</v>
      </c>
      <c r="L49" s="32">
        <f t="shared" si="6"/>
        <v>1.5873015873015817E-3</v>
      </c>
    </row>
    <row r="50" spans="1:12" x14ac:dyDescent="0.4">
      <c r="A50" s="85" t="s">
        <v>144</v>
      </c>
      <c r="B50" s="61">
        <v>796</v>
      </c>
      <c r="C50" s="61">
        <v>536</v>
      </c>
      <c r="D50" s="36">
        <f t="shared" si="0"/>
        <v>1.4850746268656716</v>
      </c>
      <c r="E50" s="16">
        <f t="shared" si="1"/>
        <v>260</v>
      </c>
      <c r="F50" s="61">
        <v>1260</v>
      </c>
      <c r="G50" s="61">
        <v>1260</v>
      </c>
      <c r="H50" s="36">
        <f t="shared" si="2"/>
        <v>1</v>
      </c>
      <c r="I50" s="16">
        <f t="shared" si="3"/>
        <v>0</v>
      </c>
      <c r="J50" s="36">
        <f t="shared" si="4"/>
        <v>0.63174603174603172</v>
      </c>
      <c r="K50" s="36">
        <f t="shared" si="5"/>
        <v>0.42539682539682538</v>
      </c>
      <c r="L50" s="35">
        <f t="shared" si="6"/>
        <v>0.20634920634920634</v>
      </c>
    </row>
    <row r="51" spans="1:12" x14ac:dyDescent="0.4">
      <c r="C51" s="12"/>
      <c r="D51" s="14"/>
      <c r="E51" s="14"/>
      <c r="F51" s="12"/>
      <c r="G51" s="12"/>
      <c r="H51" s="14"/>
      <c r="I51" s="14"/>
      <c r="J51" s="12"/>
      <c r="K51" s="12"/>
    </row>
    <row r="52" spans="1:12" x14ac:dyDescent="0.4">
      <c r="C52" s="12"/>
      <c r="D52" s="14"/>
      <c r="E52" s="14"/>
      <c r="F52" s="12"/>
      <c r="G52" s="12"/>
      <c r="H52" s="14"/>
      <c r="I52" s="14"/>
      <c r="J52" s="12"/>
      <c r="K52" s="12"/>
    </row>
    <row r="53" spans="1:12" x14ac:dyDescent="0.4">
      <c r="C53" s="12"/>
      <c r="E53" s="14"/>
      <c r="G53" s="12"/>
      <c r="I53" s="14"/>
      <c r="K53" s="12"/>
    </row>
    <row r="54" spans="1:12" x14ac:dyDescent="0.4">
      <c r="C54" s="12"/>
      <c r="E54" s="14"/>
      <c r="G54" s="12"/>
      <c r="I54" s="14"/>
      <c r="K54" s="12"/>
    </row>
    <row r="55" spans="1:12" x14ac:dyDescent="0.4">
      <c r="C55" s="12"/>
      <c r="E55" s="14"/>
      <c r="G55" s="12"/>
      <c r="I55" s="14"/>
      <c r="K55" s="12"/>
    </row>
    <row r="56" spans="1:12" x14ac:dyDescent="0.4">
      <c r="C56" s="12"/>
      <c r="E56" s="14"/>
      <c r="G56" s="12"/>
      <c r="I56" s="14"/>
      <c r="K56" s="12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８月(月間)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125</v>
      </c>
      <c r="C4" s="177" t="s">
        <v>205</v>
      </c>
      <c r="D4" s="176" t="s">
        <v>87</v>
      </c>
      <c r="E4" s="176"/>
      <c r="F4" s="173" t="str">
        <f>+B4</f>
        <v>(05'8/1～31)</v>
      </c>
      <c r="G4" s="173" t="str">
        <f>+C4</f>
        <v>(04'8/1～31)</v>
      </c>
      <c r="H4" s="176" t="s">
        <v>87</v>
      </c>
      <c r="I4" s="176"/>
      <c r="J4" s="173" t="str">
        <f>+B4</f>
        <v>(05'8/1～31)</v>
      </c>
      <c r="K4" s="173" t="str">
        <f>+C4</f>
        <v>(04'8/1～31)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94</v>
      </c>
      <c r="B6" s="43">
        <f>+B7+B33+B51</f>
        <v>598048</v>
      </c>
      <c r="C6" s="43">
        <f>+C7+C33</f>
        <v>557570</v>
      </c>
      <c r="D6" s="20">
        <f t="shared" ref="D6:D50" si="0">+B6/C6</f>
        <v>1.072597162688093</v>
      </c>
      <c r="E6" s="21">
        <f t="shared" ref="E6:E50" si="1">+B6-C6</f>
        <v>40478</v>
      </c>
      <c r="F6" s="43">
        <f>+F7+F33+F51</f>
        <v>746401</v>
      </c>
      <c r="G6" s="43">
        <f>+G7+G33</f>
        <v>690657</v>
      </c>
      <c r="H6" s="20">
        <f t="shared" ref="H6:H50" si="2">+F6/G6</f>
        <v>1.0807115543605581</v>
      </c>
      <c r="I6" s="21">
        <f t="shared" ref="I6:I50" si="3">+F6-G6</f>
        <v>55744</v>
      </c>
      <c r="J6" s="20">
        <f t="shared" ref="J6:J50" si="4">+B6/F6</f>
        <v>0.80124222770333908</v>
      </c>
      <c r="K6" s="20">
        <f t="shared" ref="K6:K50" si="5">+C6/G6</f>
        <v>0.80730377017825061</v>
      </c>
      <c r="L6" s="33">
        <f t="shared" ref="L6:L50" si="6">+J6-K6</f>
        <v>-6.0615424749115299E-3</v>
      </c>
    </row>
    <row r="7" spans="1:12" s="13" customFormat="1" x14ac:dyDescent="0.4">
      <c r="A7" s="84" t="s">
        <v>84</v>
      </c>
      <c r="B7" s="43">
        <f>+B8+B14+B30</f>
        <v>286473</v>
      </c>
      <c r="C7" s="43">
        <f>+C8+C14+C30</f>
        <v>276103</v>
      </c>
      <c r="D7" s="20">
        <f t="shared" si="0"/>
        <v>1.0375584473910098</v>
      </c>
      <c r="E7" s="21">
        <f t="shared" si="1"/>
        <v>10370</v>
      </c>
      <c r="F7" s="43">
        <f>+F8+F14+F30</f>
        <v>361561</v>
      </c>
      <c r="G7" s="43">
        <f>+G8+G14+G30</f>
        <v>344726</v>
      </c>
      <c r="H7" s="20">
        <f t="shared" si="2"/>
        <v>1.0488358870523256</v>
      </c>
      <c r="I7" s="21">
        <f t="shared" si="3"/>
        <v>16835</v>
      </c>
      <c r="J7" s="20">
        <f t="shared" si="4"/>
        <v>0.79232273392318309</v>
      </c>
      <c r="K7" s="20">
        <f t="shared" si="5"/>
        <v>0.80093465534946595</v>
      </c>
      <c r="L7" s="33">
        <f t="shared" si="6"/>
        <v>-8.6119214262828647E-3</v>
      </c>
    </row>
    <row r="8" spans="1:12" x14ac:dyDescent="0.4">
      <c r="A8" s="110" t="s">
        <v>91</v>
      </c>
      <c r="B8" s="46">
        <f>SUM(B9:B13)</f>
        <v>231292</v>
      </c>
      <c r="C8" s="46">
        <f>SUM(C9:C13)</f>
        <v>220955</v>
      </c>
      <c r="D8" s="38">
        <f t="shared" si="0"/>
        <v>1.0467832816636873</v>
      </c>
      <c r="E8" s="109">
        <f t="shared" si="1"/>
        <v>10337</v>
      </c>
      <c r="F8" s="46">
        <f>SUM(F9:F13)</f>
        <v>291591</v>
      </c>
      <c r="G8" s="46">
        <f>SUM(G9:G13)</f>
        <v>273675</v>
      </c>
      <c r="H8" s="38">
        <f t="shared" si="2"/>
        <v>1.0654645108248835</v>
      </c>
      <c r="I8" s="109">
        <f t="shared" si="3"/>
        <v>17916</v>
      </c>
      <c r="J8" s="38">
        <f t="shared" si="4"/>
        <v>0.79320692339612675</v>
      </c>
      <c r="K8" s="38">
        <f t="shared" si="5"/>
        <v>0.80736274778478123</v>
      </c>
      <c r="L8" s="108">
        <f t="shared" si="6"/>
        <v>-1.4155824388654481E-2</v>
      </c>
    </row>
    <row r="9" spans="1:12" x14ac:dyDescent="0.4">
      <c r="A9" s="88" t="s">
        <v>82</v>
      </c>
      <c r="B9" s="69">
        <v>130421</v>
      </c>
      <c r="C9" s="69">
        <v>126456</v>
      </c>
      <c r="D9" s="25">
        <f t="shared" si="0"/>
        <v>1.0313547795280571</v>
      </c>
      <c r="E9" s="26">
        <f t="shared" si="1"/>
        <v>3965</v>
      </c>
      <c r="F9" s="69">
        <v>159976</v>
      </c>
      <c r="G9" s="69">
        <v>154385</v>
      </c>
      <c r="H9" s="25">
        <f t="shared" si="2"/>
        <v>1.0362146581597953</v>
      </c>
      <c r="I9" s="26">
        <f t="shared" si="3"/>
        <v>5591</v>
      </c>
      <c r="J9" s="25">
        <f t="shared" si="4"/>
        <v>0.81525353803070466</v>
      </c>
      <c r="K9" s="25">
        <f t="shared" si="5"/>
        <v>0.81909511934449586</v>
      </c>
      <c r="L9" s="24">
        <f t="shared" si="6"/>
        <v>-3.841581313791198E-3</v>
      </c>
    </row>
    <row r="10" spans="1:12" x14ac:dyDescent="0.4">
      <c r="A10" s="86" t="s">
        <v>83</v>
      </c>
      <c r="B10" s="64">
        <v>44180</v>
      </c>
      <c r="C10" s="64">
        <v>40389</v>
      </c>
      <c r="D10" s="27">
        <f t="shared" si="0"/>
        <v>1.0938621902003021</v>
      </c>
      <c r="E10" s="18">
        <f t="shared" si="1"/>
        <v>3791</v>
      </c>
      <c r="F10" s="69">
        <v>56925</v>
      </c>
      <c r="G10" s="69">
        <v>50529</v>
      </c>
      <c r="H10" s="27">
        <f t="shared" si="2"/>
        <v>1.1265807753963071</v>
      </c>
      <c r="I10" s="18">
        <f t="shared" si="3"/>
        <v>6396</v>
      </c>
      <c r="J10" s="27">
        <f t="shared" si="4"/>
        <v>0.77610891523934999</v>
      </c>
      <c r="K10" s="27">
        <f t="shared" si="5"/>
        <v>0.79932316095707412</v>
      </c>
      <c r="L10" s="32">
        <f t="shared" si="6"/>
        <v>-2.3214245717724125E-2</v>
      </c>
    </row>
    <row r="11" spans="1:12" x14ac:dyDescent="0.4">
      <c r="A11" s="86" t="s">
        <v>96</v>
      </c>
      <c r="B11" s="64">
        <v>9805</v>
      </c>
      <c r="C11" s="64">
        <v>8236</v>
      </c>
      <c r="D11" s="27">
        <f t="shared" si="0"/>
        <v>1.1905050995628945</v>
      </c>
      <c r="E11" s="18">
        <f t="shared" si="1"/>
        <v>1569</v>
      </c>
      <c r="F11" s="64">
        <v>11331</v>
      </c>
      <c r="G11" s="64">
        <v>9795</v>
      </c>
      <c r="H11" s="27">
        <f t="shared" si="2"/>
        <v>1.1568147013782542</v>
      </c>
      <c r="I11" s="18">
        <f t="shared" si="3"/>
        <v>1536</v>
      </c>
      <c r="J11" s="27">
        <f t="shared" si="4"/>
        <v>0.86532521401465012</v>
      </c>
      <c r="K11" s="27">
        <f t="shared" si="5"/>
        <v>0.84083716181725365</v>
      </c>
      <c r="L11" s="32">
        <f t="shared" si="6"/>
        <v>2.448805219739647E-2</v>
      </c>
    </row>
    <row r="12" spans="1:12" x14ac:dyDescent="0.4">
      <c r="A12" s="86" t="s">
        <v>80</v>
      </c>
      <c r="B12" s="64">
        <v>23515</v>
      </c>
      <c r="C12" s="64">
        <v>22746</v>
      </c>
      <c r="D12" s="27">
        <f t="shared" si="0"/>
        <v>1.0338081420909171</v>
      </c>
      <c r="E12" s="18">
        <f t="shared" si="1"/>
        <v>769</v>
      </c>
      <c r="F12" s="64">
        <v>29733</v>
      </c>
      <c r="G12" s="64">
        <v>28944</v>
      </c>
      <c r="H12" s="27">
        <f t="shared" si="2"/>
        <v>1.027259535655058</v>
      </c>
      <c r="I12" s="18">
        <f t="shared" si="3"/>
        <v>789</v>
      </c>
      <c r="J12" s="27">
        <f t="shared" si="4"/>
        <v>0.7908720949786433</v>
      </c>
      <c r="K12" s="27">
        <f t="shared" si="5"/>
        <v>0.78586235489220568</v>
      </c>
      <c r="L12" s="32">
        <f t="shared" si="6"/>
        <v>5.0097400864376196E-3</v>
      </c>
    </row>
    <row r="13" spans="1:12" x14ac:dyDescent="0.4">
      <c r="A13" s="86" t="s">
        <v>81</v>
      </c>
      <c r="B13" s="64">
        <v>23371</v>
      </c>
      <c r="C13" s="64">
        <v>23128</v>
      </c>
      <c r="D13" s="27">
        <f t="shared" si="0"/>
        <v>1.0105067450709098</v>
      </c>
      <c r="E13" s="18">
        <f t="shared" si="1"/>
        <v>243</v>
      </c>
      <c r="F13" s="64">
        <v>33626</v>
      </c>
      <c r="G13" s="64">
        <v>30022</v>
      </c>
      <c r="H13" s="27">
        <f t="shared" si="2"/>
        <v>1.1200453001132502</v>
      </c>
      <c r="I13" s="18">
        <f t="shared" si="3"/>
        <v>3604</v>
      </c>
      <c r="J13" s="27">
        <f t="shared" si="4"/>
        <v>0.695027657170047</v>
      </c>
      <c r="K13" s="27">
        <f t="shared" si="5"/>
        <v>0.77036839650922662</v>
      </c>
      <c r="L13" s="32">
        <f t="shared" si="6"/>
        <v>-7.5340739339179619E-2</v>
      </c>
    </row>
    <row r="14" spans="1:12" x14ac:dyDescent="0.4">
      <c r="A14" s="107" t="s">
        <v>90</v>
      </c>
      <c r="B14" s="48">
        <f>SUM(B15:B29)</f>
        <v>51189</v>
      </c>
      <c r="C14" s="48">
        <f>SUM(C15:C29)</f>
        <v>50812</v>
      </c>
      <c r="D14" s="31">
        <f t="shared" si="0"/>
        <v>1.007419507203023</v>
      </c>
      <c r="E14" s="19">
        <f t="shared" si="1"/>
        <v>377</v>
      </c>
      <c r="F14" s="48">
        <f>SUM(F15:F29)</f>
        <v>64003</v>
      </c>
      <c r="G14" s="48">
        <f>SUM(G15:G29)</f>
        <v>65357</v>
      </c>
      <c r="H14" s="31">
        <f t="shared" si="2"/>
        <v>0.9792830148262619</v>
      </c>
      <c r="I14" s="19">
        <f t="shared" si="3"/>
        <v>-1354</v>
      </c>
      <c r="J14" s="31">
        <f t="shared" si="4"/>
        <v>0.79979063481399304</v>
      </c>
      <c r="K14" s="31">
        <f t="shared" si="5"/>
        <v>0.77745306547118131</v>
      </c>
      <c r="L14" s="30">
        <f t="shared" si="6"/>
        <v>2.2337569342811725E-2</v>
      </c>
    </row>
    <row r="15" spans="1:12" x14ac:dyDescent="0.4">
      <c r="A15" s="88" t="s">
        <v>157</v>
      </c>
      <c r="B15" s="69">
        <v>3492</v>
      </c>
      <c r="C15" s="69">
        <v>3201</v>
      </c>
      <c r="D15" s="25">
        <f t="shared" si="0"/>
        <v>1.0909090909090908</v>
      </c>
      <c r="E15" s="26">
        <f t="shared" si="1"/>
        <v>291</v>
      </c>
      <c r="F15" s="69">
        <v>4650</v>
      </c>
      <c r="G15" s="69">
        <v>4517</v>
      </c>
      <c r="H15" s="25">
        <f t="shared" si="2"/>
        <v>1.0294443214522913</v>
      </c>
      <c r="I15" s="26">
        <f t="shared" si="3"/>
        <v>133</v>
      </c>
      <c r="J15" s="25">
        <f t="shared" si="4"/>
        <v>0.75096774193548388</v>
      </c>
      <c r="K15" s="25">
        <f t="shared" si="5"/>
        <v>0.70865618773522254</v>
      </c>
      <c r="L15" s="24">
        <f t="shared" si="6"/>
        <v>4.2311554200261337E-2</v>
      </c>
    </row>
    <row r="16" spans="1:12" x14ac:dyDescent="0.4">
      <c r="A16" s="86" t="s">
        <v>155</v>
      </c>
      <c r="B16" s="64">
        <v>4236</v>
      </c>
      <c r="C16" s="64">
        <v>4209</v>
      </c>
      <c r="D16" s="27">
        <f t="shared" si="0"/>
        <v>1.0064148253741982</v>
      </c>
      <c r="E16" s="18">
        <f t="shared" si="1"/>
        <v>27</v>
      </c>
      <c r="F16" s="64">
        <v>4650</v>
      </c>
      <c r="G16" s="64">
        <v>4650</v>
      </c>
      <c r="H16" s="27">
        <f t="shared" si="2"/>
        <v>1</v>
      </c>
      <c r="I16" s="18">
        <f t="shared" si="3"/>
        <v>0</v>
      </c>
      <c r="J16" s="27">
        <f t="shared" si="4"/>
        <v>0.91096774193548391</v>
      </c>
      <c r="K16" s="27">
        <f t="shared" si="5"/>
        <v>0.90516129032258064</v>
      </c>
      <c r="L16" s="32">
        <f t="shared" si="6"/>
        <v>5.8064516129032739E-3</v>
      </c>
    </row>
    <row r="17" spans="1:12" x14ac:dyDescent="0.4">
      <c r="A17" s="86" t="s">
        <v>160</v>
      </c>
      <c r="B17" s="64">
        <v>6752</v>
      </c>
      <c r="C17" s="64">
        <v>6744</v>
      </c>
      <c r="D17" s="27">
        <f t="shared" si="0"/>
        <v>1.0011862396204034</v>
      </c>
      <c r="E17" s="18">
        <f t="shared" si="1"/>
        <v>8</v>
      </c>
      <c r="F17" s="64">
        <v>7560</v>
      </c>
      <c r="G17" s="64">
        <v>7830</v>
      </c>
      <c r="H17" s="27">
        <f t="shared" si="2"/>
        <v>0.96551724137931039</v>
      </c>
      <c r="I17" s="18">
        <f t="shared" si="3"/>
        <v>-270</v>
      </c>
      <c r="J17" s="27">
        <f t="shared" si="4"/>
        <v>0.89312169312169309</v>
      </c>
      <c r="K17" s="27">
        <f t="shared" si="5"/>
        <v>0.86130268199233717</v>
      </c>
      <c r="L17" s="32">
        <f t="shared" si="6"/>
        <v>3.1819011129355923E-2</v>
      </c>
    </row>
    <row r="18" spans="1:12" x14ac:dyDescent="0.4">
      <c r="A18" s="86" t="s">
        <v>153</v>
      </c>
      <c r="B18" s="64">
        <v>4107</v>
      </c>
      <c r="C18" s="64">
        <v>4274</v>
      </c>
      <c r="D18" s="27">
        <f t="shared" si="0"/>
        <v>0.96092653252222737</v>
      </c>
      <c r="E18" s="18">
        <f t="shared" si="1"/>
        <v>-167</v>
      </c>
      <c r="F18" s="64">
        <v>5850</v>
      </c>
      <c r="G18" s="64">
        <v>5867</v>
      </c>
      <c r="H18" s="27">
        <f t="shared" si="2"/>
        <v>0.9971024373615136</v>
      </c>
      <c r="I18" s="18">
        <f t="shared" si="3"/>
        <v>-17</v>
      </c>
      <c r="J18" s="27">
        <f t="shared" si="4"/>
        <v>0.70205128205128209</v>
      </c>
      <c r="K18" s="27">
        <f t="shared" si="5"/>
        <v>0.72848133628771095</v>
      </c>
      <c r="L18" s="32">
        <f t="shared" si="6"/>
        <v>-2.6430054236428857E-2</v>
      </c>
    </row>
    <row r="19" spans="1:12" x14ac:dyDescent="0.4">
      <c r="A19" s="86" t="s">
        <v>161</v>
      </c>
      <c r="B19" s="65">
        <v>3967</v>
      </c>
      <c r="C19" s="65">
        <v>3886</v>
      </c>
      <c r="D19" s="23">
        <f t="shared" si="0"/>
        <v>1.0208440555841483</v>
      </c>
      <c r="E19" s="17">
        <f t="shared" si="1"/>
        <v>81</v>
      </c>
      <c r="F19" s="65">
        <v>4200</v>
      </c>
      <c r="G19" s="65">
        <v>4350</v>
      </c>
      <c r="H19" s="23">
        <f t="shared" si="2"/>
        <v>0.96551724137931039</v>
      </c>
      <c r="I19" s="17">
        <f t="shared" si="3"/>
        <v>-150</v>
      </c>
      <c r="J19" s="23">
        <f t="shared" si="4"/>
        <v>0.94452380952380954</v>
      </c>
      <c r="K19" s="23">
        <f t="shared" si="5"/>
        <v>0.89333333333333331</v>
      </c>
      <c r="L19" s="22">
        <f t="shared" si="6"/>
        <v>5.1190476190476231E-2</v>
      </c>
    </row>
    <row r="20" spans="1:12" x14ac:dyDescent="0.4">
      <c r="A20" s="87" t="s">
        <v>159</v>
      </c>
      <c r="B20" s="64">
        <v>3674</v>
      </c>
      <c r="C20" s="64">
        <v>3371</v>
      </c>
      <c r="D20" s="27">
        <f t="shared" si="0"/>
        <v>1.0898843073272027</v>
      </c>
      <c r="E20" s="18">
        <f t="shared" si="1"/>
        <v>303</v>
      </c>
      <c r="F20" s="64">
        <v>4200</v>
      </c>
      <c r="G20" s="64">
        <v>4200</v>
      </c>
      <c r="H20" s="27">
        <f t="shared" si="2"/>
        <v>1</v>
      </c>
      <c r="I20" s="18">
        <f t="shared" si="3"/>
        <v>0</v>
      </c>
      <c r="J20" s="27">
        <f t="shared" si="4"/>
        <v>0.87476190476190474</v>
      </c>
      <c r="K20" s="27">
        <f t="shared" si="5"/>
        <v>0.80261904761904757</v>
      </c>
      <c r="L20" s="32">
        <f t="shared" si="6"/>
        <v>7.2142857142857175E-2</v>
      </c>
    </row>
    <row r="21" spans="1:12" x14ac:dyDescent="0.4">
      <c r="A21" s="87" t="s">
        <v>191</v>
      </c>
      <c r="B21" s="64">
        <v>2998</v>
      </c>
      <c r="C21" s="64">
        <v>2766</v>
      </c>
      <c r="D21" s="27">
        <f t="shared" si="0"/>
        <v>1.083875632682574</v>
      </c>
      <c r="E21" s="18">
        <f t="shared" si="1"/>
        <v>232</v>
      </c>
      <c r="F21" s="64">
        <v>4200</v>
      </c>
      <c r="G21" s="64">
        <v>4350</v>
      </c>
      <c r="H21" s="27">
        <f t="shared" si="2"/>
        <v>0.96551724137931039</v>
      </c>
      <c r="I21" s="18">
        <f t="shared" si="3"/>
        <v>-150</v>
      </c>
      <c r="J21" s="27">
        <f t="shared" si="4"/>
        <v>0.71380952380952378</v>
      </c>
      <c r="K21" s="27">
        <f t="shared" si="5"/>
        <v>0.63586206896551722</v>
      </c>
      <c r="L21" s="32">
        <f t="shared" si="6"/>
        <v>7.7947454844006558E-2</v>
      </c>
    </row>
    <row r="22" spans="1:12" x14ac:dyDescent="0.4">
      <c r="A22" s="86" t="s">
        <v>164</v>
      </c>
      <c r="B22" s="64">
        <v>3912</v>
      </c>
      <c r="C22" s="64">
        <v>4254</v>
      </c>
      <c r="D22" s="27">
        <f t="shared" si="0"/>
        <v>0.91960507757404797</v>
      </c>
      <c r="E22" s="18">
        <f t="shared" si="1"/>
        <v>-342</v>
      </c>
      <c r="F22" s="64">
        <v>5443</v>
      </c>
      <c r="G22" s="64">
        <v>6009</v>
      </c>
      <c r="H22" s="27">
        <f t="shared" si="2"/>
        <v>0.90580795473456477</v>
      </c>
      <c r="I22" s="18">
        <f t="shared" si="3"/>
        <v>-566</v>
      </c>
      <c r="J22" s="27">
        <f t="shared" si="4"/>
        <v>0.71872129340437263</v>
      </c>
      <c r="K22" s="27">
        <f t="shared" si="5"/>
        <v>0.70793809286070897</v>
      </c>
      <c r="L22" s="32">
        <f t="shared" si="6"/>
        <v>1.0783200543663662E-2</v>
      </c>
    </row>
    <row r="23" spans="1:12" x14ac:dyDescent="0.4">
      <c r="A23" s="86" t="s">
        <v>156</v>
      </c>
      <c r="B23" s="65">
        <v>1372</v>
      </c>
      <c r="C23" s="65">
        <v>1290</v>
      </c>
      <c r="D23" s="23">
        <f t="shared" si="0"/>
        <v>1.0635658914728683</v>
      </c>
      <c r="E23" s="17">
        <f t="shared" si="1"/>
        <v>82</v>
      </c>
      <c r="F23" s="65">
        <v>1950</v>
      </c>
      <c r="G23" s="65">
        <v>1800</v>
      </c>
      <c r="H23" s="23">
        <f t="shared" si="2"/>
        <v>1.0833333333333333</v>
      </c>
      <c r="I23" s="17">
        <f t="shared" si="3"/>
        <v>150</v>
      </c>
      <c r="J23" s="23">
        <f t="shared" si="4"/>
        <v>0.70358974358974358</v>
      </c>
      <c r="K23" s="23">
        <f t="shared" si="5"/>
        <v>0.71666666666666667</v>
      </c>
      <c r="L23" s="22">
        <f t="shared" si="6"/>
        <v>-1.3076923076923097E-2</v>
      </c>
    </row>
    <row r="24" spans="1:12" x14ac:dyDescent="0.4">
      <c r="A24" s="87" t="s">
        <v>163</v>
      </c>
      <c r="B24" s="64">
        <v>4060</v>
      </c>
      <c r="C24" s="64">
        <v>3871</v>
      </c>
      <c r="D24" s="27">
        <f t="shared" si="0"/>
        <v>1.0488245931283906</v>
      </c>
      <c r="E24" s="18">
        <f t="shared" si="1"/>
        <v>189</v>
      </c>
      <c r="F24" s="64">
        <v>5100</v>
      </c>
      <c r="G24" s="64">
        <v>4534</v>
      </c>
      <c r="H24" s="27">
        <f t="shared" si="2"/>
        <v>1.1248345831495368</v>
      </c>
      <c r="I24" s="18">
        <f t="shared" si="3"/>
        <v>566</v>
      </c>
      <c r="J24" s="27">
        <f t="shared" si="4"/>
        <v>0.79607843137254897</v>
      </c>
      <c r="K24" s="27">
        <f t="shared" si="5"/>
        <v>0.85377150419056025</v>
      </c>
      <c r="L24" s="32">
        <f t="shared" si="6"/>
        <v>-5.7693072818011282E-2</v>
      </c>
    </row>
    <row r="25" spans="1:12" x14ac:dyDescent="0.4">
      <c r="A25" s="86" t="s">
        <v>154</v>
      </c>
      <c r="B25" s="64">
        <v>3243</v>
      </c>
      <c r="C25" s="64">
        <v>3320</v>
      </c>
      <c r="D25" s="27">
        <f t="shared" si="0"/>
        <v>0.97680722891566263</v>
      </c>
      <c r="E25" s="18">
        <f t="shared" si="1"/>
        <v>-77</v>
      </c>
      <c r="F25" s="64">
        <v>4650</v>
      </c>
      <c r="G25" s="64">
        <v>4650</v>
      </c>
      <c r="H25" s="27">
        <f t="shared" si="2"/>
        <v>1</v>
      </c>
      <c r="I25" s="18">
        <f t="shared" si="3"/>
        <v>0</v>
      </c>
      <c r="J25" s="27">
        <f t="shared" si="4"/>
        <v>0.69741935483870965</v>
      </c>
      <c r="K25" s="27">
        <f t="shared" si="5"/>
        <v>0.71397849462365592</v>
      </c>
      <c r="L25" s="32">
        <f t="shared" si="6"/>
        <v>-1.6559139784946275E-2</v>
      </c>
    </row>
    <row r="26" spans="1:12" x14ac:dyDescent="0.4">
      <c r="A26" s="87" t="s">
        <v>162</v>
      </c>
      <c r="B26" s="65">
        <v>3739</v>
      </c>
      <c r="C26" s="65">
        <v>3263</v>
      </c>
      <c r="D26" s="23">
        <f t="shared" si="0"/>
        <v>1.1458780263561139</v>
      </c>
      <c r="E26" s="17">
        <f t="shared" si="1"/>
        <v>476</v>
      </c>
      <c r="F26" s="65">
        <v>4650</v>
      </c>
      <c r="G26" s="65">
        <v>4650</v>
      </c>
      <c r="H26" s="23">
        <f t="shared" si="2"/>
        <v>1</v>
      </c>
      <c r="I26" s="17">
        <f t="shared" si="3"/>
        <v>0</v>
      </c>
      <c r="J26" s="23">
        <f t="shared" si="4"/>
        <v>0.80408602150537634</v>
      </c>
      <c r="K26" s="23">
        <f t="shared" si="5"/>
        <v>0.70172043010752683</v>
      </c>
      <c r="L26" s="22">
        <f t="shared" si="6"/>
        <v>0.10236559139784951</v>
      </c>
    </row>
    <row r="27" spans="1:12" x14ac:dyDescent="0.4">
      <c r="A27" s="87" t="s">
        <v>199</v>
      </c>
      <c r="B27" s="65">
        <v>1723</v>
      </c>
      <c r="C27" s="65">
        <v>1667</v>
      </c>
      <c r="D27" s="23">
        <f t="shared" si="0"/>
        <v>1.0335932813437312</v>
      </c>
      <c r="E27" s="17">
        <f t="shared" si="1"/>
        <v>56</v>
      </c>
      <c r="F27" s="65">
        <v>2700</v>
      </c>
      <c r="G27" s="65">
        <v>2700</v>
      </c>
      <c r="H27" s="23">
        <f t="shared" si="2"/>
        <v>1</v>
      </c>
      <c r="I27" s="17">
        <f t="shared" si="3"/>
        <v>0</v>
      </c>
      <c r="J27" s="23">
        <f t="shared" si="4"/>
        <v>0.63814814814814813</v>
      </c>
      <c r="K27" s="23">
        <f t="shared" si="5"/>
        <v>0.6174074074074074</v>
      </c>
      <c r="L27" s="22">
        <f t="shared" si="6"/>
        <v>2.0740740740740726E-2</v>
      </c>
    </row>
    <row r="28" spans="1:12" x14ac:dyDescent="0.4">
      <c r="A28" s="86" t="s">
        <v>158</v>
      </c>
      <c r="B28" s="64">
        <v>3914</v>
      </c>
      <c r="C28" s="64">
        <v>3926</v>
      </c>
      <c r="D28" s="27">
        <f t="shared" si="0"/>
        <v>0.99694345389709627</v>
      </c>
      <c r="E28" s="18">
        <f t="shared" si="1"/>
        <v>-12</v>
      </c>
      <c r="F28" s="64">
        <v>4200</v>
      </c>
      <c r="G28" s="64">
        <v>4350</v>
      </c>
      <c r="H28" s="27">
        <f t="shared" si="2"/>
        <v>0.96551724137931039</v>
      </c>
      <c r="I28" s="17">
        <f t="shared" si="3"/>
        <v>-150</v>
      </c>
      <c r="J28" s="27">
        <f t="shared" si="4"/>
        <v>0.9319047619047619</v>
      </c>
      <c r="K28" s="27">
        <f t="shared" si="5"/>
        <v>0.90252873563218394</v>
      </c>
      <c r="L28" s="32">
        <f t="shared" si="6"/>
        <v>2.937602627257796E-2</v>
      </c>
    </row>
    <row r="29" spans="1:12" x14ac:dyDescent="0.4">
      <c r="A29" s="89" t="s">
        <v>204</v>
      </c>
      <c r="B29" s="70">
        <v>0</v>
      </c>
      <c r="C29" s="70">
        <v>770</v>
      </c>
      <c r="D29" s="27">
        <f t="shared" si="0"/>
        <v>0</v>
      </c>
      <c r="E29" s="18">
        <f t="shared" si="1"/>
        <v>-770</v>
      </c>
      <c r="F29" s="70">
        <v>0</v>
      </c>
      <c r="G29" s="70">
        <v>900</v>
      </c>
      <c r="H29" s="27">
        <f t="shared" si="2"/>
        <v>0</v>
      </c>
      <c r="I29" s="17">
        <f t="shared" si="3"/>
        <v>-900</v>
      </c>
      <c r="J29" s="27" t="e">
        <f t="shared" si="4"/>
        <v>#DIV/0!</v>
      </c>
      <c r="K29" s="27">
        <f t="shared" si="5"/>
        <v>0.85555555555555551</v>
      </c>
      <c r="L29" s="32" t="e">
        <f t="shared" si="6"/>
        <v>#DIV/0!</v>
      </c>
    </row>
    <row r="30" spans="1:12" x14ac:dyDescent="0.4">
      <c r="A30" s="107" t="s">
        <v>89</v>
      </c>
      <c r="B30" s="48">
        <f>SUM(B31:B32)</f>
        <v>3992</v>
      </c>
      <c r="C30" s="48">
        <f>SUM(C31:C32)</f>
        <v>4336</v>
      </c>
      <c r="D30" s="31">
        <f t="shared" si="0"/>
        <v>0.92066420664206639</v>
      </c>
      <c r="E30" s="19">
        <f t="shared" si="1"/>
        <v>-344</v>
      </c>
      <c r="F30" s="48">
        <f>SUM(F31:F32)</f>
        <v>5967</v>
      </c>
      <c r="G30" s="48">
        <f>SUM(G31:G32)</f>
        <v>5694</v>
      </c>
      <c r="H30" s="31">
        <f t="shared" si="2"/>
        <v>1.047945205479452</v>
      </c>
      <c r="I30" s="19">
        <f t="shared" si="3"/>
        <v>273</v>
      </c>
      <c r="J30" s="31">
        <f t="shared" si="4"/>
        <v>0.66901290430702198</v>
      </c>
      <c r="K30" s="31">
        <f t="shared" si="5"/>
        <v>0.76150333684580263</v>
      </c>
      <c r="L30" s="30">
        <f t="shared" si="6"/>
        <v>-9.2490432538780643E-2</v>
      </c>
    </row>
    <row r="31" spans="1:12" x14ac:dyDescent="0.4">
      <c r="A31" s="88" t="s">
        <v>152</v>
      </c>
      <c r="B31" s="69">
        <v>3051</v>
      </c>
      <c r="C31" s="69">
        <v>3460</v>
      </c>
      <c r="D31" s="25">
        <f t="shared" si="0"/>
        <v>0.88179190751445091</v>
      </c>
      <c r="E31" s="26">
        <f t="shared" si="1"/>
        <v>-409</v>
      </c>
      <c r="F31" s="69">
        <v>4758</v>
      </c>
      <c r="G31" s="69">
        <v>4563</v>
      </c>
      <c r="H31" s="25">
        <f t="shared" si="2"/>
        <v>1.0427350427350428</v>
      </c>
      <c r="I31" s="26">
        <f t="shared" si="3"/>
        <v>195</v>
      </c>
      <c r="J31" s="25">
        <f t="shared" si="4"/>
        <v>0.64123581336696089</v>
      </c>
      <c r="K31" s="25">
        <f t="shared" si="5"/>
        <v>0.75827306596537369</v>
      </c>
      <c r="L31" s="24">
        <f t="shared" si="6"/>
        <v>-0.1170372525984128</v>
      </c>
    </row>
    <row r="32" spans="1:12" x14ac:dyDescent="0.4">
      <c r="A32" s="86" t="s">
        <v>151</v>
      </c>
      <c r="B32" s="64">
        <v>941</v>
      </c>
      <c r="C32" s="64">
        <v>876</v>
      </c>
      <c r="D32" s="27">
        <f t="shared" si="0"/>
        <v>1.0742009132420092</v>
      </c>
      <c r="E32" s="18">
        <f t="shared" si="1"/>
        <v>65</v>
      </c>
      <c r="F32" s="64">
        <v>1209</v>
      </c>
      <c r="G32" s="64">
        <v>1131</v>
      </c>
      <c r="H32" s="27">
        <f t="shared" si="2"/>
        <v>1.0689655172413792</v>
      </c>
      <c r="I32" s="18">
        <f t="shared" si="3"/>
        <v>78</v>
      </c>
      <c r="J32" s="27">
        <f t="shared" si="4"/>
        <v>0.77832919768403641</v>
      </c>
      <c r="K32" s="27">
        <f t="shared" si="5"/>
        <v>0.77453580901856767</v>
      </c>
      <c r="L32" s="32">
        <f t="shared" si="6"/>
        <v>3.7933886654687443E-3</v>
      </c>
    </row>
    <row r="33" spans="1:12" s="13" customFormat="1" x14ac:dyDescent="0.4">
      <c r="A33" s="84" t="s">
        <v>93</v>
      </c>
      <c r="B33" s="43">
        <f>SUM(B34:B50)</f>
        <v>306556</v>
      </c>
      <c r="C33" s="43">
        <f>SUM(C34:C50)</f>
        <v>281467</v>
      </c>
      <c r="D33" s="20">
        <f t="shared" si="0"/>
        <v>1.0891365595256282</v>
      </c>
      <c r="E33" s="21">
        <f t="shared" si="1"/>
        <v>25089</v>
      </c>
      <c r="F33" s="43">
        <f>SUM(F34:F50)</f>
        <v>379495</v>
      </c>
      <c r="G33" s="43">
        <f>SUM(G34:G50)</f>
        <v>345931</v>
      </c>
      <c r="H33" s="20">
        <f t="shared" si="2"/>
        <v>1.0970251292887887</v>
      </c>
      <c r="I33" s="21">
        <f t="shared" si="3"/>
        <v>33564</v>
      </c>
      <c r="J33" s="20">
        <f t="shared" si="4"/>
        <v>0.80779983926006926</v>
      </c>
      <c r="K33" s="20">
        <f t="shared" si="5"/>
        <v>0.81365069912786081</v>
      </c>
      <c r="L33" s="33">
        <f t="shared" si="6"/>
        <v>-5.8508598677915469E-3</v>
      </c>
    </row>
    <row r="34" spans="1:12" x14ac:dyDescent="0.4">
      <c r="A34" s="86" t="s">
        <v>82</v>
      </c>
      <c r="B34" s="64">
        <v>124381</v>
      </c>
      <c r="C34" s="64">
        <v>115816</v>
      </c>
      <c r="D34" s="27">
        <f t="shared" si="0"/>
        <v>1.0739535124680528</v>
      </c>
      <c r="E34" s="18">
        <f t="shared" si="1"/>
        <v>8565</v>
      </c>
      <c r="F34" s="64">
        <v>144097</v>
      </c>
      <c r="G34" s="64">
        <v>137122</v>
      </c>
      <c r="H34" s="27">
        <f t="shared" si="2"/>
        <v>1.050867111039804</v>
      </c>
      <c r="I34" s="18">
        <f t="shared" si="3"/>
        <v>6975</v>
      </c>
      <c r="J34" s="27">
        <f t="shared" si="4"/>
        <v>0.86317549983691544</v>
      </c>
      <c r="K34" s="27">
        <f t="shared" si="5"/>
        <v>0.84462011930981173</v>
      </c>
      <c r="L34" s="32">
        <f t="shared" si="6"/>
        <v>1.8555380527103704E-2</v>
      </c>
    </row>
    <row r="35" spans="1:12" x14ac:dyDescent="0.4">
      <c r="A35" s="86" t="s">
        <v>150</v>
      </c>
      <c r="B35" s="64">
        <v>38147</v>
      </c>
      <c r="C35" s="64">
        <v>34167</v>
      </c>
      <c r="D35" s="27">
        <f t="shared" si="0"/>
        <v>1.116486668422747</v>
      </c>
      <c r="E35" s="18">
        <f t="shared" si="1"/>
        <v>3980</v>
      </c>
      <c r="F35" s="64">
        <v>45865</v>
      </c>
      <c r="G35" s="64">
        <v>40895</v>
      </c>
      <c r="H35" s="27">
        <f t="shared" si="2"/>
        <v>1.1215307494803766</v>
      </c>
      <c r="I35" s="18">
        <f t="shared" si="3"/>
        <v>4970</v>
      </c>
      <c r="J35" s="27">
        <f t="shared" si="4"/>
        <v>0.83172353646571462</v>
      </c>
      <c r="K35" s="27">
        <f t="shared" si="5"/>
        <v>0.83548111016016624</v>
      </c>
      <c r="L35" s="32">
        <f t="shared" si="6"/>
        <v>-3.7575736944516214E-3</v>
      </c>
    </row>
    <row r="36" spans="1:12" x14ac:dyDescent="0.4">
      <c r="A36" s="86" t="s">
        <v>149</v>
      </c>
      <c r="B36" s="64">
        <v>17972</v>
      </c>
      <c r="C36" s="64">
        <v>15854</v>
      </c>
      <c r="D36" s="27">
        <f t="shared" si="0"/>
        <v>1.1335940456667086</v>
      </c>
      <c r="E36" s="18">
        <f t="shared" si="1"/>
        <v>2118</v>
      </c>
      <c r="F36" s="64">
        <v>24662</v>
      </c>
      <c r="G36" s="64">
        <v>18868</v>
      </c>
      <c r="H36" s="27">
        <f t="shared" si="2"/>
        <v>1.3070807716769133</v>
      </c>
      <c r="I36" s="18">
        <f t="shared" si="3"/>
        <v>5794</v>
      </c>
      <c r="J36" s="27">
        <f t="shared" si="4"/>
        <v>0.72873246289838622</v>
      </c>
      <c r="K36" s="27">
        <f t="shared" si="5"/>
        <v>0.84025863896544417</v>
      </c>
      <c r="L36" s="32">
        <f t="shared" si="6"/>
        <v>-0.11152617606705795</v>
      </c>
    </row>
    <row r="37" spans="1:12" x14ac:dyDescent="0.4">
      <c r="A37" s="86" t="s">
        <v>80</v>
      </c>
      <c r="B37" s="64">
        <v>42697</v>
      </c>
      <c r="C37" s="64">
        <v>40676</v>
      </c>
      <c r="D37" s="27">
        <f t="shared" si="0"/>
        <v>1.0496853181237094</v>
      </c>
      <c r="E37" s="18">
        <f t="shared" si="1"/>
        <v>2021</v>
      </c>
      <c r="F37" s="64">
        <v>57951</v>
      </c>
      <c r="G37" s="64">
        <v>53980</v>
      </c>
      <c r="H37" s="27">
        <f t="shared" si="2"/>
        <v>1.0735642830678029</v>
      </c>
      <c r="I37" s="18">
        <f t="shared" si="3"/>
        <v>3971</v>
      </c>
      <c r="J37" s="27">
        <f t="shared" si="4"/>
        <v>0.73677762247415923</v>
      </c>
      <c r="K37" s="27">
        <f t="shared" si="5"/>
        <v>0.75353834753612448</v>
      </c>
      <c r="L37" s="32">
        <f t="shared" si="6"/>
        <v>-1.6760725061965243E-2</v>
      </c>
    </row>
    <row r="38" spans="1:12" x14ac:dyDescent="0.4">
      <c r="A38" s="86" t="s">
        <v>81</v>
      </c>
      <c r="B38" s="64">
        <v>29750</v>
      </c>
      <c r="C38" s="64">
        <v>21032</v>
      </c>
      <c r="D38" s="27">
        <f t="shared" si="0"/>
        <v>1.4145112209965767</v>
      </c>
      <c r="E38" s="18">
        <f t="shared" si="1"/>
        <v>8718</v>
      </c>
      <c r="F38" s="64">
        <v>36530</v>
      </c>
      <c r="G38" s="64">
        <v>26164</v>
      </c>
      <c r="H38" s="27">
        <f t="shared" si="2"/>
        <v>1.396193242623452</v>
      </c>
      <c r="I38" s="18">
        <f t="shared" si="3"/>
        <v>10366</v>
      </c>
      <c r="J38" s="27">
        <f t="shared" si="4"/>
        <v>0.8143991240076649</v>
      </c>
      <c r="K38" s="27">
        <f t="shared" si="5"/>
        <v>0.80385262192325335</v>
      </c>
      <c r="L38" s="32">
        <f t="shared" si="6"/>
        <v>1.0546502084411546E-2</v>
      </c>
    </row>
    <row r="39" spans="1:12" x14ac:dyDescent="0.4">
      <c r="A39" s="86" t="s">
        <v>79</v>
      </c>
      <c r="B39" s="64">
        <v>5637</v>
      </c>
      <c r="C39" s="64">
        <v>5255</v>
      </c>
      <c r="D39" s="27">
        <f t="shared" si="0"/>
        <v>1.0726926736441484</v>
      </c>
      <c r="E39" s="18">
        <f t="shared" si="1"/>
        <v>382</v>
      </c>
      <c r="F39" s="64">
        <v>8927</v>
      </c>
      <c r="G39" s="64">
        <v>8640</v>
      </c>
      <c r="H39" s="27">
        <f t="shared" si="2"/>
        <v>1.0332175925925926</v>
      </c>
      <c r="I39" s="18">
        <f t="shared" si="3"/>
        <v>287</v>
      </c>
      <c r="J39" s="27">
        <f t="shared" si="4"/>
        <v>0.63145513610395432</v>
      </c>
      <c r="K39" s="27">
        <f t="shared" si="5"/>
        <v>0.60821759259259256</v>
      </c>
      <c r="L39" s="32">
        <f t="shared" si="6"/>
        <v>2.3237543511361758E-2</v>
      </c>
    </row>
    <row r="40" spans="1:12" x14ac:dyDescent="0.4">
      <c r="A40" s="86" t="s">
        <v>78</v>
      </c>
      <c r="B40" s="64">
        <v>7872</v>
      </c>
      <c r="C40" s="64">
        <v>7768</v>
      </c>
      <c r="D40" s="27">
        <f t="shared" si="0"/>
        <v>1.0133882595262615</v>
      </c>
      <c r="E40" s="18">
        <f t="shared" si="1"/>
        <v>104</v>
      </c>
      <c r="F40" s="64">
        <v>8928</v>
      </c>
      <c r="G40" s="64">
        <v>8928</v>
      </c>
      <c r="H40" s="27">
        <f t="shared" si="2"/>
        <v>1</v>
      </c>
      <c r="I40" s="18">
        <f t="shared" si="3"/>
        <v>0</v>
      </c>
      <c r="J40" s="27">
        <f t="shared" si="4"/>
        <v>0.88172043010752688</v>
      </c>
      <c r="K40" s="27">
        <f t="shared" si="5"/>
        <v>0.87007168458781359</v>
      </c>
      <c r="L40" s="32">
        <f t="shared" si="6"/>
        <v>1.1648745519713288E-2</v>
      </c>
    </row>
    <row r="41" spans="1:12" x14ac:dyDescent="0.4">
      <c r="A41" s="87" t="s">
        <v>77</v>
      </c>
      <c r="B41" s="65">
        <v>5252</v>
      </c>
      <c r="C41" s="65">
        <v>6128</v>
      </c>
      <c r="D41" s="23">
        <f t="shared" si="0"/>
        <v>0.85704960835509136</v>
      </c>
      <c r="E41" s="17">
        <f t="shared" si="1"/>
        <v>-876</v>
      </c>
      <c r="F41" s="65">
        <v>8928</v>
      </c>
      <c r="G41" s="65">
        <v>8640</v>
      </c>
      <c r="H41" s="23">
        <f t="shared" si="2"/>
        <v>1.0333333333333334</v>
      </c>
      <c r="I41" s="17">
        <f t="shared" si="3"/>
        <v>288</v>
      </c>
      <c r="J41" s="23">
        <f t="shared" si="4"/>
        <v>0.58826164874551967</v>
      </c>
      <c r="K41" s="23">
        <f t="shared" si="5"/>
        <v>0.70925925925925926</v>
      </c>
      <c r="L41" s="22">
        <f t="shared" si="6"/>
        <v>-0.12099761051373958</v>
      </c>
    </row>
    <row r="42" spans="1:12" x14ac:dyDescent="0.4">
      <c r="A42" s="86" t="s">
        <v>95</v>
      </c>
      <c r="B42" s="64">
        <v>2932</v>
      </c>
      <c r="C42" s="64">
        <v>3220</v>
      </c>
      <c r="D42" s="27">
        <f t="shared" si="0"/>
        <v>0.91055900621118013</v>
      </c>
      <c r="E42" s="18">
        <f t="shared" si="1"/>
        <v>-288</v>
      </c>
      <c r="F42" s="64">
        <v>5146</v>
      </c>
      <c r="G42" s="64">
        <v>4971</v>
      </c>
      <c r="H42" s="27">
        <f t="shared" si="2"/>
        <v>1.0352041842687587</v>
      </c>
      <c r="I42" s="18">
        <f t="shared" si="3"/>
        <v>175</v>
      </c>
      <c r="J42" s="27">
        <f t="shared" si="4"/>
        <v>0.56976292265837547</v>
      </c>
      <c r="K42" s="27">
        <f t="shared" si="5"/>
        <v>0.64775699054516189</v>
      </c>
      <c r="L42" s="32">
        <f t="shared" si="6"/>
        <v>-7.7994067886786422E-2</v>
      </c>
    </row>
    <row r="43" spans="1:12" x14ac:dyDescent="0.4">
      <c r="A43" s="86" t="s">
        <v>74</v>
      </c>
      <c r="B43" s="64">
        <v>9811</v>
      </c>
      <c r="C43" s="64">
        <v>9496</v>
      </c>
      <c r="D43" s="27">
        <f t="shared" si="0"/>
        <v>1.0331718618365628</v>
      </c>
      <c r="E43" s="18">
        <f t="shared" si="1"/>
        <v>315</v>
      </c>
      <c r="F43" s="64">
        <v>11716</v>
      </c>
      <c r="G43" s="64">
        <v>11088</v>
      </c>
      <c r="H43" s="27">
        <f t="shared" si="2"/>
        <v>1.0566378066378066</v>
      </c>
      <c r="I43" s="18">
        <f t="shared" si="3"/>
        <v>628</v>
      </c>
      <c r="J43" s="27">
        <f t="shared" si="4"/>
        <v>0.83740184363263914</v>
      </c>
      <c r="K43" s="27">
        <f t="shared" si="5"/>
        <v>0.85642135642135642</v>
      </c>
      <c r="L43" s="32">
        <f t="shared" si="6"/>
        <v>-1.9019512788717274E-2</v>
      </c>
    </row>
    <row r="44" spans="1:12" x14ac:dyDescent="0.4">
      <c r="A44" s="86" t="s">
        <v>76</v>
      </c>
      <c r="B44" s="64">
        <v>3131</v>
      </c>
      <c r="C44" s="64">
        <v>3014</v>
      </c>
      <c r="D44" s="27">
        <f t="shared" si="0"/>
        <v>1.0388188453881884</v>
      </c>
      <c r="E44" s="18">
        <f t="shared" si="1"/>
        <v>117</v>
      </c>
      <c r="F44" s="64">
        <v>3906</v>
      </c>
      <c r="G44" s="64">
        <v>3780</v>
      </c>
      <c r="H44" s="27">
        <f t="shared" si="2"/>
        <v>1.0333333333333334</v>
      </c>
      <c r="I44" s="18">
        <f t="shared" si="3"/>
        <v>126</v>
      </c>
      <c r="J44" s="27">
        <f t="shared" si="4"/>
        <v>0.80158730158730163</v>
      </c>
      <c r="K44" s="27">
        <f t="shared" si="5"/>
        <v>0.79735449735449737</v>
      </c>
      <c r="L44" s="32">
        <f t="shared" si="6"/>
        <v>4.2328042328042548E-3</v>
      </c>
    </row>
    <row r="45" spans="1:12" x14ac:dyDescent="0.4">
      <c r="A45" s="86" t="s">
        <v>75</v>
      </c>
      <c r="B45" s="64">
        <v>3264</v>
      </c>
      <c r="C45" s="64">
        <v>3345</v>
      </c>
      <c r="D45" s="27">
        <f t="shared" si="0"/>
        <v>0.97578475336322867</v>
      </c>
      <c r="E45" s="18">
        <f t="shared" si="1"/>
        <v>-81</v>
      </c>
      <c r="F45" s="64">
        <v>3906</v>
      </c>
      <c r="G45" s="64">
        <v>3780</v>
      </c>
      <c r="H45" s="27">
        <f t="shared" si="2"/>
        <v>1.0333333333333334</v>
      </c>
      <c r="I45" s="18">
        <f t="shared" si="3"/>
        <v>126</v>
      </c>
      <c r="J45" s="27">
        <f t="shared" si="4"/>
        <v>0.83563748079877109</v>
      </c>
      <c r="K45" s="27">
        <f t="shared" si="5"/>
        <v>0.88492063492063489</v>
      </c>
      <c r="L45" s="32">
        <f t="shared" si="6"/>
        <v>-4.9283154121863793E-2</v>
      </c>
    </row>
    <row r="46" spans="1:12" x14ac:dyDescent="0.4">
      <c r="A46" s="86" t="s">
        <v>147</v>
      </c>
      <c r="B46" s="64">
        <v>3046</v>
      </c>
      <c r="C46" s="64">
        <v>3681</v>
      </c>
      <c r="D46" s="27">
        <f t="shared" si="0"/>
        <v>0.82749252920402061</v>
      </c>
      <c r="E46" s="18">
        <f t="shared" si="1"/>
        <v>-635</v>
      </c>
      <c r="F46" s="64">
        <v>4814</v>
      </c>
      <c r="G46" s="64">
        <v>4648</v>
      </c>
      <c r="H46" s="27">
        <f t="shared" si="2"/>
        <v>1.0357142857142858</v>
      </c>
      <c r="I46" s="18">
        <f t="shared" si="3"/>
        <v>166</v>
      </c>
      <c r="J46" s="27">
        <f t="shared" si="4"/>
        <v>0.63273784794349808</v>
      </c>
      <c r="K46" s="27">
        <f t="shared" si="5"/>
        <v>0.79195352839931155</v>
      </c>
      <c r="L46" s="32">
        <f t="shared" si="6"/>
        <v>-0.15921568045581347</v>
      </c>
    </row>
    <row r="47" spans="1:12" x14ac:dyDescent="0.4">
      <c r="A47" s="86" t="s">
        <v>98</v>
      </c>
      <c r="B47" s="64">
        <v>3230</v>
      </c>
      <c r="C47" s="64">
        <v>2867</v>
      </c>
      <c r="D47" s="27">
        <f t="shared" si="0"/>
        <v>1.1266131845134286</v>
      </c>
      <c r="E47" s="18">
        <f t="shared" si="1"/>
        <v>363</v>
      </c>
      <c r="F47" s="64">
        <v>3654</v>
      </c>
      <c r="G47" s="64">
        <v>3528</v>
      </c>
      <c r="H47" s="27">
        <f t="shared" si="2"/>
        <v>1.0357142857142858</v>
      </c>
      <c r="I47" s="18">
        <f t="shared" si="3"/>
        <v>126</v>
      </c>
      <c r="J47" s="27">
        <f t="shared" si="4"/>
        <v>0.88396278051450461</v>
      </c>
      <c r="K47" s="27">
        <f t="shared" si="5"/>
        <v>0.81264172335600904</v>
      </c>
      <c r="L47" s="32">
        <f t="shared" si="6"/>
        <v>7.1321057158495571E-2</v>
      </c>
    </row>
    <row r="48" spans="1:12" x14ac:dyDescent="0.4">
      <c r="A48" s="86" t="s">
        <v>146</v>
      </c>
      <c r="B48" s="64">
        <v>3197</v>
      </c>
      <c r="C48" s="64">
        <v>3132</v>
      </c>
      <c r="D48" s="27">
        <f t="shared" si="0"/>
        <v>1.0207535121328224</v>
      </c>
      <c r="E48" s="18">
        <f t="shared" si="1"/>
        <v>65</v>
      </c>
      <c r="F48" s="64">
        <v>3535</v>
      </c>
      <c r="G48" s="64">
        <v>3591</v>
      </c>
      <c r="H48" s="27">
        <f t="shared" si="2"/>
        <v>0.98440545808966862</v>
      </c>
      <c r="I48" s="18">
        <f t="shared" si="3"/>
        <v>-56</v>
      </c>
      <c r="J48" s="27">
        <f t="shared" si="4"/>
        <v>0.90438472418670435</v>
      </c>
      <c r="K48" s="27">
        <f t="shared" si="5"/>
        <v>0.8721804511278195</v>
      </c>
      <c r="L48" s="32">
        <f t="shared" si="6"/>
        <v>3.2204273058884847E-2</v>
      </c>
    </row>
    <row r="49" spans="1:12" x14ac:dyDescent="0.4">
      <c r="A49" s="86" t="s">
        <v>145</v>
      </c>
      <c r="B49" s="64">
        <v>3235</v>
      </c>
      <c r="C49" s="64">
        <v>2887</v>
      </c>
      <c r="D49" s="27">
        <f t="shared" si="0"/>
        <v>1.1205403533079321</v>
      </c>
      <c r="E49" s="18">
        <f t="shared" si="1"/>
        <v>348</v>
      </c>
      <c r="F49" s="64">
        <v>3528</v>
      </c>
      <c r="G49" s="64">
        <v>3654</v>
      </c>
      <c r="H49" s="27">
        <f t="shared" si="2"/>
        <v>0.96551724137931039</v>
      </c>
      <c r="I49" s="18">
        <f t="shared" si="3"/>
        <v>-126</v>
      </c>
      <c r="J49" s="27">
        <f t="shared" si="4"/>
        <v>0.91695011337868482</v>
      </c>
      <c r="K49" s="27">
        <f t="shared" si="5"/>
        <v>0.79009304871373842</v>
      </c>
      <c r="L49" s="32">
        <f t="shared" si="6"/>
        <v>0.1268570646649464</v>
      </c>
    </row>
    <row r="50" spans="1:12" x14ac:dyDescent="0.4">
      <c r="A50" s="85" t="s">
        <v>144</v>
      </c>
      <c r="B50" s="61">
        <v>3002</v>
      </c>
      <c r="C50" s="61">
        <v>3129</v>
      </c>
      <c r="D50" s="36">
        <f t="shared" si="0"/>
        <v>0.95941195270054336</v>
      </c>
      <c r="E50" s="16">
        <f t="shared" si="1"/>
        <v>-127</v>
      </c>
      <c r="F50" s="61">
        <v>3402</v>
      </c>
      <c r="G50" s="61">
        <v>3654</v>
      </c>
      <c r="H50" s="36">
        <f t="shared" si="2"/>
        <v>0.93103448275862066</v>
      </c>
      <c r="I50" s="16">
        <f t="shared" si="3"/>
        <v>-252</v>
      </c>
      <c r="J50" s="36">
        <f t="shared" si="4"/>
        <v>0.88242210464432691</v>
      </c>
      <c r="K50" s="36">
        <f t="shared" si="5"/>
        <v>0.85632183908045978</v>
      </c>
      <c r="L50" s="35">
        <f t="shared" si="6"/>
        <v>2.6100265563867131E-2</v>
      </c>
    </row>
    <row r="51" spans="1:12" s="13" customFormat="1" x14ac:dyDescent="0.4">
      <c r="A51" s="84" t="s">
        <v>198</v>
      </c>
      <c r="B51" s="43">
        <f>SUM(B52)</f>
        <v>5019</v>
      </c>
      <c r="C51" s="125" t="s">
        <v>197</v>
      </c>
      <c r="D51" s="125" t="s">
        <v>197</v>
      </c>
      <c r="E51" s="125" t="s">
        <v>197</v>
      </c>
      <c r="F51" s="43">
        <f>SUM(F52)</f>
        <v>5345</v>
      </c>
      <c r="G51" s="125" t="s">
        <v>197</v>
      </c>
      <c r="H51" s="125" t="s">
        <v>197</v>
      </c>
      <c r="I51" s="125" t="s">
        <v>197</v>
      </c>
      <c r="J51" s="126">
        <f>+B51/F51</f>
        <v>0.93900841908325539</v>
      </c>
      <c r="K51" s="125" t="s">
        <v>197</v>
      </c>
      <c r="L51" s="125" t="s">
        <v>197</v>
      </c>
    </row>
    <row r="52" spans="1:12" x14ac:dyDescent="0.4">
      <c r="A52" s="83" t="s">
        <v>164</v>
      </c>
      <c r="B52" s="82">
        <v>5019</v>
      </c>
      <c r="C52" s="127" t="s">
        <v>197</v>
      </c>
      <c r="D52" s="124" t="s">
        <v>197</v>
      </c>
      <c r="E52" s="124" t="s">
        <v>197</v>
      </c>
      <c r="F52" s="82">
        <v>5345</v>
      </c>
      <c r="G52" s="127" t="s">
        <v>197</v>
      </c>
      <c r="H52" s="124" t="s">
        <v>197</v>
      </c>
      <c r="I52" s="124" t="s">
        <v>197</v>
      </c>
      <c r="J52" s="36">
        <f>+B52/F52</f>
        <v>0.93900841908325539</v>
      </c>
      <c r="K52" s="124" t="s">
        <v>197</v>
      </c>
      <c r="L52" s="124" t="s">
        <v>197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&amp;C&amp;16【修正後】2005年月間（上中下旬）動向８月</oddHeader>
    <oddFooter>&amp;L沖縄県&amp;C&amp;P ﾍﾟｰｼﾞ&amp;R&amp;D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８月(上旬)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126</v>
      </c>
      <c r="C4" s="177" t="s">
        <v>207</v>
      </c>
      <c r="D4" s="176" t="s">
        <v>87</v>
      </c>
      <c r="E4" s="176"/>
      <c r="F4" s="173" t="str">
        <f>+B4</f>
        <v>(05'8/1～10)</v>
      </c>
      <c r="G4" s="173" t="str">
        <f>+C4</f>
        <v>(04'8/1～10)</v>
      </c>
      <c r="H4" s="176" t="s">
        <v>87</v>
      </c>
      <c r="I4" s="176"/>
      <c r="J4" s="173" t="str">
        <f>+B4</f>
        <v>(05'8/1～10)</v>
      </c>
      <c r="K4" s="173" t="str">
        <f>+C4</f>
        <v>(04'8/1～10)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+B7+B32</f>
        <v>178848</v>
      </c>
      <c r="C6" s="43">
        <f>+C7+C32</f>
        <v>180747</v>
      </c>
      <c r="D6" s="20">
        <f t="shared" ref="D6:D50" si="0">+B6/C6</f>
        <v>0.9894936015535527</v>
      </c>
      <c r="E6" s="21">
        <f t="shared" ref="E6:E50" si="1">+B6-C6</f>
        <v>-1899</v>
      </c>
      <c r="F6" s="43">
        <f>+F7+F32</f>
        <v>231667</v>
      </c>
      <c r="G6" s="43">
        <f>+G7+G32</f>
        <v>222432</v>
      </c>
      <c r="H6" s="20">
        <f t="shared" ref="H6:H50" si="2">+F6/G6</f>
        <v>1.0415183067184577</v>
      </c>
      <c r="I6" s="21">
        <f t="shared" ref="I6:I50" si="3">+F6-G6</f>
        <v>9235</v>
      </c>
      <c r="J6" s="20">
        <f t="shared" ref="J6:J50" si="4">+B6/F6</f>
        <v>0.77200464459763363</v>
      </c>
      <c r="K6" s="20">
        <f t="shared" ref="K6:K50" si="5">+C6/G6</f>
        <v>0.81259441087613293</v>
      </c>
      <c r="L6" s="33">
        <f t="shared" ref="L6:L50" si="6">+J6-K6</f>
        <v>-4.0589766278499306E-2</v>
      </c>
    </row>
    <row r="7" spans="1:12" s="13" customFormat="1" x14ac:dyDescent="0.4">
      <c r="A7" s="84" t="s">
        <v>84</v>
      </c>
      <c r="B7" s="43">
        <f>+B8+B14+B29</f>
        <v>86383</v>
      </c>
      <c r="C7" s="43">
        <f>+C8+C14+C29</f>
        <v>89357</v>
      </c>
      <c r="D7" s="20">
        <f t="shared" si="0"/>
        <v>0.96671777253041169</v>
      </c>
      <c r="E7" s="21">
        <f t="shared" si="1"/>
        <v>-2974</v>
      </c>
      <c r="F7" s="43">
        <f>+F8+F14+F29</f>
        <v>113763</v>
      </c>
      <c r="G7" s="43">
        <f>+G8+G14+G29</f>
        <v>110857</v>
      </c>
      <c r="H7" s="20">
        <f t="shared" si="2"/>
        <v>1.0262139513066382</v>
      </c>
      <c r="I7" s="21">
        <f t="shared" si="3"/>
        <v>2906</v>
      </c>
      <c r="J7" s="20">
        <f t="shared" si="4"/>
        <v>0.75932420910137743</v>
      </c>
      <c r="K7" s="20">
        <f t="shared" si="5"/>
        <v>0.80605645110367408</v>
      </c>
      <c r="L7" s="33">
        <f t="shared" si="6"/>
        <v>-4.6732242002296642E-2</v>
      </c>
    </row>
    <row r="8" spans="1:12" x14ac:dyDescent="0.4">
      <c r="A8" s="110" t="s">
        <v>91</v>
      </c>
      <c r="B8" s="46">
        <f>SUM(B9:B13)</f>
        <v>69969</v>
      </c>
      <c r="C8" s="46">
        <f>SUM(C9:C13)</f>
        <v>70847</v>
      </c>
      <c r="D8" s="38">
        <f t="shared" si="0"/>
        <v>0.9876070969836408</v>
      </c>
      <c r="E8" s="109">
        <f t="shared" si="1"/>
        <v>-878</v>
      </c>
      <c r="F8" s="46">
        <f>SUM(F9:F13)</f>
        <v>91719</v>
      </c>
      <c r="G8" s="46">
        <f>SUM(G9:G13)</f>
        <v>87570</v>
      </c>
      <c r="H8" s="38">
        <f t="shared" si="2"/>
        <v>1.0473792394655703</v>
      </c>
      <c r="I8" s="109">
        <f t="shared" si="3"/>
        <v>4149</v>
      </c>
      <c r="J8" s="38">
        <f t="shared" si="4"/>
        <v>0.76286265659241814</v>
      </c>
      <c r="K8" s="38">
        <f t="shared" si="5"/>
        <v>0.80903277378097527</v>
      </c>
      <c r="L8" s="108">
        <f t="shared" si="6"/>
        <v>-4.6170117188557125E-2</v>
      </c>
    </row>
    <row r="9" spans="1:12" x14ac:dyDescent="0.4">
      <c r="A9" s="88" t="s">
        <v>82</v>
      </c>
      <c r="B9" s="69">
        <v>41300</v>
      </c>
      <c r="C9" s="69">
        <v>41509</v>
      </c>
      <c r="D9" s="25">
        <f t="shared" si="0"/>
        <v>0.99496494736081331</v>
      </c>
      <c r="E9" s="26">
        <f t="shared" si="1"/>
        <v>-209</v>
      </c>
      <c r="F9" s="69">
        <v>50569</v>
      </c>
      <c r="G9" s="69">
        <v>49350</v>
      </c>
      <c r="H9" s="25">
        <f t="shared" si="2"/>
        <v>1.0247011144883484</v>
      </c>
      <c r="I9" s="26">
        <f t="shared" si="3"/>
        <v>1219</v>
      </c>
      <c r="J9" s="25">
        <f t="shared" si="4"/>
        <v>0.81670588700587321</v>
      </c>
      <c r="K9" s="25">
        <f t="shared" si="5"/>
        <v>0.84111448834853086</v>
      </c>
      <c r="L9" s="24">
        <f t="shared" si="6"/>
        <v>-2.4408601342657654E-2</v>
      </c>
    </row>
    <row r="10" spans="1:12" x14ac:dyDescent="0.4">
      <c r="A10" s="86" t="s">
        <v>83</v>
      </c>
      <c r="B10" s="64">
        <v>12629</v>
      </c>
      <c r="C10" s="64">
        <v>12142</v>
      </c>
      <c r="D10" s="27">
        <f t="shared" si="0"/>
        <v>1.040108713556251</v>
      </c>
      <c r="E10" s="18">
        <f t="shared" si="1"/>
        <v>487</v>
      </c>
      <c r="F10" s="64">
        <v>18180</v>
      </c>
      <c r="G10" s="64">
        <v>16320</v>
      </c>
      <c r="H10" s="27">
        <f t="shared" si="2"/>
        <v>1.1139705882352942</v>
      </c>
      <c r="I10" s="18">
        <f t="shared" si="3"/>
        <v>1860</v>
      </c>
      <c r="J10" s="27">
        <f t="shared" si="4"/>
        <v>0.6946644664466447</v>
      </c>
      <c r="K10" s="27">
        <f t="shared" si="5"/>
        <v>0.74399509803921571</v>
      </c>
      <c r="L10" s="32">
        <f t="shared" si="6"/>
        <v>-4.9330631592571006E-2</v>
      </c>
    </row>
    <row r="11" spans="1:12" x14ac:dyDescent="0.4">
      <c r="A11" s="86" t="s">
        <v>96</v>
      </c>
      <c r="B11" s="64">
        <v>2107</v>
      </c>
      <c r="C11" s="64">
        <v>2337</v>
      </c>
      <c r="D11" s="27">
        <f t="shared" si="0"/>
        <v>0.90158322635857935</v>
      </c>
      <c r="E11" s="18">
        <f t="shared" si="1"/>
        <v>-230</v>
      </c>
      <c r="F11" s="64">
        <v>2610</v>
      </c>
      <c r="G11" s="64">
        <v>2700</v>
      </c>
      <c r="H11" s="27">
        <f t="shared" si="2"/>
        <v>0.96666666666666667</v>
      </c>
      <c r="I11" s="18">
        <f t="shared" si="3"/>
        <v>-90</v>
      </c>
      <c r="J11" s="27">
        <f t="shared" si="4"/>
        <v>0.80727969348659001</v>
      </c>
      <c r="K11" s="27">
        <f t="shared" si="5"/>
        <v>0.86555555555555552</v>
      </c>
      <c r="L11" s="32">
        <f t="shared" si="6"/>
        <v>-5.8275862068965512E-2</v>
      </c>
    </row>
    <row r="12" spans="1:12" x14ac:dyDescent="0.4">
      <c r="A12" s="86" t="s">
        <v>80</v>
      </c>
      <c r="B12" s="64">
        <v>7061</v>
      </c>
      <c r="C12" s="64">
        <v>7333</v>
      </c>
      <c r="D12" s="27">
        <f t="shared" si="0"/>
        <v>0.96290740488204007</v>
      </c>
      <c r="E12" s="18">
        <f t="shared" si="1"/>
        <v>-272</v>
      </c>
      <c r="F12" s="64">
        <v>9600</v>
      </c>
      <c r="G12" s="64">
        <v>9600</v>
      </c>
      <c r="H12" s="27">
        <f t="shared" si="2"/>
        <v>1</v>
      </c>
      <c r="I12" s="18">
        <f t="shared" si="3"/>
        <v>0</v>
      </c>
      <c r="J12" s="27">
        <f t="shared" si="4"/>
        <v>0.73552083333333329</v>
      </c>
      <c r="K12" s="27">
        <f t="shared" si="5"/>
        <v>0.76385416666666661</v>
      </c>
      <c r="L12" s="32">
        <f t="shared" si="6"/>
        <v>-2.8333333333333321E-2</v>
      </c>
    </row>
    <row r="13" spans="1:12" x14ac:dyDescent="0.4">
      <c r="A13" s="86" t="s">
        <v>81</v>
      </c>
      <c r="B13" s="64">
        <v>6872</v>
      </c>
      <c r="C13" s="64">
        <v>7526</v>
      </c>
      <c r="D13" s="27">
        <f t="shared" si="0"/>
        <v>0.91310124900345468</v>
      </c>
      <c r="E13" s="18">
        <f t="shared" si="1"/>
        <v>-654</v>
      </c>
      <c r="F13" s="64">
        <v>10760</v>
      </c>
      <c r="G13" s="64">
        <v>9600</v>
      </c>
      <c r="H13" s="27">
        <f t="shared" si="2"/>
        <v>1.1208333333333333</v>
      </c>
      <c r="I13" s="18">
        <f t="shared" si="3"/>
        <v>1160</v>
      </c>
      <c r="J13" s="27">
        <f t="shared" si="4"/>
        <v>0.63866171003717476</v>
      </c>
      <c r="K13" s="27">
        <f t="shared" si="5"/>
        <v>0.78395833333333331</v>
      </c>
      <c r="L13" s="32">
        <f t="shared" si="6"/>
        <v>-0.14529662329615856</v>
      </c>
    </row>
    <row r="14" spans="1:12" x14ac:dyDescent="0.4">
      <c r="A14" s="107" t="s">
        <v>90</v>
      </c>
      <c r="B14" s="48">
        <f>SUM(B15:B28)</f>
        <v>15242</v>
      </c>
      <c r="C14" s="48">
        <f>SUM(C15:C28)</f>
        <v>17211</v>
      </c>
      <c r="D14" s="31">
        <f t="shared" si="0"/>
        <v>0.88559642089361457</v>
      </c>
      <c r="E14" s="19">
        <f t="shared" si="1"/>
        <v>-1969</v>
      </c>
      <c r="F14" s="48">
        <f>SUM(F15:F28)</f>
        <v>20133</v>
      </c>
      <c r="G14" s="48">
        <f>SUM(G15:G28)</f>
        <v>21337</v>
      </c>
      <c r="H14" s="31">
        <f t="shared" si="2"/>
        <v>0.94357219852837793</v>
      </c>
      <c r="I14" s="19">
        <f t="shared" si="3"/>
        <v>-1204</v>
      </c>
      <c r="J14" s="31">
        <f t="shared" si="4"/>
        <v>0.75706551432970748</v>
      </c>
      <c r="K14" s="31">
        <f t="shared" si="5"/>
        <v>0.80662698598678351</v>
      </c>
      <c r="L14" s="30">
        <f t="shared" si="6"/>
        <v>-4.9561471657076028E-2</v>
      </c>
    </row>
    <row r="15" spans="1:12" x14ac:dyDescent="0.4">
      <c r="A15" s="88" t="s">
        <v>157</v>
      </c>
      <c r="B15" s="69">
        <v>973</v>
      </c>
      <c r="C15" s="69">
        <v>1010</v>
      </c>
      <c r="D15" s="25">
        <f t="shared" si="0"/>
        <v>0.96336633663366333</v>
      </c>
      <c r="E15" s="26">
        <f t="shared" si="1"/>
        <v>-37</v>
      </c>
      <c r="F15" s="69">
        <v>1500</v>
      </c>
      <c r="G15" s="69">
        <v>1517</v>
      </c>
      <c r="H15" s="25">
        <f t="shared" si="2"/>
        <v>0.98879367172050103</v>
      </c>
      <c r="I15" s="26">
        <f t="shared" si="3"/>
        <v>-17</v>
      </c>
      <c r="J15" s="25">
        <f t="shared" si="4"/>
        <v>0.64866666666666661</v>
      </c>
      <c r="K15" s="25">
        <f t="shared" si="5"/>
        <v>0.66578773895847065</v>
      </c>
      <c r="L15" s="24">
        <f t="shared" si="6"/>
        <v>-1.712107229180404E-2</v>
      </c>
    </row>
    <row r="16" spans="1:12" x14ac:dyDescent="0.4">
      <c r="A16" s="86" t="s">
        <v>155</v>
      </c>
      <c r="B16" s="64">
        <v>1366</v>
      </c>
      <c r="C16" s="64">
        <v>1465</v>
      </c>
      <c r="D16" s="27">
        <f t="shared" si="0"/>
        <v>0.93242320819112623</v>
      </c>
      <c r="E16" s="18">
        <f t="shared" si="1"/>
        <v>-99</v>
      </c>
      <c r="F16" s="64">
        <v>1500</v>
      </c>
      <c r="G16" s="64">
        <v>1500</v>
      </c>
      <c r="H16" s="27">
        <f t="shared" si="2"/>
        <v>1</v>
      </c>
      <c r="I16" s="18">
        <f t="shared" si="3"/>
        <v>0</v>
      </c>
      <c r="J16" s="27">
        <f t="shared" si="4"/>
        <v>0.91066666666666662</v>
      </c>
      <c r="K16" s="27">
        <f t="shared" si="5"/>
        <v>0.97666666666666668</v>
      </c>
      <c r="L16" s="32">
        <f t="shared" si="6"/>
        <v>-6.6000000000000059E-2</v>
      </c>
    </row>
    <row r="17" spans="1:12" x14ac:dyDescent="0.4">
      <c r="A17" s="86" t="s">
        <v>160</v>
      </c>
      <c r="B17" s="64">
        <v>1881</v>
      </c>
      <c r="C17" s="64">
        <v>2330</v>
      </c>
      <c r="D17" s="27">
        <f t="shared" si="0"/>
        <v>0.80729613733905581</v>
      </c>
      <c r="E17" s="18">
        <f t="shared" si="1"/>
        <v>-449</v>
      </c>
      <c r="F17" s="64">
        <v>2430</v>
      </c>
      <c r="G17" s="64">
        <v>2700</v>
      </c>
      <c r="H17" s="27">
        <f t="shared" si="2"/>
        <v>0.9</v>
      </c>
      <c r="I17" s="18">
        <f t="shared" si="3"/>
        <v>-270</v>
      </c>
      <c r="J17" s="27">
        <f t="shared" si="4"/>
        <v>0.77407407407407403</v>
      </c>
      <c r="K17" s="27">
        <f t="shared" si="5"/>
        <v>0.86296296296296293</v>
      </c>
      <c r="L17" s="32">
        <f t="shared" si="6"/>
        <v>-8.8888888888888906E-2</v>
      </c>
    </row>
    <row r="18" spans="1:12" x14ac:dyDescent="0.4">
      <c r="A18" s="86" t="s">
        <v>153</v>
      </c>
      <c r="B18" s="64">
        <v>1221</v>
      </c>
      <c r="C18" s="64">
        <v>1411</v>
      </c>
      <c r="D18" s="27">
        <f t="shared" si="0"/>
        <v>0.86534372785258684</v>
      </c>
      <c r="E18" s="18">
        <f t="shared" si="1"/>
        <v>-190</v>
      </c>
      <c r="F18" s="64">
        <v>1800</v>
      </c>
      <c r="G18" s="64">
        <v>1967</v>
      </c>
      <c r="H18" s="27">
        <f t="shared" si="2"/>
        <v>0.91509913573970514</v>
      </c>
      <c r="I18" s="18">
        <f t="shared" si="3"/>
        <v>-167</v>
      </c>
      <c r="J18" s="27">
        <f t="shared" si="4"/>
        <v>0.67833333333333334</v>
      </c>
      <c r="K18" s="27">
        <f t="shared" si="5"/>
        <v>0.71733604473818002</v>
      </c>
      <c r="L18" s="32">
        <f t="shared" si="6"/>
        <v>-3.9002711404846679E-2</v>
      </c>
    </row>
    <row r="19" spans="1:12" x14ac:dyDescent="0.4">
      <c r="A19" s="86" t="s">
        <v>161</v>
      </c>
      <c r="B19" s="65">
        <v>1112</v>
      </c>
      <c r="C19" s="65">
        <v>1354</v>
      </c>
      <c r="D19" s="23">
        <f t="shared" si="0"/>
        <v>0.82127031019202368</v>
      </c>
      <c r="E19" s="17">
        <f t="shared" si="1"/>
        <v>-242</v>
      </c>
      <c r="F19" s="65">
        <v>1200</v>
      </c>
      <c r="G19" s="65">
        <v>1500</v>
      </c>
      <c r="H19" s="23">
        <f t="shared" si="2"/>
        <v>0.8</v>
      </c>
      <c r="I19" s="17">
        <f t="shared" si="3"/>
        <v>-300</v>
      </c>
      <c r="J19" s="23">
        <f t="shared" si="4"/>
        <v>0.92666666666666664</v>
      </c>
      <c r="K19" s="23">
        <f t="shared" si="5"/>
        <v>0.90266666666666662</v>
      </c>
      <c r="L19" s="22">
        <f t="shared" si="6"/>
        <v>2.4000000000000021E-2</v>
      </c>
    </row>
    <row r="20" spans="1:12" x14ac:dyDescent="0.4">
      <c r="A20" s="87" t="s">
        <v>159</v>
      </c>
      <c r="B20" s="64">
        <v>1034</v>
      </c>
      <c r="C20" s="64">
        <v>1098</v>
      </c>
      <c r="D20" s="27">
        <f t="shared" si="0"/>
        <v>0.94171220400728595</v>
      </c>
      <c r="E20" s="18">
        <f t="shared" si="1"/>
        <v>-64</v>
      </c>
      <c r="F20" s="64">
        <v>1200</v>
      </c>
      <c r="G20" s="64">
        <v>1500</v>
      </c>
      <c r="H20" s="27">
        <f t="shared" si="2"/>
        <v>0.8</v>
      </c>
      <c r="I20" s="18">
        <f t="shared" si="3"/>
        <v>-300</v>
      </c>
      <c r="J20" s="27">
        <f t="shared" si="4"/>
        <v>0.86166666666666669</v>
      </c>
      <c r="K20" s="27">
        <f t="shared" si="5"/>
        <v>0.73199999999999998</v>
      </c>
      <c r="L20" s="32">
        <f t="shared" si="6"/>
        <v>0.12966666666666671</v>
      </c>
    </row>
    <row r="21" spans="1:12" x14ac:dyDescent="0.4">
      <c r="A21" s="87" t="s">
        <v>193</v>
      </c>
      <c r="B21" s="64">
        <v>699</v>
      </c>
      <c r="C21" s="64">
        <v>963</v>
      </c>
      <c r="D21" s="27">
        <f t="shared" si="0"/>
        <v>0.72585669781931461</v>
      </c>
      <c r="E21" s="18">
        <f t="shared" si="1"/>
        <v>-264</v>
      </c>
      <c r="F21" s="64">
        <v>1200</v>
      </c>
      <c r="G21" s="64">
        <v>1500</v>
      </c>
      <c r="H21" s="27">
        <f t="shared" si="2"/>
        <v>0.8</v>
      </c>
      <c r="I21" s="18">
        <f t="shared" si="3"/>
        <v>-300</v>
      </c>
      <c r="J21" s="27">
        <f t="shared" si="4"/>
        <v>0.58250000000000002</v>
      </c>
      <c r="K21" s="27">
        <f t="shared" si="5"/>
        <v>0.64200000000000002</v>
      </c>
      <c r="L21" s="32">
        <f t="shared" si="6"/>
        <v>-5.9499999999999997E-2</v>
      </c>
    </row>
    <row r="22" spans="1:12" x14ac:dyDescent="0.4">
      <c r="A22" s="86" t="s">
        <v>164</v>
      </c>
      <c r="B22" s="64">
        <v>1316</v>
      </c>
      <c r="C22" s="64">
        <v>1413</v>
      </c>
      <c r="D22" s="27">
        <f t="shared" si="0"/>
        <v>0.93135173389950465</v>
      </c>
      <c r="E22" s="18">
        <f t="shared" si="1"/>
        <v>-97</v>
      </c>
      <c r="F22" s="64">
        <v>1653</v>
      </c>
      <c r="G22" s="64">
        <v>1636</v>
      </c>
      <c r="H22" s="27">
        <f t="shared" si="2"/>
        <v>1.0103911980440097</v>
      </c>
      <c r="I22" s="18">
        <f t="shared" si="3"/>
        <v>17</v>
      </c>
      <c r="J22" s="27">
        <f t="shared" si="4"/>
        <v>0.79612825166364187</v>
      </c>
      <c r="K22" s="27">
        <f t="shared" si="5"/>
        <v>0.86369193154034229</v>
      </c>
      <c r="L22" s="32">
        <f t="shared" si="6"/>
        <v>-6.7563679876700422E-2</v>
      </c>
    </row>
    <row r="23" spans="1:12" x14ac:dyDescent="0.4">
      <c r="A23" s="86" t="s">
        <v>156</v>
      </c>
      <c r="B23" s="65">
        <v>267</v>
      </c>
      <c r="C23" s="65">
        <v>411</v>
      </c>
      <c r="D23" s="23">
        <f t="shared" si="0"/>
        <v>0.64963503649635035</v>
      </c>
      <c r="E23" s="17">
        <f t="shared" si="1"/>
        <v>-144</v>
      </c>
      <c r="F23" s="65">
        <v>600</v>
      </c>
      <c r="G23" s="65">
        <v>600</v>
      </c>
      <c r="H23" s="23">
        <f t="shared" si="2"/>
        <v>1</v>
      </c>
      <c r="I23" s="17">
        <f t="shared" si="3"/>
        <v>0</v>
      </c>
      <c r="J23" s="23">
        <f t="shared" si="4"/>
        <v>0.44500000000000001</v>
      </c>
      <c r="K23" s="23">
        <f t="shared" si="5"/>
        <v>0.68500000000000005</v>
      </c>
      <c r="L23" s="22">
        <f t="shared" si="6"/>
        <v>-0.24000000000000005</v>
      </c>
    </row>
    <row r="24" spans="1:12" x14ac:dyDescent="0.4">
      <c r="A24" s="87" t="s">
        <v>163</v>
      </c>
      <c r="B24" s="64">
        <v>1380</v>
      </c>
      <c r="C24" s="64">
        <v>1401</v>
      </c>
      <c r="D24" s="27">
        <f t="shared" si="0"/>
        <v>0.98501070663811563</v>
      </c>
      <c r="E24" s="18">
        <f t="shared" si="1"/>
        <v>-21</v>
      </c>
      <c r="F24" s="64">
        <v>1950</v>
      </c>
      <c r="G24" s="64">
        <v>1517</v>
      </c>
      <c r="H24" s="27">
        <f t="shared" si="2"/>
        <v>1.2854317732366514</v>
      </c>
      <c r="I24" s="18">
        <f t="shared" si="3"/>
        <v>433</v>
      </c>
      <c r="J24" s="27">
        <f t="shared" si="4"/>
        <v>0.70769230769230773</v>
      </c>
      <c r="K24" s="27">
        <f t="shared" si="5"/>
        <v>0.9235332893869479</v>
      </c>
      <c r="L24" s="32">
        <f t="shared" si="6"/>
        <v>-0.21584098169464017</v>
      </c>
    </row>
    <row r="25" spans="1:12" x14ac:dyDescent="0.4">
      <c r="A25" s="86" t="s">
        <v>154</v>
      </c>
      <c r="B25" s="64">
        <v>1201</v>
      </c>
      <c r="C25" s="64">
        <v>1355</v>
      </c>
      <c r="D25" s="27">
        <f t="shared" si="0"/>
        <v>0.88634686346863467</v>
      </c>
      <c r="E25" s="18">
        <f t="shared" si="1"/>
        <v>-154</v>
      </c>
      <c r="F25" s="64">
        <v>1500</v>
      </c>
      <c r="G25" s="64">
        <v>1500</v>
      </c>
      <c r="H25" s="27">
        <f t="shared" si="2"/>
        <v>1</v>
      </c>
      <c r="I25" s="18">
        <f t="shared" si="3"/>
        <v>0</v>
      </c>
      <c r="J25" s="27">
        <f t="shared" si="4"/>
        <v>0.80066666666666664</v>
      </c>
      <c r="K25" s="27">
        <f t="shared" si="5"/>
        <v>0.90333333333333332</v>
      </c>
      <c r="L25" s="32">
        <f t="shared" si="6"/>
        <v>-0.10266666666666668</v>
      </c>
    </row>
    <row r="26" spans="1:12" x14ac:dyDescent="0.4">
      <c r="A26" s="87" t="s">
        <v>162</v>
      </c>
      <c r="B26" s="65">
        <v>1264</v>
      </c>
      <c r="C26" s="65">
        <v>1078</v>
      </c>
      <c r="D26" s="23">
        <f t="shared" si="0"/>
        <v>1.1725417439703154</v>
      </c>
      <c r="E26" s="17">
        <f t="shared" si="1"/>
        <v>186</v>
      </c>
      <c r="F26" s="65">
        <v>1500</v>
      </c>
      <c r="G26" s="65">
        <v>1500</v>
      </c>
      <c r="H26" s="23">
        <f t="shared" si="2"/>
        <v>1</v>
      </c>
      <c r="I26" s="17">
        <f t="shared" si="3"/>
        <v>0</v>
      </c>
      <c r="J26" s="23">
        <f t="shared" si="4"/>
        <v>0.84266666666666667</v>
      </c>
      <c r="K26" s="23">
        <f t="shared" si="5"/>
        <v>0.71866666666666668</v>
      </c>
      <c r="L26" s="22">
        <f t="shared" si="6"/>
        <v>0.124</v>
      </c>
    </row>
    <row r="27" spans="1:12" x14ac:dyDescent="0.4">
      <c r="A27" s="87" t="s">
        <v>199</v>
      </c>
      <c r="B27" s="64">
        <v>442</v>
      </c>
      <c r="C27" s="64">
        <v>507</v>
      </c>
      <c r="D27" s="27">
        <f t="shared" si="0"/>
        <v>0.87179487179487181</v>
      </c>
      <c r="E27" s="18">
        <f t="shared" si="1"/>
        <v>-65</v>
      </c>
      <c r="F27" s="64">
        <v>900</v>
      </c>
      <c r="G27" s="65">
        <v>900</v>
      </c>
      <c r="H27" s="27">
        <f t="shared" si="2"/>
        <v>1</v>
      </c>
      <c r="I27" s="18">
        <f t="shared" si="3"/>
        <v>0</v>
      </c>
      <c r="J27" s="27">
        <f t="shared" si="4"/>
        <v>0.49111111111111111</v>
      </c>
      <c r="K27" s="27">
        <f t="shared" si="5"/>
        <v>0.56333333333333335</v>
      </c>
      <c r="L27" s="32">
        <f t="shared" si="6"/>
        <v>-7.2222222222222243E-2</v>
      </c>
    </row>
    <row r="28" spans="1:12" x14ac:dyDescent="0.4">
      <c r="A28" s="86" t="s">
        <v>158</v>
      </c>
      <c r="B28" s="64">
        <v>1086</v>
      </c>
      <c r="C28" s="64">
        <v>1415</v>
      </c>
      <c r="D28" s="27">
        <f t="shared" si="0"/>
        <v>0.76749116607773848</v>
      </c>
      <c r="E28" s="18">
        <f t="shared" si="1"/>
        <v>-329</v>
      </c>
      <c r="F28" s="64">
        <v>1200</v>
      </c>
      <c r="G28" s="64">
        <v>1500</v>
      </c>
      <c r="H28" s="27">
        <f t="shared" si="2"/>
        <v>0.8</v>
      </c>
      <c r="I28" s="18">
        <f t="shared" si="3"/>
        <v>-300</v>
      </c>
      <c r="J28" s="27">
        <f t="shared" si="4"/>
        <v>0.90500000000000003</v>
      </c>
      <c r="K28" s="27">
        <f t="shared" si="5"/>
        <v>0.94333333333333336</v>
      </c>
      <c r="L28" s="32">
        <f t="shared" si="6"/>
        <v>-3.833333333333333E-2</v>
      </c>
    </row>
    <row r="29" spans="1:12" x14ac:dyDescent="0.4">
      <c r="A29" s="107" t="s">
        <v>89</v>
      </c>
      <c r="B29" s="48">
        <f>SUM(B30:B31)</f>
        <v>1172</v>
      </c>
      <c r="C29" s="48">
        <f>SUM(C30:C31)</f>
        <v>1299</v>
      </c>
      <c r="D29" s="31">
        <f t="shared" si="0"/>
        <v>0.90223248652809851</v>
      </c>
      <c r="E29" s="19">
        <f t="shared" si="1"/>
        <v>-127</v>
      </c>
      <c r="F29" s="48">
        <f>SUM(F30:F31)</f>
        <v>1911</v>
      </c>
      <c r="G29" s="48">
        <f>SUM(G30:G31)</f>
        <v>1950</v>
      </c>
      <c r="H29" s="31">
        <f t="shared" si="2"/>
        <v>0.98</v>
      </c>
      <c r="I29" s="19">
        <f t="shared" si="3"/>
        <v>-39</v>
      </c>
      <c r="J29" s="31">
        <f t="shared" si="4"/>
        <v>0.61329147043432752</v>
      </c>
      <c r="K29" s="31">
        <f t="shared" si="5"/>
        <v>0.66615384615384621</v>
      </c>
      <c r="L29" s="30">
        <f t="shared" si="6"/>
        <v>-5.2862375719518684E-2</v>
      </c>
    </row>
    <row r="30" spans="1:12" x14ac:dyDescent="0.4">
      <c r="A30" s="88" t="s">
        <v>152</v>
      </c>
      <c r="B30" s="69">
        <v>881</v>
      </c>
      <c r="C30" s="69">
        <v>996</v>
      </c>
      <c r="D30" s="25">
        <f t="shared" si="0"/>
        <v>0.88453815261044177</v>
      </c>
      <c r="E30" s="26">
        <f t="shared" si="1"/>
        <v>-115</v>
      </c>
      <c r="F30" s="69">
        <v>1521</v>
      </c>
      <c r="G30" s="69">
        <v>1560</v>
      </c>
      <c r="H30" s="25">
        <f t="shared" si="2"/>
        <v>0.97499999999999998</v>
      </c>
      <c r="I30" s="26">
        <f t="shared" si="3"/>
        <v>-39</v>
      </c>
      <c r="J30" s="25">
        <f t="shared" si="4"/>
        <v>0.57922419460881003</v>
      </c>
      <c r="K30" s="25">
        <f t="shared" si="5"/>
        <v>0.63846153846153841</v>
      </c>
      <c r="L30" s="24">
        <f t="shared" si="6"/>
        <v>-5.9237343852728386E-2</v>
      </c>
    </row>
    <row r="31" spans="1:12" x14ac:dyDescent="0.4">
      <c r="A31" s="86" t="s">
        <v>151</v>
      </c>
      <c r="B31" s="64">
        <v>291</v>
      </c>
      <c r="C31" s="64">
        <v>303</v>
      </c>
      <c r="D31" s="27">
        <f t="shared" si="0"/>
        <v>0.96039603960396036</v>
      </c>
      <c r="E31" s="18">
        <f t="shared" si="1"/>
        <v>-12</v>
      </c>
      <c r="F31" s="64">
        <v>390</v>
      </c>
      <c r="G31" s="64">
        <v>390</v>
      </c>
      <c r="H31" s="27">
        <f t="shared" si="2"/>
        <v>1</v>
      </c>
      <c r="I31" s="18">
        <f t="shared" si="3"/>
        <v>0</v>
      </c>
      <c r="J31" s="27">
        <f t="shared" si="4"/>
        <v>0.74615384615384617</v>
      </c>
      <c r="K31" s="27">
        <f t="shared" si="5"/>
        <v>0.77692307692307694</v>
      </c>
      <c r="L31" s="32">
        <f t="shared" si="6"/>
        <v>-3.0769230769230771E-2</v>
      </c>
    </row>
    <row r="32" spans="1:12" s="13" customFormat="1" x14ac:dyDescent="0.4">
      <c r="A32" s="84" t="s">
        <v>93</v>
      </c>
      <c r="B32" s="43">
        <f>SUM(B33:B50)</f>
        <v>92465</v>
      </c>
      <c r="C32" s="43">
        <f>SUM(C33:C50)</f>
        <v>91390</v>
      </c>
      <c r="D32" s="20">
        <f t="shared" si="0"/>
        <v>1.0117627749206697</v>
      </c>
      <c r="E32" s="21">
        <f t="shared" si="1"/>
        <v>1075</v>
      </c>
      <c r="F32" s="43">
        <f>SUM(F33:F50)</f>
        <v>117904</v>
      </c>
      <c r="G32" s="43">
        <f>SUM(G33:G50)</f>
        <v>111575</v>
      </c>
      <c r="H32" s="20">
        <f t="shared" si="2"/>
        <v>1.0567241765628501</v>
      </c>
      <c r="I32" s="21">
        <f t="shared" si="3"/>
        <v>6329</v>
      </c>
      <c r="J32" s="20">
        <f t="shared" si="4"/>
        <v>0.78423972045053603</v>
      </c>
      <c r="K32" s="20">
        <f t="shared" si="5"/>
        <v>0.81909029800582567</v>
      </c>
      <c r="L32" s="33">
        <f t="shared" si="6"/>
        <v>-3.4850577555289641E-2</v>
      </c>
    </row>
    <row r="33" spans="1:12" x14ac:dyDescent="0.4">
      <c r="A33" s="86" t="s">
        <v>82</v>
      </c>
      <c r="B33" s="68">
        <v>38398</v>
      </c>
      <c r="C33" s="68">
        <v>37685</v>
      </c>
      <c r="D33" s="25">
        <f t="shared" si="0"/>
        <v>1.0189199946928487</v>
      </c>
      <c r="E33" s="26">
        <f t="shared" si="1"/>
        <v>713</v>
      </c>
      <c r="F33" s="64">
        <v>43594</v>
      </c>
      <c r="G33" s="64">
        <v>42448</v>
      </c>
      <c r="H33" s="27">
        <f t="shared" si="2"/>
        <v>1.0269977384093478</v>
      </c>
      <c r="I33" s="18">
        <f t="shared" si="3"/>
        <v>1146</v>
      </c>
      <c r="J33" s="25">
        <f t="shared" si="4"/>
        <v>0.88080928568151584</v>
      </c>
      <c r="K33" s="27">
        <f t="shared" si="5"/>
        <v>0.8877921221258952</v>
      </c>
      <c r="L33" s="32">
        <f t="shared" si="6"/>
        <v>-6.9828364443793589E-3</v>
      </c>
    </row>
    <row r="34" spans="1:12" x14ac:dyDescent="0.4">
      <c r="A34" s="86" t="s">
        <v>150</v>
      </c>
      <c r="B34" s="64">
        <v>10552</v>
      </c>
      <c r="C34" s="64">
        <v>10270</v>
      </c>
      <c r="D34" s="25">
        <f t="shared" si="0"/>
        <v>1.027458617332035</v>
      </c>
      <c r="E34" s="26">
        <f t="shared" si="1"/>
        <v>282</v>
      </c>
      <c r="F34" s="64">
        <v>14260</v>
      </c>
      <c r="G34" s="64">
        <v>13281</v>
      </c>
      <c r="H34" s="27">
        <f t="shared" si="2"/>
        <v>1.0737143287403057</v>
      </c>
      <c r="I34" s="18">
        <f t="shared" si="3"/>
        <v>979</v>
      </c>
      <c r="J34" s="25">
        <f t="shared" si="4"/>
        <v>0.73997194950911638</v>
      </c>
      <c r="K34" s="27">
        <f t="shared" si="5"/>
        <v>0.77328514419094951</v>
      </c>
      <c r="L34" s="32">
        <f t="shared" si="6"/>
        <v>-3.3313194681833136E-2</v>
      </c>
    </row>
    <row r="35" spans="1:12" x14ac:dyDescent="0.4">
      <c r="A35" s="86" t="s">
        <v>149</v>
      </c>
      <c r="B35" s="64">
        <v>5211</v>
      </c>
      <c r="C35" s="64">
        <v>4723</v>
      </c>
      <c r="D35" s="27">
        <f t="shared" si="0"/>
        <v>1.1033241583739148</v>
      </c>
      <c r="E35" s="18">
        <f t="shared" si="1"/>
        <v>488</v>
      </c>
      <c r="F35" s="64">
        <v>7420</v>
      </c>
      <c r="G35" s="64">
        <v>5760</v>
      </c>
      <c r="H35" s="27">
        <f t="shared" si="2"/>
        <v>1.2881944444444444</v>
      </c>
      <c r="I35" s="18">
        <f t="shared" si="3"/>
        <v>1660</v>
      </c>
      <c r="J35" s="27">
        <f t="shared" si="4"/>
        <v>0.70229110512129378</v>
      </c>
      <c r="K35" s="27">
        <f t="shared" si="5"/>
        <v>0.81996527777777772</v>
      </c>
      <c r="L35" s="32">
        <f t="shared" si="6"/>
        <v>-0.11767417265648394</v>
      </c>
    </row>
    <row r="36" spans="1:12" x14ac:dyDescent="0.4">
      <c r="A36" s="86" t="s">
        <v>80</v>
      </c>
      <c r="B36" s="64">
        <v>12695</v>
      </c>
      <c r="C36" s="64">
        <v>13081</v>
      </c>
      <c r="D36" s="27">
        <f t="shared" si="0"/>
        <v>0.97049155263359066</v>
      </c>
      <c r="E36" s="18">
        <f t="shared" si="1"/>
        <v>-386</v>
      </c>
      <c r="F36" s="64">
        <v>18613</v>
      </c>
      <c r="G36" s="64">
        <v>18276</v>
      </c>
      <c r="H36" s="27">
        <f t="shared" si="2"/>
        <v>1.0184394834755963</v>
      </c>
      <c r="I36" s="18">
        <f t="shared" si="3"/>
        <v>337</v>
      </c>
      <c r="J36" s="27">
        <f t="shared" si="4"/>
        <v>0.68205017998173323</v>
      </c>
      <c r="K36" s="27">
        <f t="shared" si="5"/>
        <v>0.71574742832129568</v>
      </c>
      <c r="L36" s="32">
        <f t="shared" si="6"/>
        <v>-3.3697248339562447E-2</v>
      </c>
    </row>
    <row r="37" spans="1:12" x14ac:dyDescent="0.4">
      <c r="A37" s="86" t="s">
        <v>81</v>
      </c>
      <c r="B37" s="64">
        <v>9641</v>
      </c>
      <c r="C37" s="64">
        <v>6895</v>
      </c>
      <c r="D37" s="27">
        <f t="shared" si="0"/>
        <v>1.3982596084118928</v>
      </c>
      <c r="E37" s="18">
        <f t="shared" si="1"/>
        <v>2746</v>
      </c>
      <c r="F37" s="64">
        <v>11760</v>
      </c>
      <c r="G37" s="64">
        <v>8440</v>
      </c>
      <c r="H37" s="27">
        <f t="shared" si="2"/>
        <v>1.3933649289099526</v>
      </c>
      <c r="I37" s="18">
        <f t="shared" si="3"/>
        <v>3320</v>
      </c>
      <c r="J37" s="27">
        <f t="shared" si="4"/>
        <v>0.81981292517006799</v>
      </c>
      <c r="K37" s="27">
        <f t="shared" si="5"/>
        <v>0.81694312796208535</v>
      </c>
      <c r="L37" s="32">
        <f t="shared" si="6"/>
        <v>2.8697972079826384E-3</v>
      </c>
    </row>
    <row r="38" spans="1:12" x14ac:dyDescent="0.4">
      <c r="A38" s="86" t="s">
        <v>79</v>
      </c>
      <c r="B38" s="64">
        <v>1807</v>
      </c>
      <c r="C38" s="64">
        <v>1877</v>
      </c>
      <c r="D38" s="27">
        <f t="shared" si="0"/>
        <v>0.96270644645711245</v>
      </c>
      <c r="E38" s="18">
        <f t="shared" si="1"/>
        <v>-70</v>
      </c>
      <c r="F38" s="64">
        <v>2880</v>
      </c>
      <c r="G38" s="64">
        <v>2880</v>
      </c>
      <c r="H38" s="27">
        <f t="shared" si="2"/>
        <v>1</v>
      </c>
      <c r="I38" s="18">
        <f t="shared" si="3"/>
        <v>0</v>
      </c>
      <c r="J38" s="27">
        <f t="shared" si="4"/>
        <v>0.6274305555555556</v>
      </c>
      <c r="K38" s="27">
        <f t="shared" si="5"/>
        <v>0.65173611111111107</v>
      </c>
      <c r="L38" s="32">
        <f t="shared" si="6"/>
        <v>-2.4305555555555469E-2</v>
      </c>
    </row>
    <row r="39" spans="1:12" x14ac:dyDescent="0.4">
      <c r="A39" s="86" t="s">
        <v>78</v>
      </c>
      <c r="B39" s="64">
        <v>2334</v>
      </c>
      <c r="C39" s="64">
        <v>2489</v>
      </c>
      <c r="D39" s="27">
        <f t="shared" si="0"/>
        <v>0.93772599437525106</v>
      </c>
      <c r="E39" s="18">
        <f t="shared" si="1"/>
        <v>-155</v>
      </c>
      <c r="F39" s="64">
        <v>2880</v>
      </c>
      <c r="G39" s="64">
        <v>2880</v>
      </c>
      <c r="H39" s="27">
        <f t="shared" si="2"/>
        <v>1</v>
      </c>
      <c r="I39" s="18">
        <f t="shared" si="3"/>
        <v>0</v>
      </c>
      <c r="J39" s="27">
        <f t="shared" si="4"/>
        <v>0.81041666666666667</v>
      </c>
      <c r="K39" s="27">
        <f t="shared" si="5"/>
        <v>0.86423611111111109</v>
      </c>
      <c r="L39" s="32">
        <f t="shared" si="6"/>
        <v>-5.381944444444442E-2</v>
      </c>
    </row>
    <row r="40" spans="1:12" x14ac:dyDescent="0.4">
      <c r="A40" s="87" t="s">
        <v>77</v>
      </c>
      <c r="B40" s="65">
        <v>1586</v>
      </c>
      <c r="C40" s="65">
        <v>2074</v>
      </c>
      <c r="D40" s="23">
        <f t="shared" si="0"/>
        <v>0.76470588235294112</v>
      </c>
      <c r="E40" s="17">
        <f t="shared" si="1"/>
        <v>-488</v>
      </c>
      <c r="F40" s="65">
        <v>2880</v>
      </c>
      <c r="G40" s="65">
        <v>2880</v>
      </c>
      <c r="H40" s="23">
        <f t="shared" si="2"/>
        <v>1</v>
      </c>
      <c r="I40" s="17">
        <f t="shared" si="3"/>
        <v>0</v>
      </c>
      <c r="J40" s="23">
        <f t="shared" si="4"/>
        <v>0.55069444444444449</v>
      </c>
      <c r="K40" s="23">
        <f t="shared" si="5"/>
        <v>0.72013888888888888</v>
      </c>
      <c r="L40" s="22">
        <f t="shared" si="6"/>
        <v>-0.1694444444444444</v>
      </c>
    </row>
    <row r="41" spans="1:12" x14ac:dyDescent="0.4">
      <c r="A41" s="86" t="s">
        <v>95</v>
      </c>
      <c r="B41" s="64">
        <v>815</v>
      </c>
      <c r="C41" s="64">
        <v>1112</v>
      </c>
      <c r="D41" s="27">
        <f t="shared" si="0"/>
        <v>0.7329136690647482</v>
      </c>
      <c r="E41" s="18">
        <f t="shared" si="1"/>
        <v>-297</v>
      </c>
      <c r="F41" s="64">
        <v>1660</v>
      </c>
      <c r="G41" s="64">
        <v>1660</v>
      </c>
      <c r="H41" s="27">
        <f t="shared" si="2"/>
        <v>1</v>
      </c>
      <c r="I41" s="18">
        <f t="shared" si="3"/>
        <v>0</v>
      </c>
      <c r="J41" s="27">
        <f t="shared" si="4"/>
        <v>0.49096385542168675</v>
      </c>
      <c r="K41" s="27">
        <f t="shared" si="5"/>
        <v>0.66987951807228918</v>
      </c>
      <c r="L41" s="32">
        <f t="shared" si="6"/>
        <v>-0.17891566265060244</v>
      </c>
    </row>
    <row r="42" spans="1:12" x14ac:dyDescent="0.4">
      <c r="A42" s="86" t="s">
        <v>206</v>
      </c>
      <c r="B42" s="64">
        <v>0</v>
      </c>
      <c r="C42" s="64">
        <v>0</v>
      </c>
      <c r="D42" s="27" t="e">
        <f t="shared" si="0"/>
        <v>#DIV/0!</v>
      </c>
      <c r="E42" s="18">
        <f t="shared" si="1"/>
        <v>0</v>
      </c>
      <c r="F42" s="64">
        <v>0</v>
      </c>
      <c r="G42" s="64">
        <v>0</v>
      </c>
      <c r="H42" s="27" t="e">
        <f t="shared" si="2"/>
        <v>#DIV/0!</v>
      </c>
      <c r="I42" s="18">
        <f t="shared" si="3"/>
        <v>0</v>
      </c>
      <c r="J42" s="27" t="e">
        <f t="shared" si="4"/>
        <v>#DIV/0!</v>
      </c>
      <c r="K42" s="27" t="e">
        <f t="shared" si="5"/>
        <v>#DIV/0!</v>
      </c>
      <c r="L42" s="32" t="e">
        <f t="shared" si="6"/>
        <v>#DIV/0!</v>
      </c>
    </row>
    <row r="43" spans="1:12" x14ac:dyDescent="0.4">
      <c r="A43" s="86" t="s">
        <v>74</v>
      </c>
      <c r="B43" s="64">
        <v>3037</v>
      </c>
      <c r="C43" s="64">
        <v>3323</v>
      </c>
      <c r="D43" s="27">
        <f t="shared" si="0"/>
        <v>0.9139331928979838</v>
      </c>
      <c r="E43" s="18">
        <f t="shared" si="1"/>
        <v>-286</v>
      </c>
      <c r="F43" s="64">
        <v>3778</v>
      </c>
      <c r="G43" s="64">
        <v>3780</v>
      </c>
      <c r="H43" s="27">
        <f t="shared" si="2"/>
        <v>0.99947089947089951</v>
      </c>
      <c r="I43" s="18">
        <f t="shared" si="3"/>
        <v>-2</v>
      </c>
      <c r="J43" s="27">
        <f t="shared" si="4"/>
        <v>0.80386447856008469</v>
      </c>
      <c r="K43" s="27">
        <f t="shared" si="5"/>
        <v>0.87910052910052905</v>
      </c>
      <c r="L43" s="32">
        <f t="shared" si="6"/>
        <v>-7.5236050540444355E-2</v>
      </c>
    </row>
    <row r="44" spans="1:12" x14ac:dyDescent="0.4">
      <c r="A44" s="86" t="s">
        <v>76</v>
      </c>
      <c r="B44" s="64">
        <v>914</v>
      </c>
      <c r="C44" s="64">
        <v>1070</v>
      </c>
      <c r="D44" s="27">
        <f t="shared" si="0"/>
        <v>0.85420560747663554</v>
      </c>
      <c r="E44" s="18">
        <f t="shared" si="1"/>
        <v>-156</v>
      </c>
      <c r="F44" s="64">
        <v>1260</v>
      </c>
      <c r="G44" s="64">
        <v>1260</v>
      </c>
      <c r="H44" s="27">
        <f t="shared" si="2"/>
        <v>1</v>
      </c>
      <c r="I44" s="18">
        <f t="shared" si="3"/>
        <v>0</v>
      </c>
      <c r="J44" s="27">
        <f t="shared" si="4"/>
        <v>0.72539682539682537</v>
      </c>
      <c r="K44" s="27">
        <f t="shared" si="5"/>
        <v>0.84920634920634919</v>
      </c>
      <c r="L44" s="32">
        <f t="shared" si="6"/>
        <v>-0.12380952380952381</v>
      </c>
    </row>
    <row r="45" spans="1:12" x14ac:dyDescent="0.4">
      <c r="A45" s="86" t="s">
        <v>75</v>
      </c>
      <c r="B45" s="64">
        <v>1076</v>
      </c>
      <c r="C45" s="64">
        <v>1137</v>
      </c>
      <c r="D45" s="27">
        <f t="shared" si="0"/>
        <v>0.94635004397537381</v>
      </c>
      <c r="E45" s="18">
        <f t="shared" si="1"/>
        <v>-61</v>
      </c>
      <c r="F45" s="64">
        <v>1260</v>
      </c>
      <c r="G45" s="64">
        <v>1260</v>
      </c>
      <c r="H45" s="27">
        <f t="shared" si="2"/>
        <v>1</v>
      </c>
      <c r="I45" s="18">
        <f t="shared" si="3"/>
        <v>0</v>
      </c>
      <c r="J45" s="27">
        <f t="shared" si="4"/>
        <v>0.85396825396825393</v>
      </c>
      <c r="K45" s="27">
        <f t="shared" si="5"/>
        <v>0.90238095238095239</v>
      </c>
      <c r="L45" s="32">
        <f t="shared" si="6"/>
        <v>-4.8412698412698463E-2</v>
      </c>
    </row>
    <row r="46" spans="1:12" x14ac:dyDescent="0.4">
      <c r="A46" s="86" t="s">
        <v>147</v>
      </c>
      <c r="B46" s="64">
        <v>750</v>
      </c>
      <c r="C46" s="64">
        <v>1183</v>
      </c>
      <c r="D46" s="27">
        <f t="shared" si="0"/>
        <v>0.63398140321217245</v>
      </c>
      <c r="E46" s="18">
        <f t="shared" si="1"/>
        <v>-433</v>
      </c>
      <c r="F46" s="64">
        <v>1494</v>
      </c>
      <c r="G46" s="64">
        <v>1660</v>
      </c>
      <c r="H46" s="27">
        <f t="shared" si="2"/>
        <v>0.9</v>
      </c>
      <c r="I46" s="18">
        <f t="shared" si="3"/>
        <v>-166</v>
      </c>
      <c r="J46" s="27">
        <f t="shared" si="4"/>
        <v>0.50200803212851408</v>
      </c>
      <c r="K46" s="27">
        <f t="shared" si="5"/>
        <v>0.71265060240963851</v>
      </c>
      <c r="L46" s="32">
        <f t="shared" si="6"/>
        <v>-0.21064257028112443</v>
      </c>
    </row>
    <row r="47" spans="1:12" x14ac:dyDescent="0.4">
      <c r="A47" s="86" t="s">
        <v>98</v>
      </c>
      <c r="B47" s="64">
        <v>973</v>
      </c>
      <c r="C47" s="64">
        <v>1116</v>
      </c>
      <c r="D47" s="27">
        <f t="shared" si="0"/>
        <v>0.87186379928315416</v>
      </c>
      <c r="E47" s="18">
        <f t="shared" si="1"/>
        <v>-143</v>
      </c>
      <c r="F47" s="64">
        <v>1134</v>
      </c>
      <c r="G47" s="64">
        <v>1260</v>
      </c>
      <c r="H47" s="27">
        <f t="shared" si="2"/>
        <v>0.9</v>
      </c>
      <c r="I47" s="18">
        <f t="shared" si="3"/>
        <v>-126</v>
      </c>
      <c r="J47" s="27">
        <f t="shared" si="4"/>
        <v>0.85802469135802473</v>
      </c>
      <c r="K47" s="27">
        <f t="shared" si="5"/>
        <v>0.88571428571428568</v>
      </c>
      <c r="L47" s="32">
        <f t="shared" si="6"/>
        <v>-2.7689594356260949E-2</v>
      </c>
    </row>
    <row r="48" spans="1:12" x14ac:dyDescent="0.4">
      <c r="A48" s="86" t="s">
        <v>146</v>
      </c>
      <c r="B48" s="64">
        <v>887</v>
      </c>
      <c r="C48" s="64">
        <v>1210</v>
      </c>
      <c r="D48" s="27">
        <f t="shared" si="0"/>
        <v>0.73305785123966938</v>
      </c>
      <c r="E48" s="18">
        <f t="shared" si="1"/>
        <v>-323</v>
      </c>
      <c r="F48" s="64">
        <v>1015</v>
      </c>
      <c r="G48" s="64">
        <v>1330</v>
      </c>
      <c r="H48" s="27">
        <f t="shared" si="2"/>
        <v>0.76315789473684215</v>
      </c>
      <c r="I48" s="18">
        <f t="shared" si="3"/>
        <v>-315</v>
      </c>
      <c r="J48" s="27">
        <f t="shared" si="4"/>
        <v>0.8738916256157635</v>
      </c>
      <c r="K48" s="27">
        <f t="shared" si="5"/>
        <v>0.90977443609022557</v>
      </c>
      <c r="L48" s="32">
        <f t="shared" si="6"/>
        <v>-3.5882810474462068E-2</v>
      </c>
    </row>
    <row r="49" spans="1:12" x14ac:dyDescent="0.4">
      <c r="A49" s="86" t="s">
        <v>145</v>
      </c>
      <c r="B49" s="64">
        <v>905</v>
      </c>
      <c r="C49" s="64">
        <v>1036</v>
      </c>
      <c r="D49" s="27">
        <f t="shared" si="0"/>
        <v>0.87355212355212353</v>
      </c>
      <c r="E49" s="18">
        <f t="shared" si="1"/>
        <v>-131</v>
      </c>
      <c r="F49" s="64">
        <v>1008</v>
      </c>
      <c r="G49" s="64">
        <v>1260</v>
      </c>
      <c r="H49" s="27">
        <f t="shared" si="2"/>
        <v>0.8</v>
      </c>
      <c r="I49" s="18">
        <f t="shared" si="3"/>
        <v>-252</v>
      </c>
      <c r="J49" s="27">
        <f t="shared" si="4"/>
        <v>0.89781746031746035</v>
      </c>
      <c r="K49" s="27">
        <f t="shared" si="5"/>
        <v>0.82222222222222219</v>
      </c>
      <c r="L49" s="32">
        <f t="shared" si="6"/>
        <v>7.559523809523816E-2</v>
      </c>
    </row>
    <row r="50" spans="1:12" x14ac:dyDescent="0.4">
      <c r="A50" s="85" t="s">
        <v>144</v>
      </c>
      <c r="B50" s="61">
        <v>884</v>
      </c>
      <c r="C50" s="61">
        <v>1109</v>
      </c>
      <c r="D50" s="36">
        <f t="shared" si="0"/>
        <v>0.79711451758340846</v>
      </c>
      <c r="E50" s="16">
        <f t="shared" si="1"/>
        <v>-225</v>
      </c>
      <c r="F50" s="61">
        <v>1008</v>
      </c>
      <c r="G50" s="61">
        <v>1260</v>
      </c>
      <c r="H50" s="36">
        <f t="shared" si="2"/>
        <v>0.8</v>
      </c>
      <c r="I50" s="16">
        <f t="shared" si="3"/>
        <v>-252</v>
      </c>
      <c r="J50" s="36">
        <f t="shared" si="4"/>
        <v>0.87698412698412698</v>
      </c>
      <c r="K50" s="36">
        <f t="shared" si="5"/>
        <v>0.88015873015873014</v>
      </c>
      <c r="L50" s="35">
        <f t="shared" si="6"/>
        <v>-3.1746031746031633E-3</v>
      </c>
    </row>
    <row r="51" spans="1:12" x14ac:dyDescent="0.4">
      <c r="C51" s="12"/>
      <c r="D51" s="14"/>
      <c r="E51" s="14"/>
      <c r="F51" s="12"/>
      <c r="G51" s="12"/>
      <c r="H51" s="14"/>
      <c r="I51" s="14"/>
      <c r="J51" s="12"/>
      <c r="K51" s="12"/>
    </row>
    <row r="52" spans="1:12" x14ac:dyDescent="0.4">
      <c r="C52" s="12"/>
      <c r="D52" s="14"/>
      <c r="E52" s="14"/>
      <c r="F52" s="12"/>
      <c r="G52" s="12"/>
      <c r="H52" s="14"/>
      <c r="I52" s="14"/>
      <c r="J52" s="12"/>
      <c r="K52" s="12"/>
    </row>
    <row r="53" spans="1:12" x14ac:dyDescent="0.4">
      <c r="C53" s="12"/>
      <c r="E53" s="14"/>
      <c r="G53" s="12"/>
      <c r="I53" s="14"/>
      <c r="K53" s="12"/>
    </row>
    <row r="54" spans="1:12" x14ac:dyDescent="0.4">
      <c r="C54" s="12"/>
      <c r="E54" s="14"/>
      <c r="G54" s="12"/>
      <c r="I54" s="14"/>
      <c r="K54" s="12"/>
    </row>
    <row r="55" spans="1:12" x14ac:dyDescent="0.4">
      <c r="C55" s="12"/>
      <c r="E55" s="14"/>
      <c r="G55" s="12"/>
      <c r="I55" s="14"/>
      <c r="K55" s="12"/>
    </row>
    <row r="56" spans="1:12" x14ac:dyDescent="0.4">
      <c r="C56" s="12"/>
      <c r="E56" s="14"/>
      <c r="G56" s="12"/>
      <c r="I56" s="14"/>
      <c r="K56" s="12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&amp;C&amp;16【修正後】2005年（上中下旬）動向８月</oddHeader>
    <oddFooter>&amp;L沖縄県&amp;C&amp;P ﾍﾟｰｼﾞ&amp;R&amp;D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/>
  </sheetViews>
  <sheetFormatPr defaultColWidth="15.75" defaultRowHeight="10.5" x14ac:dyDescent="0.4"/>
  <cols>
    <col min="1" max="1" width="22" style="145" bestFit="1" customWidth="1"/>
    <col min="2" max="3" width="11.25" style="14" customWidth="1"/>
    <col min="4" max="5" width="11.25" style="145" customWidth="1"/>
    <col min="6" max="7" width="11.25" style="14" customWidth="1"/>
    <col min="8" max="9" width="11.25" style="145" customWidth="1"/>
    <col min="10" max="11" width="11.25" style="14" customWidth="1"/>
    <col min="12" max="12" width="11.25" style="145" customWidth="1"/>
    <col min="13" max="13" width="9" style="145" bestFit="1" customWidth="1"/>
    <col min="14" max="14" width="6.5" style="145" bestFit="1" customWidth="1"/>
    <col min="15" max="256" width="15.75" style="145"/>
    <col min="257" max="257" width="22" style="145" bestFit="1" customWidth="1"/>
    <col min="258" max="268" width="11.25" style="145" customWidth="1"/>
    <col min="269" max="269" width="9" style="145" bestFit="1" customWidth="1"/>
    <col min="270" max="270" width="6.5" style="145" bestFit="1" customWidth="1"/>
    <col min="271" max="512" width="15.75" style="145"/>
    <col min="513" max="513" width="22" style="145" bestFit="1" customWidth="1"/>
    <col min="514" max="524" width="11.25" style="145" customWidth="1"/>
    <col min="525" max="525" width="9" style="145" bestFit="1" customWidth="1"/>
    <col min="526" max="526" width="6.5" style="145" bestFit="1" customWidth="1"/>
    <col min="527" max="768" width="15.75" style="145"/>
    <col min="769" max="769" width="22" style="145" bestFit="1" customWidth="1"/>
    <col min="770" max="780" width="11.25" style="145" customWidth="1"/>
    <col min="781" max="781" width="9" style="145" bestFit="1" customWidth="1"/>
    <col min="782" max="782" width="6.5" style="145" bestFit="1" customWidth="1"/>
    <col min="783" max="1024" width="15.75" style="145"/>
    <col min="1025" max="1025" width="22" style="145" bestFit="1" customWidth="1"/>
    <col min="1026" max="1036" width="11.25" style="145" customWidth="1"/>
    <col min="1037" max="1037" width="9" style="145" bestFit="1" customWidth="1"/>
    <col min="1038" max="1038" width="6.5" style="145" bestFit="1" customWidth="1"/>
    <col min="1039" max="1280" width="15.75" style="145"/>
    <col min="1281" max="1281" width="22" style="145" bestFit="1" customWidth="1"/>
    <col min="1282" max="1292" width="11.25" style="145" customWidth="1"/>
    <col min="1293" max="1293" width="9" style="145" bestFit="1" customWidth="1"/>
    <col min="1294" max="1294" width="6.5" style="145" bestFit="1" customWidth="1"/>
    <col min="1295" max="1536" width="15.75" style="145"/>
    <col min="1537" max="1537" width="22" style="145" bestFit="1" customWidth="1"/>
    <col min="1538" max="1548" width="11.25" style="145" customWidth="1"/>
    <col min="1549" max="1549" width="9" style="145" bestFit="1" customWidth="1"/>
    <col min="1550" max="1550" width="6.5" style="145" bestFit="1" customWidth="1"/>
    <col min="1551" max="1792" width="15.75" style="145"/>
    <col min="1793" max="1793" width="22" style="145" bestFit="1" customWidth="1"/>
    <col min="1794" max="1804" width="11.25" style="145" customWidth="1"/>
    <col min="1805" max="1805" width="9" style="145" bestFit="1" customWidth="1"/>
    <col min="1806" max="1806" width="6.5" style="145" bestFit="1" customWidth="1"/>
    <col min="1807" max="2048" width="15.75" style="145"/>
    <col min="2049" max="2049" width="22" style="145" bestFit="1" customWidth="1"/>
    <col min="2050" max="2060" width="11.25" style="145" customWidth="1"/>
    <col min="2061" max="2061" width="9" style="145" bestFit="1" customWidth="1"/>
    <col min="2062" max="2062" width="6.5" style="145" bestFit="1" customWidth="1"/>
    <col min="2063" max="2304" width="15.75" style="145"/>
    <col min="2305" max="2305" width="22" style="145" bestFit="1" customWidth="1"/>
    <col min="2306" max="2316" width="11.25" style="145" customWidth="1"/>
    <col min="2317" max="2317" width="9" style="145" bestFit="1" customWidth="1"/>
    <col min="2318" max="2318" width="6.5" style="145" bestFit="1" customWidth="1"/>
    <col min="2319" max="2560" width="15.75" style="145"/>
    <col min="2561" max="2561" width="22" style="145" bestFit="1" customWidth="1"/>
    <col min="2562" max="2572" width="11.25" style="145" customWidth="1"/>
    <col min="2573" max="2573" width="9" style="145" bestFit="1" customWidth="1"/>
    <col min="2574" max="2574" width="6.5" style="145" bestFit="1" customWidth="1"/>
    <col min="2575" max="2816" width="15.75" style="145"/>
    <col min="2817" max="2817" width="22" style="145" bestFit="1" customWidth="1"/>
    <col min="2818" max="2828" width="11.25" style="145" customWidth="1"/>
    <col min="2829" max="2829" width="9" style="145" bestFit="1" customWidth="1"/>
    <col min="2830" max="2830" width="6.5" style="145" bestFit="1" customWidth="1"/>
    <col min="2831" max="3072" width="15.75" style="145"/>
    <col min="3073" max="3073" width="22" style="145" bestFit="1" customWidth="1"/>
    <col min="3074" max="3084" width="11.25" style="145" customWidth="1"/>
    <col min="3085" max="3085" width="9" style="145" bestFit="1" customWidth="1"/>
    <col min="3086" max="3086" width="6.5" style="145" bestFit="1" customWidth="1"/>
    <col min="3087" max="3328" width="15.75" style="145"/>
    <col min="3329" max="3329" width="22" style="145" bestFit="1" customWidth="1"/>
    <col min="3330" max="3340" width="11.25" style="145" customWidth="1"/>
    <col min="3341" max="3341" width="9" style="145" bestFit="1" customWidth="1"/>
    <col min="3342" max="3342" width="6.5" style="145" bestFit="1" customWidth="1"/>
    <col min="3343" max="3584" width="15.75" style="145"/>
    <col min="3585" max="3585" width="22" style="145" bestFit="1" customWidth="1"/>
    <col min="3586" max="3596" width="11.25" style="145" customWidth="1"/>
    <col min="3597" max="3597" width="9" style="145" bestFit="1" customWidth="1"/>
    <col min="3598" max="3598" width="6.5" style="145" bestFit="1" customWidth="1"/>
    <col min="3599" max="3840" width="15.75" style="145"/>
    <col min="3841" max="3841" width="22" style="145" bestFit="1" customWidth="1"/>
    <col min="3842" max="3852" width="11.25" style="145" customWidth="1"/>
    <col min="3853" max="3853" width="9" style="145" bestFit="1" customWidth="1"/>
    <col min="3854" max="3854" width="6.5" style="145" bestFit="1" customWidth="1"/>
    <col min="3855" max="4096" width="15.75" style="145"/>
    <col min="4097" max="4097" width="22" style="145" bestFit="1" customWidth="1"/>
    <col min="4098" max="4108" width="11.25" style="145" customWidth="1"/>
    <col min="4109" max="4109" width="9" style="145" bestFit="1" customWidth="1"/>
    <col min="4110" max="4110" width="6.5" style="145" bestFit="1" customWidth="1"/>
    <col min="4111" max="4352" width="15.75" style="145"/>
    <col min="4353" max="4353" width="22" style="145" bestFit="1" customWidth="1"/>
    <col min="4354" max="4364" width="11.25" style="145" customWidth="1"/>
    <col min="4365" max="4365" width="9" style="145" bestFit="1" customWidth="1"/>
    <col min="4366" max="4366" width="6.5" style="145" bestFit="1" customWidth="1"/>
    <col min="4367" max="4608" width="15.75" style="145"/>
    <col min="4609" max="4609" width="22" style="145" bestFit="1" customWidth="1"/>
    <col min="4610" max="4620" width="11.25" style="145" customWidth="1"/>
    <col min="4621" max="4621" width="9" style="145" bestFit="1" customWidth="1"/>
    <col min="4622" max="4622" width="6.5" style="145" bestFit="1" customWidth="1"/>
    <col min="4623" max="4864" width="15.75" style="145"/>
    <col min="4865" max="4865" width="22" style="145" bestFit="1" customWidth="1"/>
    <col min="4866" max="4876" width="11.25" style="145" customWidth="1"/>
    <col min="4877" max="4877" width="9" style="145" bestFit="1" customWidth="1"/>
    <col min="4878" max="4878" width="6.5" style="145" bestFit="1" customWidth="1"/>
    <col min="4879" max="5120" width="15.75" style="145"/>
    <col min="5121" max="5121" width="22" style="145" bestFit="1" customWidth="1"/>
    <col min="5122" max="5132" width="11.25" style="145" customWidth="1"/>
    <col min="5133" max="5133" width="9" style="145" bestFit="1" customWidth="1"/>
    <col min="5134" max="5134" width="6.5" style="145" bestFit="1" customWidth="1"/>
    <col min="5135" max="5376" width="15.75" style="145"/>
    <col min="5377" max="5377" width="22" style="145" bestFit="1" customWidth="1"/>
    <col min="5378" max="5388" width="11.25" style="145" customWidth="1"/>
    <col min="5389" max="5389" width="9" style="145" bestFit="1" customWidth="1"/>
    <col min="5390" max="5390" width="6.5" style="145" bestFit="1" customWidth="1"/>
    <col min="5391" max="5632" width="15.75" style="145"/>
    <col min="5633" max="5633" width="22" style="145" bestFit="1" customWidth="1"/>
    <col min="5634" max="5644" width="11.25" style="145" customWidth="1"/>
    <col min="5645" max="5645" width="9" style="145" bestFit="1" customWidth="1"/>
    <col min="5646" max="5646" width="6.5" style="145" bestFit="1" customWidth="1"/>
    <col min="5647" max="5888" width="15.75" style="145"/>
    <col min="5889" max="5889" width="22" style="145" bestFit="1" customWidth="1"/>
    <col min="5890" max="5900" width="11.25" style="145" customWidth="1"/>
    <col min="5901" max="5901" width="9" style="145" bestFit="1" customWidth="1"/>
    <col min="5902" max="5902" width="6.5" style="145" bestFit="1" customWidth="1"/>
    <col min="5903" max="6144" width="15.75" style="145"/>
    <col min="6145" max="6145" width="22" style="145" bestFit="1" customWidth="1"/>
    <col min="6146" max="6156" width="11.25" style="145" customWidth="1"/>
    <col min="6157" max="6157" width="9" style="145" bestFit="1" customWidth="1"/>
    <col min="6158" max="6158" width="6.5" style="145" bestFit="1" customWidth="1"/>
    <col min="6159" max="6400" width="15.75" style="145"/>
    <col min="6401" max="6401" width="22" style="145" bestFit="1" customWidth="1"/>
    <col min="6402" max="6412" width="11.25" style="145" customWidth="1"/>
    <col min="6413" max="6413" width="9" style="145" bestFit="1" customWidth="1"/>
    <col min="6414" max="6414" width="6.5" style="145" bestFit="1" customWidth="1"/>
    <col min="6415" max="6656" width="15.75" style="145"/>
    <col min="6657" max="6657" width="22" style="145" bestFit="1" customWidth="1"/>
    <col min="6658" max="6668" width="11.25" style="145" customWidth="1"/>
    <col min="6669" max="6669" width="9" style="145" bestFit="1" customWidth="1"/>
    <col min="6670" max="6670" width="6.5" style="145" bestFit="1" customWidth="1"/>
    <col min="6671" max="6912" width="15.75" style="145"/>
    <col min="6913" max="6913" width="22" style="145" bestFit="1" customWidth="1"/>
    <col min="6914" max="6924" width="11.25" style="145" customWidth="1"/>
    <col min="6925" max="6925" width="9" style="145" bestFit="1" customWidth="1"/>
    <col min="6926" max="6926" width="6.5" style="145" bestFit="1" customWidth="1"/>
    <col min="6927" max="7168" width="15.75" style="145"/>
    <col min="7169" max="7169" width="22" style="145" bestFit="1" customWidth="1"/>
    <col min="7170" max="7180" width="11.25" style="145" customWidth="1"/>
    <col min="7181" max="7181" width="9" style="145" bestFit="1" customWidth="1"/>
    <col min="7182" max="7182" width="6.5" style="145" bestFit="1" customWidth="1"/>
    <col min="7183" max="7424" width="15.75" style="145"/>
    <col min="7425" max="7425" width="22" style="145" bestFit="1" customWidth="1"/>
    <col min="7426" max="7436" width="11.25" style="145" customWidth="1"/>
    <col min="7437" max="7437" width="9" style="145" bestFit="1" customWidth="1"/>
    <col min="7438" max="7438" width="6.5" style="145" bestFit="1" customWidth="1"/>
    <col min="7439" max="7680" width="15.75" style="145"/>
    <col min="7681" max="7681" width="22" style="145" bestFit="1" customWidth="1"/>
    <col min="7682" max="7692" width="11.25" style="145" customWidth="1"/>
    <col min="7693" max="7693" width="9" style="145" bestFit="1" customWidth="1"/>
    <col min="7694" max="7694" width="6.5" style="145" bestFit="1" customWidth="1"/>
    <col min="7695" max="7936" width="15.75" style="145"/>
    <col min="7937" max="7937" width="22" style="145" bestFit="1" customWidth="1"/>
    <col min="7938" max="7948" width="11.25" style="145" customWidth="1"/>
    <col min="7949" max="7949" width="9" style="145" bestFit="1" customWidth="1"/>
    <col min="7950" max="7950" width="6.5" style="145" bestFit="1" customWidth="1"/>
    <col min="7951" max="8192" width="15.75" style="145"/>
    <col min="8193" max="8193" width="22" style="145" bestFit="1" customWidth="1"/>
    <col min="8194" max="8204" width="11.25" style="145" customWidth="1"/>
    <col min="8205" max="8205" width="9" style="145" bestFit="1" customWidth="1"/>
    <col min="8206" max="8206" width="6.5" style="145" bestFit="1" customWidth="1"/>
    <col min="8207" max="8448" width="15.75" style="145"/>
    <col min="8449" max="8449" width="22" style="145" bestFit="1" customWidth="1"/>
    <col min="8450" max="8460" width="11.25" style="145" customWidth="1"/>
    <col min="8461" max="8461" width="9" style="145" bestFit="1" customWidth="1"/>
    <col min="8462" max="8462" width="6.5" style="145" bestFit="1" customWidth="1"/>
    <col min="8463" max="8704" width="15.75" style="145"/>
    <col min="8705" max="8705" width="22" style="145" bestFit="1" customWidth="1"/>
    <col min="8706" max="8716" width="11.25" style="145" customWidth="1"/>
    <col min="8717" max="8717" width="9" style="145" bestFit="1" customWidth="1"/>
    <col min="8718" max="8718" width="6.5" style="145" bestFit="1" customWidth="1"/>
    <col min="8719" max="8960" width="15.75" style="145"/>
    <col min="8961" max="8961" width="22" style="145" bestFit="1" customWidth="1"/>
    <col min="8962" max="8972" width="11.25" style="145" customWidth="1"/>
    <col min="8973" max="8973" width="9" style="145" bestFit="1" customWidth="1"/>
    <col min="8974" max="8974" width="6.5" style="145" bestFit="1" customWidth="1"/>
    <col min="8975" max="9216" width="15.75" style="145"/>
    <col min="9217" max="9217" width="22" style="145" bestFit="1" customWidth="1"/>
    <col min="9218" max="9228" width="11.25" style="145" customWidth="1"/>
    <col min="9229" max="9229" width="9" style="145" bestFit="1" customWidth="1"/>
    <col min="9230" max="9230" width="6.5" style="145" bestFit="1" customWidth="1"/>
    <col min="9231" max="9472" width="15.75" style="145"/>
    <col min="9473" max="9473" width="22" style="145" bestFit="1" customWidth="1"/>
    <col min="9474" max="9484" width="11.25" style="145" customWidth="1"/>
    <col min="9485" max="9485" width="9" style="145" bestFit="1" customWidth="1"/>
    <col min="9486" max="9486" width="6.5" style="145" bestFit="1" customWidth="1"/>
    <col min="9487" max="9728" width="15.75" style="145"/>
    <col min="9729" max="9729" width="22" style="145" bestFit="1" customWidth="1"/>
    <col min="9730" max="9740" width="11.25" style="145" customWidth="1"/>
    <col min="9741" max="9741" width="9" style="145" bestFit="1" customWidth="1"/>
    <col min="9742" max="9742" width="6.5" style="145" bestFit="1" customWidth="1"/>
    <col min="9743" max="9984" width="15.75" style="145"/>
    <col min="9985" max="9985" width="22" style="145" bestFit="1" customWidth="1"/>
    <col min="9986" max="9996" width="11.25" style="145" customWidth="1"/>
    <col min="9997" max="9997" width="9" style="145" bestFit="1" customWidth="1"/>
    <col min="9998" max="9998" width="6.5" style="145" bestFit="1" customWidth="1"/>
    <col min="9999" max="10240" width="15.75" style="145"/>
    <col min="10241" max="10241" width="22" style="145" bestFit="1" customWidth="1"/>
    <col min="10242" max="10252" width="11.25" style="145" customWidth="1"/>
    <col min="10253" max="10253" width="9" style="145" bestFit="1" customWidth="1"/>
    <col min="10254" max="10254" width="6.5" style="145" bestFit="1" customWidth="1"/>
    <col min="10255" max="10496" width="15.75" style="145"/>
    <col min="10497" max="10497" width="22" style="145" bestFit="1" customWidth="1"/>
    <col min="10498" max="10508" width="11.25" style="145" customWidth="1"/>
    <col min="10509" max="10509" width="9" style="145" bestFit="1" customWidth="1"/>
    <col min="10510" max="10510" width="6.5" style="145" bestFit="1" customWidth="1"/>
    <col min="10511" max="10752" width="15.75" style="145"/>
    <col min="10753" max="10753" width="22" style="145" bestFit="1" customWidth="1"/>
    <col min="10754" max="10764" width="11.25" style="145" customWidth="1"/>
    <col min="10765" max="10765" width="9" style="145" bestFit="1" customWidth="1"/>
    <col min="10766" max="10766" width="6.5" style="145" bestFit="1" customWidth="1"/>
    <col min="10767" max="11008" width="15.75" style="145"/>
    <col min="11009" max="11009" width="22" style="145" bestFit="1" customWidth="1"/>
    <col min="11010" max="11020" width="11.25" style="145" customWidth="1"/>
    <col min="11021" max="11021" width="9" style="145" bestFit="1" customWidth="1"/>
    <col min="11022" max="11022" width="6.5" style="145" bestFit="1" customWidth="1"/>
    <col min="11023" max="11264" width="15.75" style="145"/>
    <col min="11265" max="11265" width="22" style="145" bestFit="1" customWidth="1"/>
    <col min="11266" max="11276" width="11.25" style="145" customWidth="1"/>
    <col min="11277" max="11277" width="9" style="145" bestFit="1" customWidth="1"/>
    <col min="11278" max="11278" width="6.5" style="145" bestFit="1" customWidth="1"/>
    <col min="11279" max="11520" width="15.75" style="145"/>
    <col min="11521" max="11521" width="22" style="145" bestFit="1" customWidth="1"/>
    <col min="11522" max="11532" width="11.25" style="145" customWidth="1"/>
    <col min="11533" max="11533" width="9" style="145" bestFit="1" customWidth="1"/>
    <col min="11534" max="11534" width="6.5" style="145" bestFit="1" customWidth="1"/>
    <col min="11535" max="11776" width="15.75" style="145"/>
    <col min="11777" max="11777" width="22" style="145" bestFit="1" customWidth="1"/>
    <col min="11778" max="11788" width="11.25" style="145" customWidth="1"/>
    <col min="11789" max="11789" width="9" style="145" bestFit="1" customWidth="1"/>
    <col min="11790" max="11790" width="6.5" style="145" bestFit="1" customWidth="1"/>
    <col min="11791" max="12032" width="15.75" style="145"/>
    <col min="12033" max="12033" width="22" style="145" bestFit="1" customWidth="1"/>
    <col min="12034" max="12044" width="11.25" style="145" customWidth="1"/>
    <col min="12045" max="12045" width="9" style="145" bestFit="1" customWidth="1"/>
    <col min="12046" max="12046" width="6.5" style="145" bestFit="1" customWidth="1"/>
    <col min="12047" max="12288" width="15.75" style="145"/>
    <col min="12289" max="12289" width="22" style="145" bestFit="1" customWidth="1"/>
    <col min="12290" max="12300" width="11.25" style="145" customWidth="1"/>
    <col min="12301" max="12301" width="9" style="145" bestFit="1" customWidth="1"/>
    <col min="12302" max="12302" width="6.5" style="145" bestFit="1" customWidth="1"/>
    <col min="12303" max="12544" width="15.75" style="145"/>
    <col min="12545" max="12545" width="22" style="145" bestFit="1" customWidth="1"/>
    <col min="12546" max="12556" width="11.25" style="145" customWidth="1"/>
    <col min="12557" max="12557" width="9" style="145" bestFit="1" customWidth="1"/>
    <col min="12558" max="12558" width="6.5" style="145" bestFit="1" customWidth="1"/>
    <col min="12559" max="12800" width="15.75" style="145"/>
    <col min="12801" max="12801" width="22" style="145" bestFit="1" customWidth="1"/>
    <col min="12802" max="12812" width="11.25" style="145" customWidth="1"/>
    <col min="12813" max="12813" width="9" style="145" bestFit="1" customWidth="1"/>
    <col min="12814" max="12814" width="6.5" style="145" bestFit="1" customWidth="1"/>
    <col min="12815" max="13056" width="15.75" style="145"/>
    <col min="13057" max="13057" width="22" style="145" bestFit="1" customWidth="1"/>
    <col min="13058" max="13068" width="11.25" style="145" customWidth="1"/>
    <col min="13069" max="13069" width="9" style="145" bestFit="1" customWidth="1"/>
    <col min="13070" max="13070" width="6.5" style="145" bestFit="1" customWidth="1"/>
    <col min="13071" max="13312" width="15.75" style="145"/>
    <col min="13313" max="13313" width="22" style="145" bestFit="1" customWidth="1"/>
    <col min="13314" max="13324" width="11.25" style="145" customWidth="1"/>
    <col min="13325" max="13325" width="9" style="145" bestFit="1" customWidth="1"/>
    <col min="13326" max="13326" width="6.5" style="145" bestFit="1" customWidth="1"/>
    <col min="13327" max="13568" width="15.75" style="145"/>
    <col min="13569" max="13569" width="22" style="145" bestFit="1" customWidth="1"/>
    <col min="13570" max="13580" width="11.25" style="145" customWidth="1"/>
    <col min="13581" max="13581" width="9" style="145" bestFit="1" customWidth="1"/>
    <col min="13582" max="13582" width="6.5" style="145" bestFit="1" customWidth="1"/>
    <col min="13583" max="13824" width="15.75" style="145"/>
    <col min="13825" max="13825" width="22" style="145" bestFit="1" customWidth="1"/>
    <col min="13826" max="13836" width="11.25" style="145" customWidth="1"/>
    <col min="13837" max="13837" width="9" style="145" bestFit="1" customWidth="1"/>
    <col min="13838" max="13838" width="6.5" style="145" bestFit="1" customWidth="1"/>
    <col min="13839" max="14080" width="15.75" style="145"/>
    <col min="14081" max="14081" width="22" style="145" bestFit="1" customWidth="1"/>
    <col min="14082" max="14092" width="11.25" style="145" customWidth="1"/>
    <col min="14093" max="14093" width="9" style="145" bestFit="1" customWidth="1"/>
    <col min="14094" max="14094" width="6.5" style="145" bestFit="1" customWidth="1"/>
    <col min="14095" max="14336" width="15.75" style="145"/>
    <col min="14337" max="14337" width="22" style="145" bestFit="1" customWidth="1"/>
    <col min="14338" max="14348" width="11.25" style="145" customWidth="1"/>
    <col min="14349" max="14349" width="9" style="145" bestFit="1" customWidth="1"/>
    <col min="14350" max="14350" width="6.5" style="145" bestFit="1" customWidth="1"/>
    <col min="14351" max="14592" width="15.75" style="145"/>
    <col min="14593" max="14593" width="22" style="145" bestFit="1" customWidth="1"/>
    <col min="14594" max="14604" width="11.25" style="145" customWidth="1"/>
    <col min="14605" max="14605" width="9" style="145" bestFit="1" customWidth="1"/>
    <col min="14606" max="14606" width="6.5" style="145" bestFit="1" customWidth="1"/>
    <col min="14607" max="14848" width="15.75" style="145"/>
    <col min="14849" max="14849" width="22" style="145" bestFit="1" customWidth="1"/>
    <col min="14850" max="14860" width="11.25" style="145" customWidth="1"/>
    <col min="14861" max="14861" width="9" style="145" bestFit="1" customWidth="1"/>
    <col min="14862" max="14862" width="6.5" style="145" bestFit="1" customWidth="1"/>
    <col min="14863" max="15104" width="15.75" style="145"/>
    <col min="15105" max="15105" width="22" style="145" bestFit="1" customWidth="1"/>
    <col min="15106" max="15116" width="11.25" style="145" customWidth="1"/>
    <col min="15117" max="15117" width="9" style="145" bestFit="1" customWidth="1"/>
    <col min="15118" max="15118" width="6.5" style="145" bestFit="1" customWidth="1"/>
    <col min="15119" max="15360" width="15.75" style="145"/>
    <col min="15361" max="15361" width="22" style="145" bestFit="1" customWidth="1"/>
    <col min="15362" max="15372" width="11.25" style="145" customWidth="1"/>
    <col min="15373" max="15373" width="9" style="145" bestFit="1" customWidth="1"/>
    <col min="15374" max="15374" width="6.5" style="145" bestFit="1" customWidth="1"/>
    <col min="15375" max="15616" width="15.75" style="145"/>
    <col min="15617" max="15617" width="22" style="145" bestFit="1" customWidth="1"/>
    <col min="15618" max="15628" width="11.25" style="145" customWidth="1"/>
    <col min="15629" max="15629" width="9" style="145" bestFit="1" customWidth="1"/>
    <col min="15630" max="15630" width="6.5" style="145" bestFit="1" customWidth="1"/>
    <col min="15631" max="15872" width="15.75" style="145"/>
    <col min="15873" max="15873" width="22" style="145" bestFit="1" customWidth="1"/>
    <col min="15874" max="15884" width="11.25" style="145" customWidth="1"/>
    <col min="15885" max="15885" width="9" style="145" bestFit="1" customWidth="1"/>
    <col min="15886" max="15886" width="6.5" style="145" bestFit="1" customWidth="1"/>
    <col min="15887" max="16128" width="15.75" style="145"/>
    <col min="16129" max="16129" width="22" style="145" bestFit="1" customWidth="1"/>
    <col min="16130" max="16140" width="11.25" style="145" customWidth="1"/>
    <col min="16141" max="16141" width="9" style="145" bestFit="1" customWidth="1"/>
    <col min="16142" max="16142" width="6.5" style="145" bestFit="1" customWidth="1"/>
    <col min="16143" max="16384" width="15.75" style="145"/>
  </cols>
  <sheetData>
    <row r="1" spans="1:12" s="12" customFormat="1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８月(中旬)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80"/>
      <c r="B2" s="187" t="s">
        <v>88</v>
      </c>
      <c r="C2" s="188"/>
      <c r="D2" s="188"/>
      <c r="E2" s="189"/>
      <c r="F2" s="187" t="s">
        <v>243</v>
      </c>
      <c r="G2" s="188"/>
      <c r="H2" s="188"/>
      <c r="I2" s="189"/>
      <c r="J2" s="187" t="s">
        <v>244</v>
      </c>
      <c r="K2" s="188"/>
      <c r="L2" s="189"/>
    </row>
    <row r="3" spans="1:12" x14ac:dyDescent="0.4">
      <c r="A3" s="178"/>
      <c r="B3" s="181"/>
      <c r="C3" s="182"/>
      <c r="D3" s="182"/>
      <c r="E3" s="183"/>
      <c r="F3" s="181"/>
      <c r="G3" s="182"/>
      <c r="H3" s="182"/>
      <c r="I3" s="183"/>
      <c r="J3" s="181"/>
      <c r="K3" s="182"/>
      <c r="L3" s="183"/>
    </row>
    <row r="4" spans="1:12" x14ac:dyDescent="0.4">
      <c r="A4" s="178"/>
      <c r="B4" s="177" t="s">
        <v>127</v>
      </c>
      <c r="C4" s="177" t="s">
        <v>209</v>
      </c>
      <c r="D4" s="178" t="s">
        <v>87</v>
      </c>
      <c r="E4" s="178"/>
      <c r="F4" s="173" t="str">
        <f>+B4</f>
        <v>(05'8/11～20)</v>
      </c>
      <c r="G4" s="173" t="str">
        <f>+C4</f>
        <v>(04'8/11～20)</v>
      </c>
      <c r="H4" s="178" t="s">
        <v>87</v>
      </c>
      <c r="I4" s="178"/>
      <c r="J4" s="173" t="str">
        <f>+B4</f>
        <v>(05'8/11～20)</v>
      </c>
      <c r="K4" s="173" t="str">
        <f>+C4</f>
        <v>(04'8/11～20)</v>
      </c>
      <c r="L4" s="179" t="s">
        <v>85</v>
      </c>
    </row>
    <row r="5" spans="1:12" s="147" customFormat="1" x14ac:dyDescent="0.4">
      <c r="A5" s="178"/>
      <c r="B5" s="177"/>
      <c r="C5" s="177"/>
      <c r="D5" s="146" t="s">
        <v>86</v>
      </c>
      <c r="E5" s="146" t="s">
        <v>85</v>
      </c>
      <c r="F5" s="173"/>
      <c r="G5" s="173"/>
      <c r="H5" s="146" t="s">
        <v>86</v>
      </c>
      <c r="I5" s="146" t="s">
        <v>85</v>
      </c>
      <c r="J5" s="173"/>
      <c r="K5" s="173"/>
      <c r="L5" s="180"/>
    </row>
    <row r="6" spans="1:12" s="150" customFormat="1" x14ac:dyDescent="0.4">
      <c r="A6" s="148" t="s">
        <v>97</v>
      </c>
      <c r="B6" s="43">
        <f>+B7+B33</f>
        <v>199687</v>
      </c>
      <c r="C6" s="43">
        <f>+C7+C33</f>
        <v>184046.12820512819</v>
      </c>
      <c r="D6" s="20">
        <f t="shared" ref="D6:D50" si="0">+B6/C6</f>
        <v>1.08498343294372</v>
      </c>
      <c r="E6" s="149">
        <f t="shared" ref="E6:E50" si="1">+B6-C6</f>
        <v>15640.871794871811</v>
      </c>
      <c r="F6" s="43">
        <f>+F7+F33</f>
        <v>239480</v>
      </c>
      <c r="G6" s="43">
        <f>+G7+G33</f>
        <v>223159</v>
      </c>
      <c r="H6" s="20">
        <f t="shared" ref="H6:H50" si="2">+F6/G6</f>
        <v>1.0731361943726223</v>
      </c>
      <c r="I6" s="149">
        <f t="shared" ref="I6:I50" si="3">+F6-G6</f>
        <v>16321</v>
      </c>
      <c r="J6" s="20">
        <f t="shared" ref="J6:K37" si="4">+B6/F6</f>
        <v>0.83383581092366799</v>
      </c>
      <c r="K6" s="20">
        <f t="shared" si="4"/>
        <v>0.82473092371415979</v>
      </c>
      <c r="L6" s="33">
        <f t="shared" ref="L6:L50" si="5">+J6-K6</f>
        <v>9.1048872095081945E-3</v>
      </c>
    </row>
    <row r="7" spans="1:12" s="150" customFormat="1" x14ac:dyDescent="0.4">
      <c r="A7" s="148" t="s">
        <v>84</v>
      </c>
      <c r="B7" s="43">
        <f>+B8+B14+B30</f>
        <v>98504</v>
      </c>
      <c r="C7" s="43">
        <f>+C8+C14+C30</f>
        <v>92018.128205128203</v>
      </c>
      <c r="D7" s="20">
        <f t="shared" si="0"/>
        <v>1.0704847177548906</v>
      </c>
      <c r="E7" s="149">
        <f t="shared" si="1"/>
        <v>6485.8717948717967</v>
      </c>
      <c r="F7" s="43">
        <f>+F8+F14+F30</f>
        <v>119122</v>
      </c>
      <c r="G7" s="43">
        <f>+G8+G14+G30</f>
        <v>112200</v>
      </c>
      <c r="H7" s="20">
        <f t="shared" si="2"/>
        <v>1.0616934046345812</v>
      </c>
      <c r="I7" s="149">
        <f t="shared" si="3"/>
        <v>6922</v>
      </c>
      <c r="J7" s="20">
        <f t="shared" si="4"/>
        <v>0.82691694229445445</v>
      </c>
      <c r="K7" s="20">
        <f t="shared" si="4"/>
        <v>0.82012591983180216</v>
      </c>
      <c r="L7" s="33">
        <f t="shared" si="5"/>
        <v>6.7910224626522853E-3</v>
      </c>
    </row>
    <row r="8" spans="1:12" x14ac:dyDescent="0.4">
      <c r="A8" s="163" t="s">
        <v>91</v>
      </c>
      <c r="B8" s="46">
        <f>SUM(B9:B13)</f>
        <v>78956</v>
      </c>
      <c r="C8" s="46">
        <f>SUM(C9:C13)</f>
        <v>72759</v>
      </c>
      <c r="D8" s="38">
        <f t="shared" si="0"/>
        <v>1.0851715938921644</v>
      </c>
      <c r="E8" s="164">
        <f t="shared" si="1"/>
        <v>6197</v>
      </c>
      <c r="F8" s="46">
        <f>SUM(F9:F13)</f>
        <v>95903</v>
      </c>
      <c r="G8" s="46">
        <f>SUM(G9:G13)</f>
        <v>89134</v>
      </c>
      <c r="H8" s="38">
        <f t="shared" si="2"/>
        <v>1.0759418403751655</v>
      </c>
      <c r="I8" s="164">
        <f t="shared" si="3"/>
        <v>6769</v>
      </c>
      <c r="J8" s="38">
        <f t="shared" si="4"/>
        <v>0.82329019947238358</v>
      </c>
      <c r="K8" s="38">
        <f t="shared" si="4"/>
        <v>0.81628783629142643</v>
      </c>
      <c r="L8" s="108">
        <f t="shared" si="5"/>
        <v>7.0023631809571496E-3</v>
      </c>
    </row>
    <row r="9" spans="1:12" x14ac:dyDescent="0.4">
      <c r="A9" s="153" t="s">
        <v>82</v>
      </c>
      <c r="B9" s="47">
        <f>+'[8]8月動向(20)'!B9-'[8]8月動向(10)'!B8</f>
        <v>42466</v>
      </c>
      <c r="C9" s="47">
        <f>+'[8]8月動向(20)'!C9-'[8]8月動向(10)'!C8</f>
        <v>39446</v>
      </c>
      <c r="D9" s="25">
        <f t="shared" si="0"/>
        <v>1.076560360999848</v>
      </c>
      <c r="E9" s="154">
        <f t="shared" si="1"/>
        <v>3020</v>
      </c>
      <c r="F9" s="47">
        <f>+'[8]8月動向(20)'!F9-'[8]8月動向(10)'!F8</f>
        <v>51783</v>
      </c>
      <c r="G9" s="47">
        <f>+'[8]8月動向(20)'!G9-'[8]8月動向(10)'!G8</f>
        <v>49544</v>
      </c>
      <c r="H9" s="25">
        <f t="shared" si="2"/>
        <v>1.0451921524301631</v>
      </c>
      <c r="I9" s="154">
        <f t="shared" si="3"/>
        <v>2239</v>
      </c>
      <c r="J9" s="25">
        <f t="shared" si="4"/>
        <v>0.8200760867466157</v>
      </c>
      <c r="K9" s="25">
        <f t="shared" si="4"/>
        <v>0.79618117229129659</v>
      </c>
      <c r="L9" s="24">
        <f t="shared" si="5"/>
        <v>2.3894914455319105E-2</v>
      </c>
    </row>
    <row r="10" spans="1:12" x14ac:dyDescent="0.4">
      <c r="A10" s="155" t="s">
        <v>83</v>
      </c>
      <c r="B10" s="44">
        <f>+'[8]8月動向(20)'!B10-'[8]8月動向(10)'!B9</f>
        <v>16076</v>
      </c>
      <c r="C10" s="44">
        <f>+'[8]8月動向(20)'!C10-'[8]8月動向(10)'!C9</f>
        <v>14376</v>
      </c>
      <c r="D10" s="27">
        <f t="shared" si="0"/>
        <v>1.1182526432943796</v>
      </c>
      <c r="E10" s="156">
        <f t="shared" si="1"/>
        <v>1700</v>
      </c>
      <c r="F10" s="47">
        <f>+'[8]8月動向(20)'!F10-'[8]8月動向(10)'!F9</f>
        <v>18450</v>
      </c>
      <c r="G10" s="44">
        <f>+'[8]8月動向(20)'!G10-'[8]8月動向(10)'!G9</f>
        <v>16320</v>
      </c>
      <c r="H10" s="27">
        <f t="shared" si="2"/>
        <v>1.130514705882353</v>
      </c>
      <c r="I10" s="156">
        <f t="shared" si="3"/>
        <v>2130</v>
      </c>
      <c r="J10" s="27">
        <f t="shared" si="4"/>
        <v>0.87132791327913284</v>
      </c>
      <c r="K10" s="27">
        <f t="shared" si="4"/>
        <v>0.88088235294117645</v>
      </c>
      <c r="L10" s="32">
        <f t="shared" si="5"/>
        <v>-9.5544396620436123E-3</v>
      </c>
    </row>
    <row r="11" spans="1:12" x14ac:dyDescent="0.4">
      <c r="A11" s="155" t="s">
        <v>96</v>
      </c>
      <c r="B11" s="44">
        <f>+'[8]8月動向(20)'!B11-'[8]8月動向(10)'!B10</f>
        <v>4806</v>
      </c>
      <c r="C11" s="44">
        <f>+'[8]8月動向(20)'!C11-'[8]8月動向(10)'!C10</f>
        <v>3303</v>
      </c>
      <c r="D11" s="27">
        <f t="shared" si="0"/>
        <v>1.4550408719346049</v>
      </c>
      <c r="E11" s="156">
        <f t="shared" si="1"/>
        <v>1503</v>
      </c>
      <c r="F11" s="44">
        <f>+'[8]8月動向(20)'!F11-'[8]8月動向(10)'!F10</f>
        <v>5310</v>
      </c>
      <c r="G11" s="44">
        <f>+'[8]8月動向(20)'!G11-'[8]8月動向(10)'!G10</f>
        <v>3597</v>
      </c>
      <c r="H11" s="27">
        <f t="shared" si="2"/>
        <v>1.4762301918265222</v>
      </c>
      <c r="I11" s="156">
        <f t="shared" si="3"/>
        <v>1713</v>
      </c>
      <c r="J11" s="27">
        <f t="shared" si="4"/>
        <v>0.90508474576271192</v>
      </c>
      <c r="K11" s="27">
        <f t="shared" si="4"/>
        <v>0.91826522101751462</v>
      </c>
      <c r="L11" s="32">
        <f t="shared" si="5"/>
        <v>-1.3180475254802704E-2</v>
      </c>
    </row>
    <row r="12" spans="1:12" x14ac:dyDescent="0.4">
      <c r="A12" s="155" t="s">
        <v>80</v>
      </c>
      <c r="B12" s="44">
        <f>+'[8]8月動向(20)'!B12-'[8]8月動向(10)'!B11</f>
        <v>7916</v>
      </c>
      <c r="C12" s="44">
        <f>+'[8]8月動向(20)'!C12-'[8]8月動向(10)'!C11</f>
        <v>8086</v>
      </c>
      <c r="D12" s="27">
        <f t="shared" si="0"/>
        <v>0.97897600791491468</v>
      </c>
      <c r="E12" s="156">
        <f t="shared" si="1"/>
        <v>-170</v>
      </c>
      <c r="F12" s="44">
        <f>+'[8]8月動向(20)'!F12-'[8]8月動向(10)'!F11</f>
        <v>9600</v>
      </c>
      <c r="G12" s="44">
        <f>+'[8]8月動向(20)'!G12-'[8]8月動向(10)'!G11</f>
        <v>9807</v>
      </c>
      <c r="H12" s="27">
        <f t="shared" si="2"/>
        <v>0.97889262771489749</v>
      </c>
      <c r="I12" s="156">
        <f t="shared" si="3"/>
        <v>-207</v>
      </c>
      <c r="J12" s="27">
        <f t="shared" si="4"/>
        <v>0.82458333333333333</v>
      </c>
      <c r="K12" s="27">
        <f t="shared" si="4"/>
        <v>0.8245131028856939</v>
      </c>
      <c r="L12" s="32">
        <f t="shared" si="5"/>
        <v>7.0230447639429983E-5</v>
      </c>
    </row>
    <row r="13" spans="1:12" x14ac:dyDescent="0.4">
      <c r="A13" s="155" t="s">
        <v>81</v>
      </c>
      <c r="B13" s="44">
        <f>+'[8]8月動向(20)'!B13-'[8]8月動向(10)'!B12</f>
        <v>7692</v>
      </c>
      <c r="C13" s="44">
        <f>+'[8]8月動向(20)'!C13-'[8]8月動向(10)'!C12</f>
        <v>7548</v>
      </c>
      <c r="D13" s="27">
        <f>+B13/C13</f>
        <v>1.0190779014308426</v>
      </c>
      <c r="E13" s="156">
        <f>+B13-C13</f>
        <v>144</v>
      </c>
      <c r="F13" s="44">
        <f>+'[8]8月動向(20)'!F13-'[8]8月動向(10)'!F12</f>
        <v>10760</v>
      </c>
      <c r="G13" s="44">
        <f>+'[8]8月動向(20)'!G13-'[8]8月動向(10)'!G12</f>
        <v>9866</v>
      </c>
      <c r="H13" s="27">
        <f>+F13/G13</f>
        <v>1.090614230691263</v>
      </c>
      <c r="I13" s="156">
        <f>+F13-G13</f>
        <v>894</v>
      </c>
      <c r="J13" s="27">
        <f>+B13/F13</f>
        <v>0.71486988847583643</v>
      </c>
      <c r="K13" s="27">
        <f>+C13/G13</f>
        <v>0.76505169268193796</v>
      </c>
      <c r="L13" s="32">
        <f>+J13-K13</f>
        <v>-5.0181804206101521E-2</v>
      </c>
    </row>
    <row r="14" spans="1:12" x14ac:dyDescent="0.4">
      <c r="A14" s="146" t="s">
        <v>90</v>
      </c>
      <c r="B14" s="48">
        <f>SUM(B15:B29)</f>
        <v>18237</v>
      </c>
      <c r="C14" s="48">
        <f>SUM(C15:C29)</f>
        <v>17804.128205128203</v>
      </c>
      <c r="D14" s="31">
        <f t="shared" si="0"/>
        <v>1.0243130014502544</v>
      </c>
      <c r="E14" s="151">
        <f t="shared" si="1"/>
        <v>432.87179487179674</v>
      </c>
      <c r="F14" s="48">
        <f>SUM(F15:F29)</f>
        <v>21269</v>
      </c>
      <c r="G14" s="48">
        <f>SUM(G15:G29)</f>
        <v>21350</v>
      </c>
      <c r="H14" s="31">
        <f t="shared" si="2"/>
        <v>0.99620608899297425</v>
      </c>
      <c r="I14" s="151">
        <f t="shared" si="3"/>
        <v>-81</v>
      </c>
      <c r="J14" s="31">
        <f t="shared" si="4"/>
        <v>0.85744510790352158</v>
      </c>
      <c r="K14" s="31">
        <f t="shared" si="4"/>
        <v>0.83391701194979873</v>
      </c>
      <c r="L14" s="30">
        <f t="shared" si="5"/>
        <v>2.352809595372285E-2</v>
      </c>
    </row>
    <row r="15" spans="1:12" x14ac:dyDescent="0.4">
      <c r="A15" s="153" t="s">
        <v>253</v>
      </c>
      <c r="B15" s="47">
        <f>+'[8]8月動向(20)'!B15-'[8]8月動向(10)'!B14</f>
        <v>1279</v>
      </c>
      <c r="C15" s="47">
        <f>+'[8]8月動向(20)'!C15-'[8]8月動向(10)'!C14</f>
        <v>1190</v>
      </c>
      <c r="D15" s="25">
        <f t="shared" si="0"/>
        <v>1.0747899159663865</v>
      </c>
      <c r="E15" s="154">
        <f t="shared" si="1"/>
        <v>89</v>
      </c>
      <c r="F15" s="47">
        <f>+'[8]8月動向(20)'!F15-'[8]8月動向(10)'!F14</f>
        <v>1500</v>
      </c>
      <c r="G15" s="47">
        <f>+'[8]8月動向(20)'!G15-'[8]8月動向(10)'!G14</f>
        <v>1500</v>
      </c>
      <c r="H15" s="25">
        <f t="shared" si="2"/>
        <v>1</v>
      </c>
      <c r="I15" s="154">
        <f t="shared" si="3"/>
        <v>0</v>
      </c>
      <c r="J15" s="25">
        <f t="shared" si="4"/>
        <v>0.85266666666666668</v>
      </c>
      <c r="K15" s="25">
        <f t="shared" si="4"/>
        <v>0.79333333333333333</v>
      </c>
      <c r="L15" s="24">
        <f t="shared" si="5"/>
        <v>5.9333333333333349E-2</v>
      </c>
    </row>
    <row r="16" spans="1:12" x14ac:dyDescent="0.4">
      <c r="A16" s="155" t="s">
        <v>255</v>
      </c>
      <c r="B16" s="44">
        <f>+'[8]8月動向(20)'!B16-'[8]8月動向(10)'!B15</f>
        <v>1430</v>
      </c>
      <c r="C16" s="44">
        <f>+'[8]8月動向(20)'!C16-'[8]8月動向(10)'!C15</f>
        <v>1411</v>
      </c>
      <c r="D16" s="27">
        <f t="shared" si="0"/>
        <v>1.0134656272147413</v>
      </c>
      <c r="E16" s="156">
        <f t="shared" si="1"/>
        <v>19</v>
      </c>
      <c r="F16" s="44">
        <f>+'[8]8月動向(20)'!F16-'[8]8月動向(10)'!F15</f>
        <v>1500</v>
      </c>
      <c r="G16" s="44">
        <f>+'[8]8月動向(20)'!G16-'[8]8月動向(10)'!G15</f>
        <v>1500</v>
      </c>
      <c r="H16" s="27">
        <f t="shared" si="2"/>
        <v>1</v>
      </c>
      <c r="I16" s="156">
        <f t="shared" si="3"/>
        <v>0</v>
      </c>
      <c r="J16" s="27">
        <f t="shared" si="4"/>
        <v>0.95333333333333337</v>
      </c>
      <c r="K16" s="27">
        <f t="shared" si="4"/>
        <v>0.94066666666666665</v>
      </c>
      <c r="L16" s="32">
        <f t="shared" si="5"/>
        <v>1.2666666666666715E-2</v>
      </c>
    </row>
    <row r="17" spans="1:12" x14ac:dyDescent="0.4">
      <c r="A17" s="155" t="s">
        <v>250</v>
      </c>
      <c r="B17" s="44">
        <f>+'[8]8月動向(20)'!B17-'[8]8月動向(10)'!B16</f>
        <v>2588</v>
      </c>
      <c r="C17" s="44">
        <f>+'[8]8月動向(20)'!C17-'[8]8月動向(10)'!C16</f>
        <v>2226</v>
      </c>
      <c r="D17" s="27">
        <f t="shared" si="0"/>
        <v>1.1626235399820306</v>
      </c>
      <c r="E17" s="156">
        <f t="shared" si="1"/>
        <v>362</v>
      </c>
      <c r="F17" s="44">
        <f>+'[8]8月動向(20)'!F17-'[8]8月動向(10)'!F16</f>
        <v>2700</v>
      </c>
      <c r="G17" s="44">
        <f>+'[8]8月動向(20)'!G17-'[8]8月動向(10)'!G16</f>
        <v>2430</v>
      </c>
      <c r="H17" s="27">
        <f t="shared" si="2"/>
        <v>1.1111111111111112</v>
      </c>
      <c r="I17" s="156">
        <f t="shared" si="3"/>
        <v>270</v>
      </c>
      <c r="J17" s="27">
        <f t="shared" si="4"/>
        <v>0.95851851851851855</v>
      </c>
      <c r="K17" s="27">
        <f t="shared" si="4"/>
        <v>0.91604938271604941</v>
      </c>
      <c r="L17" s="32">
        <f t="shared" si="5"/>
        <v>4.2469135802469138E-2</v>
      </c>
    </row>
    <row r="18" spans="1:12" x14ac:dyDescent="0.4">
      <c r="A18" s="155" t="s">
        <v>257</v>
      </c>
      <c r="B18" s="44">
        <f>+'[8]8月動向(20)'!B18-'[8]8月動向(10)'!B17</f>
        <v>1474</v>
      </c>
      <c r="C18" s="44">
        <f>+'[8]8月動向(20)'!C18-'[8]8月動向(10)'!C17</f>
        <v>1540</v>
      </c>
      <c r="D18" s="27">
        <f t="shared" si="0"/>
        <v>0.95714285714285718</v>
      </c>
      <c r="E18" s="156">
        <f t="shared" si="1"/>
        <v>-66</v>
      </c>
      <c r="F18" s="44">
        <f>+'[8]8月動向(20)'!F18-'[8]8月動向(10)'!F17</f>
        <v>1950</v>
      </c>
      <c r="G18" s="44">
        <f>+'[8]8月動向(20)'!G18-'[8]8月動向(10)'!G17</f>
        <v>1950</v>
      </c>
      <c r="H18" s="27">
        <f t="shared" si="2"/>
        <v>1</v>
      </c>
      <c r="I18" s="156">
        <f t="shared" si="3"/>
        <v>0</v>
      </c>
      <c r="J18" s="27">
        <f t="shared" si="4"/>
        <v>0.75589743589743585</v>
      </c>
      <c r="K18" s="27">
        <f t="shared" si="4"/>
        <v>0.78974358974358971</v>
      </c>
      <c r="L18" s="32">
        <f t="shared" si="5"/>
        <v>-3.3846153846153859E-2</v>
      </c>
    </row>
    <row r="19" spans="1:12" x14ac:dyDescent="0.4">
      <c r="A19" s="155" t="s">
        <v>249</v>
      </c>
      <c r="B19" s="45">
        <f>+'[8]8月動向(20)'!B19-'[8]8月動向(10)'!B18</f>
        <v>1415</v>
      </c>
      <c r="C19" s="45">
        <f>+'[8]8月動向(20)'!C19-'[8]8月動向(10)'!C18</f>
        <v>1335</v>
      </c>
      <c r="D19" s="23">
        <f t="shared" si="0"/>
        <v>1.0599250936329587</v>
      </c>
      <c r="E19" s="159">
        <f t="shared" si="1"/>
        <v>80</v>
      </c>
      <c r="F19" s="45">
        <f>+'[8]8月動向(20)'!F19-'[8]8月動向(10)'!F18</f>
        <v>1500</v>
      </c>
      <c r="G19" s="45">
        <f>+'[8]8月動向(20)'!G19-'[8]8月動向(10)'!G18</f>
        <v>1500</v>
      </c>
      <c r="H19" s="23">
        <f t="shared" si="2"/>
        <v>1</v>
      </c>
      <c r="I19" s="159">
        <f t="shared" si="3"/>
        <v>0</v>
      </c>
      <c r="J19" s="23">
        <f t="shared" si="4"/>
        <v>0.94333333333333336</v>
      </c>
      <c r="K19" s="23">
        <f t="shared" si="4"/>
        <v>0.89</v>
      </c>
      <c r="L19" s="22">
        <f t="shared" si="5"/>
        <v>5.3333333333333344E-2</v>
      </c>
    </row>
    <row r="20" spans="1:12" x14ac:dyDescent="0.4">
      <c r="A20" s="158" t="s">
        <v>251</v>
      </c>
      <c r="B20" s="44">
        <f>+'[8]8月動向(20)'!B20-'[8]8月動向(10)'!B19</f>
        <v>1353</v>
      </c>
      <c r="C20" s="44">
        <f>+'[8]8月動向(20)'!C20-'[8]8月動向(10)'!C19</f>
        <v>1228</v>
      </c>
      <c r="D20" s="27">
        <f t="shared" si="0"/>
        <v>1.1017915309446253</v>
      </c>
      <c r="E20" s="156">
        <f t="shared" si="1"/>
        <v>125</v>
      </c>
      <c r="F20" s="44">
        <f>+'[8]8月動向(20)'!F20-'[8]8月動向(10)'!F19</f>
        <v>1500</v>
      </c>
      <c r="G20" s="44">
        <f>+'[8]8月動向(20)'!G20-'[8]8月動向(10)'!G19</f>
        <v>1350</v>
      </c>
      <c r="H20" s="27">
        <f t="shared" si="2"/>
        <v>1.1111111111111112</v>
      </c>
      <c r="I20" s="156">
        <f t="shared" si="3"/>
        <v>150</v>
      </c>
      <c r="J20" s="27">
        <f t="shared" si="4"/>
        <v>0.90200000000000002</v>
      </c>
      <c r="K20" s="27">
        <f t="shared" si="4"/>
        <v>0.90962962962962968</v>
      </c>
      <c r="L20" s="32">
        <f t="shared" si="5"/>
        <v>-7.6296296296296529E-3</v>
      </c>
    </row>
    <row r="21" spans="1:12" x14ac:dyDescent="0.4">
      <c r="A21" s="158" t="s">
        <v>267</v>
      </c>
      <c r="B21" s="44">
        <f>+'[8]8月動向(20)'!B21-'[8]8月動向(10)'!B20</f>
        <v>1070</v>
      </c>
      <c r="C21" s="44">
        <f>+'[8]8月動向(20)'!C21-'[8]8月動向(10)'!C20</f>
        <v>980</v>
      </c>
      <c r="D21" s="27">
        <f t="shared" si="0"/>
        <v>1.0918367346938775</v>
      </c>
      <c r="E21" s="156">
        <f t="shared" si="1"/>
        <v>90</v>
      </c>
      <c r="F21" s="44">
        <f>+'[8]8月動向(20)'!F21-'[8]8月動向(10)'!F20</f>
        <v>1500</v>
      </c>
      <c r="G21" s="44">
        <f>+'[8]8月動向(20)'!G21-'[8]8月動向(10)'!G20</f>
        <v>1350</v>
      </c>
      <c r="H21" s="27">
        <f t="shared" si="2"/>
        <v>1.1111111111111112</v>
      </c>
      <c r="I21" s="156">
        <f t="shared" si="3"/>
        <v>150</v>
      </c>
      <c r="J21" s="27">
        <f t="shared" si="4"/>
        <v>0.71333333333333337</v>
      </c>
      <c r="K21" s="27">
        <f t="shared" si="4"/>
        <v>0.72592592592592597</v>
      </c>
      <c r="L21" s="32">
        <f t="shared" si="5"/>
        <v>-1.25925925925926E-2</v>
      </c>
    </row>
    <row r="22" spans="1:12" x14ac:dyDescent="0.4">
      <c r="A22" s="155" t="s">
        <v>246</v>
      </c>
      <c r="B22" s="44">
        <f>+'[8]8月動向(20)'!B22-'[8]8月動向(10)'!B21</f>
        <v>1408</v>
      </c>
      <c r="C22" s="44">
        <f>+'[8]8月動向(20)'!C22-'[8]8月動向(10)'!C21</f>
        <v>1113</v>
      </c>
      <c r="D22" s="27">
        <f t="shared" si="0"/>
        <v>1.2650494159928123</v>
      </c>
      <c r="E22" s="156">
        <f t="shared" si="1"/>
        <v>295</v>
      </c>
      <c r="F22" s="44">
        <f>+'[8]8月動向(20)'!F22-'[8]8月動向(10)'!F21</f>
        <v>1619</v>
      </c>
      <c r="G22" s="44">
        <f>+'[8]8月動向(20)'!G22-'[8]8月動向(10)'!G21</f>
        <v>1670</v>
      </c>
      <c r="H22" s="27">
        <f t="shared" si="2"/>
        <v>0.96946107784431135</v>
      </c>
      <c r="I22" s="156">
        <f t="shared" si="3"/>
        <v>-51</v>
      </c>
      <c r="J22" s="27">
        <f t="shared" si="4"/>
        <v>0.86967263743051271</v>
      </c>
      <c r="K22" s="27">
        <f t="shared" si="4"/>
        <v>0.66646706586826343</v>
      </c>
      <c r="L22" s="32">
        <f t="shared" si="5"/>
        <v>0.20320557156224928</v>
      </c>
    </row>
    <row r="23" spans="1:12" x14ac:dyDescent="0.4">
      <c r="A23" s="155" t="s">
        <v>254</v>
      </c>
      <c r="B23" s="45">
        <f>+'[8]8月動向(20)'!B23-'[8]8月動向(10)'!B22</f>
        <v>688</v>
      </c>
      <c r="C23" s="45">
        <f>+'[8]8月動向(20)'!C23-'[8]8月動向(10)'!C22</f>
        <v>481</v>
      </c>
      <c r="D23" s="23">
        <f t="shared" si="0"/>
        <v>1.4303534303534304</v>
      </c>
      <c r="E23" s="159">
        <f t="shared" si="1"/>
        <v>207</v>
      </c>
      <c r="F23" s="45">
        <f>+'[8]8月動向(20)'!F23-'[8]8月動向(10)'!F22</f>
        <v>750</v>
      </c>
      <c r="G23" s="45">
        <f>+'[8]8月動向(20)'!G23-'[8]8月動向(10)'!G22</f>
        <v>600</v>
      </c>
      <c r="H23" s="23">
        <f t="shared" si="2"/>
        <v>1.25</v>
      </c>
      <c r="I23" s="159">
        <f t="shared" si="3"/>
        <v>150</v>
      </c>
      <c r="J23" s="23">
        <f t="shared" si="4"/>
        <v>0.91733333333333333</v>
      </c>
      <c r="K23" s="23">
        <f t="shared" si="4"/>
        <v>0.80166666666666664</v>
      </c>
      <c r="L23" s="22">
        <f t="shared" si="5"/>
        <v>0.1156666666666667</v>
      </c>
    </row>
    <row r="24" spans="1:12" x14ac:dyDescent="0.4">
      <c r="A24" s="158" t="s">
        <v>247</v>
      </c>
      <c r="B24" s="44">
        <f>+'[8]8月動向(20)'!B24-'[8]8月動向(10)'!B23</f>
        <v>1211</v>
      </c>
      <c r="C24" s="44">
        <f>+'[8]8月動向(20)'!C24-'[8]8月動向(10)'!C23</f>
        <v>1207</v>
      </c>
      <c r="D24" s="27">
        <f t="shared" si="0"/>
        <v>1.0033140016570008</v>
      </c>
      <c r="E24" s="156">
        <f t="shared" si="1"/>
        <v>4</v>
      </c>
      <c r="F24" s="44">
        <f>+'[8]8月動向(20)'!F24-'[8]8月動向(10)'!F23</f>
        <v>1500</v>
      </c>
      <c r="G24" s="44">
        <f>+'[8]8月動向(20)'!G24-'[8]8月動向(10)'!G23</f>
        <v>1500</v>
      </c>
      <c r="H24" s="27">
        <f t="shared" si="2"/>
        <v>1</v>
      </c>
      <c r="I24" s="156">
        <f t="shared" si="3"/>
        <v>0</v>
      </c>
      <c r="J24" s="27">
        <f t="shared" si="4"/>
        <v>0.80733333333333335</v>
      </c>
      <c r="K24" s="27">
        <f t="shared" si="4"/>
        <v>0.80466666666666664</v>
      </c>
      <c r="L24" s="32">
        <f t="shared" si="5"/>
        <v>2.666666666666706E-3</v>
      </c>
    </row>
    <row r="25" spans="1:12" x14ac:dyDescent="0.4">
      <c r="A25" s="155" t="s">
        <v>256</v>
      </c>
      <c r="B25" s="44">
        <f>+'[8]8月動向(20)'!B25-'[8]8月動向(10)'!B24</f>
        <v>1284</v>
      </c>
      <c r="C25" s="44">
        <f>+'[8]8月動向(20)'!C25-'[8]8月動向(10)'!C24</f>
        <v>1232</v>
      </c>
      <c r="D25" s="27">
        <f t="shared" si="0"/>
        <v>1.0422077922077921</v>
      </c>
      <c r="E25" s="156">
        <f t="shared" si="1"/>
        <v>52</v>
      </c>
      <c r="F25" s="44">
        <f>+'[8]8月動向(20)'!F25-'[8]8月動向(10)'!F24</f>
        <v>1500</v>
      </c>
      <c r="G25" s="44">
        <f>+'[8]8月動向(20)'!G25-'[8]8月動向(10)'!G24</f>
        <v>1500</v>
      </c>
      <c r="H25" s="27">
        <f t="shared" si="2"/>
        <v>1</v>
      </c>
      <c r="I25" s="156">
        <f t="shared" si="3"/>
        <v>0</v>
      </c>
      <c r="J25" s="27">
        <f t="shared" si="4"/>
        <v>0.85599999999999998</v>
      </c>
      <c r="K25" s="27">
        <f t="shared" si="4"/>
        <v>0.82133333333333336</v>
      </c>
      <c r="L25" s="32">
        <f t="shared" si="5"/>
        <v>3.4666666666666623E-2</v>
      </c>
    </row>
    <row r="26" spans="1:12" x14ac:dyDescent="0.4">
      <c r="A26" s="158" t="s">
        <v>248</v>
      </c>
      <c r="B26" s="45">
        <f>+'[8]8月動向(20)'!B26-'[8]8月動向(10)'!B25</f>
        <v>1100</v>
      </c>
      <c r="C26" s="45">
        <f>+'[8]8月動向(20)'!C26-'[8]8月動向(10)'!C25</f>
        <v>883</v>
      </c>
      <c r="D26" s="23">
        <f>+B26/C26</f>
        <v>1.245753114382786</v>
      </c>
      <c r="E26" s="159">
        <f>+B26-C26</f>
        <v>217</v>
      </c>
      <c r="F26" s="45">
        <f>+'[8]8月動向(20)'!F26-'[8]8月動向(10)'!F25</f>
        <v>1500</v>
      </c>
      <c r="G26" s="45">
        <f>+'[8]8月動向(20)'!G26-'[8]8月動向(10)'!G25</f>
        <v>1500</v>
      </c>
      <c r="H26" s="23">
        <f>+F26/G26</f>
        <v>1</v>
      </c>
      <c r="I26" s="159">
        <f>+F26-G26</f>
        <v>0</v>
      </c>
      <c r="J26" s="23">
        <f t="shared" si="4"/>
        <v>0.73333333333333328</v>
      </c>
      <c r="K26" s="23">
        <f t="shared" si="4"/>
        <v>0.58866666666666667</v>
      </c>
      <c r="L26" s="22">
        <f>+J26-K26</f>
        <v>0.14466666666666661</v>
      </c>
    </row>
    <row r="27" spans="1:12" x14ac:dyDescent="0.4">
      <c r="A27" s="158" t="s">
        <v>268</v>
      </c>
      <c r="B27" s="45">
        <f>+'[8]8月動向(20)'!B27-'[8]8月動向(10)'!B26</f>
        <v>515</v>
      </c>
      <c r="C27" s="45">
        <f>+'[8]8月動向(20)'!C27-'[8]8月動向(10)'!D26</f>
        <v>1101.1282051282051</v>
      </c>
      <c r="D27" s="23">
        <f>+B27/C27</f>
        <v>0.46770212369597619</v>
      </c>
      <c r="E27" s="159">
        <f>+B27-C27</f>
        <v>-586.12820512820508</v>
      </c>
      <c r="F27" s="45">
        <f>+'[8]8月動向(20)'!F27-'[8]8月動向(10)'!F26</f>
        <v>750</v>
      </c>
      <c r="G27" s="45">
        <f>+'[8]8月動向(20)'!G27-'[8]8月動向(10)'!G26</f>
        <v>900</v>
      </c>
      <c r="H27" s="23">
        <f>+F27/G27</f>
        <v>0.83333333333333337</v>
      </c>
      <c r="I27" s="159">
        <f>+F27-G27</f>
        <v>-150</v>
      </c>
      <c r="J27" s="27">
        <f t="shared" si="4"/>
        <v>0.68666666666666665</v>
      </c>
      <c r="K27" s="23">
        <f t="shared" si="4"/>
        <v>1.2234757834757835</v>
      </c>
      <c r="L27" s="22">
        <f>+J27-K27</f>
        <v>-0.5368091168091168</v>
      </c>
    </row>
    <row r="28" spans="1:12" x14ac:dyDescent="0.4">
      <c r="A28" s="155" t="s">
        <v>252</v>
      </c>
      <c r="B28" s="44">
        <f>+'[8]8月動向(20)'!B28-'[8]8月動向(10)'!B27</f>
        <v>1422</v>
      </c>
      <c r="C28" s="44">
        <f>+'[8]8月動向(20)'!C28-'[8]8月動向(10)'!C27</f>
        <v>1355</v>
      </c>
      <c r="D28" s="128">
        <f>+B28/C28</f>
        <v>1.0494464944649446</v>
      </c>
      <c r="E28" s="165">
        <f>+B28-C28</f>
        <v>67</v>
      </c>
      <c r="F28" s="44">
        <f>+'[8]8月動向(20)'!F28-'[8]8月動向(10)'!F27</f>
        <v>1500</v>
      </c>
      <c r="G28" s="44">
        <f>+'[8]8月動向(20)'!G28-'[8]8月動向(10)'!G27</f>
        <v>1500</v>
      </c>
      <c r="H28" s="27">
        <f>+F28/G28</f>
        <v>1</v>
      </c>
      <c r="I28" s="156">
        <f>+F28-G28</f>
        <v>0</v>
      </c>
      <c r="J28" s="27">
        <f t="shared" si="4"/>
        <v>0.94799999999999995</v>
      </c>
      <c r="K28" s="55">
        <f t="shared" si="4"/>
        <v>0.90333333333333332</v>
      </c>
      <c r="L28" s="22">
        <f>+J28-K28</f>
        <v>4.4666666666666632E-2</v>
      </c>
    </row>
    <row r="29" spans="1:12" x14ac:dyDescent="0.4">
      <c r="A29" s="157" t="s">
        <v>269</v>
      </c>
      <c r="B29" s="50">
        <f>'[8]8月動向(20)'!B29</f>
        <v>0</v>
      </c>
      <c r="C29" s="50">
        <f>'[8]8月動向(20)'!C29</f>
        <v>522</v>
      </c>
      <c r="D29" s="23">
        <f>+B29/C29</f>
        <v>0</v>
      </c>
      <c r="E29" s="166">
        <f>+B29-C29</f>
        <v>-522</v>
      </c>
      <c r="F29" s="50">
        <f>'[8]8月動向(20)'!F29</f>
        <v>0</v>
      </c>
      <c r="G29" s="50">
        <f>'[8]8月動向(20)'!G29</f>
        <v>600</v>
      </c>
      <c r="H29" s="29">
        <f>+F29/G29</f>
        <v>0</v>
      </c>
      <c r="I29" s="166">
        <f>+F29-G29</f>
        <v>-600</v>
      </c>
      <c r="J29" s="29" t="e">
        <f t="shared" si="4"/>
        <v>#DIV/0!</v>
      </c>
      <c r="K29" s="23">
        <f t="shared" si="4"/>
        <v>0.87</v>
      </c>
      <c r="L29" s="22" t="e">
        <f>+J29-K29</f>
        <v>#DIV/0!</v>
      </c>
    </row>
    <row r="30" spans="1:12" x14ac:dyDescent="0.4">
      <c r="A30" s="146" t="s">
        <v>89</v>
      </c>
      <c r="B30" s="48">
        <f>SUM(B31:B32)</f>
        <v>1311</v>
      </c>
      <c r="C30" s="48">
        <f>SUM(C31:C32)</f>
        <v>1455</v>
      </c>
      <c r="D30" s="31">
        <f t="shared" si="0"/>
        <v>0.90103092783505156</v>
      </c>
      <c r="E30" s="151">
        <f t="shared" si="1"/>
        <v>-144</v>
      </c>
      <c r="F30" s="48">
        <f>SUM(F31:F32)</f>
        <v>1950</v>
      </c>
      <c r="G30" s="48">
        <f>SUM(G31:G32)</f>
        <v>1716</v>
      </c>
      <c r="H30" s="31">
        <f t="shared" si="2"/>
        <v>1.1363636363636365</v>
      </c>
      <c r="I30" s="151">
        <f t="shared" si="3"/>
        <v>234</v>
      </c>
      <c r="J30" s="31">
        <f t="shared" si="4"/>
        <v>0.67230769230769227</v>
      </c>
      <c r="K30" s="31">
        <f t="shared" si="4"/>
        <v>0.84790209790209792</v>
      </c>
      <c r="L30" s="30">
        <f t="shared" si="5"/>
        <v>-0.17559440559440564</v>
      </c>
    </row>
    <row r="31" spans="1:12" x14ac:dyDescent="0.4">
      <c r="A31" s="153" t="s">
        <v>258</v>
      </c>
      <c r="B31" s="47">
        <f>+'[8]8月動向(20)'!B31-'[8]8月動向(10)'!B29</f>
        <v>999</v>
      </c>
      <c r="C31" s="47">
        <f>+'[8]8月動向(20)'!C31-'[8]8月動向(10)'!C29</f>
        <v>1188</v>
      </c>
      <c r="D31" s="25">
        <f t="shared" si="0"/>
        <v>0.84090909090909094</v>
      </c>
      <c r="E31" s="154">
        <f t="shared" si="1"/>
        <v>-189</v>
      </c>
      <c r="F31" s="47">
        <f>+'[8]8月動向(20)'!F31-'[8]8月動向(10)'!F29</f>
        <v>1560</v>
      </c>
      <c r="G31" s="47">
        <f>+'[8]8月動向(20)'!G31-'[8]8月動向(10)'!G29</f>
        <v>1404</v>
      </c>
      <c r="H31" s="25">
        <f t="shared" si="2"/>
        <v>1.1111111111111112</v>
      </c>
      <c r="I31" s="154">
        <f t="shared" si="3"/>
        <v>156</v>
      </c>
      <c r="J31" s="25">
        <f t="shared" si="4"/>
        <v>0.64038461538461533</v>
      </c>
      <c r="K31" s="25">
        <f t="shared" si="4"/>
        <v>0.84615384615384615</v>
      </c>
      <c r="L31" s="24">
        <f t="shared" si="5"/>
        <v>-0.20576923076923082</v>
      </c>
    </row>
    <row r="32" spans="1:12" x14ac:dyDescent="0.4">
      <c r="A32" s="155" t="s">
        <v>259</v>
      </c>
      <c r="B32" s="44">
        <f>+'[8]8月動向(20)'!B32-'[8]8月動向(10)'!B30</f>
        <v>312</v>
      </c>
      <c r="C32" s="44">
        <f>+'[8]8月動向(20)'!C32-'[8]8月動向(10)'!C30</f>
        <v>267</v>
      </c>
      <c r="D32" s="27">
        <f t="shared" si="0"/>
        <v>1.1685393258426966</v>
      </c>
      <c r="E32" s="156">
        <f t="shared" si="1"/>
        <v>45</v>
      </c>
      <c r="F32" s="44">
        <f>+'[8]8月動向(20)'!F32-'[8]8月動向(10)'!F30</f>
        <v>390</v>
      </c>
      <c r="G32" s="44">
        <f>+'[8]8月動向(20)'!G32-'[8]8月動向(10)'!G30</f>
        <v>312</v>
      </c>
      <c r="H32" s="27">
        <f t="shared" si="2"/>
        <v>1.25</v>
      </c>
      <c r="I32" s="156">
        <f t="shared" si="3"/>
        <v>78</v>
      </c>
      <c r="J32" s="27">
        <f t="shared" si="4"/>
        <v>0.8</v>
      </c>
      <c r="K32" s="27">
        <f t="shared" si="4"/>
        <v>0.85576923076923073</v>
      </c>
      <c r="L32" s="32">
        <f t="shared" si="5"/>
        <v>-5.5769230769230682E-2</v>
      </c>
    </row>
    <row r="33" spans="1:12" s="150" customFormat="1" x14ac:dyDescent="0.4">
      <c r="A33" s="148" t="s">
        <v>93</v>
      </c>
      <c r="B33" s="43">
        <f>SUM(B34:B50)</f>
        <v>101183</v>
      </c>
      <c r="C33" s="43">
        <f>SUM(C34:C50)</f>
        <v>92028</v>
      </c>
      <c r="D33" s="20">
        <f t="shared" si="0"/>
        <v>1.0994805928630418</v>
      </c>
      <c r="E33" s="149">
        <f t="shared" si="1"/>
        <v>9155</v>
      </c>
      <c r="F33" s="43">
        <f>SUM(F34:F50)</f>
        <v>120358</v>
      </c>
      <c r="G33" s="43">
        <f>SUM(G34:G50)</f>
        <v>110959</v>
      </c>
      <c r="H33" s="20">
        <f t="shared" si="2"/>
        <v>1.0847069638334881</v>
      </c>
      <c r="I33" s="149">
        <f t="shared" si="3"/>
        <v>9399</v>
      </c>
      <c r="J33" s="20">
        <f t="shared" si="4"/>
        <v>0.8406836271789162</v>
      </c>
      <c r="K33" s="20">
        <f t="shared" si="4"/>
        <v>0.82938743139357785</v>
      </c>
      <c r="L33" s="33">
        <f t="shared" si="5"/>
        <v>1.1296195785338359E-2</v>
      </c>
    </row>
    <row r="34" spans="1:12" x14ac:dyDescent="0.4">
      <c r="A34" s="155" t="s">
        <v>82</v>
      </c>
      <c r="B34" s="44">
        <f>+'[8]8月動向(20)'!B34-'[8]8月動向(10)'!B32</f>
        <v>39372</v>
      </c>
      <c r="C34" s="44">
        <f>+'[8]8月動向(20)'!C34-'[8]8月動向(10)'!C32</f>
        <v>35390</v>
      </c>
      <c r="D34" s="27">
        <f t="shared" si="0"/>
        <v>1.1125176603560327</v>
      </c>
      <c r="E34" s="156">
        <f t="shared" si="1"/>
        <v>3982</v>
      </c>
      <c r="F34" s="44">
        <f>+'[8]8月動向(20)'!F34-'[8]8月動向(10)'!F32</f>
        <v>44743</v>
      </c>
      <c r="G34" s="44">
        <f>+'[8]8月動向(20)'!G34-'[8]8月動向(10)'!G32</f>
        <v>42997</v>
      </c>
      <c r="H34" s="27">
        <f t="shared" si="2"/>
        <v>1.0406074842430868</v>
      </c>
      <c r="I34" s="156">
        <f t="shared" si="3"/>
        <v>1746</v>
      </c>
      <c r="J34" s="27">
        <f t="shared" si="4"/>
        <v>0.87995887624879865</v>
      </c>
      <c r="K34" s="27">
        <f t="shared" si="4"/>
        <v>0.82308068004744517</v>
      </c>
      <c r="L34" s="32">
        <f t="shared" si="5"/>
        <v>5.6878196201353481E-2</v>
      </c>
    </row>
    <row r="35" spans="1:12" x14ac:dyDescent="0.4">
      <c r="A35" s="155" t="s">
        <v>260</v>
      </c>
      <c r="B35" s="44">
        <f>+'[8]8月動向(20)'!B35-'[8]8月動向(10)'!B33</f>
        <v>13297</v>
      </c>
      <c r="C35" s="44">
        <f>+'[8]8月動向(20)'!C35-'[8]8月動向(10)'!C33</f>
        <v>11717</v>
      </c>
      <c r="D35" s="27">
        <f t="shared" si="0"/>
        <v>1.134846803789366</v>
      </c>
      <c r="E35" s="156">
        <f t="shared" si="1"/>
        <v>1580</v>
      </c>
      <c r="F35" s="44">
        <f>+'[8]8月動向(20)'!F35-'[8]8月動向(10)'!F33</f>
        <v>14260</v>
      </c>
      <c r="G35" s="44">
        <f>+'[8]8月動向(20)'!G35-'[8]8月動向(10)'!G33</f>
        <v>13094</v>
      </c>
      <c r="H35" s="27">
        <f t="shared" si="2"/>
        <v>1.0890484191232626</v>
      </c>
      <c r="I35" s="156">
        <f t="shared" si="3"/>
        <v>1166</v>
      </c>
      <c r="J35" s="27">
        <f t="shared" si="4"/>
        <v>0.93246844319775601</v>
      </c>
      <c r="K35" s="27">
        <f t="shared" si="4"/>
        <v>0.89483733007484345</v>
      </c>
      <c r="L35" s="32">
        <f t="shared" si="5"/>
        <v>3.7631113122912563E-2</v>
      </c>
    </row>
    <row r="36" spans="1:12" x14ac:dyDescent="0.4">
      <c r="A36" s="155" t="s">
        <v>261</v>
      </c>
      <c r="B36" s="44">
        <f>+'[8]8月動向(20)'!B36-'[8]8月動向(10)'!B34</f>
        <v>6176</v>
      </c>
      <c r="C36" s="44">
        <f>+'[8]8月動向(20)'!C36-'[8]8月動向(10)'!C34</f>
        <v>5349</v>
      </c>
      <c r="D36" s="27">
        <f t="shared" si="0"/>
        <v>1.1546083380071042</v>
      </c>
      <c r="E36" s="156">
        <f t="shared" si="1"/>
        <v>827</v>
      </c>
      <c r="F36" s="44">
        <f>+'[8]8月動向(20)'!F36-'[8]8月動向(10)'!F34</f>
        <v>7420</v>
      </c>
      <c r="G36" s="44">
        <f>+'[8]8月動向(20)'!G36-'[8]8月動向(10)'!G34</f>
        <v>5926</v>
      </c>
      <c r="H36" s="27">
        <f t="shared" si="2"/>
        <v>1.252109348633142</v>
      </c>
      <c r="I36" s="156">
        <f t="shared" si="3"/>
        <v>1494</v>
      </c>
      <c r="J36" s="27">
        <f t="shared" si="4"/>
        <v>0.832345013477089</v>
      </c>
      <c r="K36" s="27">
        <f t="shared" si="4"/>
        <v>0.90263246709416134</v>
      </c>
      <c r="L36" s="32">
        <f t="shared" si="5"/>
        <v>-7.0287453617072337E-2</v>
      </c>
    </row>
    <row r="37" spans="1:12" x14ac:dyDescent="0.4">
      <c r="A37" s="155" t="s">
        <v>80</v>
      </c>
      <c r="B37" s="44">
        <f>+'[8]8月動向(20)'!B37-'[8]8月動向(10)'!B35</f>
        <v>13995</v>
      </c>
      <c r="C37" s="44">
        <f>+'[8]8月動向(20)'!C37-'[8]8月動向(10)'!C35</f>
        <v>13809</v>
      </c>
      <c r="D37" s="27">
        <f t="shared" si="0"/>
        <v>1.0134694764284162</v>
      </c>
      <c r="E37" s="156">
        <f t="shared" si="1"/>
        <v>186</v>
      </c>
      <c r="F37" s="44">
        <f>+'[8]8月動向(20)'!F37-'[8]8月動向(10)'!F35</f>
        <v>18762</v>
      </c>
      <c r="G37" s="44">
        <f>+'[8]8月動向(20)'!G37-'[8]8月動向(10)'!G35</f>
        <v>17557</v>
      </c>
      <c r="H37" s="27">
        <f t="shared" si="2"/>
        <v>1.0686335934385145</v>
      </c>
      <c r="I37" s="156">
        <f t="shared" si="3"/>
        <v>1205</v>
      </c>
      <c r="J37" s="27">
        <f t="shared" si="4"/>
        <v>0.74592260952990086</v>
      </c>
      <c r="K37" s="27">
        <f t="shared" si="4"/>
        <v>0.78652389360369079</v>
      </c>
      <c r="L37" s="32">
        <f t="shared" si="5"/>
        <v>-4.0601284073789934E-2</v>
      </c>
    </row>
    <row r="38" spans="1:12" x14ac:dyDescent="0.4">
      <c r="A38" s="155" t="s">
        <v>81</v>
      </c>
      <c r="B38" s="44">
        <f>+'[8]8月動向(20)'!B38-'[8]8月動向(10)'!B36</f>
        <v>9238</v>
      </c>
      <c r="C38" s="44">
        <f>+'[8]8月動向(20)'!C38-'[8]8月動向(10)'!C36</f>
        <v>6769</v>
      </c>
      <c r="D38" s="27">
        <f t="shared" si="0"/>
        <v>1.3647510710592408</v>
      </c>
      <c r="E38" s="156">
        <f t="shared" si="1"/>
        <v>2469</v>
      </c>
      <c r="F38" s="44">
        <f>+'[8]8月動向(20)'!F38-'[8]8月動向(10)'!F36</f>
        <v>11874</v>
      </c>
      <c r="G38" s="44">
        <f>+'[8]8月動向(20)'!G38-'[8]8月動向(10)'!G36</f>
        <v>8440</v>
      </c>
      <c r="H38" s="27">
        <f t="shared" si="2"/>
        <v>1.406872037914692</v>
      </c>
      <c r="I38" s="156">
        <f t="shared" si="3"/>
        <v>3434</v>
      </c>
      <c r="J38" s="27">
        <f t="shared" ref="J38:K50" si="6">+B38/F38</f>
        <v>0.77800235809331308</v>
      </c>
      <c r="K38" s="27">
        <f t="shared" si="6"/>
        <v>0.8020142180094787</v>
      </c>
      <c r="L38" s="32">
        <f t="shared" si="5"/>
        <v>-2.4011859916165612E-2</v>
      </c>
    </row>
    <row r="39" spans="1:12" x14ac:dyDescent="0.4">
      <c r="A39" s="155" t="s">
        <v>79</v>
      </c>
      <c r="B39" s="44">
        <f>+'[8]8月動向(20)'!B39-'[8]8月動向(10)'!B37</f>
        <v>2133</v>
      </c>
      <c r="C39" s="44">
        <f>+'[8]8月動向(20)'!C39-'[8]8月動向(10)'!C37</f>
        <v>1928</v>
      </c>
      <c r="D39" s="27">
        <f t="shared" si="0"/>
        <v>1.1063278008298756</v>
      </c>
      <c r="E39" s="156">
        <f t="shared" si="1"/>
        <v>205</v>
      </c>
      <c r="F39" s="44">
        <f>+'[8]8月動向(20)'!F39-'[8]8月動向(10)'!F37</f>
        <v>2879</v>
      </c>
      <c r="G39" s="44">
        <f>+'[8]8月動向(20)'!G39-'[8]8月動向(10)'!G37</f>
        <v>2880</v>
      </c>
      <c r="H39" s="27">
        <f t="shared" si="2"/>
        <v>0.99965277777777772</v>
      </c>
      <c r="I39" s="156">
        <f t="shared" si="3"/>
        <v>-1</v>
      </c>
      <c r="J39" s="27">
        <f t="shared" si="6"/>
        <v>0.74088225078152137</v>
      </c>
      <c r="K39" s="27">
        <f t="shared" si="6"/>
        <v>0.6694444444444444</v>
      </c>
      <c r="L39" s="32">
        <f t="shared" si="5"/>
        <v>7.143780633707697E-2</v>
      </c>
    </row>
    <row r="40" spans="1:12" x14ac:dyDescent="0.4">
      <c r="A40" s="155" t="s">
        <v>78</v>
      </c>
      <c r="B40" s="44">
        <f>+'[8]8月動向(20)'!B40-'[8]8月動向(10)'!B38</f>
        <v>2749</v>
      </c>
      <c r="C40" s="44">
        <f>+'[8]8月動向(20)'!C40-'[8]8月動向(10)'!C38</f>
        <v>2751</v>
      </c>
      <c r="D40" s="27">
        <f t="shared" si="0"/>
        <v>0.99927299163940386</v>
      </c>
      <c r="E40" s="156">
        <f t="shared" si="1"/>
        <v>-2</v>
      </c>
      <c r="F40" s="44">
        <f>+'[8]8月動向(20)'!F40-'[8]8月動向(10)'!F38</f>
        <v>2880</v>
      </c>
      <c r="G40" s="44">
        <f>+'[8]8月動向(20)'!G40-'[8]8月動向(10)'!G38</f>
        <v>2880</v>
      </c>
      <c r="H40" s="27">
        <f t="shared" si="2"/>
        <v>1</v>
      </c>
      <c r="I40" s="156">
        <f t="shared" si="3"/>
        <v>0</v>
      </c>
      <c r="J40" s="27">
        <f t="shared" si="6"/>
        <v>0.95451388888888888</v>
      </c>
      <c r="K40" s="27">
        <f t="shared" si="6"/>
        <v>0.95520833333333333</v>
      </c>
      <c r="L40" s="32">
        <f t="shared" si="5"/>
        <v>-6.9444444444444198E-4</v>
      </c>
    </row>
    <row r="41" spans="1:12" x14ac:dyDescent="0.4">
      <c r="A41" s="158" t="s">
        <v>77</v>
      </c>
      <c r="B41" s="45">
        <f>+'[8]8月動向(20)'!B41-'[8]8月動向(10)'!B39</f>
        <v>1852</v>
      </c>
      <c r="C41" s="45">
        <f>+'[8]8月動向(20)'!C41-'[8]8月動向(10)'!C39</f>
        <v>2139</v>
      </c>
      <c r="D41" s="23">
        <f t="shared" si="0"/>
        <v>0.86582515194015897</v>
      </c>
      <c r="E41" s="159">
        <f t="shared" si="1"/>
        <v>-287</v>
      </c>
      <c r="F41" s="45">
        <f>+'[8]8月動向(20)'!F41-'[8]8月動向(10)'!F39</f>
        <v>2880</v>
      </c>
      <c r="G41" s="45">
        <f>+'[8]8月動向(20)'!G41-'[8]8月動向(10)'!G39</f>
        <v>2880</v>
      </c>
      <c r="H41" s="23">
        <f t="shared" si="2"/>
        <v>1</v>
      </c>
      <c r="I41" s="159">
        <f t="shared" si="3"/>
        <v>0</v>
      </c>
      <c r="J41" s="27">
        <f t="shared" si="6"/>
        <v>0.6430555555555556</v>
      </c>
      <c r="K41" s="27">
        <f t="shared" si="6"/>
        <v>0.7427083333333333</v>
      </c>
      <c r="L41" s="22">
        <f t="shared" si="5"/>
        <v>-9.9652777777777701E-2</v>
      </c>
    </row>
    <row r="42" spans="1:12" x14ac:dyDescent="0.4">
      <c r="A42" s="155" t="s">
        <v>95</v>
      </c>
      <c r="B42" s="44">
        <f>+'[8]8月動向(20)'!B42-'[8]8月動向(10)'!B40</f>
        <v>1086</v>
      </c>
      <c r="C42" s="44">
        <f>+'[8]8月動向(20)'!C42-'[8]8月動向(10)'!C40</f>
        <v>1226</v>
      </c>
      <c r="D42" s="27">
        <f t="shared" si="0"/>
        <v>0.88580750407830344</v>
      </c>
      <c r="E42" s="156">
        <f t="shared" si="1"/>
        <v>-140</v>
      </c>
      <c r="F42" s="44">
        <f>+'[8]8月動向(20)'!F42-'[8]8月動向(10)'!F40</f>
        <v>1660</v>
      </c>
      <c r="G42" s="44">
        <f>+'[8]8月動向(20)'!G42-'[8]8月動向(10)'!G40</f>
        <v>1660</v>
      </c>
      <c r="H42" s="27">
        <f t="shared" si="2"/>
        <v>1</v>
      </c>
      <c r="I42" s="156">
        <f t="shared" si="3"/>
        <v>0</v>
      </c>
      <c r="J42" s="27">
        <f t="shared" si="6"/>
        <v>0.6542168674698795</v>
      </c>
      <c r="K42" s="27">
        <f t="shared" si="6"/>
        <v>0.73855421686746991</v>
      </c>
      <c r="L42" s="32">
        <f t="shared" si="5"/>
        <v>-8.4337349397590411E-2</v>
      </c>
    </row>
    <row r="43" spans="1:12" x14ac:dyDescent="0.4">
      <c r="A43" s="155" t="s">
        <v>74</v>
      </c>
      <c r="B43" s="44">
        <f>+'[8]8月動向(20)'!B43-'[8]8月動向(10)'!B42</f>
        <v>3365</v>
      </c>
      <c r="C43" s="44">
        <f>+'[8]8月動向(20)'!C43-'[8]8月動向(10)'!C42</f>
        <v>3325</v>
      </c>
      <c r="D43" s="27">
        <f t="shared" si="0"/>
        <v>1.0120300751879698</v>
      </c>
      <c r="E43" s="156">
        <f t="shared" si="1"/>
        <v>40</v>
      </c>
      <c r="F43" s="44">
        <f>+'[8]8月動向(20)'!F43-'[8]8月動向(10)'!F42</f>
        <v>3780</v>
      </c>
      <c r="G43" s="44">
        <f>+'[8]8月動向(20)'!G43-'[8]8月動向(10)'!G42</f>
        <v>3780</v>
      </c>
      <c r="H43" s="27">
        <f t="shared" si="2"/>
        <v>1</v>
      </c>
      <c r="I43" s="156">
        <f t="shared" si="3"/>
        <v>0</v>
      </c>
      <c r="J43" s="27">
        <f t="shared" si="6"/>
        <v>0.89021164021164023</v>
      </c>
      <c r="K43" s="27">
        <f t="shared" si="6"/>
        <v>0.87962962962962965</v>
      </c>
      <c r="L43" s="32">
        <f t="shared" si="5"/>
        <v>1.0582010582010581E-2</v>
      </c>
    </row>
    <row r="44" spans="1:12" x14ac:dyDescent="0.4">
      <c r="A44" s="155" t="s">
        <v>76</v>
      </c>
      <c r="B44" s="44">
        <f>+'[8]8月動向(20)'!B44-'[8]8月動向(10)'!B43</f>
        <v>1128</v>
      </c>
      <c r="C44" s="44">
        <f>+'[8]8月動向(20)'!C44-'[8]8月動向(10)'!C43</f>
        <v>1038</v>
      </c>
      <c r="D44" s="27">
        <f t="shared" si="0"/>
        <v>1.0867052023121386</v>
      </c>
      <c r="E44" s="156">
        <f t="shared" si="1"/>
        <v>90</v>
      </c>
      <c r="F44" s="44">
        <f>+'[8]8月動向(20)'!F44-'[8]8月動向(10)'!F43</f>
        <v>1260</v>
      </c>
      <c r="G44" s="44">
        <f>+'[8]8月動向(20)'!G44-'[8]8月動向(10)'!G43</f>
        <v>1260</v>
      </c>
      <c r="H44" s="27">
        <f t="shared" si="2"/>
        <v>1</v>
      </c>
      <c r="I44" s="156">
        <f t="shared" si="3"/>
        <v>0</v>
      </c>
      <c r="J44" s="27">
        <f t="shared" si="6"/>
        <v>0.89523809523809528</v>
      </c>
      <c r="K44" s="27">
        <f t="shared" si="6"/>
        <v>0.82380952380952377</v>
      </c>
      <c r="L44" s="32">
        <f t="shared" si="5"/>
        <v>7.1428571428571508E-2</v>
      </c>
    </row>
    <row r="45" spans="1:12" x14ac:dyDescent="0.4">
      <c r="A45" s="155" t="s">
        <v>75</v>
      </c>
      <c r="B45" s="44">
        <f>+'[8]8月動向(20)'!B45-'[8]8月動向(10)'!B44</f>
        <v>1032</v>
      </c>
      <c r="C45" s="44">
        <f>+'[8]8月動向(20)'!C45-'[8]8月動向(10)'!C44</f>
        <v>1154</v>
      </c>
      <c r="D45" s="27">
        <f t="shared" si="0"/>
        <v>0.89428076256499134</v>
      </c>
      <c r="E45" s="156">
        <f t="shared" si="1"/>
        <v>-122</v>
      </c>
      <c r="F45" s="44">
        <f>+'[8]8月動向(20)'!F45-'[8]8月動向(10)'!F44</f>
        <v>1260</v>
      </c>
      <c r="G45" s="44">
        <f>+'[8]8月動向(20)'!G45-'[8]8月動向(10)'!G44</f>
        <v>1260</v>
      </c>
      <c r="H45" s="27">
        <f t="shared" si="2"/>
        <v>1</v>
      </c>
      <c r="I45" s="156">
        <f t="shared" si="3"/>
        <v>0</v>
      </c>
      <c r="J45" s="27">
        <f t="shared" si="6"/>
        <v>0.81904761904761902</v>
      </c>
      <c r="K45" s="27">
        <f t="shared" si="6"/>
        <v>0.91587301587301584</v>
      </c>
      <c r="L45" s="32">
        <f t="shared" si="5"/>
        <v>-9.6825396825396814E-2</v>
      </c>
    </row>
    <row r="46" spans="1:12" x14ac:dyDescent="0.4">
      <c r="A46" s="155" t="s">
        <v>262</v>
      </c>
      <c r="B46" s="44">
        <f>+'[8]8月動向(20)'!B46-'[8]8月動向(10)'!B45</f>
        <v>1156</v>
      </c>
      <c r="C46" s="44">
        <f>+'[8]8月動向(20)'!C46-'[8]8月動向(10)'!C45</f>
        <v>1335</v>
      </c>
      <c r="D46" s="27">
        <f t="shared" si="0"/>
        <v>0.86591760299625464</v>
      </c>
      <c r="E46" s="156">
        <f t="shared" si="1"/>
        <v>-179</v>
      </c>
      <c r="F46" s="44">
        <f>+'[8]8月動向(20)'!F46-'[8]8月動向(10)'!F45</f>
        <v>1660</v>
      </c>
      <c r="G46" s="44">
        <f>+'[8]8月動向(20)'!G46-'[8]8月動向(10)'!G45</f>
        <v>1494</v>
      </c>
      <c r="H46" s="27">
        <f t="shared" si="2"/>
        <v>1.1111111111111112</v>
      </c>
      <c r="I46" s="156">
        <f t="shared" si="3"/>
        <v>166</v>
      </c>
      <c r="J46" s="27">
        <f t="shared" si="6"/>
        <v>0.69638554216867465</v>
      </c>
      <c r="K46" s="27">
        <f t="shared" si="6"/>
        <v>0.89357429718875503</v>
      </c>
      <c r="L46" s="32">
        <f t="shared" si="5"/>
        <v>-0.19718875502008038</v>
      </c>
    </row>
    <row r="47" spans="1:12" x14ac:dyDescent="0.4">
      <c r="A47" s="155" t="s">
        <v>98</v>
      </c>
      <c r="B47" s="44">
        <f>+'[8]8月動向(20)'!B47-'[8]8月動向(10)'!B46</f>
        <v>1177</v>
      </c>
      <c r="C47" s="44">
        <f>+'[8]8月動向(20)'!C47-'[8]8月動向(10)'!C46</f>
        <v>947</v>
      </c>
      <c r="D47" s="27">
        <f t="shared" si="0"/>
        <v>1.2428722280887012</v>
      </c>
      <c r="E47" s="156">
        <f t="shared" si="1"/>
        <v>230</v>
      </c>
      <c r="F47" s="44">
        <f>+'[8]8月動向(20)'!F47-'[8]8月動向(10)'!F46</f>
        <v>1260</v>
      </c>
      <c r="G47" s="44">
        <f>+'[8]8月動向(20)'!G47-'[8]8月動向(10)'!G46</f>
        <v>1134</v>
      </c>
      <c r="H47" s="27">
        <f t="shared" si="2"/>
        <v>1.1111111111111112</v>
      </c>
      <c r="I47" s="156">
        <f t="shared" si="3"/>
        <v>126</v>
      </c>
      <c r="J47" s="27">
        <f t="shared" si="6"/>
        <v>0.93412698412698414</v>
      </c>
      <c r="K47" s="27">
        <f t="shared" si="6"/>
        <v>0.83509700176366841</v>
      </c>
      <c r="L47" s="32">
        <f t="shared" si="5"/>
        <v>9.9029982363315727E-2</v>
      </c>
    </row>
    <row r="48" spans="1:12" x14ac:dyDescent="0.4">
      <c r="A48" s="155" t="s">
        <v>263</v>
      </c>
      <c r="B48" s="44">
        <f>+'[8]8月動向(20)'!B48-'[8]8月動向(10)'!B47</f>
        <v>1168</v>
      </c>
      <c r="C48" s="44">
        <f>+'[8]8月動向(20)'!C48-'[8]8月動向(10)'!C47</f>
        <v>1070</v>
      </c>
      <c r="D48" s="27">
        <f t="shared" si="0"/>
        <v>1.091588785046729</v>
      </c>
      <c r="E48" s="156">
        <f t="shared" si="1"/>
        <v>98</v>
      </c>
      <c r="F48" s="44">
        <f>+'[8]8月動向(20)'!F48-'[8]8月動向(10)'!F47</f>
        <v>1260</v>
      </c>
      <c r="G48" s="44">
        <f>+'[8]8月動向(20)'!G48-'[8]8月動向(10)'!G47</f>
        <v>1197</v>
      </c>
      <c r="H48" s="27">
        <f t="shared" si="2"/>
        <v>1.0526315789473684</v>
      </c>
      <c r="I48" s="156">
        <f t="shared" si="3"/>
        <v>63</v>
      </c>
      <c r="J48" s="27">
        <f t="shared" si="6"/>
        <v>0.92698412698412702</v>
      </c>
      <c r="K48" s="27">
        <f t="shared" si="6"/>
        <v>0.89390142021720964</v>
      </c>
      <c r="L48" s="32">
        <f t="shared" si="5"/>
        <v>3.308270676691738E-2</v>
      </c>
    </row>
    <row r="49" spans="1:12" x14ac:dyDescent="0.4">
      <c r="A49" s="155" t="s">
        <v>264</v>
      </c>
      <c r="B49" s="44">
        <f>+'[8]8月動向(20)'!B49-'[8]8月動向(10)'!B48</f>
        <v>1162</v>
      </c>
      <c r="C49" s="44">
        <f>+'[8]8月動向(20)'!C49-'[8]8月動向(10)'!C48</f>
        <v>996</v>
      </c>
      <c r="D49" s="27">
        <f t="shared" si="0"/>
        <v>1.1666666666666667</v>
      </c>
      <c r="E49" s="156">
        <f t="shared" si="1"/>
        <v>166</v>
      </c>
      <c r="F49" s="44">
        <f>+'[8]8月動向(20)'!F49-'[8]8月動向(10)'!F48</f>
        <v>1260</v>
      </c>
      <c r="G49" s="44">
        <f>+'[8]8月動向(20)'!G49-'[8]8月動向(10)'!G48</f>
        <v>1260</v>
      </c>
      <c r="H49" s="27">
        <f t="shared" si="2"/>
        <v>1</v>
      </c>
      <c r="I49" s="156">
        <f t="shared" si="3"/>
        <v>0</v>
      </c>
      <c r="J49" s="27">
        <f t="shared" si="6"/>
        <v>0.92222222222222228</v>
      </c>
      <c r="K49" s="27">
        <f t="shared" si="6"/>
        <v>0.79047619047619044</v>
      </c>
      <c r="L49" s="32">
        <f t="shared" si="5"/>
        <v>0.13174603174603183</v>
      </c>
    </row>
    <row r="50" spans="1:12" x14ac:dyDescent="0.4">
      <c r="A50" s="161" t="s">
        <v>265</v>
      </c>
      <c r="B50" s="40">
        <f>+'[8]8月動向(20)'!B50-'[8]8月動向(10)'!B49</f>
        <v>1097</v>
      </c>
      <c r="C50" s="40">
        <f>+'[8]8月動向(20)'!C50-'[8]8月動向(10)'!C49</f>
        <v>1085</v>
      </c>
      <c r="D50" s="36">
        <f t="shared" si="0"/>
        <v>1.0110599078341014</v>
      </c>
      <c r="E50" s="162">
        <f t="shared" si="1"/>
        <v>12</v>
      </c>
      <c r="F50" s="40">
        <f>+'[8]8月動向(20)'!F50-'[8]8月動向(10)'!F49</f>
        <v>1260</v>
      </c>
      <c r="G50" s="40">
        <f>+'[8]8月動向(20)'!G50-'[8]8月動向(10)'!G49</f>
        <v>1260</v>
      </c>
      <c r="H50" s="36">
        <f t="shared" si="2"/>
        <v>1</v>
      </c>
      <c r="I50" s="162">
        <f t="shared" si="3"/>
        <v>0</v>
      </c>
      <c r="J50" s="36">
        <f t="shared" si="6"/>
        <v>0.87063492063492065</v>
      </c>
      <c r="K50" s="36">
        <f t="shared" si="6"/>
        <v>0.86111111111111116</v>
      </c>
      <c r="L50" s="35">
        <f t="shared" si="5"/>
        <v>9.52380952380949E-3</v>
      </c>
    </row>
    <row r="51" spans="1:12" x14ac:dyDescent="0.4">
      <c r="C51" s="145"/>
      <c r="E51" s="14"/>
      <c r="G51" s="145"/>
      <c r="I51" s="14"/>
      <c r="K51" s="145"/>
    </row>
    <row r="52" spans="1:12" x14ac:dyDescent="0.4">
      <c r="C52" s="145"/>
      <c r="E52" s="14"/>
      <c r="G52" s="145"/>
      <c r="I52" s="14"/>
      <c r="K52" s="145"/>
    </row>
    <row r="53" spans="1:12" x14ac:dyDescent="0.4">
      <c r="C53" s="145"/>
      <c r="E53" s="14"/>
      <c r="G53" s="145"/>
      <c r="I53" s="14"/>
      <c r="K53" s="145"/>
    </row>
    <row r="54" spans="1:12" x14ac:dyDescent="0.4">
      <c r="C54" s="145"/>
      <c r="E54" s="14"/>
      <c r="G54" s="145"/>
      <c r="I54" s="14"/>
      <c r="K54" s="145"/>
    </row>
  </sheetData>
  <mergeCells count="14">
    <mergeCell ref="A2:A3"/>
    <mergeCell ref="B2:E3"/>
    <mergeCell ref="F2:I3"/>
    <mergeCell ref="J2:L3"/>
    <mergeCell ref="H4:I4"/>
    <mergeCell ref="J4:J5"/>
    <mergeCell ref="K4:K5"/>
    <mergeCell ref="L4:L5"/>
    <mergeCell ref="A4:A5"/>
    <mergeCell ref="B4:B5"/>
    <mergeCell ref="C4:C5"/>
    <mergeCell ref="D4:E4"/>
    <mergeCell ref="F4:F5"/>
    <mergeCell ref="G4:G5"/>
  </mergeCells>
  <phoneticPr fontId="3"/>
  <hyperlinks>
    <hyperlink ref="A1" location="'h17'!A1" display="'h17'!A1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８月(下旬)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128</v>
      </c>
      <c r="C4" s="177" t="s">
        <v>210</v>
      </c>
      <c r="D4" s="176" t="s">
        <v>87</v>
      </c>
      <c r="E4" s="176"/>
      <c r="F4" s="173" t="str">
        <f>+B4</f>
        <v>(05'8/21～31)</v>
      </c>
      <c r="G4" s="173" t="str">
        <f>+C4</f>
        <v>(04'8/21～31)</v>
      </c>
      <c r="H4" s="176" t="s">
        <v>87</v>
      </c>
      <c r="I4" s="176"/>
      <c r="J4" s="173" t="str">
        <f>+B4</f>
        <v>(05'8/21～31)</v>
      </c>
      <c r="K4" s="173" t="str">
        <f>+C4</f>
        <v>(04'8/21～31)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B7+B33</f>
        <v>214494</v>
      </c>
      <c r="C6" s="43">
        <f>C7+C33</f>
        <v>193283</v>
      </c>
      <c r="D6" s="20">
        <f t="shared" ref="D6:D50" si="0">+B6/C6</f>
        <v>1.109740639373354</v>
      </c>
      <c r="E6" s="21">
        <f t="shared" ref="E6:E32" si="1">+B6-C6</f>
        <v>21211</v>
      </c>
      <c r="F6" s="43">
        <f>+F7+F33</f>
        <v>269909</v>
      </c>
      <c r="G6" s="43">
        <f>+G7+G33</f>
        <v>245066</v>
      </c>
      <c r="H6" s="20">
        <f t="shared" ref="H6:H50" si="2">+F6/G6</f>
        <v>1.1013726914382249</v>
      </c>
      <c r="I6" s="21">
        <f t="shared" ref="I6:I50" si="3">+F6-G6</f>
        <v>24843</v>
      </c>
      <c r="J6" s="20">
        <f t="shared" ref="J6:J50" si="4">+B6/F6</f>
        <v>0.79469006220615102</v>
      </c>
      <c r="K6" s="20">
        <f t="shared" ref="K6:K50" si="5">+C6/G6</f>
        <v>0.78869773856838565</v>
      </c>
      <c r="L6" s="33">
        <f t="shared" ref="L6:L50" si="6">+J6-K6</f>
        <v>5.9923236377653621E-3</v>
      </c>
    </row>
    <row r="7" spans="1:12" s="13" customFormat="1" x14ac:dyDescent="0.4">
      <c r="A7" s="84" t="s">
        <v>84</v>
      </c>
      <c r="B7" s="43">
        <f>+B8+B14+B30</f>
        <v>101586</v>
      </c>
      <c r="C7" s="43">
        <f>+C8+C14+C30</f>
        <v>95234</v>
      </c>
      <c r="D7" s="20">
        <f t="shared" si="0"/>
        <v>1.0666988680513263</v>
      </c>
      <c r="E7" s="21">
        <f t="shared" si="1"/>
        <v>6352</v>
      </c>
      <c r="F7" s="43">
        <f>+F8+F14+F30</f>
        <v>128676</v>
      </c>
      <c r="G7" s="43">
        <f>+G8+G14+G30</f>
        <v>121669</v>
      </c>
      <c r="H7" s="20">
        <f t="shared" si="2"/>
        <v>1.0575906763431935</v>
      </c>
      <c r="I7" s="21">
        <f t="shared" si="3"/>
        <v>7007</v>
      </c>
      <c r="J7" s="20">
        <f t="shared" si="4"/>
        <v>0.78947123006621278</v>
      </c>
      <c r="K7" s="20">
        <f t="shared" si="5"/>
        <v>0.78273019421545342</v>
      </c>
      <c r="L7" s="33">
        <f t="shared" si="6"/>
        <v>6.7410358507593582E-3</v>
      </c>
    </row>
    <row r="8" spans="1:12" x14ac:dyDescent="0.4">
      <c r="A8" s="110" t="s">
        <v>91</v>
      </c>
      <c r="B8" s="46">
        <f>SUM(B9:B13)</f>
        <v>82367</v>
      </c>
      <c r="C8" s="46">
        <f>SUM(C9:C13)</f>
        <v>77349</v>
      </c>
      <c r="D8" s="38">
        <f t="shared" si="0"/>
        <v>1.0648747882971985</v>
      </c>
      <c r="E8" s="109">
        <f t="shared" si="1"/>
        <v>5018</v>
      </c>
      <c r="F8" s="46">
        <f>SUM(F9:F13)</f>
        <v>103969</v>
      </c>
      <c r="G8" s="46">
        <f>SUM(G9:G13)</f>
        <v>96971</v>
      </c>
      <c r="H8" s="38">
        <f t="shared" si="2"/>
        <v>1.072165905270648</v>
      </c>
      <c r="I8" s="109">
        <f t="shared" si="3"/>
        <v>6998</v>
      </c>
      <c r="J8" s="38">
        <f t="shared" si="4"/>
        <v>0.79222652906154722</v>
      </c>
      <c r="K8" s="38">
        <f t="shared" si="5"/>
        <v>0.79765084406678288</v>
      </c>
      <c r="L8" s="108">
        <f t="shared" si="6"/>
        <v>-5.4243150052356581E-3</v>
      </c>
    </row>
    <row r="9" spans="1:12" x14ac:dyDescent="0.4">
      <c r="A9" s="88" t="s">
        <v>82</v>
      </c>
      <c r="B9" s="47">
        <f>'８月(月間)'!B9-'[8]8月動向(20)'!B9</f>
        <v>46655</v>
      </c>
      <c r="C9" s="47">
        <f>'８月(月間)'!C9-'[8]8月動向(20)'!C9</f>
        <v>45501</v>
      </c>
      <c r="D9" s="25">
        <f t="shared" si="0"/>
        <v>1.0253620799542866</v>
      </c>
      <c r="E9" s="26">
        <f t="shared" si="1"/>
        <v>1154</v>
      </c>
      <c r="F9" s="47">
        <f>'８月(月間)'!F9-'[8]8月動向(20)'!F9</f>
        <v>57624</v>
      </c>
      <c r="G9" s="47">
        <f>'８月(月間)'!G9-'[8]8月動向(20)'!G9</f>
        <v>55491</v>
      </c>
      <c r="H9" s="25">
        <f t="shared" si="2"/>
        <v>1.0384386657295777</v>
      </c>
      <c r="I9" s="26">
        <f t="shared" si="3"/>
        <v>2133</v>
      </c>
      <c r="J9" s="25">
        <f t="shared" si="4"/>
        <v>0.80964528668610303</v>
      </c>
      <c r="K9" s="25">
        <f t="shared" si="5"/>
        <v>0.81997080607666106</v>
      </c>
      <c r="L9" s="24">
        <f t="shared" si="6"/>
        <v>-1.0325519390558036E-2</v>
      </c>
    </row>
    <row r="10" spans="1:12" x14ac:dyDescent="0.4">
      <c r="A10" s="86" t="s">
        <v>83</v>
      </c>
      <c r="B10" s="47">
        <f>'８月(月間)'!B10-'[8]8月動向(20)'!B10</f>
        <v>15475</v>
      </c>
      <c r="C10" s="47">
        <f>'８月(月間)'!C10-'[8]8月動向(20)'!C10</f>
        <v>13871</v>
      </c>
      <c r="D10" s="27">
        <f t="shared" si="0"/>
        <v>1.1156369403792084</v>
      </c>
      <c r="E10" s="18">
        <f t="shared" si="1"/>
        <v>1604</v>
      </c>
      <c r="F10" s="47">
        <f>'８月(月間)'!F10-'[8]8月動向(20)'!F10</f>
        <v>20295</v>
      </c>
      <c r="G10" s="47">
        <f>'８月(月間)'!G10-'[8]8月動向(20)'!G10</f>
        <v>17889</v>
      </c>
      <c r="H10" s="27">
        <f t="shared" si="2"/>
        <v>1.1344960590306892</v>
      </c>
      <c r="I10" s="18">
        <f t="shared" si="3"/>
        <v>2406</v>
      </c>
      <c r="J10" s="27">
        <f t="shared" si="4"/>
        <v>0.7625030795762503</v>
      </c>
      <c r="K10" s="27">
        <f t="shared" si="5"/>
        <v>0.77539269942422717</v>
      </c>
      <c r="L10" s="32">
        <f t="shared" si="6"/>
        <v>-1.2889619847976874E-2</v>
      </c>
    </row>
    <row r="11" spans="1:12" x14ac:dyDescent="0.4">
      <c r="A11" s="86" t="s">
        <v>96</v>
      </c>
      <c r="B11" s="47">
        <f>'８月(月間)'!B11-'[8]8月動向(20)'!B11</f>
        <v>2892</v>
      </c>
      <c r="C11" s="47">
        <f>'８月(月間)'!C11-'[8]8月動向(20)'!C11</f>
        <v>2596</v>
      </c>
      <c r="D11" s="27">
        <f t="shared" si="0"/>
        <v>1.1140215716486903</v>
      </c>
      <c r="E11" s="18">
        <f t="shared" si="1"/>
        <v>296</v>
      </c>
      <c r="F11" s="47">
        <f>'８月(月間)'!F11-'[8]8月動向(20)'!F11</f>
        <v>3411</v>
      </c>
      <c r="G11" s="47">
        <f>'８月(月間)'!G11-'[8]8月動向(20)'!G11</f>
        <v>3498</v>
      </c>
      <c r="H11" s="27">
        <f t="shared" si="2"/>
        <v>0.97512864493996565</v>
      </c>
      <c r="I11" s="18">
        <f t="shared" si="3"/>
        <v>-87</v>
      </c>
      <c r="J11" s="27">
        <f t="shared" si="4"/>
        <v>0.84784520668425678</v>
      </c>
      <c r="K11" s="27">
        <f t="shared" si="5"/>
        <v>0.74213836477987416</v>
      </c>
      <c r="L11" s="32">
        <f t="shared" si="6"/>
        <v>0.10570684190438262</v>
      </c>
    </row>
    <row r="12" spans="1:12" x14ac:dyDescent="0.4">
      <c r="A12" s="86" t="s">
        <v>80</v>
      </c>
      <c r="B12" s="47">
        <f>'８月(月間)'!B12-'[8]8月動向(20)'!B12</f>
        <v>8538</v>
      </c>
      <c r="C12" s="47">
        <f>'８月(月間)'!C12-'[8]8月動向(20)'!C12</f>
        <v>7327</v>
      </c>
      <c r="D12" s="27">
        <f t="shared" si="0"/>
        <v>1.1652791046813158</v>
      </c>
      <c r="E12" s="18">
        <f t="shared" si="1"/>
        <v>1211</v>
      </c>
      <c r="F12" s="47">
        <f>'８月(月間)'!F12-'[8]8月動向(20)'!F12</f>
        <v>10533</v>
      </c>
      <c r="G12" s="47">
        <f>'８月(月間)'!G12-'[8]8月動向(20)'!G12</f>
        <v>9537</v>
      </c>
      <c r="H12" s="27">
        <f t="shared" si="2"/>
        <v>1.1044353570305128</v>
      </c>
      <c r="I12" s="18">
        <f t="shared" si="3"/>
        <v>996</v>
      </c>
      <c r="J12" s="27">
        <f t="shared" si="4"/>
        <v>0.81059527200227854</v>
      </c>
      <c r="K12" s="27">
        <f t="shared" si="5"/>
        <v>0.76827094474153301</v>
      </c>
      <c r="L12" s="32">
        <f t="shared" si="6"/>
        <v>4.2324327260745531E-2</v>
      </c>
    </row>
    <row r="13" spans="1:12" x14ac:dyDescent="0.4">
      <c r="A13" s="86" t="s">
        <v>171</v>
      </c>
      <c r="B13" s="47">
        <f>'８月(月間)'!B13-'[8]8月動向(20)'!B13</f>
        <v>8807</v>
      </c>
      <c r="C13" s="47">
        <f>'８月(月間)'!C13-'[8]8月動向(20)'!C13</f>
        <v>8054</v>
      </c>
      <c r="D13" s="27">
        <f t="shared" si="0"/>
        <v>1.0934939160665509</v>
      </c>
      <c r="E13" s="18">
        <f t="shared" si="1"/>
        <v>753</v>
      </c>
      <c r="F13" s="47">
        <f>'８月(月間)'!F13-'[8]8月動向(20)'!F13</f>
        <v>12106</v>
      </c>
      <c r="G13" s="47">
        <f>'８月(月間)'!G13-'[8]8月動向(20)'!G13</f>
        <v>10556</v>
      </c>
      <c r="H13" s="27">
        <f t="shared" si="2"/>
        <v>1.1468359226979916</v>
      </c>
      <c r="I13" s="18">
        <f t="shared" si="3"/>
        <v>1550</v>
      </c>
      <c r="J13" s="27">
        <f t="shared" si="4"/>
        <v>0.72749050057822562</v>
      </c>
      <c r="K13" s="27">
        <f t="shared" si="5"/>
        <v>0.76297840090943536</v>
      </c>
      <c r="L13" s="32">
        <f t="shared" si="6"/>
        <v>-3.5487900331209743E-2</v>
      </c>
    </row>
    <row r="14" spans="1:12" x14ac:dyDescent="0.4">
      <c r="A14" s="107" t="s">
        <v>90</v>
      </c>
      <c r="B14" s="48">
        <f>SUM(B15:B29)</f>
        <v>17710</v>
      </c>
      <c r="C14" s="48">
        <f>SUM(C15:C29)</f>
        <v>16303</v>
      </c>
      <c r="D14" s="31">
        <f t="shared" si="0"/>
        <v>1.0863031343924432</v>
      </c>
      <c r="E14" s="19">
        <f t="shared" si="1"/>
        <v>1407</v>
      </c>
      <c r="F14" s="48">
        <f>SUM(F15:F29)</f>
        <v>22601</v>
      </c>
      <c r="G14" s="48">
        <f>SUM(G15:G29)</f>
        <v>22670</v>
      </c>
      <c r="H14" s="31">
        <f t="shared" si="2"/>
        <v>0.99695632995147776</v>
      </c>
      <c r="I14" s="19">
        <f t="shared" si="3"/>
        <v>-69</v>
      </c>
      <c r="J14" s="31">
        <f t="shared" si="4"/>
        <v>0.78359364629883632</v>
      </c>
      <c r="K14" s="31">
        <f t="shared" si="5"/>
        <v>0.71914424349360384</v>
      </c>
      <c r="L14" s="30">
        <f t="shared" si="6"/>
        <v>6.4449402805232481E-2</v>
      </c>
    </row>
    <row r="15" spans="1:12" x14ac:dyDescent="0.4">
      <c r="A15" s="88" t="s">
        <v>157</v>
      </c>
      <c r="B15" s="47">
        <f>'８月(月間)'!B15-'[8]8月動向(20)'!B15</f>
        <v>1240</v>
      </c>
      <c r="C15" s="47">
        <f>'８月(月間)'!C15-'[8]8月動向(20)'!C15</f>
        <v>1001</v>
      </c>
      <c r="D15" s="25">
        <f t="shared" si="0"/>
        <v>1.2387612387612388</v>
      </c>
      <c r="E15" s="26">
        <f t="shared" si="1"/>
        <v>239</v>
      </c>
      <c r="F15" s="47">
        <f>'８月(月間)'!F15-'[8]8月動向(20)'!F15</f>
        <v>1650</v>
      </c>
      <c r="G15" s="47">
        <f>'８月(月間)'!G15-'[8]8月動向(20)'!G15</f>
        <v>1500</v>
      </c>
      <c r="H15" s="25">
        <f t="shared" si="2"/>
        <v>1.1000000000000001</v>
      </c>
      <c r="I15" s="26">
        <f t="shared" si="3"/>
        <v>150</v>
      </c>
      <c r="J15" s="25">
        <f t="shared" si="4"/>
        <v>0.75151515151515147</v>
      </c>
      <c r="K15" s="25">
        <f t="shared" si="5"/>
        <v>0.66733333333333333</v>
      </c>
      <c r="L15" s="24">
        <f t="shared" si="6"/>
        <v>8.4181818181818135E-2</v>
      </c>
    </row>
    <row r="16" spans="1:12" x14ac:dyDescent="0.4">
      <c r="A16" s="86" t="s">
        <v>155</v>
      </c>
      <c r="B16" s="47">
        <f>'８月(月間)'!B16-'[8]8月動向(20)'!B16</f>
        <v>1440</v>
      </c>
      <c r="C16" s="47">
        <f>'８月(月間)'!C16-'[8]8月動向(20)'!C16</f>
        <v>1333</v>
      </c>
      <c r="D16" s="27">
        <f t="shared" si="0"/>
        <v>1.0802700675168793</v>
      </c>
      <c r="E16" s="18">
        <f t="shared" si="1"/>
        <v>107</v>
      </c>
      <c r="F16" s="47">
        <f>'８月(月間)'!F16-'[8]8月動向(20)'!F16</f>
        <v>1650</v>
      </c>
      <c r="G16" s="47">
        <f>'８月(月間)'!G16-'[8]8月動向(20)'!G16</f>
        <v>1650</v>
      </c>
      <c r="H16" s="27">
        <f t="shared" si="2"/>
        <v>1</v>
      </c>
      <c r="I16" s="18">
        <f t="shared" si="3"/>
        <v>0</v>
      </c>
      <c r="J16" s="27">
        <f t="shared" si="4"/>
        <v>0.87272727272727268</v>
      </c>
      <c r="K16" s="27">
        <f t="shared" si="5"/>
        <v>0.80787878787878786</v>
      </c>
      <c r="L16" s="32">
        <f t="shared" si="6"/>
        <v>6.4848484848484822E-2</v>
      </c>
    </row>
    <row r="17" spans="1:12" x14ac:dyDescent="0.4">
      <c r="A17" s="86" t="s">
        <v>160</v>
      </c>
      <c r="B17" s="47">
        <f>'８月(月間)'!B17-'[8]8月動向(20)'!B17</f>
        <v>2283</v>
      </c>
      <c r="C17" s="47">
        <f>'８月(月間)'!C17-'[8]8月動向(20)'!C17</f>
        <v>2188</v>
      </c>
      <c r="D17" s="27">
        <f t="shared" si="0"/>
        <v>1.043418647166362</v>
      </c>
      <c r="E17" s="18">
        <f t="shared" si="1"/>
        <v>95</v>
      </c>
      <c r="F17" s="47">
        <f>'８月(月間)'!F17-'[8]8月動向(20)'!F17</f>
        <v>2430</v>
      </c>
      <c r="G17" s="47">
        <f>'８月(月間)'!G17-'[8]8月動向(20)'!G17</f>
        <v>2700</v>
      </c>
      <c r="H17" s="27">
        <f t="shared" si="2"/>
        <v>0.9</v>
      </c>
      <c r="I17" s="18">
        <f t="shared" si="3"/>
        <v>-270</v>
      </c>
      <c r="J17" s="27">
        <f t="shared" si="4"/>
        <v>0.93950617283950622</v>
      </c>
      <c r="K17" s="27">
        <f t="shared" si="5"/>
        <v>0.81037037037037041</v>
      </c>
      <c r="L17" s="32">
        <f t="shared" si="6"/>
        <v>0.12913580246913581</v>
      </c>
    </row>
    <row r="18" spans="1:12" x14ac:dyDescent="0.4">
      <c r="A18" s="86" t="s">
        <v>153</v>
      </c>
      <c r="B18" s="47">
        <f>'８月(月間)'!B18-'[8]8月動向(20)'!B18</f>
        <v>1412</v>
      </c>
      <c r="C18" s="47">
        <f>'８月(月間)'!C18-'[8]8月動向(20)'!C18</f>
        <v>1323</v>
      </c>
      <c r="D18" s="27">
        <f t="shared" si="0"/>
        <v>1.0672713529856388</v>
      </c>
      <c r="E18" s="18">
        <f t="shared" si="1"/>
        <v>89</v>
      </c>
      <c r="F18" s="47">
        <f>'８月(月間)'!F18-'[8]8月動向(20)'!F18</f>
        <v>2100</v>
      </c>
      <c r="G18" s="47">
        <f>'８月(月間)'!G18-'[8]8月動向(20)'!G18</f>
        <v>1950</v>
      </c>
      <c r="H18" s="27">
        <f t="shared" si="2"/>
        <v>1.0769230769230769</v>
      </c>
      <c r="I18" s="18">
        <f t="shared" si="3"/>
        <v>150</v>
      </c>
      <c r="J18" s="27">
        <f t="shared" si="4"/>
        <v>0.67238095238095241</v>
      </c>
      <c r="K18" s="27">
        <f t="shared" si="5"/>
        <v>0.67846153846153845</v>
      </c>
      <c r="L18" s="32">
        <f t="shared" si="6"/>
        <v>-6.0805860805860368E-3</v>
      </c>
    </row>
    <row r="19" spans="1:12" x14ac:dyDescent="0.4">
      <c r="A19" s="86" t="s">
        <v>161</v>
      </c>
      <c r="B19" s="47">
        <f>'８月(月間)'!B19-'[8]8月動向(20)'!B19</f>
        <v>1440</v>
      </c>
      <c r="C19" s="47">
        <f>'８月(月間)'!C19-'[8]8月動向(20)'!C19</f>
        <v>1197</v>
      </c>
      <c r="D19" s="23">
        <f t="shared" si="0"/>
        <v>1.2030075187969924</v>
      </c>
      <c r="E19" s="17">
        <f t="shared" si="1"/>
        <v>243</v>
      </c>
      <c r="F19" s="47">
        <f>'８月(月間)'!F19-'[8]8月動向(20)'!F19</f>
        <v>1500</v>
      </c>
      <c r="G19" s="47">
        <f>'８月(月間)'!G19-'[8]8月動向(20)'!G19</f>
        <v>1350</v>
      </c>
      <c r="H19" s="23">
        <f t="shared" si="2"/>
        <v>1.1111111111111112</v>
      </c>
      <c r="I19" s="17">
        <f t="shared" si="3"/>
        <v>150</v>
      </c>
      <c r="J19" s="23">
        <f t="shared" si="4"/>
        <v>0.96</v>
      </c>
      <c r="K19" s="23">
        <f t="shared" si="5"/>
        <v>0.88666666666666671</v>
      </c>
      <c r="L19" s="22">
        <f t="shared" si="6"/>
        <v>7.333333333333325E-2</v>
      </c>
    </row>
    <row r="20" spans="1:12" x14ac:dyDescent="0.4">
      <c r="A20" s="87" t="s">
        <v>159</v>
      </c>
      <c r="B20" s="47">
        <f>'８月(月間)'!B20-'[8]8月動向(20)'!B20</f>
        <v>1287</v>
      </c>
      <c r="C20" s="47">
        <f>'８月(月間)'!C20-'[8]8月動向(20)'!C20</f>
        <v>1045</v>
      </c>
      <c r="D20" s="27">
        <f t="shared" si="0"/>
        <v>1.2315789473684211</v>
      </c>
      <c r="E20" s="18">
        <f t="shared" si="1"/>
        <v>242</v>
      </c>
      <c r="F20" s="47">
        <f>'８月(月間)'!F20-'[8]8月動向(20)'!F20</f>
        <v>1500</v>
      </c>
      <c r="G20" s="47">
        <f>'８月(月間)'!G20-'[8]8月動向(20)'!G20</f>
        <v>1350</v>
      </c>
      <c r="H20" s="27">
        <f t="shared" si="2"/>
        <v>1.1111111111111112</v>
      </c>
      <c r="I20" s="18">
        <f t="shared" si="3"/>
        <v>150</v>
      </c>
      <c r="J20" s="27">
        <f t="shared" si="4"/>
        <v>0.85799999999999998</v>
      </c>
      <c r="K20" s="27">
        <f t="shared" si="5"/>
        <v>0.77407407407407403</v>
      </c>
      <c r="L20" s="32">
        <f t="shared" si="6"/>
        <v>8.3925925925925959E-2</v>
      </c>
    </row>
    <row r="21" spans="1:12" x14ac:dyDescent="0.4">
      <c r="A21" s="87" t="s">
        <v>191</v>
      </c>
      <c r="B21" s="47">
        <f>'８月(月間)'!B21-'[8]8月動向(20)'!B21</f>
        <v>1229</v>
      </c>
      <c r="C21" s="47">
        <f>'８月(月間)'!C21-'[8]8月動向(20)'!C21</f>
        <v>823</v>
      </c>
      <c r="D21" s="27">
        <f t="shared" si="0"/>
        <v>1.4933171324422843</v>
      </c>
      <c r="E21" s="18">
        <f t="shared" si="1"/>
        <v>406</v>
      </c>
      <c r="F21" s="47">
        <f>'８月(月間)'!F21-'[8]8月動向(20)'!F21</f>
        <v>1500</v>
      </c>
      <c r="G21" s="47">
        <f>'８月(月間)'!G21-'[8]8月動向(20)'!G21</f>
        <v>1500</v>
      </c>
      <c r="H21" s="27">
        <f t="shared" si="2"/>
        <v>1</v>
      </c>
      <c r="I21" s="18">
        <f t="shared" si="3"/>
        <v>0</v>
      </c>
      <c r="J21" s="27">
        <f t="shared" si="4"/>
        <v>0.81933333333333336</v>
      </c>
      <c r="K21" s="27">
        <f t="shared" si="5"/>
        <v>0.54866666666666664</v>
      </c>
      <c r="L21" s="32">
        <f t="shared" si="6"/>
        <v>0.27066666666666672</v>
      </c>
    </row>
    <row r="22" spans="1:12" x14ac:dyDescent="0.4">
      <c r="A22" s="86" t="s">
        <v>164</v>
      </c>
      <c r="B22" s="47">
        <f>'８月(月間)'!B22-'[8]8月動向(20)'!B22</f>
        <v>1188</v>
      </c>
      <c r="C22" s="47">
        <f>'８月(月間)'!C22-'[8]8月動向(20)'!C22</f>
        <v>1728</v>
      </c>
      <c r="D22" s="27">
        <f t="shared" si="0"/>
        <v>0.6875</v>
      </c>
      <c r="E22" s="18">
        <f t="shared" si="1"/>
        <v>-540</v>
      </c>
      <c r="F22" s="47">
        <f>'８月(月間)'!F22-'[8]8月動向(20)'!F22</f>
        <v>2171</v>
      </c>
      <c r="G22" s="47">
        <f>'８月(月間)'!G22-'[8]8月動向(20)'!G22</f>
        <v>2703</v>
      </c>
      <c r="H22" s="27">
        <f t="shared" si="2"/>
        <v>0.80318165001849795</v>
      </c>
      <c r="I22" s="18">
        <f t="shared" si="3"/>
        <v>-532</v>
      </c>
      <c r="J22" s="27">
        <f t="shared" si="4"/>
        <v>0.54721326577614005</v>
      </c>
      <c r="K22" s="27">
        <f t="shared" si="5"/>
        <v>0.63928967813540516</v>
      </c>
      <c r="L22" s="32">
        <f t="shared" si="6"/>
        <v>-9.2076412359265114E-2</v>
      </c>
    </row>
    <row r="23" spans="1:12" x14ac:dyDescent="0.4">
      <c r="A23" s="86" t="s">
        <v>156</v>
      </c>
      <c r="B23" s="47">
        <f>'８月(月間)'!B23-'[8]8月動向(20)'!B23</f>
        <v>417</v>
      </c>
      <c r="C23" s="47">
        <f>'８月(月間)'!C23-'[8]8月動向(20)'!C23</f>
        <v>398</v>
      </c>
      <c r="D23" s="23">
        <f t="shared" si="0"/>
        <v>1.0477386934673367</v>
      </c>
      <c r="E23" s="17">
        <f t="shared" si="1"/>
        <v>19</v>
      </c>
      <c r="F23" s="47">
        <f>'８月(月間)'!F23-'[8]8月動向(20)'!F23</f>
        <v>600</v>
      </c>
      <c r="G23" s="47">
        <f>'８月(月間)'!G23-'[8]8月動向(20)'!G23</f>
        <v>600</v>
      </c>
      <c r="H23" s="23">
        <f t="shared" si="2"/>
        <v>1</v>
      </c>
      <c r="I23" s="17">
        <f t="shared" si="3"/>
        <v>0</v>
      </c>
      <c r="J23" s="23">
        <f t="shared" si="4"/>
        <v>0.69499999999999995</v>
      </c>
      <c r="K23" s="23">
        <f t="shared" si="5"/>
        <v>0.66333333333333333</v>
      </c>
      <c r="L23" s="22">
        <f t="shared" si="6"/>
        <v>3.1666666666666621E-2</v>
      </c>
    </row>
    <row r="24" spans="1:12" x14ac:dyDescent="0.4">
      <c r="A24" s="87" t="s">
        <v>163</v>
      </c>
      <c r="B24" s="47">
        <f>'８月(月間)'!B24-'[8]8月動向(20)'!B24</f>
        <v>1469</v>
      </c>
      <c r="C24" s="47">
        <f>'８月(月間)'!C24-'[8]8月動向(20)'!C24</f>
        <v>1263</v>
      </c>
      <c r="D24" s="27">
        <f t="shared" si="0"/>
        <v>1.1631037212984956</v>
      </c>
      <c r="E24" s="18">
        <f t="shared" si="1"/>
        <v>206</v>
      </c>
      <c r="F24" s="47">
        <f>'８月(月間)'!F24-'[8]8月動向(20)'!F24</f>
        <v>1650</v>
      </c>
      <c r="G24" s="47">
        <f>'８月(月間)'!G24-'[8]8月動向(20)'!G24</f>
        <v>1517</v>
      </c>
      <c r="H24" s="27">
        <f t="shared" si="2"/>
        <v>1.0876730388925511</v>
      </c>
      <c r="I24" s="18">
        <f t="shared" si="3"/>
        <v>133</v>
      </c>
      <c r="J24" s="27">
        <f t="shared" si="4"/>
        <v>0.89030303030303026</v>
      </c>
      <c r="K24" s="27">
        <f t="shared" si="5"/>
        <v>0.83256427158866186</v>
      </c>
      <c r="L24" s="32">
        <f t="shared" si="6"/>
        <v>5.7738758714368399E-2</v>
      </c>
    </row>
    <row r="25" spans="1:12" x14ac:dyDescent="0.4">
      <c r="A25" s="86" t="s">
        <v>154</v>
      </c>
      <c r="B25" s="47">
        <f>'８月(月間)'!B25-'[8]8月動向(20)'!B25</f>
        <v>758</v>
      </c>
      <c r="C25" s="47">
        <f>'８月(月間)'!C25-'[8]8月動向(20)'!C25</f>
        <v>733</v>
      </c>
      <c r="D25" s="27">
        <f t="shared" si="0"/>
        <v>1.0341064120054571</v>
      </c>
      <c r="E25" s="18">
        <f t="shared" si="1"/>
        <v>25</v>
      </c>
      <c r="F25" s="47">
        <f>'８月(月間)'!F25-'[8]8月動向(20)'!F25</f>
        <v>1650</v>
      </c>
      <c r="G25" s="47">
        <f>'８月(月間)'!G25-'[8]8月動向(20)'!G25</f>
        <v>1650</v>
      </c>
      <c r="H25" s="27">
        <f t="shared" si="2"/>
        <v>1</v>
      </c>
      <c r="I25" s="18">
        <f t="shared" si="3"/>
        <v>0</v>
      </c>
      <c r="J25" s="27">
        <f t="shared" si="4"/>
        <v>0.45939393939393941</v>
      </c>
      <c r="K25" s="27">
        <f t="shared" si="5"/>
        <v>0.44424242424242422</v>
      </c>
      <c r="L25" s="32">
        <f t="shared" si="6"/>
        <v>1.5151515151515194E-2</v>
      </c>
    </row>
    <row r="26" spans="1:12" x14ac:dyDescent="0.4">
      <c r="A26" s="87" t="s">
        <v>162</v>
      </c>
      <c r="B26" s="47">
        <f>'８月(月間)'!B26-'[8]8月動向(20)'!B26</f>
        <v>1375</v>
      </c>
      <c r="C26" s="47">
        <f>'８月(月間)'!C26-'[8]8月動向(20)'!C26</f>
        <v>1302</v>
      </c>
      <c r="D26" s="23">
        <f t="shared" si="0"/>
        <v>1.056067588325653</v>
      </c>
      <c r="E26" s="17">
        <f t="shared" si="1"/>
        <v>73</v>
      </c>
      <c r="F26" s="47">
        <f>'８月(月間)'!F26-'[8]8月動向(20)'!F26</f>
        <v>1650</v>
      </c>
      <c r="G26" s="47">
        <f>'８月(月間)'!G26-'[8]8月動向(20)'!G26</f>
        <v>1650</v>
      </c>
      <c r="H26" s="23">
        <f t="shared" si="2"/>
        <v>1</v>
      </c>
      <c r="I26" s="17">
        <f t="shared" si="3"/>
        <v>0</v>
      </c>
      <c r="J26" s="23">
        <f t="shared" si="4"/>
        <v>0.83333333333333337</v>
      </c>
      <c r="K26" s="23">
        <f t="shared" si="5"/>
        <v>0.78909090909090907</v>
      </c>
      <c r="L26" s="22">
        <f t="shared" si="6"/>
        <v>4.4242424242424305E-2</v>
      </c>
    </row>
    <row r="27" spans="1:12" x14ac:dyDescent="0.4">
      <c r="A27" s="87" t="s">
        <v>199</v>
      </c>
      <c r="B27" s="47">
        <f>'８月(月間)'!B27-'[8]8月動向(20)'!B27</f>
        <v>766</v>
      </c>
      <c r="C27" s="47">
        <f>'８月(月間)'!C27-'[8]8月動向(20)'!C27</f>
        <v>565</v>
      </c>
      <c r="D27" s="23">
        <f t="shared" si="0"/>
        <v>1.3557522123893806</v>
      </c>
      <c r="E27" s="17">
        <f t="shared" si="1"/>
        <v>201</v>
      </c>
      <c r="F27" s="47">
        <f>'８月(月間)'!F27-'[8]8月動向(20)'!F27</f>
        <v>1050</v>
      </c>
      <c r="G27" s="47">
        <f>'８月(月間)'!G27-'[8]8月動向(20)'!G27</f>
        <v>900</v>
      </c>
      <c r="H27" s="23">
        <f t="shared" si="2"/>
        <v>1.1666666666666667</v>
      </c>
      <c r="I27" s="17">
        <f t="shared" si="3"/>
        <v>150</v>
      </c>
      <c r="J27" s="23">
        <f t="shared" si="4"/>
        <v>0.72952380952380957</v>
      </c>
      <c r="K27" s="23">
        <f t="shared" si="5"/>
        <v>0.62777777777777777</v>
      </c>
      <c r="L27" s="22">
        <f t="shared" si="6"/>
        <v>0.10174603174603181</v>
      </c>
    </row>
    <row r="28" spans="1:12" x14ac:dyDescent="0.4">
      <c r="A28" s="129" t="s">
        <v>158</v>
      </c>
      <c r="B28" s="53">
        <f>'８月(月間)'!B28-'[8]8月動向(20)'!B28</f>
        <v>1406</v>
      </c>
      <c r="C28" s="47">
        <f>'８月(月間)'!C28-'[8]8月動向(20)'!C28</f>
        <v>1156</v>
      </c>
      <c r="D28" s="23">
        <f t="shared" si="0"/>
        <v>1.2162629757785468</v>
      </c>
      <c r="E28" s="17">
        <f t="shared" si="1"/>
        <v>250</v>
      </c>
      <c r="F28" s="47">
        <f>'８月(月間)'!F28-'[8]8月動向(20)'!F28</f>
        <v>1500</v>
      </c>
      <c r="G28" s="47">
        <f>'８月(月間)'!G28-'[8]8月動向(20)'!G28</f>
        <v>1350</v>
      </c>
      <c r="H28" s="23">
        <f t="shared" si="2"/>
        <v>1.1111111111111112</v>
      </c>
      <c r="I28" s="17">
        <f t="shared" si="3"/>
        <v>150</v>
      </c>
      <c r="J28" s="23">
        <f t="shared" si="4"/>
        <v>0.93733333333333335</v>
      </c>
      <c r="K28" s="23">
        <f t="shared" si="5"/>
        <v>0.85629629629629633</v>
      </c>
      <c r="L28" s="22">
        <f t="shared" si="6"/>
        <v>8.1037037037037019E-2</v>
      </c>
    </row>
    <row r="29" spans="1:12" x14ac:dyDescent="0.4">
      <c r="A29" s="89" t="s">
        <v>208</v>
      </c>
      <c r="B29" s="47">
        <f>'８月(月間)'!B29-'[8]8月動向(20)'!B29</f>
        <v>0</v>
      </c>
      <c r="C29" s="47">
        <f>'８月(月間)'!C29-'[8]8月動向(20)'!C29</f>
        <v>248</v>
      </c>
      <c r="D29" s="23">
        <f t="shared" si="0"/>
        <v>0</v>
      </c>
      <c r="E29" s="17">
        <f t="shared" si="1"/>
        <v>-248</v>
      </c>
      <c r="F29" s="47">
        <f>'８月(月間)'!F29-'[8]8月動向(20)'!F29</f>
        <v>0</v>
      </c>
      <c r="G29" s="47">
        <f>'８月(月間)'!G29-'[8]8月動向(20)'!G29</f>
        <v>300</v>
      </c>
      <c r="H29" s="23">
        <f t="shared" si="2"/>
        <v>0</v>
      </c>
      <c r="I29" s="17">
        <f t="shared" si="3"/>
        <v>-300</v>
      </c>
      <c r="J29" s="23" t="e">
        <f t="shared" si="4"/>
        <v>#DIV/0!</v>
      </c>
      <c r="K29" s="23">
        <f t="shared" si="5"/>
        <v>0.82666666666666666</v>
      </c>
      <c r="L29" s="22" t="e">
        <f t="shared" si="6"/>
        <v>#DIV/0!</v>
      </c>
    </row>
    <row r="30" spans="1:12" x14ac:dyDescent="0.4">
      <c r="A30" s="107" t="s">
        <v>89</v>
      </c>
      <c r="B30" s="48">
        <f>SUM(B31:B32)</f>
        <v>1509</v>
      </c>
      <c r="C30" s="48">
        <f>SUM(C31:C32)</f>
        <v>1582</v>
      </c>
      <c r="D30" s="31">
        <f t="shared" si="0"/>
        <v>0.95385587863463972</v>
      </c>
      <c r="E30" s="19">
        <f t="shared" si="1"/>
        <v>-73</v>
      </c>
      <c r="F30" s="48">
        <f>SUM(F31:F32)</f>
        <v>2106</v>
      </c>
      <c r="G30" s="48">
        <f>SUM(G31:G32)</f>
        <v>2028</v>
      </c>
      <c r="H30" s="31">
        <f t="shared" si="2"/>
        <v>1.0384615384615385</v>
      </c>
      <c r="I30" s="19">
        <f t="shared" si="3"/>
        <v>78</v>
      </c>
      <c r="J30" s="31">
        <f t="shared" si="4"/>
        <v>0.7165242165242165</v>
      </c>
      <c r="K30" s="31">
        <f t="shared" si="5"/>
        <v>0.78007889546351084</v>
      </c>
      <c r="L30" s="30">
        <f t="shared" si="6"/>
        <v>-6.355467893929434E-2</v>
      </c>
    </row>
    <row r="31" spans="1:12" x14ac:dyDescent="0.4">
      <c r="A31" s="88" t="s">
        <v>152</v>
      </c>
      <c r="B31" s="47">
        <f>'８月(月間)'!B31-'[8]8月動向(20)'!B31</f>
        <v>1171</v>
      </c>
      <c r="C31" s="47">
        <f>'８月(月間)'!C31-'[8]8月動向(20)'!C31</f>
        <v>1276</v>
      </c>
      <c r="D31" s="25">
        <f t="shared" si="0"/>
        <v>0.91771159874608155</v>
      </c>
      <c r="E31" s="26">
        <f t="shared" si="1"/>
        <v>-105</v>
      </c>
      <c r="F31" s="47">
        <f>'８月(月間)'!F31-'[8]8月動向(20)'!F31</f>
        <v>1677</v>
      </c>
      <c r="G31" s="47">
        <f>'８月(月間)'!G31-'[8]8月動向(20)'!G31</f>
        <v>1599</v>
      </c>
      <c r="H31" s="25">
        <f t="shared" si="2"/>
        <v>1.0487804878048781</v>
      </c>
      <c r="I31" s="26">
        <f t="shared" si="3"/>
        <v>78</v>
      </c>
      <c r="J31" s="25">
        <f t="shared" si="4"/>
        <v>0.69827072152653546</v>
      </c>
      <c r="K31" s="25">
        <f t="shared" si="5"/>
        <v>0.79799874921826142</v>
      </c>
      <c r="L31" s="24">
        <f t="shared" si="6"/>
        <v>-9.9728027691725951E-2</v>
      </c>
    </row>
    <row r="32" spans="1:12" x14ac:dyDescent="0.4">
      <c r="A32" s="86" t="s">
        <v>151</v>
      </c>
      <c r="B32" s="47">
        <f>'８月(月間)'!B32-'[8]8月動向(20)'!B32</f>
        <v>338</v>
      </c>
      <c r="C32" s="47">
        <f>'８月(月間)'!C32-'[8]8月動向(20)'!C32</f>
        <v>306</v>
      </c>
      <c r="D32" s="27">
        <f t="shared" si="0"/>
        <v>1.1045751633986929</v>
      </c>
      <c r="E32" s="18">
        <f t="shared" si="1"/>
        <v>32</v>
      </c>
      <c r="F32" s="47">
        <f>'８月(月間)'!F32-'[8]8月動向(20)'!F32</f>
        <v>429</v>
      </c>
      <c r="G32" s="47">
        <f>'８月(月間)'!G32-'[8]8月動向(20)'!G32</f>
        <v>429</v>
      </c>
      <c r="H32" s="27">
        <f t="shared" si="2"/>
        <v>1</v>
      </c>
      <c r="I32" s="18">
        <f t="shared" si="3"/>
        <v>0</v>
      </c>
      <c r="J32" s="27">
        <f t="shared" si="4"/>
        <v>0.78787878787878785</v>
      </c>
      <c r="K32" s="27">
        <f t="shared" si="5"/>
        <v>0.71328671328671334</v>
      </c>
      <c r="L32" s="32">
        <f t="shared" si="6"/>
        <v>7.4592074592074509E-2</v>
      </c>
    </row>
    <row r="33" spans="1:12" s="13" customFormat="1" x14ac:dyDescent="0.4">
      <c r="A33" s="84" t="s">
        <v>93</v>
      </c>
      <c r="B33" s="43">
        <f>SUM(B34:B50)</f>
        <v>112908</v>
      </c>
      <c r="C33" s="43">
        <f>SUM(C34:C50)</f>
        <v>98049</v>
      </c>
      <c r="D33" s="20">
        <f t="shared" si="0"/>
        <v>1.1515466756417709</v>
      </c>
      <c r="E33" s="21">
        <f>SUM(E34:E50)</f>
        <v>14859</v>
      </c>
      <c r="F33" s="21">
        <f>SUM(F34:F50)</f>
        <v>141233</v>
      </c>
      <c r="G33" s="43">
        <f>SUM(G34:G50)</f>
        <v>123397</v>
      </c>
      <c r="H33" s="20">
        <f t="shared" si="2"/>
        <v>1.1445416014976053</v>
      </c>
      <c r="I33" s="21">
        <f t="shared" si="3"/>
        <v>17836</v>
      </c>
      <c r="J33" s="20">
        <f t="shared" si="4"/>
        <v>0.79944488894238597</v>
      </c>
      <c r="K33" s="20">
        <f t="shared" si="5"/>
        <v>0.79458171592502247</v>
      </c>
      <c r="L33" s="33">
        <f t="shared" si="6"/>
        <v>4.8631730173634979E-3</v>
      </c>
    </row>
    <row r="34" spans="1:12" x14ac:dyDescent="0.4">
      <c r="A34" s="86" t="s">
        <v>82</v>
      </c>
      <c r="B34" s="44">
        <f>'８月(月間)'!B34-'[8]8月動向(20)'!B34</f>
        <v>46611</v>
      </c>
      <c r="C34" s="44">
        <f>'８月(月間)'!C34-'[8]8月動向(20)'!C34</f>
        <v>42741</v>
      </c>
      <c r="D34" s="27">
        <f t="shared" si="0"/>
        <v>1.0905453779743104</v>
      </c>
      <c r="E34" s="18">
        <f t="shared" ref="E34:E50" si="7">+B34-C34</f>
        <v>3870</v>
      </c>
      <c r="F34" s="44">
        <f>'８月(月間)'!F34-'[8]8月動向(20)'!F34</f>
        <v>55760</v>
      </c>
      <c r="G34" s="44">
        <f>'８月(月間)'!G34-'[8]8月動向(20)'!G34</f>
        <v>51677</v>
      </c>
      <c r="H34" s="27">
        <f t="shared" si="2"/>
        <v>1.0790100044507227</v>
      </c>
      <c r="I34" s="18">
        <f t="shared" si="3"/>
        <v>4083</v>
      </c>
      <c r="J34" s="27">
        <f t="shared" si="4"/>
        <v>0.83592180774748925</v>
      </c>
      <c r="K34" s="27">
        <f t="shared" si="5"/>
        <v>0.82707974534125428</v>
      </c>
      <c r="L34" s="32">
        <f t="shared" si="6"/>
        <v>8.842062406234974E-3</v>
      </c>
    </row>
    <row r="35" spans="1:12" x14ac:dyDescent="0.4">
      <c r="A35" s="86" t="s">
        <v>150</v>
      </c>
      <c r="B35" s="44">
        <f>'８月(月間)'!B35-'[8]8月動向(20)'!B35</f>
        <v>14298</v>
      </c>
      <c r="C35" s="44">
        <f>'８月(月間)'!C35-'[8]8月動向(20)'!C35</f>
        <v>12180</v>
      </c>
      <c r="D35" s="27">
        <f t="shared" si="0"/>
        <v>1.1738916256157637</v>
      </c>
      <c r="E35" s="18">
        <f t="shared" si="7"/>
        <v>2118</v>
      </c>
      <c r="F35" s="44">
        <f>'８月(月間)'!F35-'[8]8月動向(20)'!F35</f>
        <v>17345</v>
      </c>
      <c r="G35" s="44">
        <f>'８月(月間)'!G35-'[8]8月動向(20)'!G35</f>
        <v>14520</v>
      </c>
      <c r="H35" s="27">
        <f t="shared" si="2"/>
        <v>1.1945592286501376</v>
      </c>
      <c r="I35" s="18">
        <f t="shared" si="3"/>
        <v>2825</v>
      </c>
      <c r="J35" s="27">
        <f t="shared" si="4"/>
        <v>0.82432977803401553</v>
      </c>
      <c r="K35" s="27">
        <f t="shared" si="5"/>
        <v>0.83884297520661155</v>
      </c>
      <c r="L35" s="32">
        <f t="shared" si="6"/>
        <v>-1.4513197172596026E-2</v>
      </c>
    </row>
    <row r="36" spans="1:12" x14ac:dyDescent="0.4">
      <c r="A36" s="86" t="s">
        <v>149</v>
      </c>
      <c r="B36" s="44">
        <f>'８月(月間)'!B36-'[8]8月動向(20)'!B36</f>
        <v>6585</v>
      </c>
      <c r="C36" s="44">
        <f>'８月(月間)'!C36-'[8]8月動向(20)'!C36</f>
        <v>5782</v>
      </c>
      <c r="D36" s="27">
        <f t="shared" si="0"/>
        <v>1.1388792805257697</v>
      </c>
      <c r="E36" s="18">
        <f t="shared" si="7"/>
        <v>803</v>
      </c>
      <c r="F36" s="44">
        <f>'８月(月間)'!F36-'[8]8月動向(20)'!F36</f>
        <v>9822</v>
      </c>
      <c r="G36" s="44">
        <f>'８月(月間)'!G36-'[8]8月動向(20)'!G36</f>
        <v>7182</v>
      </c>
      <c r="H36" s="27">
        <f t="shared" si="2"/>
        <v>1.3675856307435255</v>
      </c>
      <c r="I36" s="18">
        <f t="shared" si="3"/>
        <v>2640</v>
      </c>
      <c r="J36" s="27">
        <f t="shared" si="4"/>
        <v>0.67043372021991443</v>
      </c>
      <c r="K36" s="27">
        <f t="shared" si="5"/>
        <v>0.80506822612085771</v>
      </c>
      <c r="L36" s="32">
        <f t="shared" si="6"/>
        <v>-0.13463450590094328</v>
      </c>
    </row>
    <row r="37" spans="1:12" x14ac:dyDescent="0.4">
      <c r="A37" s="86" t="s">
        <v>80</v>
      </c>
      <c r="B37" s="44">
        <f>'８月(月間)'!B37-'[8]8月動向(20)'!B37</f>
        <v>16007</v>
      </c>
      <c r="C37" s="44">
        <f>'８月(月間)'!C37-'[8]8月動向(20)'!C37</f>
        <v>13786</v>
      </c>
      <c r="D37" s="27">
        <f t="shared" si="0"/>
        <v>1.161105469316698</v>
      </c>
      <c r="E37" s="18">
        <f t="shared" si="7"/>
        <v>2221</v>
      </c>
      <c r="F37" s="44">
        <f>'８月(月間)'!F37-'[8]8月動向(20)'!F37</f>
        <v>20576</v>
      </c>
      <c r="G37" s="44">
        <f>'８月(月間)'!G37-'[8]8月動向(20)'!G37</f>
        <v>18147</v>
      </c>
      <c r="H37" s="27">
        <f t="shared" si="2"/>
        <v>1.1338513252879263</v>
      </c>
      <c r="I37" s="18">
        <f t="shared" si="3"/>
        <v>2429</v>
      </c>
      <c r="J37" s="27">
        <f t="shared" si="4"/>
        <v>0.7779451788491446</v>
      </c>
      <c r="K37" s="27">
        <f t="shared" si="5"/>
        <v>0.75968479638507747</v>
      </c>
      <c r="L37" s="32">
        <f t="shared" si="6"/>
        <v>1.8260382464067137E-2</v>
      </c>
    </row>
    <row r="38" spans="1:12" x14ac:dyDescent="0.4">
      <c r="A38" s="86" t="s">
        <v>81</v>
      </c>
      <c r="B38" s="44">
        <f>'８月(月間)'!B38-'[8]8月動向(20)'!B38</f>
        <v>10871</v>
      </c>
      <c r="C38" s="44">
        <f>'８月(月間)'!C38-'[8]8月動向(20)'!C38</f>
        <v>7368</v>
      </c>
      <c r="D38" s="27">
        <f t="shared" si="0"/>
        <v>1.4754343105320304</v>
      </c>
      <c r="E38" s="18">
        <f t="shared" si="7"/>
        <v>3503</v>
      </c>
      <c r="F38" s="44">
        <f>'８月(月間)'!F38-'[8]8月動向(20)'!F38</f>
        <v>12896</v>
      </c>
      <c r="G38" s="44">
        <f>'８月(月間)'!G38-'[8]8月動向(20)'!G38</f>
        <v>9284</v>
      </c>
      <c r="H38" s="27">
        <f t="shared" si="2"/>
        <v>1.3890564411891426</v>
      </c>
      <c r="I38" s="18">
        <f t="shared" si="3"/>
        <v>3612</v>
      </c>
      <c r="J38" s="27">
        <f t="shared" si="4"/>
        <v>0.84297456575682383</v>
      </c>
      <c r="K38" s="27">
        <f t="shared" si="5"/>
        <v>0.79362343817320125</v>
      </c>
      <c r="L38" s="32">
        <f t="shared" si="6"/>
        <v>4.9351127583622589E-2</v>
      </c>
    </row>
    <row r="39" spans="1:12" x14ac:dyDescent="0.4">
      <c r="A39" s="86" t="s">
        <v>79</v>
      </c>
      <c r="B39" s="44">
        <f>'８月(月間)'!B39-'[8]8月動向(20)'!B39</f>
        <v>1697</v>
      </c>
      <c r="C39" s="44">
        <f>'８月(月間)'!C39-'[8]8月動向(20)'!C39</f>
        <v>1450</v>
      </c>
      <c r="D39" s="27">
        <f t="shared" si="0"/>
        <v>1.1703448275862069</v>
      </c>
      <c r="E39" s="18">
        <f t="shared" si="7"/>
        <v>247</v>
      </c>
      <c r="F39" s="44">
        <f>'８月(月間)'!F39-'[8]8月動向(20)'!F39</f>
        <v>3168</v>
      </c>
      <c r="G39" s="44">
        <f>'８月(月間)'!G39-'[8]8月動向(20)'!G39</f>
        <v>2880</v>
      </c>
      <c r="H39" s="27">
        <f t="shared" si="2"/>
        <v>1.1000000000000001</v>
      </c>
      <c r="I39" s="18">
        <f t="shared" si="3"/>
        <v>288</v>
      </c>
      <c r="J39" s="27">
        <f t="shared" si="4"/>
        <v>0.53566919191919193</v>
      </c>
      <c r="K39" s="27">
        <f t="shared" si="5"/>
        <v>0.50347222222222221</v>
      </c>
      <c r="L39" s="32">
        <f t="shared" si="6"/>
        <v>3.2196969696969724E-2</v>
      </c>
    </row>
    <row r="40" spans="1:12" x14ac:dyDescent="0.4">
      <c r="A40" s="86" t="s">
        <v>78</v>
      </c>
      <c r="B40" s="44">
        <f>'８月(月間)'!B40-'[8]8月動向(20)'!B40</f>
        <v>2789</v>
      </c>
      <c r="C40" s="44">
        <f>'８月(月間)'!C40-'[8]8月動向(20)'!C40</f>
        <v>2528</v>
      </c>
      <c r="D40" s="27">
        <f t="shared" si="0"/>
        <v>1.103243670886076</v>
      </c>
      <c r="E40" s="18">
        <f t="shared" si="7"/>
        <v>261</v>
      </c>
      <c r="F40" s="44">
        <f>'８月(月間)'!F40-'[8]8月動向(20)'!F40</f>
        <v>3168</v>
      </c>
      <c r="G40" s="44">
        <f>'８月(月間)'!G40-'[8]8月動向(20)'!G40</f>
        <v>3168</v>
      </c>
      <c r="H40" s="27">
        <f t="shared" si="2"/>
        <v>1</v>
      </c>
      <c r="I40" s="18">
        <f t="shared" si="3"/>
        <v>0</v>
      </c>
      <c r="J40" s="27">
        <f t="shared" si="4"/>
        <v>0.88036616161616166</v>
      </c>
      <c r="K40" s="27">
        <f t="shared" si="5"/>
        <v>0.79797979797979801</v>
      </c>
      <c r="L40" s="32">
        <f t="shared" si="6"/>
        <v>8.2386363636363646E-2</v>
      </c>
    </row>
    <row r="41" spans="1:12" x14ac:dyDescent="0.4">
      <c r="A41" s="87" t="s">
        <v>77</v>
      </c>
      <c r="B41" s="44">
        <f>'８月(月間)'!B41-'[8]8月動向(20)'!B41</f>
        <v>1814</v>
      </c>
      <c r="C41" s="44">
        <f>'８月(月間)'!C41-'[8]8月動向(20)'!C41</f>
        <v>1915</v>
      </c>
      <c r="D41" s="23">
        <f t="shared" si="0"/>
        <v>0.94725848563968673</v>
      </c>
      <c r="E41" s="17">
        <f t="shared" si="7"/>
        <v>-101</v>
      </c>
      <c r="F41" s="44">
        <f>'８月(月間)'!F41-'[8]8月動向(20)'!F41</f>
        <v>3168</v>
      </c>
      <c r="G41" s="44">
        <f>'８月(月間)'!G41-'[8]8月動向(20)'!G41</f>
        <v>2880</v>
      </c>
      <c r="H41" s="23">
        <f t="shared" si="2"/>
        <v>1.1000000000000001</v>
      </c>
      <c r="I41" s="17">
        <f t="shared" si="3"/>
        <v>288</v>
      </c>
      <c r="J41" s="23">
        <f t="shared" si="4"/>
        <v>0.57260101010101006</v>
      </c>
      <c r="K41" s="23">
        <f t="shared" si="5"/>
        <v>0.66493055555555558</v>
      </c>
      <c r="L41" s="32">
        <f t="shared" si="6"/>
        <v>-9.2329545454545525E-2</v>
      </c>
    </row>
    <row r="42" spans="1:12" x14ac:dyDescent="0.4">
      <c r="A42" s="86" t="s">
        <v>95</v>
      </c>
      <c r="B42" s="44">
        <f>'８月(月間)'!B42-'[8]8月動向(20)'!B42</f>
        <v>1031</v>
      </c>
      <c r="C42" s="44">
        <f>'８月(月間)'!C42-'[8]8月動向(20)'!C42</f>
        <v>882</v>
      </c>
      <c r="D42" s="27">
        <f t="shared" si="0"/>
        <v>1.1689342403628118</v>
      </c>
      <c r="E42" s="18">
        <f t="shared" si="7"/>
        <v>149</v>
      </c>
      <c r="F42" s="44">
        <f>'８月(月間)'!F42-'[8]8月動向(20)'!F42</f>
        <v>1826</v>
      </c>
      <c r="G42" s="44">
        <f>'８月(月間)'!G42-'[8]8月動向(20)'!G42</f>
        <v>1651</v>
      </c>
      <c r="H42" s="23">
        <f t="shared" si="2"/>
        <v>1.1059963658388856</v>
      </c>
      <c r="I42" s="18">
        <f t="shared" si="3"/>
        <v>175</v>
      </c>
      <c r="J42" s="23">
        <f t="shared" si="4"/>
        <v>0.56462212486308871</v>
      </c>
      <c r="K42" s="27">
        <f t="shared" si="5"/>
        <v>0.53422168382798307</v>
      </c>
      <c r="L42" s="32">
        <f t="shared" si="6"/>
        <v>3.0400441035105641E-2</v>
      </c>
    </row>
    <row r="43" spans="1:12" x14ac:dyDescent="0.4">
      <c r="A43" s="86" t="s">
        <v>74</v>
      </c>
      <c r="B43" s="44">
        <f>'８月(月間)'!B43-'[8]8月動向(20)'!B43</f>
        <v>3409</v>
      </c>
      <c r="C43" s="44">
        <f>'８月(月間)'!C43-'[8]8月動向(20)'!C43</f>
        <v>2848</v>
      </c>
      <c r="D43" s="27">
        <f t="shared" si="0"/>
        <v>1.1969803370786516</v>
      </c>
      <c r="E43" s="18">
        <f t="shared" si="7"/>
        <v>561</v>
      </c>
      <c r="F43" s="44">
        <f>'８月(月間)'!F43-'[8]8月動向(20)'!F43</f>
        <v>4158</v>
      </c>
      <c r="G43" s="44">
        <f>'８月(月間)'!G43-'[8]8月動向(20)'!G43</f>
        <v>3528</v>
      </c>
      <c r="H43" s="23">
        <f t="shared" si="2"/>
        <v>1.1785714285714286</v>
      </c>
      <c r="I43" s="18">
        <f t="shared" si="3"/>
        <v>630</v>
      </c>
      <c r="J43" s="23">
        <f t="shared" si="4"/>
        <v>0.81986531986531985</v>
      </c>
      <c r="K43" s="27">
        <f t="shared" si="5"/>
        <v>0.80725623582766437</v>
      </c>
      <c r="L43" s="32">
        <f t="shared" si="6"/>
        <v>1.2609084037655482E-2</v>
      </c>
    </row>
    <row r="44" spans="1:12" x14ac:dyDescent="0.4">
      <c r="A44" s="86" t="s">
        <v>76</v>
      </c>
      <c r="B44" s="44">
        <f>'８月(月間)'!B44-'[8]8月動向(20)'!B44</f>
        <v>1089</v>
      </c>
      <c r="C44" s="44">
        <f>'８月(月間)'!C44-'[8]8月動向(20)'!C44</f>
        <v>906</v>
      </c>
      <c r="D44" s="27">
        <f t="shared" si="0"/>
        <v>1.2019867549668874</v>
      </c>
      <c r="E44" s="18">
        <f t="shared" si="7"/>
        <v>183</v>
      </c>
      <c r="F44" s="44">
        <f>'８月(月間)'!F44-'[8]8月動向(20)'!F44</f>
        <v>1386</v>
      </c>
      <c r="G44" s="44">
        <f>'８月(月間)'!G44-'[8]8月動向(20)'!G44</f>
        <v>1260</v>
      </c>
      <c r="H44" s="23">
        <f t="shared" si="2"/>
        <v>1.1000000000000001</v>
      </c>
      <c r="I44" s="18">
        <f t="shared" si="3"/>
        <v>126</v>
      </c>
      <c r="J44" s="23">
        <f t="shared" si="4"/>
        <v>0.7857142857142857</v>
      </c>
      <c r="K44" s="27">
        <f t="shared" si="5"/>
        <v>0.71904761904761905</v>
      </c>
      <c r="L44" s="32">
        <f t="shared" si="6"/>
        <v>6.6666666666666652E-2</v>
      </c>
    </row>
    <row r="45" spans="1:12" x14ac:dyDescent="0.4">
      <c r="A45" s="86" t="s">
        <v>75</v>
      </c>
      <c r="B45" s="44">
        <f>'８月(月間)'!B45-'[8]8月動向(20)'!B45</f>
        <v>1156</v>
      </c>
      <c r="C45" s="44">
        <f>'８月(月間)'!C45-'[8]8月動向(20)'!C45</f>
        <v>1054</v>
      </c>
      <c r="D45" s="27">
        <f t="shared" si="0"/>
        <v>1.096774193548387</v>
      </c>
      <c r="E45" s="18">
        <f t="shared" si="7"/>
        <v>102</v>
      </c>
      <c r="F45" s="44">
        <f>'８月(月間)'!F45-'[8]8月動向(20)'!F45</f>
        <v>1386</v>
      </c>
      <c r="G45" s="44">
        <f>'８月(月間)'!G45-'[8]8月動向(20)'!G45</f>
        <v>1260</v>
      </c>
      <c r="H45" s="23">
        <f t="shared" si="2"/>
        <v>1.1000000000000001</v>
      </c>
      <c r="I45" s="18">
        <f t="shared" si="3"/>
        <v>126</v>
      </c>
      <c r="J45" s="23">
        <f t="shared" si="4"/>
        <v>0.83405483405483405</v>
      </c>
      <c r="K45" s="27">
        <f t="shared" si="5"/>
        <v>0.83650793650793653</v>
      </c>
      <c r="L45" s="32">
        <f t="shared" si="6"/>
        <v>-2.4531024531024848E-3</v>
      </c>
    </row>
    <row r="46" spans="1:12" x14ac:dyDescent="0.4">
      <c r="A46" s="86" t="s">
        <v>147</v>
      </c>
      <c r="B46" s="44">
        <f>'８月(月間)'!B46-'[8]8月動向(20)'!B46</f>
        <v>1140</v>
      </c>
      <c r="C46" s="44">
        <f>'８月(月間)'!C46-'[8]8月動向(20)'!C46</f>
        <v>1163</v>
      </c>
      <c r="D46" s="27">
        <f t="shared" si="0"/>
        <v>0.98022355975924336</v>
      </c>
      <c r="E46" s="18">
        <f t="shared" si="7"/>
        <v>-23</v>
      </c>
      <c r="F46" s="44">
        <f>'８月(月間)'!F46-'[8]8月動向(20)'!F46</f>
        <v>1660</v>
      </c>
      <c r="G46" s="44">
        <f>'８月(月間)'!G46-'[8]8月動向(20)'!G46</f>
        <v>1494</v>
      </c>
      <c r="H46" s="23">
        <f t="shared" si="2"/>
        <v>1.1111111111111112</v>
      </c>
      <c r="I46" s="18">
        <f t="shared" si="3"/>
        <v>166</v>
      </c>
      <c r="J46" s="23">
        <f t="shared" si="4"/>
        <v>0.68674698795180722</v>
      </c>
      <c r="K46" s="27">
        <f t="shared" si="5"/>
        <v>0.77844712182061582</v>
      </c>
      <c r="L46" s="32">
        <f t="shared" si="6"/>
        <v>-9.1700133868808598E-2</v>
      </c>
    </row>
    <row r="47" spans="1:12" x14ac:dyDescent="0.4">
      <c r="A47" s="86" t="s">
        <v>98</v>
      </c>
      <c r="B47" s="44">
        <f>'８月(月間)'!B47-'[8]8月動向(20)'!B47</f>
        <v>1080</v>
      </c>
      <c r="C47" s="44">
        <f>'８月(月間)'!C47-'[8]8月動向(20)'!C47</f>
        <v>804</v>
      </c>
      <c r="D47" s="27">
        <f t="shared" si="0"/>
        <v>1.3432835820895523</v>
      </c>
      <c r="E47" s="18">
        <f t="shared" si="7"/>
        <v>276</v>
      </c>
      <c r="F47" s="44">
        <f>'８月(月間)'!F47-'[8]8月動向(20)'!F47</f>
        <v>1260</v>
      </c>
      <c r="G47" s="44">
        <f>'８月(月間)'!G47-'[8]8月動向(20)'!G47</f>
        <v>1134</v>
      </c>
      <c r="H47" s="23">
        <f t="shared" si="2"/>
        <v>1.1111111111111112</v>
      </c>
      <c r="I47" s="18">
        <f t="shared" si="3"/>
        <v>126</v>
      </c>
      <c r="J47" s="23">
        <f t="shared" si="4"/>
        <v>0.8571428571428571</v>
      </c>
      <c r="K47" s="27">
        <f t="shared" si="5"/>
        <v>0.70899470899470896</v>
      </c>
      <c r="L47" s="32">
        <f t="shared" si="6"/>
        <v>0.14814814814814814</v>
      </c>
    </row>
    <row r="48" spans="1:12" x14ac:dyDescent="0.4">
      <c r="A48" s="86" t="s">
        <v>146</v>
      </c>
      <c r="B48" s="44">
        <f>'８月(月間)'!B48-'[8]8月動向(20)'!B48</f>
        <v>1142</v>
      </c>
      <c r="C48" s="44">
        <f>'８月(月間)'!C48-'[8]8月動向(20)'!C48</f>
        <v>852</v>
      </c>
      <c r="D48" s="27">
        <f t="shared" si="0"/>
        <v>1.34037558685446</v>
      </c>
      <c r="E48" s="18">
        <f t="shared" si="7"/>
        <v>290</v>
      </c>
      <c r="F48" s="44">
        <f>'８月(月間)'!F48-'[8]8月動向(20)'!F48</f>
        <v>1260</v>
      </c>
      <c r="G48" s="44">
        <f>'８月(月間)'!G48-'[8]8月動向(20)'!G48</f>
        <v>1064</v>
      </c>
      <c r="H48" s="23">
        <f t="shared" si="2"/>
        <v>1.1842105263157894</v>
      </c>
      <c r="I48" s="18">
        <f t="shared" si="3"/>
        <v>196</v>
      </c>
      <c r="J48" s="23">
        <f t="shared" si="4"/>
        <v>0.90634920634920635</v>
      </c>
      <c r="K48" s="27">
        <f t="shared" si="5"/>
        <v>0.8007518796992481</v>
      </c>
      <c r="L48" s="32">
        <f t="shared" si="6"/>
        <v>0.10559732664995825</v>
      </c>
    </row>
    <row r="49" spans="1:12" x14ac:dyDescent="0.4">
      <c r="A49" s="86" t="s">
        <v>145</v>
      </c>
      <c r="B49" s="44">
        <f>'８月(月間)'!B49-'[8]8月動向(20)'!B49</f>
        <v>1168</v>
      </c>
      <c r="C49" s="44">
        <f>'８月(月間)'!C49-'[8]8月動向(20)'!C49</f>
        <v>855</v>
      </c>
      <c r="D49" s="27">
        <f t="shared" si="0"/>
        <v>1.3660818713450293</v>
      </c>
      <c r="E49" s="18">
        <f t="shared" si="7"/>
        <v>313</v>
      </c>
      <c r="F49" s="44">
        <f>'８月(月間)'!F49-'[8]8月動向(20)'!F49</f>
        <v>1260</v>
      </c>
      <c r="G49" s="44">
        <f>'８月(月間)'!G49-'[8]8月動向(20)'!G49</f>
        <v>1134</v>
      </c>
      <c r="H49" s="23">
        <f t="shared" si="2"/>
        <v>1.1111111111111112</v>
      </c>
      <c r="I49" s="18">
        <f t="shared" si="3"/>
        <v>126</v>
      </c>
      <c r="J49" s="23">
        <f t="shared" si="4"/>
        <v>0.92698412698412702</v>
      </c>
      <c r="K49" s="27">
        <f t="shared" si="5"/>
        <v>0.75396825396825395</v>
      </c>
      <c r="L49" s="32">
        <f t="shared" si="6"/>
        <v>0.17301587301587307</v>
      </c>
    </row>
    <row r="50" spans="1:12" x14ac:dyDescent="0.4">
      <c r="A50" s="85" t="s">
        <v>144</v>
      </c>
      <c r="B50" s="40">
        <f>'８月(月間)'!B50-'[8]8月動向(20)'!B50</f>
        <v>1021</v>
      </c>
      <c r="C50" s="40">
        <f>'８月(月間)'!C50-'[8]8月動向(20)'!C50</f>
        <v>935</v>
      </c>
      <c r="D50" s="36">
        <f t="shared" si="0"/>
        <v>1.0919786096256685</v>
      </c>
      <c r="E50" s="16">
        <f t="shared" si="7"/>
        <v>86</v>
      </c>
      <c r="F50" s="40">
        <f>'８月(月間)'!F50-'[8]8月動向(20)'!F50</f>
        <v>1134</v>
      </c>
      <c r="G50" s="40">
        <f>'８月(月間)'!G50-'[8]8月動向(20)'!G50</f>
        <v>1134</v>
      </c>
      <c r="H50" s="36">
        <f t="shared" si="2"/>
        <v>1</v>
      </c>
      <c r="I50" s="16">
        <f t="shared" si="3"/>
        <v>0</v>
      </c>
      <c r="J50" s="36">
        <f t="shared" si="4"/>
        <v>0.90035273368606705</v>
      </c>
      <c r="K50" s="36">
        <f t="shared" si="5"/>
        <v>0.82451499118165783</v>
      </c>
      <c r="L50" s="35">
        <f t="shared" si="6"/>
        <v>7.5837742504409222E-2</v>
      </c>
    </row>
    <row r="51" spans="1:12" x14ac:dyDescent="0.4">
      <c r="C51" s="12"/>
      <c r="E51" s="14"/>
      <c r="G51" s="12"/>
      <c r="I51" s="14"/>
      <c r="K51" s="12"/>
    </row>
    <row r="52" spans="1:12" x14ac:dyDescent="0.4">
      <c r="C52" s="12"/>
      <c r="E52" s="14"/>
      <c r="G52" s="12"/>
      <c r="I52" s="14"/>
      <c r="K52" s="12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&amp;C&amp;16【修正後】2005年月間（上中下旬）動向８月</oddHeader>
    <oddFooter>&amp;L沖縄県&amp;C&amp;P ﾍﾟｰｼﾞ&amp;R&amp;D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９月(月間)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129</v>
      </c>
      <c r="C4" s="177" t="s">
        <v>215</v>
      </c>
      <c r="D4" s="176" t="s">
        <v>87</v>
      </c>
      <c r="E4" s="176"/>
      <c r="F4" s="173" t="str">
        <f>+B4</f>
        <v>(05'9/1～30)</v>
      </c>
      <c r="G4" s="173" t="str">
        <f>+C4</f>
        <v>(04'9/1～30)</v>
      </c>
      <c r="H4" s="176" t="s">
        <v>87</v>
      </c>
      <c r="I4" s="176"/>
      <c r="J4" s="173" t="str">
        <f>+B4</f>
        <v>(05'9/1～30)</v>
      </c>
      <c r="K4" s="173" t="str">
        <f>+C4</f>
        <v>(04'9/1～30)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94</v>
      </c>
      <c r="B6" s="43">
        <f>+B7+B33+B52</f>
        <v>523874</v>
      </c>
      <c r="C6" s="43">
        <f>+C7+C33</f>
        <v>489678</v>
      </c>
      <c r="D6" s="20">
        <f t="shared" ref="D6:D51" si="0">+B6/C6</f>
        <v>1.0698336457835558</v>
      </c>
      <c r="E6" s="21">
        <f t="shared" ref="E6:E51" si="1">+B6-C6</f>
        <v>34196</v>
      </c>
      <c r="F6" s="43">
        <f>+F7+F33+F52</f>
        <v>678288</v>
      </c>
      <c r="G6" s="43">
        <f>+G7+G33</f>
        <v>612122</v>
      </c>
      <c r="H6" s="20">
        <f t="shared" ref="H6:H51" si="2">+F6/G6</f>
        <v>1.108092831167643</v>
      </c>
      <c r="I6" s="21">
        <f t="shared" ref="I6:I51" si="3">+F6-G6</f>
        <v>66166</v>
      </c>
      <c r="J6" s="20">
        <f t="shared" ref="J6:J51" si="4">+B6/F6</f>
        <v>0.7723474394357559</v>
      </c>
      <c r="K6" s="20">
        <f t="shared" ref="K6:K51" si="5">+C6/G6</f>
        <v>0.79996798023923332</v>
      </c>
      <c r="L6" s="33">
        <f t="shared" ref="L6:L51" si="6">+J6-K6</f>
        <v>-2.7620540803477422E-2</v>
      </c>
    </row>
    <row r="7" spans="1:12" s="13" customFormat="1" x14ac:dyDescent="0.4">
      <c r="A7" s="84" t="s">
        <v>84</v>
      </c>
      <c r="B7" s="43">
        <f>+B8+B15+B30</f>
        <v>263642</v>
      </c>
      <c r="C7" s="43">
        <f>+C8+C15+C30</f>
        <v>244819</v>
      </c>
      <c r="D7" s="20">
        <f t="shared" si="0"/>
        <v>1.076885372458837</v>
      </c>
      <c r="E7" s="21">
        <f t="shared" si="1"/>
        <v>18823</v>
      </c>
      <c r="F7" s="43">
        <f>+F8+F15+F30</f>
        <v>338651</v>
      </c>
      <c r="G7" s="43">
        <f>+G8+G15+G30</f>
        <v>303119</v>
      </c>
      <c r="H7" s="20">
        <f t="shared" si="2"/>
        <v>1.1172212893286135</v>
      </c>
      <c r="I7" s="21">
        <f t="shared" si="3"/>
        <v>35532</v>
      </c>
      <c r="J7" s="20">
        <f t="shared" si="4"/>
        <v>0.77850648602838912</v>
      </c>
      <c r="K7" s="20">
        <f t="shared" si="5"/>
        <v>0.80766629607513885</v>
      </c>
      <c r="L7" s="33">
        <f t="shared" si="6"/>
        <v>-2.9159810046749723E-2</v>
      </c>
    </row>
    <row r="8" spans="1:12" x14ac:dyDescent="0.4">
      <c r="A8" s="110" t="s">
        <v>91</v>
      </c>
      <c r="B8" s="46">
        <f>SUM(B9:B14)</f>
        <v>218620</v>
      </c>
      <c r="C8" s="46">
        <f>SUM(C9:C14)</f>
        <v>200627</v>
      </c>
      <c r="D8" s="38">
        <f t="shared" si="0"/>
        <v>1.0896838411579697</v>
      </c>
      <c r="E8" s="109">
        <f t="shared" si="1"/>
        <v>17993</v>
      </c>
      <c r="F8" s="46">
        <f>SUM(F9:F14)</f>
        <v>279272</v>
      </c>
      <c r="G8" s="46">
        <f>SUM(G9:G14)</f>
        <v>245918</v>
      </c>
      <c r="H8" s="38">
        <f t="shared" si="2"/>
        <v>1.1356305760456737</v>
      </c>
      <c r="I8" s="109">
        <f t="shared" si="3"/>
        <v>33354</v>
      </c>
      <c r="J8" s="38">
        <f t="shared" si="4"/>
        <v>0.78282104901314842</v>
      </c>
      <c r="K8" s="38">
        <f t="shared" si="5"/>
        <v>0.81582885352027912</v>
      </c>
      <c r="L8" s="108">
        <f t="shared" si="6"/>
        <v>-3.30078045071307E-2</v>
      </c>
    </row>
    <row r="9" spans="1:12" x14ac:dyDescent="0.4">
      <c r="A9" s="88" t="s">
        <v>82</v>
      </c>
      <c r="B9" s="69">
        <v>123552</v>
      </c>
      <c r="C9" s="69">
        <v>117955</v>
      </c>
      <c r="D9" s="25">
        <f t="shared" si="0"/>
        <v>1.047450298842779</v>
      </c>
      <c r="E9" s="26">
        <f t="shared" si="1"/>
        <v>5597</v>
      </c>
      <c r="F9" s="69">
        <v>151072</v>
      </c>
      <c r="G9" s="69">
        <v>142328</v>
      </c>
      <c r="H9" s="25">
        <f t="shared" si="2"/>
        <v>1.0614355573042549</v>
      </c>
      <c r="I9" s="26">
        <f t="shared" si="3"/>
        <v>8744</v>
      </c>
      <c r="J9" s="25">
        <f t="shared" si="4"/>
        <v>0.81783520440584623</v>
      </c>
      <c r="K9" s="25">
        <f t="shared" si="5"/>
        <v>0.82875470743634427</v>
      </c>
      <c r="L9" s="24">
        <f t="shared" si="6"/>
        <v>-1.0919503030498046E-2</v>
      </c>
    </row>
    <row r="10" spans="1:12" x14ac:dyDescent="0.4">
      <c r="A10" s="86" t="s">
        <v>83</v>
      </c>
      <c r="B10" s="64">
        <v>33434</v>
      </c>
      <c r="C10" s="64">
        <v>32084</v>
      </c>
      <c r="D10" s="27">
        <f t="shared" si="0"/>
        <v>1.0420770477496573</v>
      </c>
      <c r="E10" s="18">
        <f t="shared" si="1"/>
        <v>1350</v>
      </c>
      <c r="F10" s="64">
        <v>39940</v>
      </c>
      <c r="G10" s="69">
        <v>37860</v>
      </c>
      <c r="H10" s="27">
        <f t="shared" si="2"/>
        <v>1.0549392498679344</v>
      </c>
      <c r="I10" s="18">
        <f t="shared" si="3"/>
        <v>2080</v>
      </c>
      <c r="J10" s="27">
        <f t="shared" si="4"/>
        <v>0.83710565848773155</v>
      </c>
      <c r="K10" s="27">
        <f t="shared" si="5"/>
        <v>0.84743792921288963</v>
      </c>
      <c r="L10" s="32">
        <f t="shared" si="6"/>
        <v>-1.0332270725158077E-2</v>
      </c>
    </row>
    <row r="11" spans="1:12" x14ac:dyDescent="0.4">
      <c r="A11" s="86" t="s">
        <v>96</v>
      </c>
      <c r="B11" s="64">
        <v>11716</v>
      </c>
      <c r="C11" s="64">
        <v>6464</v>
      </c>
      <c r="D11" s="27">
        <f t="shared" si="0"/>
        <v>1.8125</v>
      </c>
      <c r="E11" s="18">
        <f t="shared" si="1"/>
        <v>5252</v>
      </c>
      <c r="F11" s="64">
        <v>16191</v>
      </c>
      <c r="G11" s="64">
        <v>7290</v>
      </c>
      <c r="H11" s="27">
        <f t="shared" si="2"/>
        <v>2.2209876543209877</v>
      </c>
      <c r="I11" s="18">
        <f t="shared" si="3"/>
        <v>8901</v>
      </c>
      <c r="J11" s="27">
        <f t="shared" si="4"/>
        <v>0.72361188314495706</v>
      </c>
      <c r="K11" s="27">
        <f t="shared" si="5"/>
        <v>0.88669410150891637</v>
      </c>
      <c r="L11" s="32">
        <f t="shared" si="6"/>
        <v>-0.16308221836395931</v>
      </c>
    </row>
    <row r="12" spans="1:12" x14ac:dyDescent="0.4">
      <c r="A12" s="86" t="s">
        <v>80</v>
      </c>
      <c r="B12" s="64">
        <v>21553</v>
      </c>
      <c r="C12" s="64">
        <v>20208</v>
      </c>
      <c r="D12" s="27">
        <f t="shared" si="0"/>
        <v>1.066557798891528</v>
      </c>
      <c r="E12" s="18">
        <f t="shared" si="1"/>
        <v>1345</v>
      </c>
      <c r="F12" s="64">
        <v>27561</v>
      </c>
      <c r="G12" s="64">
        <v>25230</v>
      </c>
      <c r="H12" s="27">
        <f t="shared" si="2"/>
        <v>1.0923900118906065</v>
      </c>
      <c r="I12" s="18">
        <f t="shared" si="3"/>
        <v>2331</v>
      </c>
      <c r="J12" s="27">
        <f t="shared" si="4"/>
        <v>0.78201081237981207</v>
      </c>
      <c r="K12" s="27">
        <f t="shared" si="5"/>
        <v>0.80095124851367416</v>
      </c>
      <c r="L12" s="32">
        <f t="shared" si="6"/>
        <v>-1.8940436133862093E-2</v>
      </c>
    </row>
    <row r="13" spans="1:12" x14ac:dyDescent="0.4">
      <c r="A13" s="86" t="s">
        <v>81</v>
      </c>
      <c r="B13" s="64">
        <v>18494</v>
      </c>
      <c r="C13" s="64">
        <v>17883</v>
      </c>
      <c r="D13" s="27">
        <f t="shared" si="0"/>
        <v>1.0341665268690936</v>
      </c>
      <c r="E13" s="18">
        <f t="shared" si="1"/>
        <v>611</v>
      </c>
      <c r="F13" s="64">
        <v>32280</v>
      </c>
      <c r="G13" s="64">
        <v>26190</v>
      </c>
      <c r="H13" s="27">
        <f t="shared" si="2"/>
        <v>1.2325315005727377</v>
      </c>
      <c r="I13" s="18">
        <f t="shared" si="3"/>
        <v>6090</v>
      </c>
      <c r="J13" s="27">
        <f t="shared" si="4"/>
        <v>0.57292441140024786</v>
      </c>
      <c r="K13" s="27">
        <f t="shared" si="5"/>
        <v>0.68281786941580758</v>
      </c>
      <c r="L13" s="32">
        <f t="shared" si="6"/>
        <v>-0.10989345801555972</v>
      </c>
    </row>
    <row r="14" spans="1:12" x14ac:dyDescent="0.4">
      <c r="A14" s="89" t="s">
        <v>165</v>
      </c>
      <c r="B14" s="70">
        <v>9871</v>
      </c>
      <c r="C14" s="70">
        <v>6033</v>
      </c>
      <c r="D14" s="29">
        <f t="shared" si="0"/>
        <v>1.6361677440742584</v>
      </c>
      <c r="E14" s="28">
        <f t="shared" si="1"/>
        <v>3838</v>
      </c>
      <c r="F14" s="70">
        <v>12228</v>
      </c>
      <c r="G14" s="70">
        <v>7020</v>
      </c>
      <c r="H14" s="27">
        <f t="shared" si="2"/>
        <v>1.7418803418803419</v>
      </c>
      <c r="I14" s="18">
        <f t="shared" si="3"/>
        <v>5208</v>
      </c>
      <c r="J14" s="29">
        <f t="shared" si="4"/>
        <v>0.80724566568531242</v>
      </c>
      <c r="K14" s="29">
        <f t="shared" si="5"/>
        <v>0.85940170940170946</v>
      </c>
      <c r="L14" s="57">
        <f t="shared" si="6"/>
        <v>-5.2156043716397038E-2</v>
      </c>
    </row>
    <row r="15" spans="1:12" x14ac:dyDescent="0.4">
      <c r="A15" s="107" t="s">
        <v>90</v>
      </c>
      <c r="B15" s="48">
        <f>SUM(B16:B29)</f>
        <v>42084</v>
      </c>
      <c r="C15" s="48">
        <f>SUM(C16:C29)</f>
        <v>40950</v>
      </c>
      <c r="D15" s="31">
        <f t="shared" si="0"/>
        <v>1.0276923076923077</v>
      </c>
      <c r="E15" s="19">
        <f t="shared" si="1"/>
        <v>1134</v>
      </c>
      <c r="F15" s="48">
        <f>SUM(F16:F29)</f>
        <v>55050</v>
      </c>
      <c r="G15" s="48">
        <f>SUM(G16:G29)</f>
        <v>52950</v>
      </c>
      <c r="H15" s="31">
        <f t="shared" si="2"/>
        <v>1.0396600566572238</v>
      </c>
      <c r="I15" s="19">
        <f t="shared" si="3"/>
        <v>2100</v>
      </c>
      <c r="J15" s="31">
        <f t="shared" si="4"/>
        <v>0.7644686648501362</v>
      </c>
      <c r="K15" s="31">
        <f t="shared" si="5"/>
        <v>0.77337110481586402</v>
      </c>
      <c r="L15" s="30">
        <f t="shared" si="6"/>
        <v>-8.9024399657278153E-3</v>
      </c>
    </row>
    <row r="16" spans="1:12" x14ac:dyDescent="0.4">
      <c r="A16" s="88" t="s">
        <v>157</v>
      </c>
      <c r="B16" s="69">
        <v>1908</v>
      </c>
      <c r="C16" s="69">
        <v>1723</v>
      </c>
      <c r="D16" s="25">
        <f t="shared" si="0"/>
        <v>1.1073708647707488</v>
      </c>
      <c r="E16" s="26">
        <f t="shared" si="1"/>
        <v>185</v>
      </c>
      <c r="F16" s="69">
        <v>2550</v>
      </c>
      <c r="G16" s="69">
        <v>2100</v>
      </c>
      <c r="H16" s="25">
        <f t="shared" si="2"/>
        <v>1.2142857142857142</v>
      </c>
      <c r="I16" s="26">
        <f t="shared" si="3"/>
        <v>450</v>
      </c>
      <c r="J16" s="25">
        <f t="shared" si="4"/>
        <v>0.74823529411764711</v>
      </c>
      <c r="K16" s="25">
        <f t="shared" si="5"/>
        <v>0.82047619047619047</v>
      </c>
      <c r="L16" s="24">
        <f t="shared" si="6"/>
        <v>-7.2240896358543361E-2</v>
      </c>
    </row>
    <row r="17" spans="1:12" x14ac:dyDescent="0.4">
      <c r="A17" s="86" t="s">
        <v>155</v>
      </c>
      <c r="B17" s="64">
        <v>3785</v>
      </c>
      <c r="C17" s="64">
        <v>3643</v>
      </c>
      <c r="D17" s="27">
        <f t="shared" si="0"/>
        <v>1.0389788635739774</v>
      </c>
      <c r="E17" s="18">
        <f t="shared" si="1"/>
        <v>142</v>
      </c>
      <c r="F17" s="64">
        <v>4500</v>
      </c>
      <c r="G17" s="64">
        <v>4200</v>
      </c>
      <c r="H17" s="27">
        <f t="shared" si="2"/>
        <v>1.0714285714285714</v>
      </c>
      <c r="I17" s="18">
        <f t="shared" si="3"/>
        <v>300</v>
      </c>
      <c r="J17" s="27">
        <f t="shared" si="4"/>
        <v>0.84111111111111114</v>
      </c>
      <c r="K17" s="27">
        <f t="shared" si="5"/>
        <v>0.86738095238095236</v>
      </c>
      <c r="L17" s="32">
        <f t="shared" si="6"/>
        <v>-2.6269841269841221E-2</v>
      </c>
    </row>
    <row r="18" spans="1:12" x14ac:dyDescent="0.4">
      <c r="A18" s="86" t="s">
        <v>160</v>
      </c>
      <c r="B18" s="64">
        <v>4005</v>
      </c>
      <c r="C18" s="64">
        <v>4211</v>
      </c>
      <c r="D18" s="27">
        <f t="shared" si="0"/>
        <v>0.95108050344336259</v>
      </c>
      <c r="E18" s="18">
        <f t="shared" si="1"/>
        <v>-206</v>
      </c>
      <c r="F18" s="64">
        <v>4350</v>
      </c>
      <c r="G18" s="64">
        <v>4500</v>
      </c>
      <c r="H18" s="27">
        <f t="shared" si="2"/>
        <v>0.96666666666666667</v>
      </c>
      <c r="I18" s="18">
        <f t="shared" si="3"/>
        <v>-150</v>
      </c>
      <c r="J18" s="27">
        <f t="shared" si="4"/>
        <v>0.92068965517241375</v>
      </c>
      <c r="K18" s="27">
        <f t="shared" si="5"/>
        <v>0.93577777777777782</v>
      </c>
      <c r="L18" s="32">
        <f t="shared" si="6"/>
        <v>-1.5088122605364074E-2</v>
      </c>
    </row>
    <row r="19" spans="1:12" x14ac:dyDescent="0.4">
      <c r="A19" s="86" t="s">
        <v>153</v>
      </c>
      <c r="B19" s="64">
        <v>3938</v>
      </c>
      <c r="C19" s="64">
        <v>3882</v>
      </c>
      <c r="D19" s="27">
        <f t="shared" si="0"/>
        <v>1.0144255538382276</v>
      </c>
      <c r="E19" s="18">
        <f t="shared" si="1"/>
        <v>56</v>
      </c>
      <c r="F19" s="64">
        <v>5850</v>
      </c>
      <c r="G19" s="64">
        <v>5550</v>
      </c>
      <c r="H19" s="27">
        <f t="shared" si="2"/>
        <v>1.0540540540540539</v>
      </c>
      <c r="I19" s="18">
        <f t="shared" si="3"/>
        <v>300</v>
      </c>
      <c r="J19" s="27">
        <f t="shared" si="4"/>
        <v>0.67316239316239312</v>
      </c>
      <c r="K19" s="27">
        <f t="shared" si="5"/>
        <v>0.69945945945945942</v>
      </c>
      <c r="L19" s="32">
        <f t="shared" si="6"/>
        <v>-2.6297066297066296E-2</v>
      </c>
    </row>
    <row r="20" spans="1:12" x14ac:dyDescent="0.4">
      <c r="A20" s="86" t="s">
        <v>161</v>
      </c>
      <c r="B20" s="65">
        <v>3976</v>
      </c>
      <c r="C20" s="65">
        <v>4069</v>
      </c>
      <c r="D20" s="23">
        <f t="shared" si="0"/>
        <v>0.97714426148930944</v>
      </c>
      <c r="E20" s="17">
        <f t="shared" si="1"/>
        <v>-93</v>
      </c>
      <c r="F20" s="65">
        <v>4350</v>
      </c>
      <c r="G20" s="65">
        <v>4350</v>
      </c>
      <c r="H20" s="23">
        <f t="shared" si="2"/>
        <v>1</v>
      </c>
      <c r="I20" s="17">
        <f t="shared" si="3"/>
        <v>0</v>
      </c>
      <c r="J20" s="23">
        <f t="shared" si="4"/>
        <v>0.91402298850574715</v>
      </c>
      <c r="K20" s="23">
        <f t="shared" si="5"/>
        <v>0.93540229885057469</v>
      </c>
      <c r="L20" s="22">
        <f t="shared" si="6"/>
        <v>-2.137931034482754E-2</v>
      </c>
    </row>
    <row r="21" spans="1:12" x14ac:dyDescent="0.4">
      <c r="A21" s="87" t="s">
        <v>159</v>
      </c>
      <c r="B21" s="64">
        <v>3333</v>
      </c>
      <c r="C21" s="64">
        <v>2863</v>
      </c>
      <c r="D21" s="27">
        <f t="shared" si="0"/>
        <v>1.1641634648969612</v>
      </c>
      <c r="E21" s="18">
        <f t="shared" si="1"/>
        <v>470</v>
      </c>
      <c r="F21" s="64">
        <v>4350</v>
      </c>
      <c r="G21" s="64">
        <v>4350</v>
      </c>
      <c r="H21" s="27">
        <f t="shared" si="2"/>
        <v>1</v>
      </c>
      <c r="I21" s="18">
        <f t="shared" si="3"/>
        <v>0</v>
      </c>
      <c r="J21" s="27">
        <f t="shared" si="4"/>
        <v>0.76620689655172414</v>
      </c>
      <c r="K21" s="27">
        <f t="shared" si="5"/>
        <v>0.65816091954022993</v>
      </c>
      <c r="L21" s="32">
        <f t="shared" si="6"/>
        <v>0.10804597701149421</v>
      </c>
    </row>
    <row r="22" spans="1:12" x14ac:dyDescent="0.4">
      <c r="A22" s="87" t="s">
        <v>193</v>
      </c>
      <c r="B22" s="64">
        <v>2786</v>
      </c>
      <c r="C22" s="64">
        <v>2826</v>
      </c>
      <c r="D22" s="27">
        <f t="shared" si="0"/>
        <v>0.98584571832979473</v>
      </c>
      <c r="E22" s="18">
        <f t="shared" si="1"/>
        <v>-40</v>
      </c>
      <c r="F22" s="64">
        <v>4500</v>
      </c>
      <c r="G22" s="64">
        <v>3900</v>
      </c>
      <c r="H22" s="27">
        <f t="shared" si="2"/>
        <v>1.1538461538461537</v>
      </c>
      <c r="I22" s="18">
        <f t="shared" si="3"/>
        <v>600</v>
      </c>
      <c r="J22" s="27">
        <f t="shared" si="4"/>
        <v>0.61911111111111106</v>
      </c>
      <c r="K22" s="27">
        <f t="shared" si="5"/>
        <v>0.72461538461538466</v>
      </c>
      <c r="L22" s="32">
        <f t="shared" si="6"/>
        <v>-0.1055042735042736</v>
      </c>
    </row>
    <row r="23" spans="1:12" x14ac:dyDescent="0.4">
      <c r="A23" s="86" t="s">
        <v>164</v>
      </c>
      <c r="B23" s="64">
        <v>3858</v>
      </c>
      <c r="C23" s="64">
        <v>3602</v>
      </c>
      <c r="D23" s="27">
        <f t="shared" si="0"/>
        <v>1.0710716268739588</v>
      </c>
      <c r="E23" s="18">
        <f t="shared" si="1"/>
        <v>256</v>
      </c>
      <c r="F23" s="64">
        <v>4800</v>
      </c>
      <c r="G23" s="64">
        <v>4350</v>
      </c>
      <c r="H23" s="27">
        <f t="shared" si="2"/>
        <v>1.103448275862069</v>
      </c>
      <c r="I23" s="18">
        <f t="shared" si="3"/>
        <v>450</v>
      </c>
      <c r="J23" s="27">
        <f t="shared" si="4"/>
        <v>0.80374999999999996</v>
      </c>
      <c r="K23" s="27">
        <f t="shared" si="5"/>
        <v>0.82804597701149429</v>
      </c>
      <c r="L23" s="32">
        <f t="shared" si="6"/>
        <v>-2.429597701149433E-2</v>
      </c>
    </row>
    <row r="24" spans="1:12" x14ac:dyDescent="0.4">
      <c r="A24" s="86" t="s">
        <v>156</v>
      </c>
      <c r="B24" s="65">
        <v>1326</v>
      </c>
      <c r="C24" s="65">
        <v>1313</v>
      </c>
      <c r="D24" s="23">
        <f t="shared" si="0"/>
        <v>1.0099009900990099</v>
      </c>
      <c r="E24" s="17">
        <f t="shared" si="1"/>
        <v>13</v>
      </c>
      <c r="F24" s="65">
        <v>1950</v>
      </c>
      <c r="G24" s="65">
        <v>1800</v>
      </c>
      <c r="H24" s="23">
        <f t="shared" si="2"/>
        <v>1.0833333333333333</v>
      </c>
      <c r="I24" s="17">
        <f t="shared" si="3"/>
        <v>150</v>
      </c>
      <c r="J24" s="23">
        <f t="shared" si="4"/>
        <v>0.68</v>
      </c>
      <c r="K24" s="23">
        <f t="shared" si="5"/>
        <v>0.72944444444444445</v>
      </c>
      <c r="L24" s="22">
        <f t="shared" si="6"/>
        <v>-4.9444444444444402E-2</v>
      </c>
    </row>
    <row r="25" spans="1:12" x14ac:dyDescent="0.4">
      <c r="A25" s="87" t="s">
        <v>163</v>
      </c>
      <c r="B25" s="64">
        <v>3651</v>
      </c>
      <c r="C25" s="64">
        <v>3491</v>
      </c>
      <c r="D25" s="27">
        <f t="shared" si="0"/>
        <v>1.0458321397880264</v>
      </c>
      <c r="E25" s="18">
        <f t="shared" si="1"/>
        <v>160</v>
      </c>
      <c r="F25" s="64">
        <v>4500</v>
      </c>
      <c r="G25" s="64">
        <v>4500</v>
      </c>
      <c r="H25" s="27">
        <f t="shared" si="2"/>
        <v>1</v>
      </c>
      <c r="I25" s="18">
        <f t="shared" si="3"/>
        <v>0</v>
      </c>
      <c r="J25" s="27">
        <f t="shared" si="4"/>
        <v>0.81133333333333335</v>
      </c>
      <c r="K25" s="27">
        <f t="shared" si="5"/>
        <v>0.77577777777777779</v>
      </c>
      <c r="L25" s="32">
        <f t="shared" si="6"/>
        <v>3.5555555555555562E-2</v>
      </c>
    </row>
    <row r="26" spans="1:12" x14ac:dyDescent="0.4">
      <c r="A26" s="86" t="s">
        <v>154</v>
      </c>
      <c r="B26" s="64">
        <v>3077</v>
      </c>
      <c r="C26" s="64">
        <v>2981</v>
      </c>
      <c r="D26" s="27">
        <f t="shared" si="0"/>
        <v>1.0322039584032203</v>
      </c>
      <c r="E26" s="18">
        <f t="shared" si="1"/>
        <v>96</v>
      </c>
      <c r="F26" s="64">
        <v>4500</v>
      </c>
      <c r="G26" s="64">
        <v>4500</v>
      </c>
      <c r="H26" s="27">
        <f t="shared" si="2"/>
        <v>1</v>
      </c>
      <c r="I26" s="18">
        <f t="shared" si="3"/>
        <v>0</v>
      </c>
      <c r="J26" s="27">
        <f t="shared" si="4"/>
        <v>0.68377777777777782</v>
      </c>
      <c r="K26" s="27">
        <f t="shared" si="5"/>
        <v>0.66244444444444439</v>
      </c>
      <c r="L26" s="32">
        <f t="shared" si="6"/>
        <v>2.1333333333333426E-2</v>
      </c>
    </row>
    <row r="27" spans="1:12" x14ac:dyDescent="0.4">
      <c r="A27" s="87" t="s">
        <v>162</v>
      </c>
      <c r="B27" s="65">
        <v>2598</v>
      </c>
      <c r="C27" s="65">
        <v>2882</v>
      </c>
      <c r="D27" s="23">
        <f t="shared" si="0"/>
        <v>0.90145732130464951</v>
      </c>
      <c r="E27" s="17">
        <f t="shared" si="1"/>
        <v>-284</v>
      </c>
      <c r="F27" s="65">
        <v>4350</v>
      </c>
      <c r="G27" s="65">
        <v>4650</v>
      </c>
      <c r="H27" s="23">
        <f t="shared" si="2"/>
        <v>0.93548387096774188</v>
      </c>
      <c r="I27" s="17">
        <f t="shared" si="3"/>
        <v>-300</v>
      </c>
      <c r="J27" s="23">
        <f t="shared" si="4"/>
        <v>0.59724137931034482</v>
      </c>
      <c r="K27" s="23">
        <f t="shared" si="5"/>
        <v>0.61978494623655911</v>
      </c>
      <c r="L27" s="22">
        <f t="shared" si="6"/>
        <v>-2.2543566926214287E-2</v>
      </c>
    </row>
    <row r="28" spans="1:12" x14ac:dyDescent="0.4">
      <c r="A28" s="87" t="s">
        <v>214</v>
      </c>
      <c r="B28" s="65">
        <v>0</v>
      </c>
      <c r="C28" s="65">
        <v>0</v>
      </c>
      <c r="D28" s="23" t="e">
        <f t="shared" si="0"/>
        <v>#DIV/0!</v>
      </c>
      <c r="E28" s="17">
        <f t="shared" si="1"/>
        <v>0</v>
      </c>
      <c r="F28" s="65">
        <v>0</v>
      </c>
      <c r="G28" s="65">
        <v>0</v>
      </c>
      <c r="H28" s="23" t="e">
        <f t="shared" si="2"/>
        <v>#DIV/0!</v>
      </c>
      <c r="I28" s="17">
        <f t="shared" si="3"/>
        <v>0</v>
      </c>
      <c r="J28" s="23" t="e">
        <f t="shared" si="4"/>
        <v>#DIV/0!</v>
      </c>
      <c r="K28" s="23" t="e">
        <f t="shared" si="5"/>
        <v>#DIV/0!</v>
      </c>
      <c r="L28" s="22" t="e">
        <f t="shared" si="6"/>
        <v>#DIV/0!</v>
      </c>
    </row>
    <row r="29" spans="1:12" x14ac:dyDescent="0.4">
      <c r="A29" s="87" t="s">
        <v>158</v>
      </c>
      <c r="B29" s="65">
        <v>3843</v>
      </c>
      <c r="C29" s="64">
        <v>3464</v>
      </c>
      <c r="D29" s="23">
        <f t="shared" si="0"/>
        <v>1.1094110854503465</v>
      </c>
      <c r="E29" s="17">
        <f t="shared" si="1"/>
        <v>379</v>
      </c>
      <c r="F29" s="65">
        <v>4500</v>
      </c>
      <c r="G29" s="64">
        <v>4200</v>
      </c>
      <c r="H29" s="23">
        <f t="shared" si="2"/>
        <v>1.0714285714285714</v>
      </c>
      <c r="I29" s="17">
        <f t="shared" si="3"/>
        <v>300</v>
      </c>
      <c r="J29" s="23">
        <f t="shared" si="4"/>
        <v>0.85399999999999998</v>
      </c>
      <c r="K29" s="23">
        <f t="shared" si="5"/>
        <v>0.82476190476190481</v>
      </c>
      <c r="L29" s="22">
        <f t="shared" si="6"/>
        <v>2.9238095238095174E-2</v>
      </c>
    </row>
    <row r="30" spans="1:12" x14ac:dyDescent="0.4">
      <c r="A30" s="107" t="s">
        <v>89</v>
      </c>
      <c r="B30" s="48">
        <f>SUM(B31:B32)</f>
        <v>2938</v>
      </c>
      <c r="C30" s="48">
        <f>SUM(C31:C32)</f>
        <v>3242</v>
      </c>
      <c r="D30" s="31">
        <f t="shared" si="0"/>
        <v>0.90623072177668107</v>
      </c>
      <c r="E30" s="19">
        <f t="shared" si="1"/>
        <v>-304</v>
      </c>
      <c r="F30" s="48">
        <f>SUM(F31:F32)</f>
        <v>4329</v>
      </c>
      <c r="G30" s="48">
        <f>SUM(G31:G32)</f>
        <v>4251</v>
      </c>
      <c r="H30" s="31">
        <f t="shared" si="2"/>
        <v>1.0183486238532109</v>
      </c>
      <c r="I30" s="19">
        <f t="shared" si="3"/>
        <v>78</v>
      </c>
      <c r="J30" s="31">
        <f t="shared" si="4"/>
        <v>0.6786786786786787</v>
      </c>
      <c r="K30" s="31">
        <f t="shared" si="5"/>
        <v>0.76264408374500114</v>
      </c>
      <c r="L30" s="30">
        <f t="shared" si="6"/>
        <v>-8.396540506632244E-2</v>
      </c>
    </row>
    <row r="31" spans="1:12" x14ac:dyDescent="0.4">
      <c r="A31" s="88" t="s">
        <v>152</v>
      </c>
      <c r="B31" s="69">
        <v>2209</v>
      </c>
      <c r="C31" s="69">
        <v>2482</v>
      </c>
      <c r="D31" s="25">
        <f t="shared" si="0"/>
        <v>0.89000805801772764</v>
      </c>
      <c r="E31" s="26">
        <f t="shared" si="1"/>
        <v>-273</v>
      </c>
      <c r="F31" s="69">
        <v>3237</v>
      </c>
      <c r="G31" s="69">
        <v>3237</v>
      </c>
      <c r="H31" s="25">
        <f t="shared" si="2"/>
        <v>1</v>
      </c>
      <c r="I31" s="26">
        <f t="shared" si="3"/>
        <v>0</v>
      </c>
      <c r="J31" s="25">
        <f t="shared" si="4"/>
        <v>0.68242199567500772</v>
      </c>
      <c r="K31" s="25">
        <f t="shared" si="5"/>
        <v>0.76675934507259813</v>
      </c>
      <c r="L31" s="24">
        <f t="shared" si="6"/>
        <v>-8.4337349397590411E-2</v>
      </c>
    </row>
    <row r="32" spans="1:12" x14ac:dyDescent="0.4">
      <c r="A32" s="86" t="s">
        <v>151</v>
      </c>
      <c r="B32" s="64">
        <v>729</v>
      </c>
      <c r="C32" s="64">
        <v>760</v>
      </c>
      <c r="D32" s="27">
        <f t="shared" si="0"/>
        <v>0.95921052631578951</v>
      </c>
      <c r="E32" s="18">
        <f t="shared" si="1"/>
        <v>-31</v>
      </c>
      <c r="F32" s="64">
        <v>1092</v>
      </c>
      <c r="G32" s="64">
        <v>1014</v>
      </c>
      <c r="H32" s="27">
        <f t="shared" si="2"/>
        <v>1.0769230769230769</v>
      </c>
      <c r="I32" s="18">
        <f t="shared" si="3"/>
        <v>78</v>
      </c>
      <c r="J32" s="27">
        <f t="shared" si="4"/>
        <v>0.66758241758241754</v>
      </c>
      <c r="K32" s="27">
        <f t="shared" si="5"/>
        <v>0.74950690335305725</v>
      </c>
      <c r="L32" s="32">
        <f t="shared" si="6"/>
        <v>-8.192448577063971E-2</v>
      </c>
    </row>
    <row r="33" spans="1:12" s="13" customFormat="1" x14ac:dyDescent="0.4">
      <c r="A33" s="84" t="s">
        <v>93</v>
      </c>
      <c r="B33" s="43">
        <f>SUM(B34:B51)</f>
        <v>258322</v>
      </c>
      <c r="C33" s="43">
        <f>SUM(C34:C51)</f>
        <v>244859</v>
      </c>
      <c r="D33" s="20">
        <f t="shared" si="0"/>
        <v>1.0549826634920505</v>
      </c>
      <c r="E33" s="21">
        <f t="shared" si="1"/>
        <v>13463</v>
      </c>
      <c r="F33" s="43">
        <f>SUM(F34:F51)</f>
        <v>337246</v>
      </c>
      <c r="G33" s="43">
        <f>SUM(G34:G51)</f>
        <v>309003</v>
      </c>
      <c r="H33" s="20">
        <f t="shared" si="2"/>
        <v>1.0914004071157886</v>
      </c>
      <c r="I33" s="21">
        <f t="shared" si="3"/>
        <v>28243</v>
      </c>
      <c r="J33" s="20">
        <f t="shared" si="4"/>
        <v>0.7659749856188065</v>
      </c>
      <c r="K33" s="20">
        <f t="shared" si="5"/>
        <v>0.79241625485836709</v>
      </c>
      <c r="L33" s="33">
        <f t="shared" si="6"/>
        <v>-2.6441269239560583E-2</v>
      </c>
    </row>
    <row r="34" spans="1:12" x14ac:dyDescent="0.4">
      <c r="A34" s="86" t="s">
        <v>82</v>
      </c>
      <c r="B34" s="68">
        <v>109429</v>
      </c>
      <c r="C34" s="64">
        <v>103380</v>
      </c>
      <c r="D34" s="25">
        <f t="shared" si="0"/>
        <v>1.058512284774618</v>
      </c>
      <c r="E34" s="26">
        <f t="shared" si="1"/>
        <v>6049</v>
      </c>
      <c r="F34" s="64">
        <v>129166</v>
      </c>
      <c r="G34" s="64">
        <v>124048</v>
      </c>
      <c r="H34" s="27">
        <f t="shared" si="2"/>
        <v>1.0412582226235005</v>
      </c>
      <c r="I34" s="18">
        <f t="shared" si="3"/>
        <v>5118</v>
      </c>
      <c r="J34" s="25">
        <f t="shared" si="4"/>
        <v>0.84719663069228746</v>
      </c>
      <c r="K34" s="27">
        <f t="shared" si="5"/>
        <v>0.83338707597059203</v>
      </c>
      <c r="L34" s="32">
        <f t="shared" si="6"/>
        <v>1.3809554721695427E-2</v>
      </c>
    </row>
    <row r="35" spans="1:12" x14ac:dyDescent="0.4">
      <c r="A35" s="86" t="s">
        <v>150</v>
      </c>
      <c r="B35" s="64">
        <v>22859</v>
      </c>
      <c r="C35" s="64">
        <v>28538</v>
      </c>
      <c r="D35" s="25">
        <f t="shared" si="0"/>
        <v>0.801002172541874</v>
      </c>
      <c r="E35" s="26">
        <f t="shared" si="1"/>
        <v>-5679</v>
      </c>
      <c r="F35" s="64">
        <v>25704</v>
      </c>
      <c r="G35" s="64">
        <v>31545</v>
      </c>
      <c r="H35" s="27">
        <f t="shared" si="2"/>
        <v>0.81483594864479314</v>
      </c>
      <c r="I35" s="18">
        <f t="shared" si="3"/>
        <v>-5841</v>
      </c>
      <c r="J35" s="25">
        <f t="shared" si="4"/>
        <v>0.8893168378462496</v>
      </c>
      <c r="K35" s="27">
        <f t="shared" si="5"/>
        <v>0.90467585988270727</v>
      </c>
      <c r="L35" s="32">
        <f t="shared" si="6"/>
        <v>-1.535902203645767E-2</v>
      </c>
    </row>
    <row r="36" spans="1:12" x14ac:dyDescent="0.4">
      <c r="A36" s="86" t="s">
        <v>149</v>
      </c>
      <c r="B36" s="64">
        <v>22543</v>
      </c>
      <c r="C36" s="64">
        <v>12766</v>
      </c>
      <c r="D36" s="27">
        <f t="shared" si="0"/>
        <v>1.7658624471251763</v>
      </c>
      <c r="E36" s="18">
        <f t="shared" si="1"/>
        <v>9777</v>
      </c>
      <c r="F36" s="64">
        <v>34344</v>
      </c>
      <c r="G36" s="64">
        <v>16340</v>
      </c>
      <c r="H36" s="27">
        <f t="shared" si="2"/>
        <v>2.1018359853121176</v>
      </c>
      <c r="I36" s="18">
        <f t="shared" si="3"/>
        <v>18004</v>
      </c>
      <c r="J36" s="27">
        <f t="shared" si="4"/>
        <v>0.65638830654553926</v>
      </c>
      <c r="K36" s="27">
        <f t="shared" si="5"/>
        <v>0.7812729498164015</v>
      </c>
      <c r="L36" s="32">
        <f t="shared" si="6"/>
        <v>-0.12488464327086224</v>
      </c>
    </row>
    <row r="37" spans="1:12" x14ac:dyDescent="0.4">
      <c r="A37" s="86" t="s">
        <v>80</v>
      </c>
      <c r="B37" s="64">
        <v>36153</v>
      </c>
      <c r="C37" s="64">
        <v>36456</v>
      </c>
      <c r="D37" s="27">
        <f t="shared" si="0"/>
        <v>0.99168861092824223</v>
      </c>
      <c r="E37" s="18">
        <f t="shared" si="1"/>
        <v>-303</v>
      </c>
      <c r="F37" s="64">
        <v>52184</v>
      </c>
      <c r="G37" s="64">
        <v>50370</v>
      </c>
      <c r="H37" s="27">
        <f t="shared" si="2"/>
        <v>1.0360135000992654</v>
      </c>
      <c r="I37" s="18">
        <f t="shared" si="3"/>
        <v>1814</v>
      </c>
      <c r="J37" s="27">
        <f t="shared" si="4"/>
        <v>0.69279855894527054</v>
      </c>
      <c r="K37" s="27">
        <f t="shared" si="5"/>
        <v>0.72376414532459799</v>
      </c>
      <c r="L37" s="32">
        <f t="shared" si="6"/>
        <v>-3.0965586379327448E-2</v>
      </c>
    </row>
    <row r="38" spans="1:12" x14ac:dyDescent="0.4">
      <c r="A38" s="86" t="s">
        <v>81</v>
      </c>
      <c r="B38" s="64">
        <v>21692</v>
      </c>
      <c r="C38" s="64">
        <v>18071</v>
      </c>
      <c r="D38" s="27">
        <f t="shared" si="0"/>
        <v>1.200376293508937</v>
      </c>
      <c r="E38" s="18">
        <f t="shared" si="1"/>
        <v>3621</v>
      </c>
      <c r="F38" s="64">
        <v>28290</v>
      </c>
      <c r="G38" s="64">
        <v>23529</v>
      </c>
      <c r="H38" s="27">
        <f t="shared" si="2"/>
        <v>1.2023460410557185</v>
      </c>
      <c r="I38" s="18">
        <f t="shared" si="3"/>
        <v>4761</v>
      </c>
      <c r="J38" s="27">
        <f t="shared" si="4"/>
        <v>0.76677271120537294</v>
      </c>
      <c r="K38" s="27">
        <f t="shared" si="5"/>
        <v>0.76803094054145948</v>
      </c>
      <c r="L38" s="32">
        <f t="shared" si="6"/>
        <v>-1.2582293360865471E-3</v>
      </c>
    </row>
    <row r="39" spans="1:12" x14ac:dyDescent="0.4">
      <c r="A39" s="86" t="s">
        <v>79</v>
      </c>
      <c r="B39" s="64">
        <v>6166</v>
      </c>
      <c r="C39" s="64">
        <v>5583</v>
      </c>
      <c r="D39" s="27">
        <f t="shared" si="0"/>
        <v>1.1044241447250582</v>
      </c>
      <c r="E39" s="18">
        <f t="shared" si="1"/>
        <v>583</v>
      </c>
      <c r="F39" s="64">
        <v>8640</v>
      </c>
      <c r="G39" s="64">
        <v>8063</v>
      </c>
      <c r="H39" s="27">
        <f t="shared" si="2"/>
        <v>1.071561453553268</v>
      </c>
      <c r="I39" s="18">
        <f t="shared" si="3"/>
        <v>577</v>
      </c>
      <c r="J39" s="27">
        <f t="shared" si="4"/>
        <v>0.71365740740740746</v>
      </c>
      <c r="K39" s="27">
        <f t="shared" si="5"/>
        <v>0.69242217536896933</v>
      </c>
      <c r="L39" s="32">
        <f t="shared" si="6"/>
        <v>2.1235232038438134E-2</v>
      </c>
    </row>
    <row r="40" spans="1:12" x14ac:dyDescent="0.4">
      <c r="A40" s="86" t="s">
        <v>78</v>
      </c>
      <c r="B40" s="64">
        <v>6427</v>
      </c>
      <c r="C40" s="64">
        <v>6132</v>
      </c>
      <c r="D40" s="27">
        <f t="shared" si="0"/>
        <v>1.0481082844096543</v>
      </c>
      <c r="E40" s="18">
        <f t="shared" si="1"/>
        <v>295</v>
      </c>
      <c r="F40" s="64">
        <v>8347</v>
      </c>
      <c r="G40" s="64">
        <v>7870</v>
      </c>
      <c r="H40" s="27">
        <f t="shared" si="2"/>
        <v>1.0606099110546379</v>
      </c>
      <c r="I40" s="18">
        <f t="shared" si="3"/>
        <v>477</v>
      </c>
      <c r="J40" s="27">
        <f t="shared" si="4"/>
        <v>0.7699772373307775</v>
      </c>
      <c r="K40" s="27">
        <f t="shared" si="5"/>
        <v>0.77916137229987292</v>
      </c>
      <c r="L40" s="32">
        <f t="shared" si="6"/>
        <v>-9.1841349690954255E-3</v>
      </c>
    </row>
    <row r="41" spans="1:12" x14ac:dyDescent="0.4">
      <c r="A41" s="87" t="s">
        <v>77</v>
      </c>
      <c r="B41" s="65">
        <v>4008</v>
      </c>
      <c r="C41" s="65">
        <v>4312</v>
      </c>
      <c r="D41" s="23">
        <f t="shared" si="0"/>
        <v>0.92949907235621521</v>
      </c>
      <c r="E41" s="17">
        <f t="shared" si="1"/>
        <v>-304</v>
      </c>
      <c r="F41" s="65">
        <v>8346</v>
      </c>
      <c r="G41" s="65">
        <v>7488</v>
      </c>
      <c r="H41" s="23">
        <f t="shared" si="2"/>
        <v>1.1145833333333333</v>
      </c>
      <c r="I41" s="17">
        <f t="shared" si="3"/>
        <v>858</v>
      </c>
      <c r="J41" s="23">
        <f t="shared" si="4"/>
        <v>0.4802300503235083</v>
      </c>
      <c r="K41" s="23">
        <f t="shared" si="5"/>
        <v>0.57585470085470081</v>
      </c>
      <c r="L41" s="22">
        <f t="shared" si="6"/>
        <v>-9.5624650531192512E-2</v>
      </c>
    </row>
    <row r="42" spans="1:12" x14ac:dyDescent="0.4">
      <c r="A42" s="86" t="s">
        <v>95</v>
      </c>
      <c r="B42" s="64">
        <v>1955</v>
      </c>
      <c r="C42" s="64">
        <v>2456</v>
      </c>
      <c r="D42" s="27">
        <f t="shared" si="0"/>
        <v>0.79600977198697065</v>
      </c>
      <c r="E42" s="18">
        <f t="shared" si="1"/>
        <v>-501</v>
      </c>
      <c r="F42" s="64">
        <v>4814</v>
      </c>
      <c r="G42" s="64">
        <v>4316</v>
      </c>
      <c r="H42" s="27">
        <f t="shared" si="2"/>
        <v>1.1153846153846154</v>
      </c>
      <c r="I42" s="18">
        <f t="shared" si="3"/>
        <v>498</v>
      </c>
      <c r="J42" s="27">
        <f t="shared" si="4"/>
        <v>0.40610718737017032</v>
      </c>
      <c r="K42" s="27">
        <f t="shared" si="5"/>
        <v>0.56904541241890638</v>
      </c>
      <c r="L42" s="32">
        <f t="shared" si="6"/>
        <v>-0.16293822504873606</v>
      </c>
    </row>
    <row r="43" spans="1:12" x14ac:dyDescent="0.4">
      <c r="A43" s="86" t="s">
        <v>92</v>
      </c>
      <c r="B43" s="64">
        <v>0</v>
      </c>
      <c r="C43" s="64">
        <v>0</v>
      </c>
      <c r="D43" s="27" t="e">
        <f t="shared" si="0"/>
        <v>#DIV/0!</v>
      </c>
      <c r="E43" s="18">
        <f t="shared" si="1"/>
        <v>0</v>
      </c>
      <c r="F43" s="64">
        <v>0</v>
      </c>
      <c r="G43" s="64">
        <v>0</v>
      </c>
      <c r="H43" s="27" t="e">
        <f t="shared" si="2"/>
        <v>#DIV/0!</v>
      </c>
      <c r="I43" s="18">
        <f t="shared" si="3"/>
        <v>0</v>
      </c>
      <c r="J43" s="27" t="e">
        <f t="shared" si="4"/>
        <v>#DIV/0!</v>
      </c>
      <c r="K43" s="27" t="e">
        <f t="shared" si="5"/>
        <v>#DIV/0!</v>
      </c>
      <c r="L43" s="32" t="e">
        <f t="shared" si="6"/>
        <v>#DIV/0!</v>
      </c>
    </row>
    <row r="44" spans="1:12" x14ac:dyDescent="0.4">
      <c r="A44" s="86" t="s">
        <v>74</v>
      </c>
      <c r="B44" s="64">
        <v>7399</v>
      </c>
      <c r="C44" s="64">
        <v>7165</v>
      </c>
      <c r="D44" s="27">
        <f t="shared" si="0"/>
        <v>1.032658757850663</v>
      </c>
      <c r="E44" s="18">
        <f t="shared" si="1"/>
        <v>234</v>
      </c>
      <c r="F44" s="64">
        <v>10591</v>
      </c>
      <c r="G44" s="64">
        <v>9683</v>
      </c>
      <c r="H44" s="27">
        <f t="shared" si="2"/>
        <v>1.0937725911391099</v>
      </c>
      <c r="I44" s="18">
        <f t="shared" si="3"/>
        <v>908</v>
      </c>
      <c r="J44" s="27">
        <f t="shared" si="4"/>
        <v>0.69861202908129549</v>
      </c>
      <c r="K44" s="27">
        <f t="shared" si="5"/>
        <v>0.73995662501290926</v>
      </c>
      <c r="L44" s="32">
        <f t="shared" si="6"/>
        <v>-4.134459593161377E-2</v>
      </c>
    </row>
    <row r="45" spans="1:12" x14ac:dyDescent="0.4">
      <c r="A45" s="86" t="s">
        <v>76</v>
      </c>
      <c r="B45" s="64">
        <v>2212</v>
      </c>
      <c r="C45" s="64">
        <v>2269</v>
      </c>
      <c r="D45" s="27">
        <f t="shared" si="0"/>
        <v>0.97487880123402382</v>
      </c>
      <c r="E45" s="18">
        <f t="shared" si="1"/>
        <v>-57</v>
      </c>
      <c r="F45" s="64">
        <v>3528</v>
      </c>
      <c r="G45" s="64">
        <v>3141</v>
      </c>
      <c r="H45" s="27">
        <f t="shared" si="2"/>
        <v>1.1232091690544412</v>
      </c>
      <c r="I45" s="18">
        <f t="shared" si="3"/>
        <v>387</v>
      </c>
      <c r="J45" s="27">
        <f t="shared" si="4"/>
        <v>0.62698412698412698</v>
      </c>
      <c r="K45" s="27">
        <f t="shared" si="5"/>
        <v>0.72238140719516075</v>
      </c>
      <c r="L45" s="32">
        <f t="shared" si="6"/>
        <v>-9.5397280211033775E-2</v>
      </c>
    </row>
    <row r="46" spans="1:12" x14ac:dyDescent="0.4">
      <c r="A46" s="86" t="s">
        <v>75</v>
      </c>
      <c r="B46" s="64">
        <v>2721</v>
      </c>
      <c r="C46" s="64">
        <v>2597</v>
      </c>
      <c r="D46" s="27">
        <f t="shared" si="0"/>
        <v>1.0477474008471312</v>
      </c>
      <c r="E46" s="18">
        <f t="shared" si="1"/>
        <v>124</v>
      </c>
      <c r="F46" s="64">
        <v>3528</v>
      </c>
      <c r="G46" s="64">
        <v>3150</v>
      </c>
      <c r="H46" s="27">
        <f t="shared" si="2"/>
        <v>1.1200000000000001</v>
      </c>
      <c r="I46" s="18">
        <f t="shared" si="3"/>
        <v>378</v>
      </c>
      <c r="J46" s="27">
        <f t="shared" si="4"/>
        <v>0.7712585034013606</v>
      </c>
      <c r="K46" s="27">
        <f t="shared" si="5"/>
        <v>0.82444444444444442</v>
      </c>
      <c r="L46" s="32">
        <f t="shared" si="6"/>
        <v>-5.3185941043083829E-2</v>
      </c>
    </row>
    <row r="47" spans="1:12" x14ac:dyDescent="0.4">
      <c r="A47" s="86" t="s">
        <v>147</v>
      </c>
      <c r="B47" s="64">
        <v>2437</v>
      </c>
      <c r="C47" s="64">
        <v>3360</v>
      </c>
      <c r="D47" s="27">
        <f t="shared" si="0"/>
        <v>0.72529761904761902</v>
      </c>
      <c r="E47" s="18">
        <f t="shared" si="1"/>
        <v>-923</v>
      </c>
      <c r="F47" s="64">
        <v>4805</v>
      </c>
      <c r="G47" s="64">
        <v>4648</v>
      </c>
      <c r="H47" s="27">
        <f t="shared" si="2"/>
        <v>1.0337779690189328</v>
      </c>
      <c r="I47" s="18">
        <f t="shared" si="3"/>
        <v>157</v>
      </c>
      <c r="J47" s="27">
        <f t="shared" si="4"/>
        <v>0.50718002081165448</v>
      </c>
      <c r="K47" s="27">
        <f t="shared" si="5"/>
        <v>0.72289156626506024</v>
      </c>
      <c r="L47" s="32">
        <f t="shared" si="6"/>
        <v>-0.21571154545340576</v>
      </c>
    </row>
    <row r="48" spans="1:12" x14ac:dyDescent="0.4">
      <c r="A48" s="86" t="s">
        <v>98</v>
      </c>
      <c r="B48" s="64">
        <v>2827</v>
      </c>
      <c r="C48" s="64">
        <v>2740</v>
      </c>
      <c r="D48" s="27">
        <f t="shared" si="0"/>
        <v>1.0317518248175181</v>
      </c>
      <c r="E48" s="18">
        <f t="shared" si="1"/>
        <v>87</v>
      </c>
      <c r="F48" s="64">
        <v>3654</v>
      </c>
      <c r="G48" s="64">
        <v>3654</v>
      </c>
      <c r="H48" s="27">
        <f t="shared" si="2"/>
        <v>1</v>
      </c>
      <c r="I48" s="18">
        <f t="shared" si="3"/>
        <v>0</v>
      </c>
      <c r="J48" s="27">
        <f t="shared" si="4"/>
        <v>0.77367268746579088</v>
      </c>
      <c r="K48" s="27">
        <f t="shared" si="5"/>
        <v>0.74986316365626715</v>
      </c>
      <c r="L48" s="32">
        <f t="shared" si="6"/>
        <v>2.3809523809523725E-2</v>
      </c>
    </row>
    <row r="49" spans="1:12" x14ac:dyDescent="0.4">
      <c r="A49" s="86" t="s">
        <v>146</v>
      </c>
      <c r="B49" s="64">
        <v>3066</v>
      </c>
      <c r="C49" s="64">
        <v>3057</v>
      </c>
      <c r="D49" s="27">
        <f t="shared" si="0"/>
        <v>1.0029440628066733</v>
      </c>
      <c r="E49" s="18">
        <f t="shared" si="1"/>
        <v>9</v>
      </c>
      <c r="F49" s="64">
        <v>3738</v>
      </c>
      <c r="G49" s="64">
        <v>3724</v>
      </c>
      <c r="H49" s="27">
        <f t="shared" si="2"/>
        <v>1.0037593984962405</v>
      </c>
      <c r="I49" s="18">
        <f t="shared" si="3"/>
        <v>14</v>
      </c>
      <c r="J49" s="27">
        <f t="shared" si="4"/>
        <v>0.8202247191011236</v>
      </c>
      <c r="K49" s="27">
        <f t="shared" si="5"/>
        <v>0.8208915145005371</v>
      </c>
      <c r="L49" s="32">
        <f t="shared" si="6"/>
        <v>-6.6679539941350008E-4</v>
      </c>
    </row>
    <row r="50" spans="1:12" x14ac:dyDescent="0.4">
      <c r="A50" s="86" t="s">
        <v>145</v>
      </c>
      <c r="B50" s="64">
        <v>3005</v>
      </c>
      <c r="C50" s="64">
        <v>2695</v>
      </c>
      <c r="D50" s="27">
        <f t="shared" si="0"/>
        <v>1.1150278293135436</v>
      </c>
      <c r="E50" s="18">
        <f t="shared" si="1"/>
        <v>310</v>
      </c>
      <c r="F50" s="64">
        <v>3780</v>
      </c>
      <c r="G50" s="64">
        <v>3780</v>
      </c>
      <c r="H50" s="27">
        <f t="shared" si="2"/>
        <v>1</v>
      </c>
      <c r="I50" s="18">
        <f t="shared" si="3"/>
        <v>0</v>
      </c>
      <c r="J50" s="27">
        <f t="shared" si="4"/>
        <v>0.794973544973545</v>
      </c>
      <c r="K50" s="27">
        <f t="shared" si="5"/>
        <v>0.71296296296296291</v>
      </c>
      <c r="L50" s="32">
        <f t="shared" si="6"/>
        <v>8.2010582010582089E-2</v>
      </c>
    </row>
    <row r="51" spans="1:12" x14ac:dyDescent="0.4">
      <c r="A51" s="85" t="s">
        <v>144</v>
      </c>
      <c r="B51" s="61">
        <v>3423</v>
      </c>
      <c r="C51" s="61">
        <v>3282</v>
      </c>
      <c r="D51" s="36">
        <f t="shared" si="0"/>
        <v>1.0429616087751372</v>
      </c>
      <c r="E51" s="16">
        <f t="shared" si="1"/>
        <v>141</v>
      </c>
      <c r="F51" s="61">
        <v>3787</v>
      </c>
      <c r="G51" s="61">
        <v>3654</v>
      </c>
      <c r="H51" s="36">
        <f t="shared" si="2"/>
        <v>1.0363984674329503</v>
      </c>
      <c r="I51" s="16">
        <f t="shared" si="3"/>
        <v>133</v>
      </c>
      <c r="J51" s="36">
        <f t="shared" si="4"/>
        <v>0.90388170055452866</v>
      </c>
      <c r="K51" s="36">
        <f t="shared" si="5"/>
        <v>0.89819376026272579</v>
      </c>
      <c r="L51" s="35">
        <f t="shared" si="6"/>
        <v>5.6879402918028621E-3</v>
      </c>
    </row>
    <row r="52" spans="1:12" x14ac:dyDescent="0.4">
      <c r="A52" s="84" t="s">
        <v>213</v>
      </c>
      <c r="B52" s="43">
        <f>B53</f>
        <v>1910</v>
      </c>
      <c r="C52" s="130" t="s">
        <v>212</v>
      </c>
      <c r="D52" s="130" t="s">
        <v>212</v>
      </c>
      <c r="E52" s="130" t="s">
        <v>212</v>
      </c>
      <c r="F52" s="132">
        <f>F53</f>
        <v>2391</v>
      </c>
      <c r="G52" s="130" t="s">
        <v>212</v>
      </c>
      <c r="H52" s="130" t="s">
        <v>212</v>
      </c>
      <c r="I52" s="130" t="s">
        <v>212</v>
      </c>
      <c r="J52" s="131">
        <f>B52/F52</f>
        <v>0.79882894186532827</v>
      </c>
      <c r="K52" s="130" t="s">
        <v>212</v>
      </c>
      <c r="L52" s="130" t="s">
        <v>212</v>
      </c>
    </row>
    <row r="53" spans="1:12" x14ac:dyDescent="0.4">
      <c r="A53" s="83" t="s">
        <v>164</v>
      </c>
      <c r="B53" s="82">
        <v>1910</v>
      </c>
      <c r="C53" s="130" t="s">
        <v>212</v>
      </c>
      <c r="D53" s="130" t="s">
        <v>212</v>
      </c>
      <c r="E53" s="130" t="s">
        <v>212</v>
      </c>
      <c r="F53" s="82">
        <v>2391</v>
      </c>
      <c r="G53" s="130" t="s">
        <v>212</v>
      </c>
      <c r="H53" s="130" t="s">
        <v>212</v>
      </c>
      <c r="I53" s="130" t="s">
        <v>212</v>
      </c>
      <c r="J53" s="81">
        <f>B53/F53</f>
        <v>0.79882894186532827</v>
      </c>
      <c r="K53" s="130" t="s">
        <v>212</v>
      </c>
      <c r="L53" s="130" t="s">
        <v>212</v>
      </c>
    </row>
    <row r="54" spans="1:12" x14ac:dyDescent="0.4">
      <c r="A54" s="12" t="s">
        <v>211</v>
      </c>
      <c r="C54" s="12"/>
      <c r="E54" s="14"/>
      <c r="G54" s="12"/>
      <c r="I54" s="14"/>
      <c r="K54" s="12"/>
    </row>
    <row r="55" spans="1:12" x14ac:dyDescent="0.4">
      <c r="C55" s="12"/>
      <c r="E55" s="14"/>
      <c r="G55" s="12"/>
      <c r="I55" s="14"/>
      <c r="K55" s="12"/>
    </row>
    <row r="56" spans="1:12" x14ac:dyDescent="0.4">
      <c r="C56" s="12"/>
      <c r="E56" s="14"/>
      <c r="G56" s="12"/>
      <c r="I56" s="14"/>
      <c r="K56" s="12"/>
    </row>
    <row r="57" spans="1:12" x14ac:dyDescent="0.4">
      <c r="C57" s="12"/>
      <c r="E57" s="14"/>
      <c r="G57" s="12"/>
      <c r="I57" s="14"/>
      <c r="K57" s="12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2005年(上中下旬）動向９月</oddHeader>
    <oddFooter>&amp;L沖縄県&amp;C&amp;P ﾍﾟｰｼﾞ&amp;R&amp;D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９月(上旬)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130</v>
      </c>
      <c r="C4" s="177" t="s">
        <v>216</v>
      </c>
      <c r="D4" s="176" t="s">
        <v>87</v>
      </c>
      <c r="E4" s="176"/>
      <c r="F4" s="173" t="str">
        <f>+B4</f>
        <v>(05'9/1～10)</v>
      </c>
      <c r="G4" s="173" t="str">
        <f>+C4</f>
        <v>(04'9/1～10)</v>
      </c>
      <c r="H4" s="176" t="s">
        <v>87</v>
      </c>
      <c r="I4" s="176"/>
      <c r="J4" s="173" t="str">
        <f>+B4</f>
        <v>(05'9/1～10)</v>
      </c>
      <c r="K4" s="173" t="str">
        <f>+C4</f>
        <v>(04'9/1～10)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+B7+B33</f>
        <v>148124</v>
      </c>
      <c r="C6" s="43">
        <f>+C7+C33</f>
        <v>144073</v>
      </c>
      <c r="D6" s="20">
        <f t="shared" ref="D6:D51" si="0">+B6/C6</f>
        <v>1.0281176903375373</v>
      </c>
      <c r="E6" s="21">
        <f t="shared" ref="E6:E51" si="1">+B6-C6</f>
        <v>4051</v>
      </c>
      <c r="F6" s="43">
        <f>+F7+F33</f>
        <v>218196</v>
      </c>
      <c r="G6" s="43">
        <f>+G7+G33</f>
        <v>186712</v>
      </c>
      <c r="H6" s="20">
        <f t="shared" ref="H6:H51" si="2">+F6/G6</f>
        <v>1.1686233343330905</v>
      </c>
      <c r="I6" s="21">
        <f t="shared" ref="I6:I51" si="3">+F6-G6</f>
        <v>31484</v>
      </c>
      <c r="J6" s="20">
        <f t="shared" ref="J6:J51" si="4">+B6/F6</f>
        <v>0.67885754092650641</v>
      </c>
      <c r="K6" s="20">
        <f t="shared" ref="K6:K51" si="5">+C6/G6</f>
        <v>0.77163224645443251</v>
      </c>
      <c r="L6" s="33">
        <f t="shared" ref="L6:L51" si="6">+J6-K6</f>
        <v>-9.2774705527926105E-2</v>
      </c>
    </row>
    <row r="7" spans="1:12" s="13" customFormat="1" x14ac:dyDescent="0.4">
      <c r="A7" s="84" t="s">
        <v>84</v>
      </c>
      <c r="B7" s="43">
        <f>+B8+B15+B30</f>
        <v>74287</v>
      </c>
      <c r="C7" s="43">
        <f>+C8+C15+C30</f>
        <v>72196</v>
      </c>
      <c r="D7" s="20">
        <f t="shared" si="0"/>
        <v>1.0289628234251205</v>
      </c>
      <c r="E7" s="21">
        <f t="shared" si="1"/>
        <v>2091</v>
      </c>
      <c r="F7" s="43">
        <f>+F8+F15+F30</f>
        <v>109261</v>
      </c>
      <c r="G7" s="43">
        <f>+G8+G15+G30</f>
        <v>92527</v>
      </c>
      <c r="H7" s="20">
        <f t="shared" si="2"/>
        <v>1.1808553179072054</v>
      </c>
      <c r="I7" s="21">
        <f t="shared" si="3"/>
        <v>16734</v>
      </c>
      <c r="J7" s="20">
        <f t="shared" si="4"/>
        <v>0.6799040828841032</v>
      </c>
      <c r="K7" s="20">
        <f t="shared" si="5"/>
        <v>0.78026954294422168</v>
      </c>
      <c r="L7" s="33">
        <f t="shared" si="6"/>
        <v>-0.10036546006011848</v>
      </c>
    </row>
    <row r="8" spans="1:12" x14ac:dyDescent="0.4">
      <c r="A8" s="110" t="s">
        <v>91</v>
      </c>
      <c r="B8" s="46">
        <f>SUM(B9:B14)</f>
        <v>61127</v>
      </c>
      <c r="C8" s="46">
        <f>SUM(C9:C14)</f>
        <v>58989</v>
      </c>
      <c r="D8" s="38">
        <f t="shared" si="0"/>
        <v>1.0362440455000084</v>
      </c>
      <c r="E8" s="109">
        <f t="shared" si="1"/>
        <v>2138</v>
      </c>
      <c r="F8" s="46">
        <f>SUM(F9:F14)</f>
        <v>90013</v>
      </c>
      <c r="G8" s="46">
        <f>SUM(G9:G14)</f>
        <v>75301</v>
      </c>
      <c r="H8" s="38">
        <f t="shared" si="2"/>
        <v>1.1953758914224246</v>
      </c>
      <c r="I8" s="109">
        <f t="shared" si="3"/>
        <v>14712</v>
      </c>
      <c r="J8" s="38">
        <f t="shared" si="4"/>
        <v>0.67909079799584504</v>
      </c>
      <c r="K8" s="38">
        <f t="shared" si="5"/>
        <v>0.7833760507828581</v>
      </c>
      <c r="L8" s="108">
        <f t="shared" si="6"/>
        <v>-0.10428525278701306</v>
      </c>
    </row>
    <row r="9" spans="1:12" x14ac:dyDescent="0.4">
      <c r="A9" s="88" t="s">
        <v>82</v>
      </c>
      <c r="B9" s="69">
        <v>33376</v>
      </c>
      <c r="C9" s="69">
        <v>33002</v>
      </c>
      <c r="D9" s="25">
        <f t="shared" si="0"/>
        <v>1.0113326465062724</v>
      </c>
      <c r="E9" s="26">
        <f t="shared" si="1"/>
        <v>374</v>
      </c>
      <c r="F9" s="69">
        <v>47897</v>
      </c>
      <c r="G9" s="69">
        <v>44059</v>
      </c>
      <c r="H9" s="25">
        <f t="shared" si="2"/>
        <v>1.0871104655121542</v>
      </c>
      <c r="I9" s="26">
        <f t="shared" si="3"/>
        <v>3838</v>
      </c>
      <c r="J9" s="25">
        <f t="shared" si="4"/>
        <v>0.69682861139528574</v>
      </c>
      <c r="K9" s="25">
        <f t="shared" si="5"/>
        <v>0.74904105858053971</v>
      </c>
      <c r="L9" s="24">
        <f t="shared" si="6"/>
        <v>-5.2212447185253974E-2</v>
      </c>
    </row>
    <row r="10" spans="1:12" x14ac:dyDescent="0.4">
      <c r="A10" s="86" t="s">
        <v>83</v>
      </c>
      <c r="B10" s="64">
        <v>10310</v>
      </c>
      <c r="C10" s="64">
        <v>11222</v>
      </c>
      <c r="D10" s="27">
        <f t="shared" si="0"/>
        <v>0.91873106398146498</v>
      </c>
      <c r="E10" s="18">
        <f t="shared" si="1"/>
        <v>-912</v>
      </c>
      <c r="F10" s="64">
        <v>13436</v>
      </c>
      <c r="G10" s="64">
        <v>11982</v>
      </c>
      <c r="H10" s="27">
        <f t="shared" si="2"/>
        <v>1.1213486897012186</v>
      </c>
      <c r="I10" s="18">
        <f t="shared" si="3"/>
        <v>1454</v>
      </c>
      <c r="J10" s="27">
        <f t="shared" si="4"/>
        <v>0.76734147067579639</v>
      </c>
      <c r="K10" s="27">
        <f t="shared" si="5"/>
        <v>0.93657152395259557</v>
      </c>
      <c r="L10" s="32">
        <f t="shared" si="6"/>
        <v>-0.16923005327679919</v>
      </c>
    </row>
    <row r="11" spans="1:12" x14ac:dyDescent="0.4">
      <c r="A11" s="86" t="s">
        <v>96</v>
      </c>
      <c r="B11" s="64">
        <v>3288</v>
      </c>
      <c r="C11" s="64">
        <v>2065</v>
      </c>
      <c r="D11" s="27">
        <f t="shared" si="0"/>
        <v>1.5922518159806296</v>
      </c>
      <c r="E11" s="18">
        <f t="shared" si="1"/>
        <v>1223</v>
      </c>
      <c r="F11" s="64">
        <v>5400</v>
      </c>
      <c r="G11" s="64">
        <v>2160</v>
      </c>
      <c r="H11" s="27">
        <f t="shared" si="2"/>
        <v>2.5</v>
      </c>
      <c r="I11" s="18">
        <f t="shared" si="3"/>
        <v>3240</v>
      </c>
      <c r="J11" s="27">
        <f t="shared" si="4"/>
        <v>0.60888888888888892</v>
      </c>
      <c r="K11" s="27">
        <f t="shared" si="5"/>
        <v>0.95601851851851849</v>
      </c>
      <c r="L11" s="32">
        <f t="shared" si="6"/>
        <v>-0.34712962962962957</v>
      </c>
    </row>
    <row r="12" spans="1:12" x14ac:dyDescent="0.4">
      <c r="A12" s="86" t="s">
        <v>80</v>
      </c>
      <c r="B12" s="64">
        <v>5839</v>
      </c>
      <c r="C12" s="64">
        <v>6016</v>
      </c>
      <c r="D12" s="27">
        <f t="shared" si="0"/>
        <v>0.97057845744680848</v>
      </c>
      <c r="E12" s="18">
        <f t="shared" si="1"/>
        <v>-177</v>
      </c>
      <c r="F12" s="64">
        <v>8640</v>
      </c>
      <c r="G12" s="64">
        <v>7260</v>
      </c>
      <c r="H12" s="27">
        <f t="shared" si="2"/>
        <v>1.1900826446280992</v>
      </c>
      <c r="I12" s="18">
        <f t="shared" si="3"/>
        <v>1380</v>
      </c>
      <c r="J12" s="27">
        <f t="shared" si="4"/>
        <v>0.67581018518518521</v>
      </c>
      <c r="K12" s="27">
        <f t="shared" si="5"/>
        <v>0.82865013774104679</v>
      </c>
      <c r="L12" s="32">
        <f t="shared" si="6"/>
        <v>-0.15283995255586158</v>
      </c>
    </row>
    <row r="13" spans="1:12" x14ac:dyDescent="0.4">
      <c r="A13" s="86" t="s">
        <v>81</v>
      </c>
      <c r="B13" s="64">
        <v>5286</v>
      </c>
      <c r="C13" s="64">
        <v>5073</v>
      </c>
      <c r="D13" s="27">
        <f t="shared" si="0"/>
        <v>1.0419869899467771</v>
      </c>
      <c r="E13" s="18">
        <f t="shared" si="1"/>
        <v>213</v>
      </c>
      <c r="F13" s="64">
        <v>10760</v>
      </c>
      <c r="G13" s="64">
        <v>7950</v>
      </c>
      <c r="H13" s="27">
        <f t="shared" si="2"/>
        <v>1.3534591194968553</v>
      </c>
      <c r="I13" s="18">
        <f t="shared" si="3"/>
        <v>2810</v>
      </c>
      <c r="J13" s="27">
        <f t="shared" si="4"/>
        <v>0.49126394052044609</v>
      </c>
      <c r="K13" s="27">
        <f t="shared" si="5"/>
        <v>0.63811320754716983</v>
      </c>
      <c r="L13" s="32">
        <f t="shared" si="6"/>
        <v>-0.14684926702672374</v>
      </c>
    </row>
    <row r="14" spans="1:12" x14ac:dyDescent="0.4">
      <c r="A14" s="89" t="s">
        <v>165</v>
      </c>
      <c r="B14" s="70">
        <v>3028</v>
      </c>
      <c r="C14" s="70">
        <v>1611</v>
      </c>
      <c r="D14" s="29">
        <f t="shared" si="0"/>
        <v>1.8795779019242707</v>
      </c>
      <c r="E14" s="28">
        <f t="shared" si="1"/>
        <v>1417</v>
      </c>
      <c r="F14" s="70">
        <v>3880</v>
      </c>
      <c r="G14" s="70">
        <v>1890</v>
      </c>
      <c r="H14" s="27">
        <f t="shared" si="2"/>
        <v>2.052910052910053</v>
      </c>
      <c r="I14" s="18">
        <f t="shared" si="3"/>
        <v>1990</v>
      </c>
      <c r="J14" s="29">
        <f t="shared" si="4"/>
        <v>0.78041237113402062</v>
      </c>
      <c r="K14" s="29">
        <f t="shared" si="5"/>
        <v>0.85238095238095235</v>
      </c>
      <c r="L14" s="57">
        <f t="shared" si="6"/>
        <v>-7.1968581246931729E-2</v>
      </c>
    </row>
    <row r="15" spans="1:12" x14ac:dyDescent="0.4">
      <c r="A15" s="107" t="s">
        <v>90</v>
      </c>
      <c r="B15" s="48">
        <f>SUM(B16:B29)</f>
        <v>12384</v>
      </c>
      <c r="C15" s="48">
        <f>SUM(C16:C29)</f>
        <v>12198</v>
      </c>
      <c r="D15" s="31">
        <f t="shared" si="0"/>
        <v>1.0152484013772749</v>
      </c>
      <c r="E15" s="19">
        <f t="shared" si="1"/>
        <v>186</v>
      </c>
      <c r="F15" s="48">
        <f>SUM(F16:F29)</f>
        <v>18000</v>
      </c>
      <c r="G15" s="48">
        <f>SUM(G16:G29)</f>
        <v>15900</v>
      </c>
      <c r="H15" s="31">
        <f t="shared" si="2"/>
        <v>1.1320754716981132</v>
      </c>
      <c r="I15" s="19">
        <f t="shared" si="3"/>
        <v>2100</v>
      </c>
      <c r="J15" s="31">
        <f t="shared" si="4"/>
        <v>0.68799999999999994</v>
      </c>
      <c r="K15" s="31">
        <f t="shared" si="5"/>
        <v>0.76716981132075468</v>
      </c>
      <c r="L15" s="30">
        <f t="shared" si="6"/>
        <v>-7.9169811320754735E-2</v>
      </c>
    </row>
    <row r="16" spans="1:12" x14ac:dyDescent="0.4">
      <c r="A16" s="88" t="s">
        <v>157</v>
      </c>
      <c r="B16" s="69">
        <v>467</v>
      </c>
      <c r="C16" s="69">
        <v>454</v>
      </c>
      <c r="D16" s="25">
        <f t="shared" si="0"/>
        <v>1.0286343612334801</v>
      </c>
      <c r="E16" s="26">
        <f t="shared" si="1"/>
        <v>13</v>
      </c>
      <c r="F16" s="69">
        <v>600</v>
      </c>
      <c r="G16" s="69">
        <v>600</v>
      </c>
      <c r="H16" s="25">
        <f t="shared" si="2"/>
        <v>1</v>
      </c>
      <c r="I16" s="26">
        <f t="shared" si="3"/>
        <v>0</v>
      </c>
      <c r="J16" s="25">
        <f t="shared" si="4"/>
        <v>0.77833333333333332</v>
      </c>
      <c r="K16" s="25">
        <f t="shared" si="5"/>
        <v>0.75666666666666671</v>
      </c>
      <c r="L16" s="24">
        <f t="shared" si="6"/>
        <v>2.1666666666666612E-2</v>
      </c>
    </row>
    <row r="17" spans="1:12" x14ac:dyDescent="0.4">
      <c r="A17" s="86" t="s">
        <v>155</v>
      </c>
      <c r="B17" s="64">
        <v>1113</v>
      </c>
      <c r="C17" s="64">
        <v>1139</v>
      </c>
      <c r="D17" s="27">
        <f t="shared" si="0"/>
        <v>0.97717295873573307</v>
      </c>
      <c r="E17" s="18">
        <f t="shared" si="1"/>
        <v>-26</v>
      </c>
      <c r="F17" s="64">
        <v>1500</v>
      </c>
      <c r="G17" s="64">
        <v>1200</v>
      </c>
      <c r="H17" s="27">
        <f t="shared" si="2"/>
        <v>1.25</v>
      </c>
      <c r="I17" s="18">
        <f t="shared" si="3"/>
        <v>300</v>
      </c>
      <c r="J17" s="27">
        <f t="shared" si="4"/>
        <v>0.74199999999999999</v>
      </c>
      <c r="K17" s="27">
        <f t="shared" si="5"/>
        <v>0.94916666666666671</v>
      </c>
      <c r="L17" s="32">
        <f t="shared" si="6"/>
        <v>-0.20716666666666672</v>
      </c>
    </row>
    <row r="18" spans="1:12" x14ac:dyDescent="0.4">
      <c r="A18" s="86" t="s">
        <v>160</v>
      </c>
      <c r="B18" s="64">
        <v>1244</v>
      </c>
      <c r="C18" s="64">
        <v>1400</v>
      </c>
      <c r="D18" s="27">
        <f t="shared" si="0"/>
        <v>0.88857142857142857</v>
      </c>
      <c r="E18" s="18">
        <f t="shared" si="1"/>
        <v>-156</v>
      </c>
      <c r="F18" s="64">
        <v>1350</v>
      </c>
      <c r="G18" s="64">
        <v>1500</v>
      </c>
      <c r="H18" s="27">
        <f t="shared" si="2"/>
        <v>0.9</v>
      </c>
      <c r="I18" s="18">
        <f t="shared" si="3"/>
        <v>-150</v>
      </c>
      <c r="J18" s="27">
        <f t="shared" si="4"/>
        <v>0.92148148148148146</v>
      </c>
      <c r="K18" s="27">
        <f t="shared" si="5"/>
        <v>0.93333333333333335</v>
      </c>
      <c r="L18" s="32">
        <f t="shared" si="6"/>
        <v>-1.1851851851851891E-2</v>
      </c>
    </row>
    <row r="19" spans="1:12" x14ac:dyDescent="0.4">
      <c r="A19" s="86" t="s">
        <v>153</v>
      </c>
      <c r="B19" s="64">
        <v>1178</v>
      </c>
      <c r="C19" s="64">
        <v>1022</v>
      </c>
      <c r="D19" s="27">
        <f t="shared" si="0"/>
        <v>1.152641878669276</v>
      </c>
      <c r="E19" s="18">
        <f t="shared" si="1"/>
        <v>156</v>
      </c>
      <c r="F19" s="64">
        <v>1950</v>
      </c>
      <c r="G19" s="64">
        <v>1650</v>
      </c>
      <c r="H19" s="27">
        <f t="shared" si="2"/>
        <v>1.1818181818181819</v>
      </c>
      <c r="I19" s="18">
        <f t="shared" si="3"/>
        <v>300</v>
      </c>
      <c r="J19" s="27">
        <f t="shared" si="4"/>
        <v>0.60410256410256413</v>
      </c>
      <c r="K19" s="27">
        <f t="shared" si="5"/>
        <v>0.61939393939393939</v>
      </c>
      <c r="L19" s="32">
        <f t="shared" si="6"/>
        <v>-1.5291375291375253E-2</v>
      </c>
    </row>
    <row r="20" spans="1:12" x14ac:dyDescent="0.4">
      <c r="A20" s="86" t="s">
        <v>161</v>
      </c>
      <c r="B20" s="65">
        <v>1199</v>
      </c>
      <c r="C20" s="65">
        <v>1389</v>
      </c>
      <c r="D20" s="23">
        <f t="shared" si="0"/>
        <v>0.86321094312455005</v>
      </c>
      <c r="E20" s="17">
        <f t="shared" si="1"/>
        <v>-190</v>
      </c>
      <c r="F20" s="65">
        <v>1350</v>
      </c>
      <c r="G20" s="65">
        <v>1500</v>
      </c>
      <c r="H20" s="23">
        <f t="shared" si="2"/>
        <v>0.9</v>
      </c>
      <c r="I20" s="17">
        <f t="shared" si="3"/>
        <v>-150</v>
      </c>
      <c r="J20" s="23">
        <f t="shared" si="4"/>
        <v>0.88814814814814813</v>
      </c>
      <c r="K20" s="23">
        <f t="shared" si="5"/>
        <v>0.92600000000000005</v>
      </c>
      <c r="L20" s="22">
        <f t="shared" si="6"/>
        <v>-3.7851851851851914E-2</v>
      </c>
    </row>
    <row r="21" spans="1:12" x14ac:dyDescent="0.4">
      <c r="A21" s="87" t="s">
        <v>159</v>
      </c>
      <c r="B21" s="64">
        <v>1035</v>
      </c>
      <c r="C21" s="64">
        <v>979</v>
      </c>
      <c r="D21" s="27">
        <f t="shared" si="0"/>
        <v>1.0572012257405516</v>
      </c>
      <c r="E21" s="18">
        <f t="shared" si="1"/>
        <v>56</v>
      </c>
      <c r="F21" s="64">
        <v>1350</v>
      </c>
      <c r="G21" s="64">
        <v>1350</v>
      </c>
      <c r="H21" s="27">
        <f t="shared" si="2"/>
        <v>1</v>
      </c>
      <c r="I21" s="18">
        <f t="shared" si="3"/>
        <v>0</v>
      </c>
      <c r="J21" s="27">
        <f t="shared" si="4"/>
        <v>0.76666666666666672</v>
      </c>
      <c r="K21" s="27">
        <f t="shared" si="5"/>
        <v>0.72518518518518515</v>
      </c>
      <c r="L21" s="32">
        <f t="shared" si="6"/>
        <v>4.1481481481481564E-2</v>
      </c>
    </row>
    <row r="22" spans="1:12" x14ac:dyDescent="0.4">
      <c r="A22" s="87" t="s">
        <v>193</v>
      </c>
      <c r="B22" s="64">
        <v>721</v>
      </c>
      <c r="C22" s="64">
        <v>762</v>
      </c>
      <c r="D22" s="27">
        <f t="shared" si="0"/>
        <v>0.9461942257217848</v>
      </c>
      <c r="E22" s="18">
        <f t="shared" si="1"/>
        <v>-41</v>
      </c>
      <c r="F22" s="64">
        <v>1500</v>
      </c>
      <c r="G22" s="64">
        <v>1200</v>
      </c>
      <c r="H22" s="27">
        <f t="shared" si="2"/>
        <v>1.25</v>
      </c>
      <c r="I22" s="18">
        <f t="shared" si="3"/>
        <v>300</v>
      </c>
      <c r="J22" s="27">
        <f t="shared" si="4"/>
        <v>0.48066666666666669</v>
      </c>
      <c r="K22" s="27">
        <f t="shared" si="5"/>
        <v>0.63500000000000001</v>
      </c>
      <c r="L22" s="32">
        <f t="shared" si="6"/>
        <v>-0.15433333333333332</v>
      </c>
    </row>
    <row r="23" spans="1:12" x14ac:dyDescent="0.4">
      <c r="A23" s="86" t="s">
        <v>164</v>
      </c>
      <c r="B23" s="64">
        <v>1292</v>
      </c>
      <c r="C23" s="64">
        <v>923</v>
      </c>
      <c r="D23" s="27">
        <f t="shared" si="0"/>
        <v>1.3997833152762731</v>
      </c>
      <c r="E23" s="18">
        <f t="shared" si="1"/>
        <v>369</v>
      </c>
      <c r="F23" s="64">
        <v>1800</v>
      </c>
      <c r="G23" s="64">
        <v>1050</v>
      </c>
      <c r="H23" s="27">
        <f t="shared" si="2"/>
        <v>1.7142857142857142</v>
      </c>
      <c r="I23" s="18">
        <f t="shared" si="3"/>
        <v>750</v>
      </c>
      <c r="J23" s="27">
        <f t="shared" si="4"/>
        <v>0.71777777777777774</v>
      </c>
      <c r="K23" s="27">
        <f t="shared" si="5"/>
        <v>0.87904761904761908</v>
      </c>
      <c r="L23" s="32">
        <f t="shared" si="6"/>
        <v>-0.16126984126984134</v>
      </c>
    </row>
    <row r="24" spans="1:12" x14ac:dyDescent="0.4">
      <c r="A24" s="86" t="s">
        <v>156</v>
      </c>
      <c r="B24" s="65">
        <v>368</v>
      </c>
      <c r="C24" s="65">
        <v>286</v>
      </c>
      <c r="D24" s="23">
        <f t="shared" si="0"/>
        <v>1.2867132867132867</v>
      </c>
      <c r="E24" s="17">
        <f t="shared" si="1"/>
        <v>82</v>
      </c>
      <c r="F24" s="65">
        <v>750</v>
      </c>
      <c r="G24" s="65">
        <v>450</v>
      </c>
      <c r="H24" s="23">
        <f t="shared" si="2"/>
        <v>1.6666666666666667</v>
      </c>
      <c r="I24" s="17">
        <f t="shared" si="3"/>
        <v>300</v>
      </c>
      <c r="J24" s="23">
        <f t="shared" si="4"/>
        <v>0.49066666666666664</v>
      </c>
      <c r="K24" s="23">
        <f t="shared" si="5"/>
        <v>0.63555555555555554</v>
      </c>
      <c r="L24" s="22">
        <f t="shared" si="6"/>
        <v>-0.1448888888888889</v>
      </c>
    </row>
    <row r="25" spans="1:12" x14ac:dyDescent="0.4">
      <c r="A25" s="87" t="s">
        <v>163</v>
      </c>
      <c r="B25" s="64">
        <v>999</v>
      </c>
      <c r="C25" s="64">
        <v>1002</v>
      </c>
      <c r="D25" s="27">
        <f t="shared" si="0"/>
        <v>0.99700598802395213</v>
      </c>
      <c r="E25" s="18">
        <f t="shared" si="1"/>
        <v>-3</v>
      </c>
      <c r="F25" s="64">
        <v>1500</v>
      </c>
      <c r="G25" s="64">
        <v>1200</v>
      </c>
      <c r="H25" s="27">
        <f t="shared" si="2"/>
        <v>1.25</v>
      </c>
      <c r="I25" s="18">
        <f t="shared" si="3"/>
        <v>300</v>
      </c>
      <c r="J25" s="27">
        <f t="shared" si="4"/>
        <v>0.66600000000000004</v>
      </c>
      <c r="K25" s="27">
        <f t="shared" si="5"/>
        <v>0.83499999999999996</v>
      </c>
      <c r="L25" s="32">
        <f t="shared" si="6"/>
        <v>-0.16899999999999993</v>
      </c>
    </row>
    <row r="26" spans="1:12" x14ac:dyDescent="0.4">
      <c r="A26" s="86" t="s">
        <v>154</v>
      </c>
      <c r="B26" s="64">
        <v>917</v>
      </c>
      <c r="C26" s="64">
        <v>906</v>
      </c>
      <c r="D26" s="27">
        <f t="shared" si="0"/>
        <v>1.0121412803532008</v>
      </c>
      <c r="E26" s="18">
        <f t="shared" si="1"/>
        <v>11</v>
      </c>
      <c r="F26" s="64">
        <v>1500</v>
      </c>
      <c r="G26" s="64">
        <v>1350</v>
      </c>
      <c r="H26" s="27">
        <f t="shared" si="2"/>
        <v>1.1111111111111112</v>
      </c>
      <c r="I26" s="18">
        <f t="shared" si="3"/>
        <v>150</v>
      </c>
      <c r="J26" s="27">
        <f t="shared" si="4"/>
        <v>0.61133333333333328</v>
      </c>
      <c r="K26" s="27">
        <f t="shared" si="5"/>
        <v>0.6711111111111111</v>
      </c>
      <c r="L26" s="32">
        <f t="shared" si="6"/>
        <v>-5.9777777777777819E-2</v>
      </c>
    </row>
    <row r="27" spans="1:12" x14ac:dyDescent="0.4">
      <c r="A27" s="87" t="s">
        <v>162</v>
      </c>
      <c r="B27" s="65">
        <v>607</v>
      </c>
      <c r="C27" s="65">
        <v>783</v>
      </c>
      <c r="D27" s="23">
        <f t="shared" si="0"/>
        <v>0.77522349936143042</v>
      </c>
      <c r="E27" s="17">
        <f t="shared" si="1"/>
        <v>-176</v>
      </c>
      <c r="F27" s="65">
        <v>1350</v>
      </c>
      <c r="G27" s="65">
        <v>1500</v>
      </c>
      <c r="H27" s="23">
        <f t="shared" si="2"/>
        <v>0.9</v>
      </c>
      <c r="I27" s="17">
        <f t="shared" si="3"/>
        <v>-150</v>
      </c>
      <c r="J27" s="23">
        <f t="shared" si="4"/>
        <v>0.44962962962962966</v>
      </c>
      <c r="K27" s="23">
        <f t="shared" si="5"/>
        <v>0.52200000000000002</v>
      </c>
      <c r="L27" s="22">
        <f t="shared" si="6"/>
        <v>-7.2370370370370363E-2</v>
      </c>
    </row>
    <row r="28" spans="1:12" x14ac:dyDescent="0.4">
      <c r="A28" s="87" t="s">
        <v>214</v>
      </c>
      <c r="B28" s="65">
        <v>0</v>
      </c>
      <c r="C28" s="65">
        <v>0</v>
      </c>
      <c r="D28" s="23" t="e">
        <f t="shared" si="0"/>
        <v>#DIV/0!</v>
      </c>
      <c r="E28" s="17">
        <f t="shared" si="1"/>
        <v>0</v>
      </c>
      <c r="F28" s="65">
        <v>0</v>
      </c>
      <c r="G28" s="65">
        <v>0</v>
      </c>
      <c r="H28" s="23" t="e">
        <f t="shared" si="2"/>
        <v>#DIV/0!</v>
      </c>
      <c r="I28" s="17">
        <f t="shared" si="3"/>
        <v>0</v>
      </c>
      <c r="J28" s="23" t="e">
        <f t="shared" si="4"/>
        <v>#DIV/0!</v>
      </c>
      <c r="K28" s="23" t="e">
        <f t="shared" si="5"/>
        <v>#DIV/0!</v>
      </c>
      <c r="L28" s="22" t="e">
        <f t="shared" si="6"/>
        <v>#DIV/0!</v>
      </c>
    </row>
    <row r="29" spans="1:12" x14ac:dyDescent="0.4">
      <c r="A29" s="87" t="s">
        <v>158</v>
      </c>
      <c r="B29" s="65">
        <v>1244</v>
      </c>
      <c r="C29" s="65">
        <v>1153</v>
      </c>
      <c r="D29" s="23">
        <f t="shared" si="0"/>
        <v>1.0789245446660884</v>
      </c>
      <c r="E29" s="17">
        <f t="shared" si="1"/>
        <v>91</v>
      </c>
      <c r="F29" s="65">
        <v>1500</v>
      </c>
      <c r="G29" s="65">
        <v>1350</v>
      </c>
      <c r="H29" s="23">
        <f t="shared" si="2"/>
        <v>1.1111111111111112</v>
      </c>
      <c r="I29" s="17">
        <f t="shared" si="3"/>
        <v>150</v>
      </c>
      <c r="J29" s="23">
        <f t="shared" si="4"/>
        <v>0.82933333333333337</v>
      </c>
      <c r="K29" s="23">
        <f t="shared" si="5"/>
        <v>0.8540740740740741</v>
      </c>
      <c r="L29" s="22">
        <f t="shared" si="6"/>
        <v>-2.474074074074073E-2</v>
      </c>
    </row>
    <row r="30" spans="1:12" x14ac:dyDescent="0.4">
      <c r="A30" s="107" t="s">
        <v>89</v>
      </c>
      <c r="B30" s="48">
        <f>SUM(B31:B32)</f>
        <v>776</v>
      </c>
      <c r="C30" s="48">
        <f>SUM(C31:C32)</f>
        <v>1009</v>
      </c>
      <c r="D30" s="31">
        <f t="shared" si="0"/>
        <v>0.76907829534192274</v>
      </c>
      <c r="E30" s="19">
        <f t="shared" si="1"/>
        <v>-233</v>
      </c>
      <c r="F30" s="48">
        <f>SUM(F31:F32)</f>
        <v>1248</v>
      </c>
      <c r="G30" s="48">
        <f>SUM(G31:G32)</f>
        <v>1326</v>
      </c>
      <c r="H30" s="31">
        <f t="shared" si="2"/>
        <v>0.94117647058823528</v>
      </c>
      <c r="I30" s="19">
        <f t="shared" si="3"/>
        <v>-78</v>
      </c>
      <c r="J30" s="31">
        <f t="shared" si="4"/>
        <v>0.62179487179487181</v>
      </c>
      <c r="K30" s="31">
        <f t="shared" si="5"/>
        <v>0.76093514328808443</v>
      </c>
      <c r="L30" s="30">
        <f t="shared" si="6"/>
        <v>-0.13914027149321262</v>
      </c>
    </row>
    <row r="31" spans="1:12" x14ac:dyDescent="0.4">
      <c r="A31" s="88" t="s">
        <v>152</v>
      </c>
      <c r="B31" s="69">
        <v>592</v>
      </c>
      <c r="C31" s="69">
        <v>780</v>
      </c>
      <c r="D31" s="25">
        <f t="shared" si="0"/>
        <v>0.75897435897435894</v>
      </c>
      <c r="E31" s="26">
        <f t="shared" si="1"/>
        <v>-188</v>
      </c>
      <c r="F31" s="69">
        <v>936</v>
      </c>
      <c r="G31" s="69">
        <v>1014</v>
      </c>
      <c r="H31" s="25">
        <f t="shared" si="2"/>
        <v>0.92307692307692313</v>
      </c>
      <c r="I31" s="26">
        <f t="shared" si="3"/>
        <v>-78</v>
      </c>
      <c r="J31" s="25">
        <f t="shared" si="4"/>
        <v>0.63247863247863245</v>
      </c>
      <c r="K31" s="25">
        <f t="shared" si="5"/>
        <v>0.76923076923076927</v>
      </c>
      <c r="L31" s="24">
        <f t="shared" si="6"/>
        <v>-0.13675213675213682</v>
      </c>
    </row>
    <row r="32" spans="1:12" x14ac:dyDescent="0.4">
      <c r="A32" s="86" t="s">
        <v>151</v>
      </c>
      <c r="B32" s="64">
        <v>184</v>
      </c>
      <c r="C32" s="64">
        <v>229</v>
      </c>
      <c r="D32" s="27">
        <f t="shared" si="0"/>
        <v>0.80349344978165937</v>
      </c>
      <c r="E32" s="18">
        <f t="shared" si="1"/>
        <v>-45</v>
      </c>
      <c r="F32" s="64">
        <v>312</v>
      </c>
      <c r="G32" s="64">
        <v>312</v>
      </c>
      <c r="H32" s="27">
        <f t="shared" si="2"/>
        <v>1</v>
      </c>
      <c r="I32" s="18">
        <f t="shared" si="3"/>
        <v>0</v>
      </c>
      <c r="J32" s="27">
        <f t="shared" si="4"/>
        <v>0.58974358974358976</v>
      </c>
      <c r="K32" s="27">
        <f t="shared" si="5"/>
        <v>0.73397435897435892</v>
      </c>
      <c r="L32" s="32">
        <f t="shared" si="6"/>
        <v>-0.14423076923076916</v>
      </c>
    </row>
    <row r="33" spans="1:12" s="13" customFormat="1" x14ac:dyDescent="0.4">
      <c r="A33" s="84" t="s">
        <v>93</v>
      </c>
      <c r="B33" s="43">
        <f>SUM(B34:B51)</f>
        <v>73837</v>
      </c>
      <c r="C33" s="43">
        <f>SUM(C34:C51)</f>
        <v>71877</v>
      </c>
      <c r="D33" s="20">
        <f t="shared" si="0"/>
        <v>1.0272688064332123</v>
      </c>
      <c r="E33" s="21">
        <f t="shared" si="1"/>
        <v>1960</v>
      </c>
      <c r="F33" s="43">
        <f>SUM(F34:F51)</f>
        <v>108935</v>
      </c>
      <c r="G33" s="43">
        <f>SUM(G34:G51)</f>
        <v>94185</v>
      </c>
      <c r="H33" s="20">
        <f t="shared" si="2"/>
        <v>1.1566066783458089</v>
      </c>
      <c r="I33" s="21">
        <f t="shared" si="3"/>
        <v>14750</v>
      </c>
      <c r="J33" s="20">
        <f t="shared" si="4"/>
        <v>0.67780786707669716</v>
      </c>
      <c r="K33" s="20">
        <f t="shared" si="5"/>
        <v>0.76314699792960661</v>
      </c>
      <c r="L33" s="33">
        <f t="shared" si="6"/>
        <v>-8.5339130852909451E-2</v>
      </c>
    </row>
    <row r="34" spans="1:12" x14ac:dyDescent="0.4">
      <c r="A34" s="86" t="s">
        <v>82</v>
      </c>
      <c r="B34" s="68">
        <v>31580</v>
      </c>
      <c r="C34" s="68">
        <v>27461</v>
      </c>
      <c r="D34" s="25">
        <f t="shared" si="0"/>
        <v>1.1499945377080223</v>
      </c>
      <c r="E34" s="26">
        <f t="shared" si="1"/>
        <v>4119</v>
      </c>
      <c r="F34" s="64">
        <v>42208</v>
      </c>
      <c r="G34" s="64">
        <v>37245</v>
      </c>
      <c r="H34" s="27">
        <f t="shared" si="2"/>
        <v>1.1332527856088066</v>
      </c>
      <c r="I34" s="18">
        <f t="shared" si="3"/>
        <v>4963</v>
      </c>
      <c r="J34" s="25">
        <f t="shared" si="4"/>
        <v>0.74819939347990905</v>
      </c>
      <c r="K34" s="27">
        <f t="shared" si="5"/>
        <v>0.73730702107665458</v>
      </c>
      <c r="L34" s="32">
        <f t="shared" si="6"/>
        <v>1.0892372403254469E-2</v>
      </c>
    </row>
    <row r="35" spans="1:12" x14ac:dyDescent="0.4">
      <c r="A35" s="86" t="s">
        <v>150</v>
      </c>
      <c r="B35" s="64">
        <v>6999</v>
      </c>
      <c r="C35" s="64">
        <v>9579</v>
      </c>
      <c r="D35" s="25">
        <f t="shared" si="0"/>
        <v>0.73066082054494208</v>
      </c>
      <c r="E35" s="26">
        <f t="shared" si="1"/>
        <v>-2580</v>
      </c>
      <c r="F35" s="64">
        <v>8570</v>
      </c>
      <c r="G35" s="64">
        <v>10003</v>
      </c>
      <c r="H35" s="27">
        <f t="shared" si="2"/>
        <v>0.85674297710686798</v>
      </c>
      <c r="I35" s="18">
        <f t="shared" si="3"/>
        <v>-1433</v>
      </c>
      <c r="J35" s="25">
        <f t="shared" si="4"/>
        <v>0.81668611435239202</v>
      </c>
      <c r="K35" s="27">
        <f t="shared" si="5"/>
        <v>0.95761271618514443</v>
      </c>
      <c r="L35" s="32">
        <f t="shared" si="6"/>
        <v>-0.14092660183275241</v>
      </c>
    </row>
    <row r="36" spans="1:12" x14ac:dyDescent="0.4">
      <c r="A36" s="86" t="s">
        <v>149</v>
      </c>
      <c r="B36" s="64">
        <v>6195</v>
      </c>
      <c r="C36" s="64">
        <v>4050</v>
      </c>
      <c r="D36" s="27">
        <f t="shared" si="0"/>
        <v>1.5296296296296297</v>
      </c>
      <c r="E36" s="18">
        <f t="shared" si="1"/>
        <v>2145</v>
      </c>
      <c r="F36" s="64">
        <v>11450</v>
      </c>
      <c r="G36" s="64">
        <v>4734</v>
      </c>
      <c r="H36" s="27">
        <f t="shared" si="2"/>
        <v>2.418673426277989</v>
      </c>
      <c r="I36" s="18">
        <f t="shared" si="3"/>
        <v>6716</v>
      </c>
      <c r="J36" s="27">
        <f t="shared" si="4"/>
        <v>0.54104803493449782</v>
      </c>
      <c r="K36" s="27">
        <f t="shared" si="5"/>
        <v>0.85551330798479086</v>
      </c>
      <c r="L36" s="32">
        <f t="shared" si="6"/>
        <v>-0.31446527305029304</v>
      </c>
    </row>
    <row r="37" spans="1:12" x14ac:dyDescent="0.4">
      <c r="A37" s="86" t="s">
        <v>80</v>
      </c>
      <c r="B37" s="64">
        <v>9880</v>
      </c>
      <c r="C37" s="64">
        <v>11361</v>
      </c>
      <c r="D37" s="27">
        <f t="shared" si="0"/>
        <v>0.86964175688759793</v>
      </c>
      <c r="E37" s="18">
        <f t="shared" si="1"/>
        <v>-1481</v>
      </c>
      <c r="F37" s="64">
        <v>16490</v>
      </c>
      <c r="G37" s="64">
        <v>15454</v>
      </c>
      <c r="H37" s="27">
        <f t="shared" si="2"/>
        <v>1.0670376601527112</v>
      </c>
      <c r="I37" s="18">
        <f t="shared" si="3"/>
        <v>1036</v>
      </c>
      <c r="J37" s="27">
        <f t="shared" si="4"/>
        <v>0.59915100060642812</v>
      </c>
      <c r="K37" s="27">
        <f t="shared" si="5"/>
        <v>0.73514947586385404</v>
      </c>
      <c r="L37" s="32">
        <f t="shared" si="6"/>
        <v>-0.13599847525742592</v>
      </c>
    </row>
    <row r="38" spans="1:12" x14ac:dyDescent="0.4">
      <c r="A38" s="86" t="s">
        <v>81</v>
      </c>
      <c r="B38" s="64">
        <v>6485</v>
      </c>
      <c r="C38" s="64">
        <v>5285</v>
      </c>
      <c r="D38" s="27">
        <f t="shared" si="0"/>
        <v>1.2270577105014191</v>
      </c>
      <c r="E38" s="18">
        <f t="shared" si="1"/>
        <v>1200</v>
      </c>
      <c r="F38" s="64">
        <v>9463</v>
      </c>
      <c r="G38" s="64">
        <v>7401</v>
      </c>
      <c r="H38" s="27">
        <f t="shared" si="2"/>
        <v>1.2786109985137144</v>
      </c>
      <c r="I38" s="18">
        <f t="shared" si="3"/>
        <v>2062</v>
      </c>
      <c r="J38" s="27">
        <f t="shared" si="4"/>
        <v>0.68530064461587237</v>
      </c>
      <c r="K38" s="27">
        <f t="shared" si="5"/>
        <v>0.71409269017700305</v>
      </c>
      <c r="L38" s="32">
        <f t="shared" si="6"/>
        <v>-2.8792045561130686E-2</v>
      </c>
    </row>
    <row r="39" spans="1:12" x14ac:dyDescent="0.4">
      <c r="A39" s="86" t="s">
        <v>79</v>
      </c>
      <c r="B39" s="64">
        <v>1484</v>
      </c>
      <c r="C39" s="64">
        <v>1434</v>
      </c>
      <c r="D39" s="27">
        <f t="shared" si="0"/>
        <v>1.0348675034867503</v>
      </c>
      <c r="E39" s="18">
        <f t="shared" si="1"/>
        <v>50</v>
      </c>
      <c r="F39" s="64">
        <v>2880</v>
      </c>
      <c r="G39" s="64">
        <v>2591</v>
      </c>
      <c r="H39" s="27">
        <f t="shared" si="2"/>
        <v>1.1115399459668083</v>
      </c>
      <c r="I39" s="18">
        <f t="shared" si="3"/>
        <v>289</v>
      </c>
      <c r="J39" s="27">
        <f t="shared" si="4"/>
        <v>0.51527777777777772</v>
      </c>
      <c r="K39" s="27">
        <f t="shared" si="5"/>
        <v>0.55345426476263992</v>
      </c>
      <c r="L39" s="32">
        <f t="shared" si="6"/>
        <v>-3.8176486984862201E-2</v>
      </c>
    </row>
    <row r="40" spans="1:12" x14ac:dyDescent="0.4">
      <c r="A40" s="86" t="s">
        <v>78</v>
      </c>
      <c r="B40" s="64">
        <v>1828</v>
      </c>
      <c r="C40" s="64">
        <v>1951</v>
      </c>
      <c r="D40" s="27">
        <f t="shared" si="0"/>
        <v>0.93695540748334183</v>
      </c>
      <c r="E40" s="18">
        <f t="shared" si="1"/>
        <v>-123</v>
      </c>
      <c r="F40" s="64">
        <v>2592</v>
      </c>
      <c r="G40" s="64">
        <v>2398</v>
      </c>
      <c r="H40" s="27">
        <f t="shared" si="2"/>
        <v>1.0809007506255213</v>
      </c>
      <c r="I40" s="18">
        <f t="shared" si="3"/>
        <v>194</v>
      </c>
      <c r="J40" s="27">
        <f t="shared" si="4"/>
        <v>0.70524691358024694</v>
      </c>
      <c r="K40" s="27">
        <f t="shared" si="5"/>
        <v>0.8135946622185154</v>
      </c>
      <c r="L40" s="32">
        <f t="shared" si="6"/>
        <v>-0.10834774863826846</v>
      </c>
    </row>
    <row r="41" spans="1:12" x14ac:dyDescent="0.4">
      <c r="A41" s="87" t="s">
        <v>77</v>
      </c>
      <c r="B41" s="65">
        <v>1140</v>
      </c>
      <c r="C41" s="65">
        <v>1477</v>
      </c>
      <c r="D41" s="23">
        <f t="shared" si="0"/>
        <v>0.77183480027081919</v>
      </c>
      <c r="E41" s="17">
        <f t="shared" si="1"/>
        <v>-337</v>
      </c>
      <c r="F41" s="65">
        <v>2592</v>
      </c>
      <c r="G41" s="65">
        <v>2304</v>
      </c>
      <c r="H41" s="23">
        <f t="shared" si="2"/>
        <v>1.125</v>
      </c>
      <c r="I41" s="17">
        <f t="shared" si="3"/>
        <v>288</v>
      </c>
      <c r="J41" s="23">
        <f t="shared" si="4"/>
        <v>0.43981481481481483</v>
      </c>
      <c r="K41" s="23">
        <f t="shared" si="5"/>
        <v>0.64105902777777779</v>
      </c>
      <c r="L41" s="22">
        <f t="shared" si="6"/>
        <v>-0.20124421296296297</v>
      </c>
    </row>
    <row r="42" spans="1:12" x14ac:dyDescent="0.4">
      <c r="A42" s="86" t="s">
        <v>95</v>
      </c>
      <c r="B42" s="64">
        <v>546</v>
      </c>
      <c r="C42" s="64">
        <v>731</v>
      </c>
      <c r="D42" s="27">
        <f t="shared" si="0"/>
        <v>0.74692202462380297</v>
      </c>
      <c r="E42" s="18">
        <f t="shared" si="1"/>
        <v>-185</v>
      </c>
      <c r="F42" s="64">
        <v>1494</v>
      </c>
      <c r="G42" s="64">
        <v>1328</v>
      </c>
      <c r="H42" s="27">
        <f t="shared" si="2"/>
        <v>1.125</v>
      </c>
      <c r="I42" s="18">
        <f t="shared" si="3"/>
        <v>166</v>
      </c>
      <c r="J42" s="27">
        <f t="shared" si="4"/>
        <v>0.36546184738955823</v>
      </c>
      <c r="K42" s="27">
        <f t="shared" si="5"/>
        <v>0.55045180722891562</v>
      </c>
      <c r="L42" s="32">
        <f t="shared" si="6"/>
        <v>-0.1849899598393574</v>
      </c>
    </row>
    <row r="43" spans="1:12" x14ac:dyDescent="0.4">
      <c r="A43" s="86" t="s">
        <v>92</v>
      </c>
      <c r="B43" s="64">
        <v>0</v>
      </c>
      <c r="C43" s="64">
        <v>0</v>
      </c>
      <c r="D43" s="27" t="e">
        <f t="shared" si="0"/>
        <v>#DIV/0!</v>
      </c>
      <c r="E43" s="18">
        <f t="shared" si="1"/>
        <v>0</v>
      </c>
      <c r="F43" s="64">
        <v>0</v>
      </c>
      <c r="G43" s="64">
        <v>0</v>
      </c>
      <c r="H43" s="27" t="e">
        <f t="shared" si="2"/>
        <v>#DIV/0!</v>
      </c>
      <c r="I43" s="18">
        <f t="shared" si="3"/>
        <v>0</v>
      </c>
      <c r="J43" s="27" t="e">
        <f t="shared" si="4"/>
        <v>#DIV/0!</v>
      </c>
      <c r="K43" s="27" t="e">
        <f t="shared" si="5"/>
        <v>#DIV/0!</v>
      </c>
      <c r="L43" s="32" t="e">
        <f t="shared" si="6"/>
        <v>#DIV/0!</v>
      </c>
    </row>
    <row r="44" spans="1:12" x14ac:dyDescent="0.4">
      <c r="A44" s="86" t="s">
        <v>74</v>
      </c>
      <c r="B44" s="64">
        <v>1954</v>
      </c>
      <c r="C44" s="64">
        <v>2080</v>
      </c>
      <c r="D44" s="27">
        <f t="shared" si="0"/>
        <v>0.93942307692307692</v>
      </c>
      <c r="E44" s="18">
        <f t="shared" si="1"/>
        <v>-126</v>
      </c>
      <c r="F44" s="64">
        <v>3024</v>
      </c>
      <c r="G44" s="64">
        <v>2753</v>
      </c>
      <c r="H44" s="27">
        <f t="shared" si="2"/>
        <v>1.0984380675626588</v>
      </c>
      <c r="I44" s="18">
        <f t="shared" si="3"/>
        <v>271</v>
      </c>
      <c r="J44" s="27">
        <f t="shared" si="4"/>
        <v>0.64616402116402116</v>
      </c>
      <c r="K44" s="27">
        <f t="shared" si="5"/>
        <v>0.75553941155103521</v>
      </c>
      <c r="L44" s="32">
        <f t="shared" si="6"/>
        <v>-0.10937539038701405</v>
      </c>
    </row>
    <row r="45" spans="1:12" x14ac:dyDescent="0.4">
      <c r="A45" s="86" t="s">
        <v>76</v>
      </c>
      <c r="B45" s="64">
        <v>665</v>
      </c>
      <c r="C45" s="64">
        <v>668</v>
      </c>
      <c r="D45" s="27">
        <f t="shared" si="0"/>
        <v>0.99550898203592819</v>
      </c>
      <c r="E45" s="18">
        <f t="shared" si="1"/>
        <v>-3</v>
      </c>
      <c r="F45" s="64">
        <v>1008</v>
      </c>
      <c r="G45" s="64">
        <v>873</v>
      </c>
      <c r="H45" s="27">
        <f t="shared" si="2"/>
        <v>1.1546391752577319</v>
      </c>
      <c r="I45" s="18">
        <f t="shared" si="3"/>
        <v>135</v>
      </c>
      <c r="J45" s="27">
        <f t="shared" si="4"/>
        <v>0.65972222222222221</v>
      </c>
      <c r="K45" s="27">
        <f t="shared" si="5"/>
        <v>0.76517754868270327</v>
      </c>
      <c r="L45" s="32">
        <f t="shared" si="6"/>
        <v>-0.10545532646048106</v>
      </c>
    </row>
    <row r="46" spans="1:12" x14ac:dyDescent="0.4">
      <c r="A46" s="86" t="s">
        <v>75</v>
      </c>
      <c r="B46" s="64">
        <v>767</v>
      </c>
      <c r="C46" s="64">
        <v>798</v>
      </c>
      <c r="D46" s="27">
        <f t="shared" si="0"/>
        <v>0.96115288220551376</v>
      </c>
      <c r="E46" s="18">
        <f t="shared" si="1"/>
        <v>-31</v>
      </c>
      <c r="F46" s="64">
        <v>1008</v>
      </c>
      <c r="G46" s="64">
        <v>882</v>
      </c>
      <c r="H46" s="27">
        <f t="shared" si="2"/>
        <v>1.1428571428571428</v>
      </c>
      <c r="I46" s="18">
        <f t="shared" si="3"/>
        <v>126</v>
      </c>
      <c r="J46" s="27">
        <f t="shared" si="4"/>
        <v>0.76091269841269837</v>
      </c>
      <c r="K46" s="27">
        <f t="shared" si="5"/>
        <v>0.90476190476190477</v>
      </c>
      <c r="L46" s="32">
        <f t="shared" si="6"/>
        <v>-0.14384920634920639</v>
      </c>
    </row>
    <row r="47" spans="1:12" x14ac:dyDescent="0.4">
      <c r="A47" s="86" t="s">
        <v>147</v>
      </c>
      <c r="B47" s="64">
        <v>673</v>
      </c>
      <c r="C47" s="64">
        <v>1148</v>
      </c>
      <c r="D47" s="27">
        <f t="shared" si="0"/>
        <v>0.58623693379790942</v>
      </c>
      <c r="E47" s="18">
        <f t="shared" si="1"/>
        <v>-475</v>
      </c>
      <c r="F47" s="64">
        <v>1494</v>
      </c>
      <c r="G47" s="64">
        <v>1494</v>
      </c>
      <c r="H47" s="27">
        <f t="shared" si="2"/>
        <v>1</v>
      </c>
      <c r="I47" s="18">
        <f t="shared" si="3"/>
        <v>0</v>
      </c>
      <c r="J47" s="27">
        <f t="shared" si="4"/>
        <v>0.45046854082998661</v>
      </c>
      <c r="K47" s="27">
        <f t="shared" si="5"/>
        <v>0.76840696117804552</v>
      </c>
      <c r="L47" s="32">
        <f t="shared" si="6"/>
        <v>-0.31793842034805891</v>
      </c>
    </row>
    <row r="48" spans="1:12" x14ac:dyDescent="0.4">
      <c r="A48" s="86" t="s">
        <v>98</v>
      </c>
      <c r="B48" s="64">
        <v>796</v>
      </c>
      <c r="C48" s="64">
        <v>919</v>
      </c>
      <c r="D48" s="27">
        <f t="shared" si="0"/>
        <v>0.86615886833514688</v>
      </c>
      <c r="E48" s="18">
        <f t="shared" si="1"/>
        <v>-123</v>
      </c>
      <c r="F48" s="64">
        <v>1134</v>
      </c>
      <c r="G48" s="64">
        <v>1134</v>
      </c>
      <c r="H48" s="27">
        <f t="shared" si="2"/>
        <v>1</v>
      </c>
      <c r="I48" s="18">
        <f t="shared" si="3"/>
        <v>0</v>
      </c>
      <c r="J48" s="27">
        <f t="shared" si="4"/>
        <v>0.70194003527336857</v>
      </c>
      <c r="K48" s="27">
        <f t="shared" si="5"/>
        <v>0.81040564373897706</v>
      </c>
      <c r="L48" s="32">
        <f t="shared" si="6"/>
        <v>-0.10846560846560849</v>
      </c>
    </row>
    <row r="49" spans="1:12" x14ac:dyDescent="0.4">
      <c r="A49" s="86" t="s">
        <v>146</v>
      </c>
      <c r="B49" s="64">
        <v>802</v>
      </c>
      <c r="C49" s="64">
        <v>1003</v>
      </c>
      <c r="D49" s="27">
        <f t="shared" si="0"/>
        <v>0.79960119641076766</v>
      </c>
      <c r="E49" s="18">
        <f t="shared" si="1"/>
        <v>-201</v>
      </c>
      <c r="F49" s="64">
        <v>1008</v>
      </c>
      <c r="G49" s="64">
        <v>1197</v>
      </c>
      <c r="H49" s="27">
        <f t="shared" si="2"/>
        <v>0.84210526315789469</v>
      </c>
      <c r="I49" s="18">
        <f t="shared" si="3"/>
        <v>-189</v>
      </c>
      <c r="J49" s="27">
        <f t="shared" si="4"/>
        <v>0.79563492063492058</v>
      </c>
      <c r="K49" s="27">
        <f t="shared" si="5"/>
        <v>0.83792815371762741</v>
      </c>
      <c r="L49" s="32">
        <f t="shared" si="6"/>
        <v>-4.2293233082706827E-2</v>
      </c>
    </row>
    <row r="50" spans="1:12" x14ac:dyDescent="0.4">
      <c r="A50" s="86" t="s">
        <v>145</v>
      </c>
      <c r="B50" s="64">
        <v>958</v>
      </c>
      <c r="C50" s="64">
        <v>914</v>
      </c>
      <c r="D50" s="27">
        <f t="shared" si="0"/>
        <v>1.0481400437636761</v>
      </c>
      <c r="E50" s="18">
        <f t="shared" si="1"/>
        <v>44</v>
      </c>
      <c r="F50" s="64">
        <v>1260</v>
      </c>
      <c r="G50" s="64">
        <v>1260</v>
      </c>
      <c r="H50" s="27">
        <f t="shared" si="2"/>
        <v>1</v>
      </c>
      <c r="I50" s="18">
        <f t="shared" si="3"/>
        <v>0</v>
      </c>
      <c r="J50" s="27">
        <f t="shared" si="4"/>
        <v>0.76031746031746028</v>
      </c>
      <c r="K50" s="27">
        <f t="shared" si="5"/>
        <v>0.72539682539682537</v>
      </c>
      <c r="L50" s="32">
        <f t="shared" si="6"/>
        <v>3.4920634920634908E-2</v>
      </c>
    </row>
    <row r="51" spans="1:12" x14ac:dyDescent="0.4">
      <c r="A51" s="85" t="s">
        <v>144</v>
      </c>
      <c r="B51" s="61">
        <v>1085</v>
      </c>
      <c r="C51" s="61">
        <v>1018</v>
      </c>
      <c r="D51" s="36">
        <f t="shared" si="0"/>
        <v>1.0658153241650294</v>
      </c>
      <c r="E51" s="16">
        <f t="shared" si="1"/>
        <v>67</v>
      </c>
      <c r="F51" s="61">
        <v>1260</v>
      </c>
      <c r="G51" s="61">
        <v>1134</v>
      </c>
      <c r="H51" s="36">
        <f t="shared" si="2"/>
        <v>1.1111111111111112</v>
      </c>
      <c r="I51" s="16">
        <f t="shared" si="3"/>
        <v>126</v>
      </c>
      <c r="J51" s="36">
        <f t="shared" si="4"/>
        <v>0.86111111111111116</v>
      </c>
      <c r="K51" s="36">
        <f t="shared" si="5"/>
        <v>0.89770723104056438</v>
      </c>
      <c r="L51" s="35">
        <f t="shared" si="6"/>
        <v>-3.6596119929453219E-2</v>
      </c>
    </row>
    <row r="52" spans="1:12" x14ac:dyDescent="0.4">
      <c r="C52" s="12"/>
      <c r="D52" s="14"/>
      <c r="E52" s="14"/>
      <c r="F52" s="12"/>
      <c r="G52" s="12"/>
      <c r="H52" s="14"/>
      <c r="I52" s="14"/>
      <c r="J52" s="12"/>
      <c r="K52" s="12"/>
    </row>
    <row r="53" spans="1:12" x14ac:dyDescent="0.4">
      <c r="C53" s="12"/>
      <c r="D53" s="14"/>
      <c r="E53" s="14"/>
      <c r="F53" s="12"/>
      <c r="G53" s="12"/>
      <c r="H53" s="14"/>
      <c r="I53" s="14"/>
      <c r="J53" s="12"/>
      <c r="K53" s="12"/>
    </row>
    <row r="54" spans="1:12" x14ac:dyDescent="0.4">
      <c r="C54" s="12"/>
      <c r="E54" s="14"/>
      <c r="G54" s="12"/>
      <c r="I54" s="14"/>
      <c r="K54" s="12"/>
    </row>
    <row r="55" spans="1:12" x14ac:dyDescent="0.4">
      <c r="C55" s="12"/>
      <c r="E55" s="14"/>
      <c r="G55" s="12"/>
      <c r="I55" s="14"/>
      <c r="K55" s="12"/>
    </row>
    <row r="56" spans="1:12" x14ac:dyDescent="0.4">
      <c r="C56" s="12"/>
      <c r="E56" s="14"/>
      <c r="G56" s="12"/>
      <c r="I56" s="14"/>
      <c r="K56" s="12"/>
    </row>
    <row r="57" spans="1:12" x14ac:dyDescent="0.4">
      <c r="C57" s="12"/>
      <c r="E57" s="14"/>
      <c r="G57" s="12"/>
      <c r="I57" s="14"/>
      <c r="K57" s="12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2005年月間（上中下旬）動向９月</oddHeader>
    <oddFooter>&amp;L沖縄県&amp;C&amp;P ﾍﾟｰｼﾞ&amp;R&amp;D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９月(中旬)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131</v>
      </c>
      <c r="C4" s="177" t="s">
        <v>219</v>
      </c>
      <c r="D4" s="176" t="s">
        <v>87</v>
      </c>
      <c r="E4" s="176"/>
      <c r="F4" s="173" t="str">
        <f>+B4</f>
        <v>(05'9/11～20)</v>
      </c>
      <c r="G4" s="173" t="str">
        <f>+C4</f>
        <v>(04'9/11～20)</v>
      </c>
      <c r="H4" s="176" t="s">
        <v>87</v>
      </c>
      <c r="I4" s="176"/>
      <c r="J4" s="173" t="str">
        <f>+B4</f>
        <v>(05'9/11～20)</v>
      </c>
      <c r="K4" s="173" t="str">
        <f>+C4</f>
        <v>(04'9/11～20)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94</v>
      </c>
      <c r="B6" s="43">
        <f>+B7+B33+B52</f>
        <v>206310</v>
      </c>
      <c r="C6" s="43">
        <f>+C7+C33</f>
        <v>196580</v>
      </c>
      <c r="D6" s="20">
        <f t="shared" ref="D6:D51" si="0">+B6/C6</f>
        <v>1.049496388238885</v>
      </c>
      <c r="E6" s="21">
        <f t="shared" ref="E6:E51" si="1">+B6-C6</f>
        <v>9730</v>
      </c>
      <c r="F6" s="43">
        <f>+F7+F33+F52</f>
        <v>232646</v>
      </c>
      <c r="G6" s="43">
        <f>+G7+G33</f>
        <v>222528</v>
      </c>
      <c r="H6" s="20">
        <f t="shared" ref="H6:H51" si="2">+F6/G6</f>
        <v>1.0454684354328445</v>
      </c>
      <c r="I6" s="21">
        <f t="shared" ref="I6:I51" si="3">+F6-G6</f>
        <v>10118</v>
      </c>
      <c r="J6" s="20">
        <f t="shared" ref="J6:J51" si="4">+B6/F6</f>
        <v>0.8867979677277924</v>
      </c>
      <c r="K6" s="20">
        <f t="shared" ref="K6:K51" si="5">+C6/G6</f>
        <v>0.88339444923784871</v>
      </c>
      <c r="L6" s="33">
        <f t="shared" ref="L6:L51" si="6">+J6-K6</f>
        <v>3.403518489943691E-3</v>
      </c>
    </row>
    <row r="7" spans="1:12" s="13" customFormat="1" x14ac:dyDescent="0.4">
      <c r="A7" s="84" t="s">
        <v>84</v>
      </c>
      <c r="B7" s="43">
        <f>+B8+B15+B30</f>
        <v>103117</v>
      </c>
      <c r="C7" s="43">
        <f>+C8+C15+C30</f>
        <v>98203</v>
      </c>
      <c r="D7" s="20">
        <f t="shared" si="0"/>
        <v>1.050039204504954</v>
      </c>
      <c r="E7" s="21">
        <f t="shared" si="1"/>
        <v>4914</v>
      </c>
      <c r="F7" s="43">
        <f>+F8+F15+F30</f>
        <v>115103</v>
      </c>
      <c r="G7" s="43">
        <f>+G8+G15+G30</f>
        <v>109733</v>
      </c>
      <c r="H7" s="20">
        <f t="shared" si="2"/>
        <v>1.0489369651791165</v>
      </c>
      <c r="I7" s="21">
        <f t="shared" si="3"/>
        <v>5370</v>
      </c>
      <c r="J7" s="20">
        <f t="shared" si="4"/>
        <v>0.895867179830239</v>
      </c>
      <c r="K7" s="20">
        <f t="shared" si="5"/>
        <v>0.8949267768128093</v>
      </c>
      <c r="L7" s="33">
        <f t="shared" si="6"/>
        <v>9.4040301742970289E-4</v>
      </c>
    </row>
    <row r="8" spans="1:12" x14ac:dyDescent="0.4">
      <c r="A8" s="110" t="s">
        <v>91</v>
      </c>
      <c r="B8" s="46">
        <f>SUM(B9:B14)</f>
        <v>86490</v>
      </c>
      <c r="C8" s="46">
        <f>SUM(C9:C14)</f>
        <v>81232</v>
      </c>
      <c r="D8" s="38">
        <f t="shared" si="0"/>
        <v>1.0647281859365767</v>
      </c>
      <c r="E8" s="109">
        <f t="shared" si="1"/>
        <v>5258</v>
      </c>
      <c r="F8" s="46">
        <f>SUM(F9:F14)</f>
        <v>95132</v>
      </c>
      <c r="G8" s="46">
        <f>SUM(G9:G14)</f>
        <v>89801</v>
      </c>
      <c r="H8" s="38">
        <f t="shared" si="2"/>
        <v>1.0593645950490529</v>
      </c>
      <c r="I8" s="109">
        <f t="shared" si="3"/>
        <v>5331</v>
      </c>
      <c r="J8" s="38">
        <f t="shared" si="4"/>
        <v>0.90915780179119543</v>
      </c>
      <c r="K8" s="38">
        <f t="shared" si="5"/>
        <v>0.90457790002338501</v>
      </c>
      <c r="L8" s="108">
        <f t="shared" si="6"/>
        <v>4.5799017678104237E-3</v>
      </c>
    </row>
    <row r="9" spans="1:12" x14ac:dyDescent="0.4">
      <c r="A9" s="88" t="s">
        <v>82</v>
      </c>
      <c r="B9" s="69">
        <f>'[9]9月動向(20)'!B8-'９月(上旬)'!B9</f>
        <v>49198</v>
      </c>
      <c r="C9" s="69">
        <f>'[9]9月動向(20)'!C8-'９月(上旬)'!C9</f>
        <v>47871</v>
      </c>
      <c r="D9" s="25">
        <f t="shared" si="0"/>
        <v>1.0277203317248438</v>
      </c>
      <c r="E9" s="26">
        <f t="shared" si="1"/>
        <v>1327</v>
      </c>
      <c r="F9" s="69">
        <f>'[9]9月動向(20)'!F8-'９月(上旬)'!F9</f>
        <v>51830</v>
      </c>
      <c r="G9" s="69">
        <f>'[9]9月動向(20)'!G8-'９月(上旬)'!G9</f>
        <v>51581</v>
      </c>
      <c r="H9" s="25">
        <f t="shared" si="2"/>
        <v>1.0048273589112271</v>
      </c>
      <c r="I9" s="26">
        <f t="shared" si="3"/>
        <v>249</v>
      </c>
      <c r="J9" s="25">
        <f t="shared" si="4"/>
        <v>0.94921859926683383</v>
      </c>
      <c r="K9" s="25">
        <f t="shared" si="5"/>
        <v>0.92807429092107563</v>
      </c>
      <c r="L9" s="24">
        <f t="shared" si="6"/>
        <v>2.11443083457582E-2</v>
      </c>
    </row>
    <row r="10" spans="1:12" x14ac:dyDescent="0.4">
      <c r="A10" s="86" t="s">
        <v>83</v>
      </c>
      <c r="B10" s="69">
        <f>'[9]9月動向(20)'!B9-'９月(上旬)'!B10</f>
        <v>12863</v>
      </c>
      <c r="C10" s="69">
        <f>'[9]9月動向(20)'!C9-'９月(上旬)'!C10</f>
        <v>12622</v>
      </c>
      <c r="D10" s="27">
        <f t="shared" si="0"/>
        <v>1.0190936460148947</v>
      </c>
      <c r="E10" s="18">
        <f t="shared" si="1"/>
        <v>241</v>
      </c>
      <c r="F10" s="69">
        <f>'[9]9月動向(20)'!F9-'９月(上旬)'!F10</f>
        <v>13260</v>
      </c>
      <c r="G10" s="69">
        <f>'[9]9月動向(20)'!G9-'９月(上旬)'!G10</f>
        <v>13620</v>
      </c>
      <c r="H10" s="27">
        <f t="shared" si="2"/>
        <v>0.97356828193832601</v>
      </c>
      <c r="I10" s="18">
        <f t="shared" si="3"/>
        <v>-360</v>
      </c>
      <c r="J10" s="27">
        <f t="shared" si="4"/>
        <v>0.9700603318250377</v>
      </c>
      <c r="K10" s="27">
        <f t="shared" si="5"/>
        <v>0.92672540381791479</v>
      </c>
      <c r="L10" s="32">
        <f t="shared" si="6"/>
        <v>4.3334928007122908E-2</v>
      </c>
    </row>
    <row r="11" spans="1:12" x14ac:dyDescent="0.4">
      <c r="A11" s="86" t="s">
        <v>96</v>
      </c>
      <c r="B11" s="69">
        <f>'[9]9月動向(20)'!B10-'９月(上旬)'!B11</f>
        <v>4923</v>
      </c>
      <c r="C11" s="69">
        <f>'[9]9月動向(20)'!C10-'９月(上旬)'!C11</f>
        <v>2548</v>
      </c>
      <c r="D11" s="27">
        <f t="shared" si="0"/>
        <v>1.9321036106750393</v>
      </c>
      <c r="E11" s="18">
        <f t="shared" si="1"/>
        <v>2375</v>
      </c>
      <c r="F11" s="69">
        <f>'[9]9月動向(20)'!F10-'９月(上旬)'!F11</f>
        <v>5391</v>
      </c>
      <c r="G11" s="69">
        <f>'[9]9月動向(20)'!G10-'９月(上旬)'!G11</f>
        <v>2700</v>
      </c>
      <c r="H11" s="27">
        <f t="shared" si="2"/>
        <v>1.9966666666666666</v>
      </c>
      <c r="I11" s="18">
        <f t="shared" si="3"/>
        <v>2691</v>
      </c>
      <c r="J11" s="27">
        <f t="shared" si="4"/>
        <v>0.91318864774624375</v>
      </c>
      <c r="K11" s="27">
        <f t="shared" si="5"/>
        <v>0.94370370370370371</v>
      </c>
      <c r="L11" s="32">
        <f t="shared" si="6"/>
        <v>-3.0515055957459958E-2</v>
      </c>
    </row>
    <row r="12" spans="1:12" x14ac:dyDescent="0.4">
      <c r="A12" s="86" t="s">
        <v>80</v>
      </c>
      <c r="B12" s="69">
        <f>'[9]9月動向(20)'!B11-'９月(上旬)'!B12</f>
        <v>8371</v>
      </c>
      <c r="C12" s="69">
        <f>'[9]9月動向(20)'!C11-'９月(上旬)'!C12</f>
        <v>8516</v>
      </c>
      <c r="D12" s="27">
        <f t="shared" si="0"/>
        <v>0.98297322686707378</v>
      </c>
      <c r="E12" s="18">
        <f t="shared" si="1"/>
        <v>-145</v>
      </c>
      <c r="F12" s="69">
        <f>'[9]9月動向(20)'!F11-'９月(上旬)'!F12</f>
        <v>9591</v>
      </c>
      <c r="G12" s="69">
        <f>'[9]9月動向(20)'!G11-'９月(上旬)'!G12</f>
        <v>9600</v>
      </c>
      <c r="H12" s="27">
        <f t="shared" si="2"/>
        <v>0.99906249999999996</v>
      </c>
      <c r="I12" s="18">
        <f t="shared" si="3"/>
        <v>-9</v>
      </c>
      <c r="J12" s="27">
        <f t="shared" si="4"/>
        <v>0.872797414242519</v>
      </c>
      <c r="K12" s="27">
        <f t="shared" si="5"/>
        <v>0.88708333333333333</v>
      </c>
      <c r="L12" s="32">
        <f t="shared" si="6"/>
        <v>-1.4285919090814336E-2</v>
      </c>
    </row>
    <row r="13" spans="1:12" x14ac:dyDescent="0.4">
      <c r="A13" s="86" t="s">
        <v>81</v>
      </c>
      <c r="B13" s="69">
        <f>'[9]9月動向(20)'!B12-'９月(上旬)'!B13</f>
        <v>7427</v>
      </c>
      <c r="C13" s="69">
        <f>'[9]9月動向(20)'!C12-'９月(上旬)'!C13</f>
        <v>7346</v>
      </c>
      <c r="D13" s="27">
        <f t="shared" si="0"/>
        <v>1.01102640893003</v>
      </c>
      <c r="E13" s="18">
        <f t="shared" si="1"/>
        <v>81</v>
      </c>
      <c r="F13" s="69">
        <f>'[9]9月動向(20)'!F12-'９月(上旬)'!F13</f>
        <v>10760</v>
      </c>
      <c r="G13" s="69">
        <f>'[9]9月動向(20)'!G12-'９月(上旬)'!G13</f>
        <v>9600</v>
      </c>
      <c r="H13" s="27">
        <f t="shared" si="2"/>
        <v>1.1208333333333333</v>
      </c>
      <c r="I13" s="18">
        <f t="shared" si="3"/>
        <v>1160</v>
      </c>
      <c r="J13" s="27">
        <f t="shared" si="4"/>
        <v>0.69024163568773234</v>
      </c>
      <c r="K13" s="27">
        <f t="shared" si="5"/>
        <v>0.76520833333333338</v>
      </c>
      <c r="L13" s="32">
        <f t="shared" si="6"/>
        <v>-7.4966697645601044E-2</v>
      </c>
    </row>
    <row r="14" spans="1:12" x14ac:dyDescent="0.4">
      <c r="A14" s="89" t="s">
        <v>165</v>
      </c>
      <c r="B14" s="69">
        <f>'[9]9月動向(20)'!B13-'９月(上旬)'!B14</f>
        <v>3708</v>
      </c>
      <c r="C14" s="69">
        <f>'[9]9月動向(20)'!C13-'９月(上旬)'!C14</f>
        <v>2329</v>
      </c>
      <c r="D14" s="29">
        <f t="shared" si="0"/>
        <v>1.592099613568055</v>
      </c>
      <c r="E14" s="28">
        <f t="shared" si="1"/>
        <v>1379</v>
      </c>
      <c r="F14" s="69">
        <f>'[9]9月動向(20)'!F13-'９月(上旬)'!F14</f>
        <v>4300</v>
      </c>
      <c r="G14" s="69">
        <f>'[9]9月動向(20)'!G13-'９月(上旬)'!G14</f>
        <v>2700</v>
      </c>
      <c r="H14" s="27">
        <f t="shared" si="2"/>
        <v>1.5925925925925926</v>
      </c>
      <c r="I14" s="18">
        <f t="shared" si="3"/>
        <v>1600</v>
      </c>
      <c r="J14" s="29">
        <f t="shared" si="4"/>
        <v>0.86232558139534887</v>
      </c>
      <c r="K14" s="29">
        <f t="shared" si="5"/>
        <v>0.86259259259259258</v>
      </c>
      <c r="L14" s="57">
        <f t="shared" si="6"/>
        <v>-2.6701119724370503E-4</v>
      </c>
    </row>
    <row r="15" spans="1:12" x14ac:dyDescent="0.4">
      <c r="A15" s="107" t="s">
        <v>90</v>
      </c>
      <c r="B15" s="48">
        <f>SUM(B16:B29)</f>
        <v>15572</v>
      </c>
      <c r="C15" s="48">
        <f>SUM(C16:C29)</f>
        <v>15794</v>
      </c>
      <c r="D15" s="31">
        <f t="shared" si="0"/>
        <v>0.98594402937824488</v>
      </c>
      <c r="E15" s="19">
        <f t="shared" si="1"/>
        <v>-222</v>
      </c>
      <c r="F15" s="48">
        <f>SUM(F16:F29)</f>
        <v>18450</v>
      </c>
      <c r="G15" s="48">
        <f>SUM(G16:G29)</f>
        <v>18450</v>
      </c>
      <c r="H15" s="31">
        <f t="shared" si="2"/>
        <v>1</v>
      </c>
      <c r="I15" s="19">
        <f t="shared" si="3"/>
        <v>0</v>
      </c>
      <c r="J15" s="31">
        <f t="shared" si="4"/>
        <v>0.84401084010840111</v>
      </c>
      <c r="K15" s="31">
        <f t="shared" si="5"/>
        <v>0.85604336043360429</v>
      </c>
      <c r="L15" s="30">
        <f t="shared" si="6"/>
        <v>-1.2032520325203189E-2</v>
      </c>
    </row>
    <row r="16" spans="1:12" x14ac:dyDescent="0.4">
      <c r="A16" s="88" t="s">
        <v>157</v>
      </c>
      <c r="B16" s="69">
        <f>'[9]9月動向(20)'!B15-'９月(上旬)'!B16</f>
        <v>715</v>
      </c>
      <c r="C16" s="69">
        <f>'[9]9月動向(20)'!C15-'９月(上旬)'!C16</f>
        <v>637</v>
      </c>
      <c r="D16" s="25">
        <f t="shared" si="0"/>
        <v>1.1224489795918366</v>
      </c>
      <c r="E16" s="26">
        <f t="shared" si="1"/>
        <v>78</v>
      </c>
      <c r="F16" s="69">
        <f>'[9]9月動向(20)'!F15-'９月(上旬)'!F16</f>
        <v>900</v>
      </c>
      <c r="G16" s="69">
        <f>'[9]9月動向(20)'!G15-'９月(上旬)'!G16</f>
        <v>750</v>
      </c>
      <c r="H16" s="25">
        <f t="shared" si="2"/>
        <v>1.2</v>
      </c>
      <c r="I16" s="26">
        <f t="shared" si="3"/>
        <v>150</v>
      </c>
      <c r="J16" s="25">
        <f t="shared" si="4"/>
        <v>0.7944444444444444</v>
      </c>
      <c r="K16" s="25">
        <f t="shared" si="5"/>
        <v>0.84933333333333338</v>
      </c>
      <c r="L16" s="24">
        <f t="shared" si="6"/>
        <v>-5.4888888888888987E-2</v>
      </c>
    </row>
    <row r="17" spans="1:12" x14ac:dyDescent="0.4">
      <c r="A17" s="86" t="s">
        <v>155</v>
      </c>
      <c r="B17" s="69">
        <f>'[9]9月動向(20)'!B16-'９月(上旬)'!B17</f>
        <v>1442</v>
      </c>
      <c r="C17" s="69">
        <f>'[9]9月動向(20)'!C16-'９月(上旬)'!C17</f>
        <v>1402</v>
      </c>
      <c r="D17" s="27">
        <f t="shared" si="0"/>
        <v>1.028530670470756</v>
      </c>
      <c r="E17" s="18">
        <f t="shared" si="1"/>
        <v>40</v>
      </c>
      <c r="F17" s="69">
        <f>'[9]9月動向(20)'!F16-'９月(上旬)'!F17</f>
        <v>1500</v>
      </c>
      <c r="G17" s="69">
        <f>'[9]9月動向(20)'!G16-'９月(上旬)'!G17</f>
        <v>1500</v>
      </c>
      <c r="H17" s="27">
        <f t="shared" si="2"/>
        <v>1</v>
      </c>
      <c r="I17" s="18">
        <f t="shared" si="3"/>
        <v>0</v>
      </c>
      <c r="J17" s="27">
        <f t="shared" si="4"/>
        <v>0.96133333333333337</v>
      </c>
      <c r="K17" s="27">
        <f t="shared" si="5"/>
        <v>0.93466666666666665</v>
      </c>
      <c r="L17" s="32">
        <f t="shared" si="6"/>
        <v>2.6666666666666727E-2</v>
      </c>
    </row>
    <row r="18" spans="1:12" x14ac:dyDescent="0.4">
      <c r="A18" s="86" t="s">
        <v>160</v>
      </c>
      <c r="B18" s="69">
        <f>'[9]9月動向(20)'!B17-'９月(上旬)'!B18</f>
        <v>1393</v>
      </c>
      <c r="C18" s="69">
        <f>'[9]9月動向(20)'!C17-'９月(上旬)'!C18</f>
        <v>1461</v>
      </c>
      <c r="D18" s="27">
        <f t="shared" si="0"/>
        <v>0.95345653661875429</v>
      </c>
      <c r="E18" s="18">
        <f t="shared" si="1"/>
        <v>-68</v>
      </c>
      <c r="F18" s="69">
        <f>'[9]9月動向(20)'!F17-'９月(上旬)'!F18</f>
        <v>1500</v>
      </c>
      <c r="G18" s="69">
        <f>'[9]9月動向(20)'!G17-'９月(上旬)'!G18</f>
        <v>1500</v>
      </c>
      <c r="H18" s="27">
        <f t="shared" si="2"/>
        <v>1</v>
      </c>
      <c r="I18" s="18">
        <f t="shared" si="3"/>
        <v>0</v>
      </c>
      <c r="J18" s="27">
        <f t="shared" si="4"/>
        <v>0.92866666666666664</v>
      </c>
      <c r="K18" s="27">
        <f t="shared" si="5"/>
        <v>0.97399999999999998</v>
      </c>
      <c r="L18" s="32">
        <f t="shared" si="6"/>
        <v>-4.5333333333333337E-2</v>
      </c>
    </row>
    <row r="19" spans="1:12" x14ac:dyDescent="0.4">
      <c r="A19" s="86" t="s">
        <v>153</v>
      </c>
      <c r="B19" s="69">
        <f>'[9]9月動向(20)'!B18-'９月(上旬)'!B19</f>
        <v>1328</v>
      </c>
      <c r="C19" s="69">
        <f>'[9]9月動向(20)'!C18-'９月(上旬)'!C19</f>
        <v>1437</v>
      </c>
      <c r="D19" s="27">
        <f t="shared" si="0"/>
        <v>0.9241475295755045</v>
      </c>
      <c r="E19" s="18">
        <f t="shared" si="1"/>
        <v>-109</v>
      </c>
      <c r="F19" s="69">
        <f>'[9]9月動向(20)'!F18-'９月(上旬)'!F19</f>
        <v>1950</v>
      </c>
      <c r="G19" s="69">
        <f>'[9]9月動向(20)'!G18-'９月(上旬)'!G19</f>
        <v>1950</v>
      </c>
      <c r="H19" s="27">
        <f t="shared" si="2"/>
        <v>1</v>
      </c>
      <c r="I19" s="18">
        <f t="shared" si="3"/>
        <v>0</v>
      </c>
      <c r="J19" s="27">
        <f t="shared" si="4"/>
        <v>0.681025641025641</v>
      </c>
      <c r="K19" s="27">
        <f t="shared" si="5"/>
        <v>0.7369230769230769</v>
      </c>
      <c r="L19" s="32">
        <f t="shared" si="6"/>
        <v>-5.5897435897435899E-2</v>
      </c>
    </row>
    <row r="20" spans="1:12" x14ac:dyDescent="0.4">
      <c r="A20" s="86" t="s">
        <v>161</v>
      </c>
      <c r="B20" s="69">
        <f>'[9]9月動向(20)'!B19-'９月(上旬)'!B20</f>
        <v>1416</v>
      </c>
      <c r="C20" s="69">
        <f>'[9]9月動向(20)'!C19-'９月(上旬)'!C20</f>
        <v>1447</v>
      </c>
      <c r="D20" s="23">
        <f t="shared" si="0"/>
        <v>0.9785763648928818</v>
      </c>
      <c r="E20" s="17">
        <f t="shared" si="1"/>
        <v>-31</v>
      </c>
      <c r="F20" s="69">
        <f>'[9]9月動向(20)'!F19-'９月(上旬)'!F20</f>
        <v>1500</v>
      </c>
      <c r="G20" s="69">
        <f>'[9]9月動向(20)'!G19-'９月(上旬)'!G20</f>
        <v>1500</v>
      </c>
      <c r="H20" s="23">
        <f t="shared" si="2"/>
        <v>1</v>
      </c>
      <c r="I20" s="17">
        <f t="shared" si="3"/>
        <v>0</v>
      </c>
      <c r="J20" s="23">
        <f t="shared" si="4"/>
        <v>0.94399999999999995</v>
      </c>
      <c r="K20" s="23">
        <f t="shared" si="5"/>
        <v>0.96466666666666667</v>
      </c>
      <c r="L20" s="22">
        <f t="shared" si="6"/>
        <v>-2.0666666666666722E-2</v>
      </c>
    </row>
    <row r="21" spans="1:12" x14ac:dyDescent="0.4">
      <c r="A21" s="87" t="s">
        <v>159</v>
      </c>
      <c r="B21" s="69">
        <f>'[9]9月動向(20)'!B20-'９月(上旬)'!B21</f>
        <v>1275</v>
      </c>
      <c r="C21" s="69">
        <f>'[9]9月動向(20)'!C20-'９月(上旬)'!C21</f>
        <v>1166</v>
      </c>
      <c r="D21" s="27">
        <f t="shared" si="0"/>
        <v>1.0934819897084047</v>
      </c>
      <c r="E21" s="18">
        <f t="shared" si="1"/>
        <v>109</v>
      </c>
      <c r="F21" s="69">
        <f>'[9]9月動向(20)'!F20-'９月(上旬)'!F21</f>
        <v>1500</v>
      </c>
      <c r="G21" s="69">
        <f>'[9]9月動向(20)'!G20-'９月(上旬)'!G21</f>
        <v>1500</v>
      </c>
      <c r="H21" s="27">
        <f t="shared" si="2"/>
        <v>1</v>
      </c>
      <c r="I21" s="18">
        <f t="shared" si="3"/>
        <v>0</v>
      </c>
      <c r="J21" s="27">
        <f t="shared" si="4"/>
        <v>0.85</v>
      </c>
      <c r="K21" s="27">
        <f t="shared" si="5"/>
        <v>0.77733333333333332</v>
      </c>
      <c r="L21" s="32">
        <f t="shared" si="6"/>
        <v>7.2666666666666657E-2</v>
      </c>
    </row>
    <row r="22" spans="1:12" x14ac:dyDescent="0.4">
      <c r="A22" s="87" t="s">
        <v>193</v>
      </c>
      <c r="B22" s="69">
        <f>'[9]9月動向(20)'!B21-'９月(上旬)'!B22</f>
        <v>1200</v>
      </c>
      <c r="C22" s="69">
        <f>'[9]9月動向(20)'!C21-'９月(上旬)'!C22</f>
        <v>1260</v>
      </c>
      <c r="D22" s="27">
        <f t="shared" si="0"/>
        <v>0.95238095238095233</v>
      </c>
      <c r="E22" s="18">
        <f t="shared" si="1"/>
        <v>-60</v>
      </c>
      <c r="F22" s="69">
        <f>'[9]9月動向(20)'!F21-'９月(上旬)'!F22</f>
        <v>1500</v>
      </c>
      <c r="G22" s="69">
        <f>'[9]9月動向(20)'!G21-'９月(上旬)'!G22</f>
        <v>1500</v>
      </c>
      <c r="H22" s="27">
        <f t="shared" si="2"/>
        <v>1</v>
      </c>
      <c r="I22" s="18">
        <f t="shared" si="3"/>
        <v>0</v>
      </c>
      <c r="J22" s="27">
        <f t="shared" si="4"/>
        <v>0.8</v>
      </c>
      <c r="K22" s="27">
        <f t="shared" si="5"/>
        <v>0.84</v>
      </c>
      <c r="L22" s="32">
        <f t="shared" si="6"/>
        <v>-3.9999999999999925E-2</v>
      </c>
    </row>
    <row r="23" spans="1:12" x14ac:dyDescent="0.4">
      <c r="A23" s="86" t="s">
        <v>164</v>
      </c>
      <c r="B23" s="69">
        <f>'[9]9月動向(20)'!B22-'９月(上旬)'!B23</f>
        <v>1314</v>
      </c>
      <c r="C23" s="69">
        <f>'[9]9月動向(20)'!C22-'９月(上旬)'!C23</f>
        <v>1408</v>
      </c>
      <c r="D23" s="27">
        <f t="shared" si="0"/>
        <v>0.93323863636363635</v>
      </c>
      <c r="E23" s="18">
        <f t="shared" si="1"/>
        <v>-94</v>
      </c>
      <c r="F23" s="69">
        <f>'[9]9月動向(20)'!F22-'９月(上旬)'!F23</f>
        <v>1500</v>
      </c>
      <c r="G23" s="69">
        <f>'[9]9月動向(20)'!G22-'９月(上旬)'!G23</f>
        <v>1500</v>
      </c>
      <c r="H23" s="27">
        <f t="shared" si="2"/>
        <v>1</v>
      </c>
      <c r="I23" s="18">
        <f t="shared" si="3"/>
        <v>0</v>
      </c>
      <c r="J23" s="27">
        <f t="shared" si="4"/>
        <v>0.876</v>
      </c>
      <c r="K23" s="27">
        <f t="shared" si="5"/>
        <v>0.93866666666666665</v>
      </c>
      <c r="L23" s="32">
        <f t="shared" si="6"/>
        <v>-6.2666666666666648E-2</v>
      </c>
    </row>
    <row r="24" spans="1:12" x14ac:dyDescent="0.4">
      <c r="A24" s="86" t="s">
        <v>156</v>
      </c>
      <c r="B24" s="69">
        <f>'[9]9月動向(20)'!B23-'９月(上旬)'!B24</f>
        <v>526</v>
      </c>
      <c r="C24" s="69">
        <f>'[9]9月動向(20)'!C23-'９月(上旬)'!C24</f>
        <v>650</v>
      </c>
      <c r="D24" s="23">
        <f t="shared" si="0"/>
        <v>0.8092307692307692</v>
      </c>
      <c r="E24" s="17">
        <f t="shared" si="1"/>
        <v>-124</v>
      </c>
      <c r="F24" s="69">
        <f>'[9]9月動向(20)'!F23-'９月(上旬)'!F24</f>
        <v>600</v>
      </c>
      <c r="G24" s="69">
        <f>'[9]9月動向(20)'!G23-'９月(上旬)'!G24</f>
        <v>750</v>
      </c>
      <c r="H24" s="23">
        <f t="shared" si="2"/>
        <v>0.8</v>
      </c>
      <c r="I24" s="17">
        <f t="shared" si="3"/>
        <v>-150</v>
      </c>
      <c r="J24" s="23">
        <f t="shared" si="4"/>
        <v>0.87666666666666671</v>
      </c>
      <c r="K24" s="23">
        <f t="shared" si="5"/>
        <v>0.8666666666666667</v>
      </c>
      <c r="L24" s="22">
        <f t="shared" si="6"/>
        <v>1.0000000000000009E-2</v>
      </c>
    </row>
    <row r="25" spans="1:12" x14ac:dyDescent="0.4">
      <c r="A25" s="87" t="s">
        <v>163</v>
      </c>
      <c r="B25" s="69">
        <f>'[9]9月動向(20)'!B24-'９月(上旬)'!B25</f>
        <v>1340</v>
      </c>
      <c r="C25" s="69">
        <f>'[9]9月動向(20)'!C24-'９月(上旬)'!C25</f>
        <v>1306</v>
      </c>
      <c r="D25" s="27">
        <f t="shared" si="0"/>
        <v>1.0260336906584993</v>
      </c>
      <c r="E25" s="18">
        <f t="shared" si="1"/>
        <v>34</v>
      </c>
      <c r="F25" s="69">
        <f>'[9]9月動向(20)'!F24-'９月(上旬)'!F25</f>
        <v>1500</v>
      </c>
      <c r="G25" s="69">
        <f>'[9]9月動向(20)'!G24-'９月(上旬)'!G25</f>
        <v>1500</v>
      </c>
      <c r="H25" s="27">
        <f t="shared" si="2"/>
        <v>1</v>
      </c>
      <c r="I25" s="18">
        <f t="shared" si="3"/>
        <v>0</v>
      </c>
      <c r="J25" s="27">
        <f t="shared" si="4"/>
        <v>0.89333333333333331</v>
      </c>
      <c r="K25" s="27">
        <f t="shared" si="5"/>
        <v>0.8706666666666667</v>
      </c>
      <c r="L25" s="32">
        <f t="shared" si="6"/>
        <v>2.2666666666666613E-2</v>
      </c>
    </row>
    <row r="26" spans="1:12" x14ac:dyDescent="0.4">
      <c r="A26" s="86" t="s">
        <v>154</v>
      </c>
      <c r="B26" s="69">
        <f>'[9]9月動向(20)'!B25-'９月(上旬)'!B26</f>
        <v>1159</v>
      </c>
      <c r="C26" s="69">
        <f>'[9]9月動向(20)'!C25-'９月(上旬)'!C26</f>
        <v>1149</v>
      </c>
      <c r="D26" s="27">
        <f t="shared" si="0"/>
        <v>1.0087032201914707</v>
      </c>
      <c r="E26" s="18">
        <f t="shared" si="1"/>
        <v>10</v>
      </c>
      <c r="F26" s="69">
        <f>'[9]9月動向(20)'!F25-'９月(上旬)'!F26</f>
        <v>1500</v>
      </c>
      <c r="G26" s="69">
        <f>'[9]9月動向(20)'!G25-'９月(上旬)'!G26</f>
        <v>1500</v>
      </c>
      <c r="H26" s="27">
        <f t="shared" si="2"/>
        <v>1</v>
      </c>
      <c r="I26" s="18">
        <f t="shared" si="3"/>
        <v>0</v>
      </c>
      <c r="J26" s="27">
        <f t="shared" si="4"/>
        <v>0.77266666666666661</v>
      </c>
      <c r="K26" s="27">
        <f t="shared" si="5"/>
        <v>0.76600000000000001</v>
      </c>
      <c r="L26" s="32">
        <f t="shared" si="6"/>
        <v>6.6666666666665986E-3</v>
      </c>
    </row>
    <row r="27" spans="1:12" x14ac:dyDescent="0.4">
      <c r="A27" s="87" t="s">
        <v>162</v>
      </c>
      <c r="B27" s="69">
        <f>'[9]9月動向(20)'!B26-'９月(上旬)'!B27</f>
        <v>1042</v>
      </c>
      <c r="C27" s="69">
        <f>'[9]9月動向(20)'!C26-'９月(上旬)'!C27</f>
        <v>1059</v>
      </c>
      <c r="D27" s="23">
        <f t="shared" si="0"/>
        <v>0.98394711992445705</v>
      </c>
      <c r="E27" s="17">
        <f t="shared" si="1"/>
        <v>-17</v>
      </c>
      <c r="F27" s="69">
        <f>'[9]9月動向(20)'!F26-'９月(上旬)'!F27</f>
        <v>1500</v>
      </c>
      <c r="G27" s="69">
        <f>'[9]9月動向(20)'!G26-'９月(上旬)'!G27</f>
        <v>1500</v>
      </c>
      <c r="H27" s="23">
        <f t="shared" si="2"/>
        <v>1</v>
      </c>
      <c r="I27" s="17">
        <f t="shared" si="3"/>
        <v>0</v>
      </c>
      <c r="J27" s="23">
        <f t="shared" si="4"/>
        <v>0.69466666666666665</v>
      </c>
      <c r="K27" s="23">
        <f t="shared" si="5"/>
        <v>0.70599999999999996</v>
      </c>
      <c r="L27" s="22">
        <f t="shared" si="6"/>
        <v>-1.1333333333333306E-2</v>
      </c>
    </row>
    <row r="28" spans="1:12" x14ac:dyDescent="0.4">
      <c r="A28" s="87" t="s">
        <v>214</v>
      </c>
      <c r="B28" s="69">
        <f>'[9]9月動向(20)'!B27-'９月(上旬)'!B28</f>
        <v>0</v>
      </c>
      <c r="C28" s="69">
        <f>'[9]9月動向(20)'!C27-'９月(上旬)'!C28</f>
        <v>0</v>
      </c>
      <c r="D28" s="23" t="e">
        <f t="shared" si="0"/>
        <v>#DIV/0!</v>
      </c>
      <c r="E28" s="17">
        <f t="shared" si="1"/>
        <v>0</v>
      </c>
      <c r="F28" s="69">
        <f>'[9]9月動向(20)'!F27-'９月(上旬)'!F28</f>
        <v>0</v>
      </c>
      <c r="G28" s="69">
        <f>'[9]9月動向(20)'!G27-'９月(上旬)'!G28</f>
        <v>0</v>
      </c>
      <c r="H28" s="23" t="e">
        <f t="shared" si="2"/>
        <v>#DIV/0!</v>
      </c>
      <c r="I28" s="17">
        <f t="shared" si="3"/>
        <v>0</v>
      </c>
      <c r="J28" s="23" t="e">
        <f t="shared" si="4"/>
        <v>#DIV/0!</v>
      </c>
      <c r="K28" s="23" t="e">
        <f t="shared" si="5"/>
        <v>#DIV/0!</v>
      </c>
      <c r="L28" s="22" t="e">
        <f t="shared" si="6"/>
        <v>#DIV/0!</v>
      </c>
    </row>
    <row r="29" spans="1:12" x14ac:dyDescent="0.4">
      <c r="A29" s="87" t="s">
        <v>158</v>
      </c>
      <c r="B29" s="69">
        <f>'[9]9月動向(20)'!B28-'９月(上旬)'!B29</f>
        <v>1422</v>
      </c>
      <c r="C29" s="69">
        <f>'[9]9月動向(20)'!C28-'９月(上旬)'!C29</f>
        <v>1412</v>
      </c>
      <c r="D29" s="23">
        <f t="shared" si="0"/>
        <v>1.0070821529745042</v>
      </c>
      <c r="E29" s="17">
        <f t="shared" si="1"/>
        <v>10</v>
      </c>
      <c r="F29" s="69">
        <f>'[9]9月動向(20)'!F28-'９月(上旬)'!F29</f>
        <v>1500</v>
      </c>
      <c r="G29" s="69">
        <f>'[9]9月動向(20)'!G28-'９月(上旬)'!G29</f>
        <v>1500</v>
      </c>
      <c r="H29" s="23">
        <f t="shared" si="2"/>
        <v>1</v>
      </c>
      <c r="I29" s="17">
        <f t="shared" si="3"/>
        <v>0</v>
      </c>
      <c r="J29" s="23">
        <f t="shared" si="4"/>
        <v>0.94799999999999995</v>
      </c>
      <c r="K29" s="23">
        <f t="shared" si="5"/>
        <v>0.94133333333333336</v>
      </c>
      <c r="L29" s="22">
        <f t="shared" si="6"/>
        <v>6.6666666666665986E-3</v>
      </c>
    </row>
    <row r="30" spans="1:12" x14ac:dyDescent="0.4">
      <c r="A30" s="107" t="s">
        <v>89</v>
      </c>
      <c r="B30" s="48">
        <f>SUM(B31:B32)</f>
        <v>1055</v>
      </c>
      <c r="C30" s="48">
        <f>SUM(C31:C32)</f>
        <v>1177</v>
      </c>
      <c r="D30" s="31">
        <f t="shared" si="0"/>
        <v>0.89634664401019537</v>
      </c>
      <c r="E30" s="19">
        <f t="shared" si="1"/>
        <v>-122</v>
      </c>
      <c r="F30" s="48">
        <f>SUM(F31:F32)</f>
        <v>1521</v>
      </c>
      <c r="G30" s="48">
        <f>SUM(G31:G32)</f>
        <v>1482</v>
      </c>
      <c r="H30" s="31">
        <f t="shared" si="2"/>
        <v>1.0263157894736843</v>
      </c>
      <c r="I30" s="19">
        <f t="shared" si="3"/>
        <v>39</v>
      </c>
      <c r="J30" s="31">
        <f t="shared" si="4"/>
        <v>0.69362261669953973</v>
      </c>
      <c r="K30" s="31">
        <f t="shared" si="5"/>
        <v>0.7941970310391363</v>
      </c>
      <c r="L30" s="30">
        <f t="shared" si="6"/>
        <v>-0.10057441433959657</v>
      </c>
    </row>
    <row r="31" spans="1:12" x14ac:dyDescent="0.4">
      <c r="A31" s="88" t="s">
        <v>152</v>
      </c>
      <c r="B31" s="69">
        <f>'[9]9月動向(20)'!B30-'９月(上旬)'!B31</f>
        <v>761</v>
      </c>
      <c r="C31" s="69">
        <f>'[9]9月動向(20)'!C30-'９月(上旬)'!C31</f>
        <v>905</v>
      </c>
      <c r="D31" s="25">
        <f t="shared" si="0"/>
        <v>0.84088397790055247</v>
      </c>
      <c r="E31" s="26">
        <f t="shared" si="1"/>
        <v>-144</v>
      </c>
      <c r="F31" s="69">
        <f>'[9]9月動向(20)'!F30-'９月(上旬)'!F31</f>
        <v>1131</v>
      </c>
      <c r="G31" s="69">
        <f>'[9]9月動向(20)'!G30-'９月(上旬)'!G31</f>
        <v>1131</v>
      </c>
      <c r="H31" s="25">
        <f t="shared" si="2"/>
        <v>1</v>
      </c>
      <c r="I31" s="26">
        <f t="shared" si="3"/>
        <v>0</v>
      </c>
      <c r="J31" s="25">
        <f t="shared" si="4"/>
        <v>0.67285587975243144</v>
      </c>
      <c r="K31" s="25">
        <f t="shared" si="5"/>
        <v>0.80017683465959333</v>
      </c>
      <c r="L31" s="24">
        <f t="shared" si="6"/>
        <v>-0.12732095490716189</v>
      </c>
    </row>
    <row r="32" spans="1:12" x14ac:dyDescent="0.4">
      <c r="A32" s="86" t="s">
        <v>151</v>
      </c>
      <c r="B32" s="69">
        <f>'[9]9月動向(20)'!B31-'９月(上旬)'!B32</f>
        <v>294</v>
      </c>
      <c r="C32" s="69">
        <f>'[9]9月動向(20)'!C31-'９月(上旬)'!C32</f>
        <v>272</v>
      </c>
      <c r="D32" s="27">
        <f t="shared" si="0"/>
        <v>1.0808823529411764</v>
      </c>
      <c r="E32" s="18">
        <f t="shared" si="1"/>
        <v>22</v>
      </c>
      <c r="F32" s="69">
        <f>'[9]9月動向(20)'!F31-'９月(上旬)'!F32</f>
        <v>390</v>
      </c>
      <c r="G32" s="69">
        <f>'[9]9月動向(20)'!G31-'９月(上旬)'!G32</f>
        <v>351</v>
      </c>
      <c r="H32" s="27">
        <f t="shared" si="2"/>
        <v>1.1111111111111112</v>
      </c>
      <c r="I32" s="18">
        <f t="shared" si="3"/>
        <v>39</v>
      </c>
      <c r="J32" s="27">
        <f t="shared" si="4"/>
        <v>0.75384615384615383</v>
      </c>
      <c r="K32" s="27">
        <f t="shared" si="5"/>
        <v>0.77492877492877488</v>
      </c>
      <c r="L32" s="32">
        <f t="shared" si="6"/>
        <v>-2.1082621082621045E-2</v>
      </c>
    </row>
    <row r="33" spans="1:12" s="13" customFormat="1" x14ac:dyDescent="0.4">
      <c r="A33" s="84" t="s">
        <v>93</v>
      </c>
      <c r="B33" s="43">
        <f>SUM(B34:B51)</f>
        <v>101283</v>
      </c>
      <c r="C33" s="43">
        <f>SUM(C34:C51)</f>
        <v>98377</v>
      </c>
      <c r="D33" s="20">
        <f t="shared" si="0"/>
        <v>1.0295394248655683</v>
      </c>
      <c r="E33" s="21">
        <f t="shared" si="1"/>
        <v>2906</v>
      </c>
      <c r="F33" s="43">
        <f>SUM(F34:F51)</f>
        <v>115152</v>
      </c>
      <c r="G33" s="43">
        <f>SUM(G34:G51)</f>
        <v>112795</v>
      </c>
      <c r="H33" s="20">
        <f t="shared" si="2"/>
        <v>1.0208963163260782</v>
      </c>
      <c r="I33" s="21">
        <f t="shared" si="3"/>
        <v>2357</v>
      </c>
      <c r="J33" s="20">
        <f t="shared" si="4"/>
        <v>0.87955919132972071</v>
      </c>
      <c r="K33" s="20">
        <f t="shared" si="5"/>
        <v>0.87217518507026026</v>
      </c>
      <c r="L33" s="33">
        <f t="shared" si="6"/>
        <v>7.3840062594604516E-3</v>
      </c>
    </row>
    <row r="34" spans="1:12" x14ac:dyDescent="0.4">
      <c r="A34" s="86" t="s">
        <v>82</v>
      </c>
      <c r="B34" s="68">
        <f>'[9]9月動向(20)'!B33-'９月(上旬)'!B34</f>
        <v>42404</v>
      </c>
      <c r="C34" s="68">
        <f>'[9]9月動向(20)'!C33-'９月(上旬)'!C34</f>
        <v>42157</v>
      </c>
      <c r="D34" s="25">
        <f t="shared" si="0"/>
        <v>1.0058590506914629</v>
      </c>
      <c r="E34" s="26">
        <f t="shared" si="1"/>
        <v>247</v>
      </c>
      <c r="F34" s="64">
        <f>'[9]9月動向(20)'!F33-'９月(上旬)'!F34</f>
        <v>44078</v>
      </c>
      <c r="G34" s="64">
        <f>'[9]9月動向(20)'!G33-'９月(上旬)'!G34</f>
        <v>45795</v>
      </c>
      <c r="H34" s="27">
        <f t="shared" si="2"/>
        <v>0.96250682388907083</v>
      </c>
      <c r="I34" s="18">
        <f t="shared" si="3"/>
        <v>-1717</v>
      </c>
      <c r="J34" s="25">
        <f t="shared" si="4"/>
        <v>0.962021870320795</v>
      </c>
      <c r="K34" s="27">
        <f t="shared" si="5"/>
        <v>0.92055901299268483</v>
      </c>
      <c r="L34" s="32">
        <f t="shared" si="6"/>
        <v>4.146285732811017E-2</v>
      </c>
    </row>
    <row r="35" spans="1:12" x14ac:dyDescent="0.4">
      <c r="A35" s="86" t="s">
        <v>150</v>
      </c>
      <c r="B35" s="64">
        <f>'[9]9月動向(20)'!B34-'９月(上旬)'!B35</f>
        <v>8465</v>
      </c>
      <c r="C35" s="64">
        <f>'[9]9月動向(20)'!C34-'９月(上旬)'!C35</f>
        <v>11060</v>
      </c>
      <c r="D35" s="25">
        <f t="shared" si="0"/>
        <v>0.76537070524412298</v>
      </c>
      <c r="E35" s="26">
        <f t="shared" si="1"/>
        <v>-2595</v>
      </c>
      <c r="F35" s="64">
        <f>'[9]9月動向(20)'!F34-'９月(上旬)'!F35</f>
        <v>8570</v>
      </c>
      <c r="G35" s="64">
        <f>'[9]9月動向(20)'!G34-'９月(上旬)'!G35</f>
        <v>11385</v>
      </c>
      <c r="H35" s="27">
        <f t="shared" si="2"/>
        <v>0.75274483970136141</v>
      </c>
      <c r="I35" s="18">
        <f t="shared" si="3"/>
        <v>-2815</v>
      </c>
      <c r="J35" s="25">
        <f t="shared" si="4"/>
        <v>0.98774795799299886</v>
      </c>
      <c r="K35" s="27">
        <f t="shared" si="5"/>
        <v>0.97145366710584102</v>
      </c>
      <c r="L35" s="32">
        <f t="shared" si="6"/>
        <v>1.6294290887157836E-2</v>
      </c>
    </row>
    <row r="36" spans="1:12" x14ac:dyDescent="0.4">
      <c r="A36" s="86" t="s">
        <v>149</v>
      </c>
      <c r="B36" s="64">
        <f>'[9]9月動向(20)'!B35-'９月(上旬)'!B36</f>
        <v>9505</v>
      </c>
      <c r="C36" s="64">
        <f>'[9]9月動向(20)'!C35-'９月(上旬)'!C36</f>
        <v>4994</v>
      </c>
      <c r="D36" s="27">
        <f t="shared" si="0"/>
        <v>1.9032839407288746</v>
      </c>
      <c r="E36" s="18">
        <f t="shared" si="1"/>
        <v>4511</v>
      </c>
      <c r="F36" s="64">
        <f>'[9]9月動向(20)'!F35-'９月(上旬)'!F36</f>
        <v>11450</v>
      </c>
      <c r="G36" s="64">
        <f>'[9]9月動向(20)'!G35-'９月(上旬)'!G36</f>
        <v>6008</v>
      </c>
      <c r="H36" s="27">
        <f t="shared" si="2"/>
        <v>1.9057922769640478</v>
      </c>
      <c r="I36" s="18">
        <f t="shared" si="3"/>
        <v>5442</v>
      </c>
      <c r="J36" s="27">
        <f t="shared" si="4"/>
        <v>0.8301310043668122</v>
      </c>
      <c r="K36" s="27">
        <f t="shared" si="5"/>
        <v>0.83122503328894803</v>
      </c>
      <c r="L36" s="32">
        <f t="shared" si="6"/>
        <v>-1.0940289221358368E-3</v>
      </c>
    </row>
    <row r="37" spans="1:12" x14ac:dyDescent="0.4">
      <c r="A37" s="86" t="s">
        <v>80</v>
      </c>
      <c r="B37" s="64">
        <f>'[9]9月動向(20)'!B36-'９月(上旬)'!B37</f>
        <v>14606</v>
      </c>
      <c r="C37" s="64">
        <f>'[9]9月動向(20)'!C36-'９月(上旬)'!C37</f>
        <v>14524</v>
      </c>
      <c r="D37" s="27">
        <f t="shared" si="0"/>
        <v>1.0056458275957036</v>
      </c>
      <c r="E37" s="18">
        <f t="shared" si="1"/>
        <v>82</v>
      </c>
      <c r="F37" s="64">
        <f>'[9]9月動向(20)'!F36-'９月(上旬)'!F37</f>
        <v>18137</v>
      </c>
      <c r="G37" s="64">
        <f>'[9]9月動向(20)'!G36-'９月(上旬)'!G37</f>
        <v>17797</v>
      </c>
      <c r="H37" s="27">
        <f t="shared" si="2"/>
        <v>1.0191043434286677</v>
      </c>
      <c r="I37" s="18">
        <f t="shared" si="3"/>
        <v>340</v>
      </c>
      <c r="J37" s="27">
        <f t="shared" si="4"/>
        <v>0.80531510172575393</v>
      </c>
      <c r="K37" s="27">
        <f t="shared" si="5"/>
        <v>0.81609259987638361</v>
      </c>
      <c r="L37" s="32">
        <f t="shared" si="6"/>
        <v>-1.0777498150629672E-2</v>
      </c>
    </row>
    <row r="38" spans="1:12" x14ac:dyDescent="0.4">
      <c r="A38" s="86" t="s">
        <v>81</v>
      </c>
      <c r="B38" s="64">
        <f>'[9]9月動向(20)'!B37-'９月(上旬)'!B38</f>
        <v>8375</v>
      </c>
      <c r="C38" s="64">
        <f>'[9]9月動向(20)'!C37-'９月(上旬)'!C38</f>
        <v>7075</v>
      </c>
      <c r="D38" s="27">
        <f t="shared" si="0"/>
        <v>1.1837455830388692</v>
      </c>
      <c r="E38" s="18">
        <f t="shared" si="1"/>
        <v>1300</v>
      </c>
      <c r="F38" s="64">
        <f>'[9]9月動向(20)'!F37-'９月(上旬)'!F38</f>
        <v>9463</v>
      </c>
      <c r="G38" s="64">
        <f>'[9]9月動向(20)'!G37-'９月(上旬)'!G38</f>
        <v>8440</v>
      </c>
      <c r="H38" s="27">
        <f t="shared" si="2"/>
        <v>1.1212085308056872</v>
      </c>
      <c r="I38" s="18">
        <f t="shared" si="3"/>
        <v>1023</v>
      </c>
      <c r="J38" s="27">
        <f t="shared" si="4"/>
        <v>0.88502589030962697</v>
      </c>
      <c r="K38" s="27">
        <f t="shared" si="5"/>
        <v>0.83827014218009477</v>
      </c>
      <c r="L38" s="32">
        <f t="shared" si="6"/>
        <v>4.6755748129532204E-2</v>
      </c>
    </row>
    <row r="39" spans="1:12" x14ac:dyDescent="0.4">
      <c r="A39" s="86" t="s">
        <v>79</v>
      </c>
      <c r="B39" s="64">
        <f>'[9]9月動向(20)'!B38-'９月(上旬)'!B39</f>
        <v>2443</v>
      </c>
      <c r="C39" s="64">
        <f>'[9]9月動向(20)'!C38-'９月(上旬)'!C39</f>
        <v>2311</v>
      </c>
      <c r="D39" s="27">
        <f t="shared" si="0"/>
        <v>1.0571181306793596</v>
      </c>
      <c r="E39" s="18">
        <f t="shared" si="1"/>
        <v>132</v>
      </c>
      <c r="F39" s="64">
        <f>'[9]9月動向(20)'!F38-'９月(上旬)'!F39</f>
        <v>2880</v>
      </c>
      <c r="G39" s="64">
        <f>'[9]9月動向(20)'!G38-'９月(上旬)'!G39</f>
        <v>2880</v>
      </c>
      <c r="H39" s="27">
        <f t="shared" si="2"/>
        <v>1</v>
      </c>
      <c r="I39" s="18">
        <f t="shared" si="3"/>
        <v>0</v>
      </c>
      <c r="J39" s="27">
        <f t="shared" si="4"/>
        <v>0.84826388888888893</v>
      </c>
      <c r="K39" s="27">
        <f t="shared" si="5"/>
        <v>0.80243055555555554</v>
      </c>
      <c r="L39" s="32">
        <f t="shared" si="6"/>
        <v>4.5833333333333393E-2</v>
      </c>
    </row>
    <row r="40" spans="1:12" x14ac:dyDescent="0.4">
      <c r="A40" s="86" t="s">
        <v>78</v>
      </c>
      <c r="B40" s="64">
        <f>'[9]9月動向(20)'!B39-'９月(上旬)'!B40</f>
        <v>2549</v>
      </c>
      <c r="C40" s="64">
        <f>'[9]9月動向(20)'!C39-'９月(上旬)'!C40</f>
        <v>2336</v>
      </c>
      <c r="D40" s="27">
        <f t="shared" si="0"/>
        <v>1.0911815068493151</v>
      </c>
      <c r="E40" s="18">
        <f t="shared" si="1"/>
        <v>213</v>
      </c>
      <c r="F40" s="64">
        <f>'[9]9月動向(20)'!F39-'９月(上旬)'!F40</f>
        <v>2880</v>
      </c>
      <c r="G40" s="64">
        <f>'[9]9月動向(20)'!G39-'９月(上旬)'!G40</f>
        <v>2880</v>
      </c>
      <c r="H40" s="27">
        <f t="shared" si="2"/>
        <v>1</v>
      </c>
      <c r="I40" s="18">
        <f t="shared" si="3"/>
        <v>0</v>
      </c>
      <c r="J40" s="27">
        <f t="shared" si="4"/>
        <v>0.88506944444444446</v>
      </c>
      <c r="K40" s="27">
        <f t="shared" si="5"/>
        <v>0.81111111111111112</v>
      </c>
      <c r="L40" s="32">
        <f t="shared" si="6"/>
        <v>7.3958333333333348E-2</v>
      </c>
    </row>
    <row r="41" spans="1:12" x14ac:dyDescent="0.4">
      <c r="A41" s="87" t="s">
        <v>77</v>
      </c>
      <c r="B41" s="64">
        <f>'[9]9月動向(20)'!B40-'９月(上旬)'!B41</f>
        <v>1594</v>
      </c>
      <c r="C41" s="64">
        <f>'[9]9月動向(20)'!C40-'９月(上旬)'!C41</f>
        <v>1842</v>
      </c>
      <c r="D41" s="23">
        <f t="shared" si="0"/>
        <v>0.86536373507057551</v>
      </c>
      <c r="E41" s="17">
        <f t="shared" si="1"/>
        <v>-248</v>
      </c>
      <c r="F41" s="64">
        <f>'[9]9月動向(20)'!F40-'９月(上旬)'!F41</f>
        <v>2880</v>
      </c>
      <c r="G41" s="64">
        <f>'[9]9月動向(20)'!G40-'９月(上旬)'!G41</f>
        <v>2880</v>
      </c>
      <c r="H41" s="23">
        <f t="shared" si="2"/>
        <v>1</v>
      </c>
      <c r="I41" s="17">
        <f t="shared" si="3"/>
        <v>0</v>
      </c>
      <c r="J41" s="23">
        <f t="shared" si="4"/>
        <v>0.55347222222222225</v>
      </c>
      <c r="K41" s="23">
        <f t="shared" si="5"/>
        <v>0.63958333333333328</v>
      </c>
      <c r="L41" s="22">
        <f t="shared" si="6"/>
        <v>-8.6111111111111027E-2</v>
      </c>
    </row>
    <row r="42" spans="1:12" x14ac:dyDescent="0.4">
      <c r="A42" s="86" t="s">
        <v>95</v>
      </c>
      <c r="B42" s="64">
        <f>'[9]9月動向(20)'!B41-'９月(上旬)'!B42</f>
        <v>800</v>
      </c>
      <c r="C42" s="64">
        <f>'[9]9月動向(20)'!C41-'９月(上旬)'!C42</f>
        <v>1113</v>
      </c>
      <c r="D42" s="27">
        <f t="shared" si="0"/>
        <v>0.71877807726864329</v>
      </c>
      <c r="E42" s="18">
        <f t="shared" si="1"/>
        <v>-313</v>
      </c>
      <c r="F42" s="64">
        <f>'[9]9月動向(20)'!F41-'９月(上旬)'!F42</f>
        <v>1660</v>
      </c>
      <c r="G42" s="64">
        <f>'[9]9月動向(20)'!G41-'９月(上旬)'!G42</f>
        <v>1660</v>
      </c>
      <c r="H42" s="27">
        <f t="shared" si="2"/>
        <v>1</v>
      </c>
      <c r="I42" s="18">
        <f t="shared" si="3"/>
        <v>0</v>
      </c>
      <c r="J42" s="27">
        <f t="shared" si="4"/>
        <v>0.48192771084337349</v>
      </c>
      <c r="K42" s="27">
        <f t="shared" si="5"/>
        <v>0.67048192771084336</v>
      </c>
      <c r="L42" s="32">
        <f t="shared" si="6"/>
        <v>-0.18855421686746987</v>
      </c>
    </row>
    <row r="43" spans="1:12" x14ac:dyDescent="0.4">
      <c r="A43" s="86" t="s">
        <v>92</v>
      </c>
      <c r="B43" s="64">
        <f>'[9]9月動向(20)'!B42-'９月(上旬)'!B43</f>
        <v>0</v>
      </c>
      <c r="C43" s="64">
        <f>'[9]9月動向(20)'!C42-'９月(上旬)'!C43</f>
        <v>0</v>
      </c>
      <c r="D43" s="27" t="e">
        <f t="shared" si="0"/>
        <v>#DIV/0!</v>
      </c>
      <c r="E43" s="18">
        <f t="shared" si="1"/>
        <v>0</v>
      </c>
      <c r="F43" s="64">
        <f>'[9]9月動向(20)'!F42-'９月(上旬)'!F43</f>
        <v>0</v>
      </c>
      <c r="G43" s="64">
        <f>'[9]9月動向(20)'!G42-'９月(上旬)'!G43</f>
        <v>0</v>
      </c>
      <c r="H43" s="27" t="e">
        <f t="shared" si="2"/>
        <v>#DIV/0!</v>
      </c>
      <c r="I43" s="18">
        <f t="shared" si="3"/>
        <v>0</v>
      </c>
      <c r="J43" s="27" t="e">
        <f t="shared" si="4"/>
        <v>#DIV/0!</v>
      </c>
      <c r="K43" s="27" t="e">
        <f t="shared" si="5"/>
        <v>#DIV/0!</v>
      </c>
      <c r="L43" s="32" t="e">
        <f t="shared" si="6"/>
        <v>#DIV/0!</v>
      </c>
    </row>
    <row r="44" spans="1:12" x14ac:dyDescent="0.4">
      <c r="A44" s="86" t="s">
        <v>74</v>
      </c>
      <c r="B44" s="64">
        <f>'[9]9月動向(20)'!B43-'９月(上旬)'!B44</f>
        <v>2987</v>
      </c>
      <c r="C44" s="64">
        <f>'[9]9月動向(20)'!C43-'９月(上旬)'!C44</f>
        <v>2940</v>
      </c>
      <c r="D44" s="27">
        <f t="shared" si="0"/>
        <v>1.0159863945578231</v>
      </c>
      <c r="E44" s="18">
        <f t="shared" si="1"/>
        <v>47</v>
      </c>
      <c r="F44" s="64">
        <f>'[9]9月動向(20)'!F43-'９月(上旬)'!F44</f>
        <v>3780</v>
      </c>
      <c r="G44" s="64">
        <f>'[9]9月動向(20)'!G43-'９月(上旬)'!G44</f>
        <v>3780</v>
      </c>
      <c r="H44" s="27">
        <f t="shared" si="2"/>
        <v>1</v>
      </c>
      <c r="I44" s="18">
        <f t="shared" si="3"/>
        <v>0</v>
      </c>
      <c r="J44" s="27">
        <f t="shared" si="4"/>
        <v>0.79021164021164025</v>
      </c>
      <c r="K44" s="27">
        <f t="shared" si="5"/>
        <v>0.77777777777777779</v>
      </c>
      <c r="L44" s="32">
        <f t="shared" si="6"/>
        <v>1.2433862433862464E-2</v>
      </c>
    </row>
    <row r="45" spans="1:12" x14ac:dyDescent="0.4">
      <c r="A45" s="86" t="s">
        <v>76</v>
      </c>
      <c r="B45" s="64">
        <f>'[9]9月動向(20)'!B44-'９月(上旬)'!B45</f>
        <v>790</v>
      </c>
      <c r="C45" s="64">
        <f>'[9]9月動向(20)'!C44-'９月(上旬)'!C45</f>
        <v>1016</v>
      </c>
      <c r="D45" s="27">
        <f t="shared" si="0"/>
        <v>0.77755905511811019</v>
      </c>
      <c r="E45" s="18">
        <f t="shared" si="1"/>
        <v>-226</v>
      </c>
      <c r="F45" s="64">
        <f>'[9]9月動向(20)'!F44-'９月(上旬)'!F45</f>
        <v>1260</v>
      </c>
      <c r="G45" s="64">
        <f>'[9]9月動向(20)'!G44-'９月(上旬)'!G45</f>
        <v>1260</v>
      </c>
      <c r="H45" s="27">
        <f t="shared" si="2"/>
        <v>1</v>
      </c>
      <c r="I45" s="18">
        <f t="shared" si="3"/>
        <v>0</v>
      </c>
      <c r="J45" s="27">
        <f t="shared" si="4"/>
        <v>0.62698412698412698</v>
      </c>
      <c r="K45" s="27">
        <f t="shared" si="5"/>
        <v>0.80634920634920637</v>
      </c>
      <c r="L45" s="32">
        <f t="shared" si="6"/>
        <v>-0.17936507936507939</v>
      </c>
    </row>
    <row r="46" spans="1:12" x14ac:dyDescent="0.4">
      <c r="A46" s="86" t="s">
        <v>75</v>
      </c>
      <c r="B46" s="64">
        <f>'[9]9月動向(20)'!B45-'９月(上旬)'!B46</f>
        <v>1091</v>
      </c>
      <c r="C46" s="64">
        <f>'[9]9月動向(20)'!C45-'９月(上旬)'!C46</f>
        <v>1057</v>
      </c>
      <c r="D46" s="27">
        <f t="shared" si="0"/>
        <v>1.032166508987701</v>
      </c>
      <c r="E46" s="18">
        <f t="shared" si="1"/>
        <v>34</v>
      </c>
      <c r="F46" s="64">
        <f>'[9]9月動向(20)'!F45-'９月(上旬)'!F46</f>
        <v>1260</v>
      </c>
      <c r="G46" s="64">
        <f>'[9]9月動向(20)'!G45-'９月(上旬)'!G46</f>
        <v>1260</v>
      </c>
      <c r="H46" s="27">
        <f t="shared" si="2"/>
        <v>1</v>
      </c>
      <c r="I46" s="18">
        <f t="shared" si="3"/>
        <v>0</v>
      </c>
      <c r="J46" s="27">
        <f t="shared" si="4"/>
        <v>0.86587301587301591</v>
      </c>
      <c r="K46" s="27">
        <f t="shared" si="5"/>
        <v>0.83888888888888891</v>
      </c>
      <c r="L46" s="32">
        <f t="shared" si="6"/>
        <v>2.6984126984126999E-2</v>
      </c>
    </row>
    <row r="47" spans="1:12" x14ac:dyDescent="0.4">
      <c r="A47" s="86" t="s">
        <v>147</v>
      </c>
      <c r="B47" s="64">
        <f>'[9]9月動向(20)'!B46-'９月(上旬)'!B47</f>
        <v>1027</v>
      </c>
      <c r="C47" s="64">
        <f>'[9]9月動向(20)'!C46-'９月(上旬)'!C47</f>
        <v>1473</v>
      </c>
      <c r="D47" s="27">
        <f t="shared" si="0"/>
        <v>0.69721656483367278</v>
      </c>
      <c r="E47" s="18">
        <f t="shared" si="1"/>
        <v>-446</v>
      </c>
      <c r="F47" s="64">
        <f>'[9]9月動向(20)'!F46-'９月(上旬)'!F47</f>
        <v>1660</v>
      </c>
      <c r="G47" s="64">
        <f>'[9]9月動向(20)'!G46-'９月(上旬)'!G47</f>
        <v>1660</v>
      </c>
      <c r="H47" s="27">
        <f t="shared" si="2"/>
        <v>1</v>
      </c>
      <c r="I47" s="18">
        <f t="shared" si="3"/>
        <v>0</v>
      </c>
      <c r="J47" s="27">
        <f t="shared" si="4"/>
        <v>0.61867469879518078</v>
      </c>
      <c r="K47" s="27">
        <f t="shared" si="5"/>
        <v>0.88734939759036147</v>
      </c>
      <c r="L47" s="32">
        <f t="shared" si="6"/>
        <v>-0.26867469879518069</v>
      </c>
    </row>
    <row r="48" spans="1:12" x14ac:dyDescent="0.4">
      <c r="A48" s="86" t="s">
        <v>98</v>
      </c>
      <c r="B48" s="64">
        <f>'[9]9月動向(20)'!B47-'９月(上旬)'!B48</f>
        <v>1134</v>
      </c>
      <c r="C48" s="64">
        <f>'[9]9月動向(20)'!C47-'９月(上旬)'!C48</f>
        <v>1057</v>
      </c>
      <c r="D48" s="27">
        <f t="shared" si="0"/>
        <v>1.0728476821192052</v>
      </c>
      <c r="E48" s="18">
        <f t="shared" si="1"/>
        <v>77</v>
      </c>
      <c r="F48" s="64">
        <f>'[9]9月動向(20)'!F47-'９月(上旬)'!F48</f>
        <v>1260</v>
      </c>
      <c r="G48" s="64">
        <f>'[9]9月動向(20)'!G47-'９月(上旬)'!G48</f>
        <v>1260</v>
      </c>
      <c r="H48" s="27">
        <f t="shared" si="2"/>
        <v>1</v>
      </c>
      <c r="I48" s="18">
        <f t="shared" si="3"/>
        <v>0</v>
      </c>
      <c r="J48" s="27">
        <f t="shared" si="4"/>
        <v>0.9</v>
      </c>
      <c r="K48" s="27">
        <f t="shared" si="5"/>
        <v>0.83888888888888891</v>
      </c>
      <c r="L48" s="32">
        <f t="shared" si="6"/>
        <v>6.1111111111111116E-2</v>
      </c>
    </row>
    <row r="49" spans="1:12" x14ac:dyDescent="0.4">
      <c r="A49" s="86" t="s">
        <v>146</v>
      </c>
      <c r="B49" s="64">
        <f>'[9]9月動向(20)'!B48-'９月(上旬)'!B49</f>
        <v>1221</v>
      </c>
      <c r="C49" s="64">
        <f>'[9]9月動向(20)'!C48-'９月(上旬)'!C49</f>
        <v>1220</v>
      </c>
      <c r="D49" s="27">
        <f t="shared" si="0"/>
        <v>1.0008196721311475</v>
      </c>
      <c r="E49" s="18">
        <f t="shared" si="1"/>
        <v>1</v>
      </c>
      <c r="F49" s="64">
        <f>'[9]9月動向(20)'!F48-'９月(上旬)'!F49</f>
        <v>1407</v>
      </c>
      <c r="G49" s="64">
        <f>'[9]9月動向(20)'!G48-'９月(上旬)'!G49</f>
        <v>1330</v>
      </c>
      <c r="H49" s="27">
        <f t="shared" si="2"/>
        <v>1.0578947368421052</v>
      </c>
      <c r="I49" s="18">
        <f t="shared" si="3"/>
        <v>77</v>
      </c>
      <c r="J49" s="27">
        <f t="shared" si="4"/>
        <v>0.86780383795309168</v>
      </c>
      <c r="K49" s="27">
        <f t="shared" si="5"/>
        <v>0.91729323308270672</v>
      </c>
      <c r="L49" s="32">
        <f t="shared" si="6"/>
        <v>-4.9489395129615033E-2</v>
      </c>
    </row>
    <row r="50" spans="1:12" x14ac:dyDescent="0.4">
      <c r="A50" s="86" t="s">
        <v>145</v>
      </c>
      <c r="B50" s="64">
        <f>'[9]9月動向(20)'!B49-'９月(上旬)'!B50</f>
        <v>1109</v>
      </c>
      <c r="C50" s="64">
        <f>'[9]9月動向(20)'!C49-'９月(上旬)'!C50</f>
        <v>1043</v>
      </c>
      <c r="D50" s="27">
        <f t="shared" si="0"/>
        <v>1.0632790028763184</v>
      </c>
      <c r="E50" s="18">
        <f t="shared" si="1"/>
        <v>66</v>
      </c>
      <c r="F50" s="64">
        <f>'[9]9月動向(20)'!F49-'９月(上旬)'!F50</f>
        <v>1260</v>
      </c>
      <c r="G50" s="64">
        <f>'[9]9月動向(20)'!G49-'９月(上旬)'!G50</f>
        <v>1260</v>
      </c>
      <c r="H50" s="27">
        <f t="shared" si="2"/>
        <v>1</v>
      </c>
      <c r="I50" s="18">
        <f t="shared" si="3"/>
        <v>0</v>
      </c>
      <c r="J50" s="27">
        <f t="shared" si="4"/>
        <v>0.88015873015873014</v>
      </c>
      <c r="K50" s="27">
        <f t="shared" si="5"/>
        <v>0.82777777777777772</v>
      </c>
      <c r="L50" s="32">
        <f t="shared" si="6"/>
        <v>5.2380952380952417E-2</v>
      </c>
    </row>
    <row r="51" spans="1:12" x14ac:dyDescent="0.4">
      <c r="A51" s="85" t="s">
        <v>144</v>
      </c>
      <c r="B51" s="61">
        <f>'[9]9月動向(20)'!B50-'９月(上旬)'!B51</f>
        <v>1183</v>
      </c>
      <c r="C51" s="61">
        <f>'[9]9月動向(20)'!C50-'９月(上旬)'!C51</f>
        <v>1159</v>
      </c>
      <c r="D51" s="36">
        <f t="shared" si="0"/>
        <v>1.0207075064710958</v>
      </c>
      <c r="E51" s="16">
        <f t="shared" si="1"/>
        <v>24</v>
      </c>
      <c r="F51" s="61">
        <f>'[9]9月動向(20)'!F50-'９月(上旬)'!F51</f>
        <v>1267</v>
      </c>
      <c r="G51" s="61">
        <f>'[9]9月動向(20)'!G50-'９月(上旬)'!G51</f>
        <v>1260</v>
      </c>
      <c r="H51" s="36">
        <f t="shared" si="2"/>
        <v>1.0055555555555555</v>
      </c>
      <c r="I51" s="16">
        <f t="shared" si="3"/>
        <v>7</v>
      </c>
      <c r="J51" s="36">
        <f t="shared" si="4"/>
        <v>0.93370165745856348</v>
      </c>
      <c r="K51" s="36">
        <f t="shared" si="5"/>
        <v>0.91984126984126979</v>
      </c>
      <c r="L51" s="35">
        <f t="shared" si="6"/>
        <v>1.386038761729369E-2</v>
      </c>
    </row>
    <row r="52" spans="1:12" x14ac:dyDescent="0.4">
      <c r="A52" s="84" t="s">
        <v>218</v>
      </c>
      <c r="B52" s="43">
        <f>B53</f>
        <v>1910</v>
      </c>
      <c r="C52" s="130" t="s">
        <v>212</v>
      </c>
      <c r="D52" s="130" t="s">
        <v>212</v>
      </c>
      <c r="E52" s="130" t="s">
        <v>212</v>
      </c>
      <c r="F52" s="132">
        <f>F53</f>
        <v>2391</v>
      </c>
      <c r="G52" s="130" t="s">
        <v>212</v>
      </c>
      <c r="H52" s="130" t="s">
        <v>212</v>
      </c>
      <c r="I52" s="130" t="s">
        <v>212</v>
      </c>
      <c r="J52" s="131">
        <f>B52/F52</f>
        <v>0.79882894186532827</v>
      </c>
      <c r="K52" s="130" t="s">
        <v>212</v>
      </c>
      <c r="L52" s="130" t="s">
        <v>212</v>
      </c>
    </row>
    <row r="53" spans="1:12" x14ac:dyDescent="0.4">
      <c r="A53" s="83" t="s">
        <v>217</v>
      </c>
      <c r="B53" s="82">
        <f>'[9]9月動向(20)'!B52</f>
        <v>1910</v>
      </c>
      <c r="C53" s="130" t="s">
        <v>212</v>
      </c>
      <c r="D53" s="130" t="s">
        <v>212</v>
      </c>
      <c r="E53" s="130" t="s">
        <v>212</v>
      </c>
      <c r="F53" s="82">
        <f>'[9]9月動向(20)'!F52</f>
        <v>2391</v>
      </c>
      <c r="G53" s="130" t="s">
        <v>212</v>
      </c>
      <c r="H53" s="130" t="s">
        <v>212</v>
      </c>
      <c r="I53" s="130" t="s">
        <v>212</v>
      </c>
      <c r="J53" s="81">
        <f>B53/F53</f>
        <v>0.79882894186532827</v>
      </c>
      <c r="K53" s="130" t="s">
        <v>212</v>
      </c>
      <c r="L53" s="130" t="s">
        <v>212</v>
      </c>
    </row>
    <row r="54" spans="1:12" x14ac:dyDescent="0.4">
      <c r="A54" s="12" t="s">
        <v>211</v>
      </c>
      <c r="C54" s="12"/>
      <c r="E54" s="14"/>
      <c r="G54" s="12"/>
      <c r="I54" s="14"/>
      <c r="K54" s="12"/>
    </row>
    <row r="55" spans="1:12" x14ac:dyDescent="0.4">
      <c r="C55" s="12"/>
      <c r="E55" s="14"/>
      <c r="G55" s="12"/>
      <c r="I55" s="14"/>
      <c r="K55" s="12"/>
    </row>
    <row r="56" spans="1:12" x14ac:dyDescent="0.4">
      <c r="C56" s="12"/>
      <c r="E56" s="14"/>
      <c r="G56" s="12"/>
      <c r="I56" s="14"/>
      <c r="K56" s="12"/>
    </row>
    <row r="57" spans="1:12" x14ac:dyDescent="0.4">
      <c r="C57" s="12"/>
      <c r="E57" s="14"/>
      <c r="G57" s="12"/>
      <c r="I57" s="14"/>
      <c r="K57" s="12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2005年月間（上中下旬）動向９月</oddHeader>
    <oddFooter>&amp;L沖縄県&amp;C&amp;P ﾍﾟｰｼﾞ&amp;R&amp;D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９月(下旬)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221</v>
      </c>
      <c r="C4" s="177" t="s">
        <v>220</v>
      </c>
      <c r="D4" s="176" t="s">
        <v>87</v>
      </c>
      <c r="E4" s="176"/>
      <c r="F4" s="173" t="str">
        <f>+B4</f>
        <v>(05'9/21～30)</v>
      </c>
      <c r="G4" s="173" t="str">
        <f>+C4</f>
        <v>(04'9/21～30)</v>
      </c>
      <c r="H4" s="176" t="s">
        <v>87</v>
      </c>
      <c r="I4" s="176"/>
      <c r="J4" s="173" t="str">
        <f>+B4</f>
        <v>(05'9/21～30)</v>
      </c>
      <c r="K4" s="173" t="str">
        <f>+C4</f>
        <v>(04'9/21～30)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+B7+B33</f>
        <v>169440</v>
      </c>
      <c r="C6" s="43">
        <f>+C7+C33</f>
        <v>149025</v>
      </c>
      <c r="D6" s="20">
        <f t="shared" ref="D6:D51" si="0">+B6/C6</f>
        <v>1.136990437845999</v>
      </c>
      <c r="E6" s="21">
        <f t="shared" ref="E6:E51" si="1">+B6-C6</f>
        <v>20415</v>
      </c>
      <c r="F6" s="43">
        <f>+F7+F33</f>
        <v>227446</v>
      </c>
      <c r="G6" s="43">
        <f>+G7+G33</f>
        <v>202882</v>
      </c>
      <c r="H6" s="20">
        <f t="shared" ref="H6:H51" si="2">+F6/G6</f>
        <v>1.1210753048570106</v>
      </c>
      <c r="I6" s="21">
        <f t="shared" ref="I6:I51" si="3">+F6-G6</f>
        <v>24564</v>
      </c>
      <c r="J6" s="20">
        <f t="shared" ref="J6:J51" si="4">+B6/F6</f>
        <v>0.74496803636907227</v>
      </c>
      <c r="K6" s="20">
        <f t="shared" ref="K6:K51" si="5">+C6/G6</f>
        <v>0.73454027464240301</v>
      </c>
      <c r="L6" s="33">
        <f t="shared" ref="L6:L51" si="6">+J6-K6</f>
        <v>1.042776172666926E-2</v>
      </c>
    </row>
    <row r="7" spans="1:12" s="13" customFormat="1" x14ac:dyDescent="0.4">
      <c r="A7" s="84" t="s">
        <v>84</v>
      </c>
      <c r="B7" s="43">
        <f>+B8+B15+B30</f>
        <v>86238</v>
      </c>
      <c r="C7" s="43">
        <f>+C8+C15+C30</f>
        <v>74420</v>
      </c>
      <c r="D7" s="20">
        <f t="shared" si="0"/>
        <v>1.1588013974737974</v>
      </c>
      <c r="E7" s="21">
        <f t="shared" si="1"/>
        <v>11818</v>
      </c>
      <c r="F7" s="43">
        <f>+F8+F15+F30</f>
        <v>114287</v>
      </c>
      <c r="G7" s="43">
        <f>+G8+G15+G30</f>
        <v>100859</v>
      </c>
      <c r="H7" s="20">
        <f t="shared" si="2"/>
        <v>1.1331363586789478</v>
      </c>
      <c r="I7" s="21">
        <f t="shared" si="3"/>
        <v>13428</v>
      </c>
      <c r="J7" s="20">
        <f t="shared" si="4"/>
        <v>0.75457401104237576</v>
      </c>
      <c r="K7" s="20">
        <f t="shared" si="5"/>
        <v>0.73786176741788045</v>
      </c>
      <c r="L7" s="33">
        <f t="shared" si="6"/>
        <v>1.6712243624495304E-2</v>
      </c>
    </row>
    <row r="8" spans="1:12" x14ac:dyDescent="0.4">
      <c r="A8" s="110" t="s">
        <v>91</v>
      </c>
      <c r="B8" s="46">
        <f>SUM(B9:B14)</f>
        <v>71003</v>
      </c>
      <c r="C8" s="46">
        <f>SUM(C9:C14)</f>
        <v>60406</v>
      </c>
      <c r="D8" s="38">
        <f t="shared" si="0"/>
        <v>1.1754295930867795</v>
      </c>
      <c r="E8" s="109">
        <f t="shared" si="1"/>
        <v>10597</v>
      </c>
      <c r="F8" s="46">
        <f>SUM(F9:F14)</f>
        <v>94127</v>
      </c>
      <c r="G8" s="46">
        <f>SUM(G9:G14)</f>
        <v>80816</v>
      </c>
      <c r="H8" s="38">
        <f t="shared" si="2"/>
        <v>1.1647074836666007</v>
      </c>
      <c r="I8" s="109">
        <f t="shared" si="3"/>
        <v>13311</v>
      </c>
      <c r="J8" s="38">
        <f t="shared" si="4"/>
        <v>0.75433191326611915</v>
      </c>
      <c r="K8" s="38">
        <f t="shared" si="5"/>
        <v>0.74745099980201946</v>
      </c>
      <c r="L8" s="108">
        <f t="shared" si="6"/>
        <v>6.8809134640996916E-3</v>
      </c>
    </row>
    <row r="9" spans="1:12" x14ac:dyDescent="0.4">
      <c r="A9" s="88" t="s">
        <v>82</v>
      </c>
      <c r="B9" s="69">
        <f>'９月(月間)'!B9-'[9]9月動向(20)'!B8</f>
        <v>40978</v>
      </c>
      <c r="C9" s="69">
        <f>'９月(月間)'!C9-'[9]9月動向(20)'!C8</f>
        <v>37082</v>
      </c>
      <c r="D9" s="25">
        <f t="shared" si="0"/>
        <v>1.1050644517555688</v>
      </c>
      <c r="E9" s="26">
        <f t="shared" si="1"/>
        <v>3896</v>
      </c>
      <c r="F9" s="69">
        <f>'９月(月間)'!F9-'[9]9月動向(20)'!F8</f>
        <v>51345</v>
      </c>
      <c r="G9" s="69">
        <f>'９月(月間)'!G9-'[9]9月動向(20)'!G8</f>
        <v>46688</v>
      </c>
      <c r="H9" s="25">
        <f t="shared" si="2"/>
        <v>1.0997472583961618</v>
      </c>
      <c r="I9" s="26">
        <f t="shared" si="3"/>
        <v>4657</v>
      </c>
      <c r="J9" s="25">
        <f t="shared" si="4"/>
        <v>0.79809134287661898</v>
      </c>
      <c r="K9" s="25">
        <f t="shared" si="5"/>
        <v>0.79425119945167921</v>
      </c>
      <c r="L9" s="24">
        <f t="shared" si="6"/>
        <v>3.8401434249397681E-3</v>
      </c>
    </row>
    <row r="10" spans="1:12" x14ac:dyDescent="0.4">
      <c r="A10" s="86" t="s">
        <v>83</v>
      </c>
      <c r="B10" s="69">
        <f>'９月(月間)'!B10-'[9]9月動向(20)'!B9</f>
        <v>10261</v>
      </c>
      <c r="C10" s="69">
        <f>'９月(月間)'!C10-'[9]9月動向(20)'!C9</f>
        <v>8240</v>
      </c>
      <c r="D10" s="27">
        <f t="shared" si="0"/>
        <v>1.2452669902912621</v>
      </c>
      <c r="E10" s="18">
        <f t="shared" si="1"/>
        <v>2021</v>
      </c>
      <c r="F10" s="69">
        <f>'９月(月間)'!F10-'[9]9月動向(20)'!F9</f>
        <v>13244</v>
      </c>
      <c r="G10" s="69">
        <f>'９月(月間)'!G10-'[9]9月動向(20)'!G9</f>
        <v>12258</v>
      </c>
      <c r="H10" s="27">
        <f t="shared" si="2"/>
        <v>1.080437265459292</v>
      </c>
      <c r="I10" s="18">
        <f t="shared" si="3"/>
        <v>986</v>
      </c>
      <c r="J10" s="27">
        <f t="shared" si="4"/>
        <v>0.77476593174267594</v>
      </c>
      <c r="K10" s="27">
        <f t="shared" si="5"/>
        <v>0.67221406428454888</v>
      </c>
      <c r="L10" s="32">
        <f t="shared" si="6"/>
        <v>0.10255186745812706</v>
      </c>
    </row>
    <row r="11" spans="1:12" x14ac:dyDescent="0.4">
      <c r="A11" s="86" t="s">
        <v>96</v>
      </c>
      <c r="B11" s="69">
        <f>'９月(月間)'!B11-'[9]9月動向(20)'!B10</f>
        <v>3505</v>
      </c>
      <c r="C11" s="69">
        <f>'９月(月間)'!C11-'[9]9月動向(20)'!C10</f>
        <v>1851</v>
      </c>
      <c r="D11" s="27">
        <f t="shared" si="0"/>
        <v>1.8935710426796326</v>
      </c>
      <c r="E11" s="18">
        <f t="shared" si="1"/>
        <v>1654</v>
      </c>
      <c r="F11" s="69">
        <f>'９月(月間)'!F11-'[9]9月動向(20)'!F10</f>
        <v>5400</v>
      </c>
      <c r="G11" s="69">
        <f>'９月(月間)'!G11-'[9]9月動向(20)'!G10</f>
        <v>2430</v>
      </c>
      <c r="H11" s="27">
        <f t="shared" si="2"/>
        <v>2.2222222222222223</v>
      </c>
      <c r="I11" s="18">
        <f t="shared" si="3"/>
        <v>2970</v>
      </c>
      <c r="J11" s="27">
        <f t="shared" si="4"/>
        <v>0.64907407407407403</v>
      </c>
      <c r="K11" s="27">
        <f t="shared" si="5"/>
        <v>0.7617283950617284</v>
      </c>
      <c r="L11" s="32">
        <f t="shared" si="6"/>
        <v>-0.11265432098765438</v>
      </c>
    </row>
    <row r="12" spans="1:12" x14ac:dyDescent="0.4">
      <c r="A12" s="86" t="s">
        <v>80</v>
      </c>
      <c r="B12" s="69">
        <f>'９月(月間)'!B12-'[9]9月動向(20)'!B11</f>
        <v>7343</v>
      </c>
      <c r="C12" s="69">
        <f>'９月(月間)'!C12-'[9]9月動向(20)'!C11</f>
        <v>5676</v>
      </c>
      <c r="D12" s="27">
        <f t="shared" si="0"/>
        <v>1.2936927413671599</v>
      </c>
      <c r="E12" s="18">
        <f t="shared" si="1"/>
        <v>1667</v>
      </c>
      <c r="F12" s="69">
        <f>'９月(月間)'!F12-'[9]9月動向(20)'!F11</f>
        <v>9330</v>
      </c>
      <c r="G12" s="69">
        <f>'９月(月間)'!G12-'[9]9月動向(20)'!G11</f>
        <v>8370</v>
      </c>
      <c r="H12" s="27">
        <f t="shared" si="2"/>
        <v>1.1146953405017921</v>
      </c>
      <c r="I12" s="18">
        <f t="shared" si="3"/>
        <v>960</v>
      </c>
      <c r="J12" s="27">
        <f t="shared" si="4"/>
        <v>0.78703108252947485</v>
      </c>
      <c r="K12" s="27">
        <f t="shared" si="5"/>
        <v>0.67813620071684588</v>
      </c>
      <c r="L12" s="32">
        <f t="shared" si="6"/>
        <v>0.10889488181262896</v>
      </c>
    </row>
    <row r="13" spans="1:12" x14ac:dyDescent="0.4">
      <c r="A13" s="86" t="s">
        <v>81</v>
      </c>
      <c r="B13" s="69">
        <f>'９月(月間)'!B13-'[9]9月動向(20)'!B12</f>
        <v>5781</v>
      </c>
      <c r="C13" s="69">
        <f>'９月(月間)'!C13-'[9]9月動向(20)'!C12</f>
        <v>5464</v>
      </c>
      <c r="D13" s="27">
        <f t="shared" si="0"/>
        <v>1.0580161054172768</v>
      </c>
      <c r="E13" s="18">
        <f t="shared" si="1"/>
        <v>317</v>
      </c>
      <c r="F13" s="69">
        <f>'９月(月間)'!F13-'[9]9月動向(20)'!F12</f>
        <v>10760</v>
      </c>
      <c r="G13" s="69">
        <f>'９月(月間)'!G13-'[9]9月動向(20)'!G12</f>
        <v>8640</v>
      </c>
      <c r="H13" s="27">
        <f t="shared" si="2"/>
        <v>1.2453703703703705</v>
      </c>
      <c r="I13" s="18">
        <f t="shared" si="3"/>
        <v>2120</v>
      </c>
      <c r="J13" s="27">
        <f t="shared" si="4"/>
        <v>0.53726765799256504</v>
      </c>
      <c r="K13" s="27">
        <f t="shared" si="5"/>
        <v>0.63240740740740742</v>
      </c>
      <c r="L13" s="32">
        <f t="shared" si="6"/>
        <v>-9.5139749414842378E-2</v>
      </c>
    </row>
    <row r="14" spans="1:12" x14ac:dyDescent="0.4">
      <c r="A14" s="89" t="s">
        <v>165</v>
      </c>
      <c r="B14" s="69">
        <f>'９月(月間)'!B14-'[9]9月動向(20)'!B13</f>
        <v>3135</v>
      </c>
      <c r="C14" s="69">
        <f>'９月(月間)'!C14-'[9]9月動向(20)'!C13</f>
        <v>2093</v>
      </c>
      <c r="D14" s="29">
        <f t="shared" si="0"/>
        <v>1.4978499761108457</v>
      </c>
      <c r="E14" s="28">
        <f t="shared" si="1"/>
        <v>1042</v>
      </c>
      <c r="F14" s="69">
        <f>'９月(月間)'!F14-'[9]9月動向(20)'!F13</f>
        <v>4048</v>
      </c>
      <c r="G14" s="69">
        <f>'９月(月間)'!G14-'[9]9月動向(20)'!G13</f>
        <v>2430</v>
      </c>
      <c r="H14" s="27">
        <f t="shared" si="2"/>
        <v>1.665843621399177</v>
      </c>
      <c r="I14" s="18">
        <f t="shared" si="3"/>
        <v>1618</v>
      </c>
      <c r="J14" s="29">
        <f t="shared" si="4"/>
        <v>0.77445652173913049</v>
      </c>
      <c r="K14" s="29">
        <f t="shared" si="5"/>
        <v>0.86131687242798349</v>
      </c>
      <c r="L14" s="57">
        <f t="shared" si="6"/>
        <v>-8.6860350688853005E-2</v>
      </c>
    </row>
    <row r="15" spans="1:12" x14ac:dyDescent="0.4">
      <c r="A15" s="107" t="s">
        <v>90</v>
      </c>
      <c r="B15" s="48">
        <f>SUM(B16:B29)</f>
        <v>14128</v>
      </c>
      <c r="C15" s="48">
        <f>SUM(C16:C29)</f>
        <v>12958</v>
      </c>
      <c r="D15" s="31">
        <f t="shared" si="0"/>
        <v>1.0902917116839019</v>
      </c>
      <c r="E15" s="19">
        <f t="shared" si="1"/>
        <v>1170</v>
      </c>
      <c r="F15" s="48">
        <f>SUM(F16:F29)</f>
        <v>18600</v>
      </c>
      <c r="G15" s="48">
        <f>SUM(G16:G29)</f>
        <v>18600</v>
      </c>
      <c r="H15" s="31">
        <f t="shared" si="2"/>
        <v>1</v>
      </c>
      <c r="I15" s="19">
        <f t="shared" si="3"/>
        <v>0</v>
      </c>
      <c r="J15" s="31">
        <f t="shared" si="4"/>
        <v>0.75956989247311824</v>
      </c>
      <c r="K15" s="31">
        <f t="shared" si="5"/>
        <v>0.69666666666666666</v>
      </c>
      <c r="L15" s="30">
        <f t="shared" si="6"/>
        <v>6.2903225806451579E-2</v>
      </c>
    </row>
    <row r="16" spans="1:12" x14ac:dyDescent="0.4">
      <c r="A16" s="88" t="s">
        <v>157</v>
      </c>
      <c r="B16" s="69">
        <f>'９月(月間)'!B16-'[9]9月動向(20)'!B15</f>
        <v>726</v>
      </c>
      <c r="C16" s="69">
        <f>'９月(月間)'!C16-'[9]9月動向(20)'!C15</f>
        <v>632</v>
      </c>
      <c r="D16" s="25">
        <f t="shared" si="0"/>
        <v>1.1487341772151898</v>
      </c>
      <c r="E16" s="26">
        <f t="shared" si="1"/>
        <v>94</v>
      </c>
      <c r="F16" s="69">
        <f>'９月(月間)'!F16-'[9]9月動向(20)'!F15</f>
        <v>1050</v>
      </c>
      <c r="G16" s="69">
        <f>'９月(月間)'!G16-'[9]9月動向(20)'!G15</f>
        <v>750</v>
      </c>
      <c r="H16" s="25">
        <f t="shared" si="2"/>
        <v>1.4</v>
      </c>
      <c r="I16" s="26">
        <f t="shared" si="3"/>
        <v>300</v>
      </c>
      <c r="J16" s="25">
        <f t="shared" si="4"/>
        <v>0.69142857142857139</v>
      </c>
      <c r="K16" s="25">
        <f t="shared" si="5"/>
        <v>0.84266666666666667</v>
      </c>
      <c r="L16" s="24">
        <f t="shared" si="6"/>
        <v>-0.15123809523809528</v>
      </c>
    </row>
    <row r="17" spans="1:12" x14ac:dyDescent="0.4">
      <c r="A17" s="86" t="s">
        <v>155</v>
      </c>
      <c r="B17" s="69">
        <f>'９月(月間)'!B17-'[9]9月動向(20)'!B16</f>
        <v>1230</v>
      </c>
      <c r="C17" s="69">
        <f>'９月(月間)'!C17-'[9]9月動向(20)'!C16</f>
        <v>1102</v>
      </c>
      <c r="D17" s="27">
        <f t="shared" si="0"/>
        <v>1.116152450090744</v>
      </c>
      <c r="E17" s="18">
        <f t="shared" si="1"/>
        <v>128</v>
      </c>
      <c r="F17" s="69">
        <f>'９月(月間)'!F17-'[9]9月動向(20)'!F16</f>
        <v>1500</v>
      </c>
      <c r="G17" s="69">
        <f>'９月(月間)'!G17-'[9]9月動向(20)'!G16</f>
        <v>1500</v>
      </c>
      <c r="H17" s="27">
        <f t="shared" si="2"/>
        <v>1</v>
      </c>
      <c r="I17" s="18">
        <f t="shared" si="3"/>
        <v>0</v>
      </c>
      <c r="J17" s="27">
        <f t="shared" si="4"/>
        <v>0.82</v>
      </c>
      <c r="K17" s="27">
        <f t="shared" si="5"/>
        <v>0.73466666666666669</v>
      </c>
      <c r="L17" s="32">
        <f t="shared" si="6"/>
        <v>8.5333333333333261E-2</v>
      </c>
    </row>
    <row r="18" spans="1:12" x14ac:dyDescent="0.4">
      <c r="A18" s="86" t="s">
        <v>160</v>
      </c>
      <c r="B18" s="69">
        <f>'９月(月間)'!B18-'[9]9月動向(20)'!B17</f>
        <v>1368</v>
      </c>
      <c r="C18" s="69">
        <f>'９月(月間)'!C18-'[9]9月動向(20)'!C17</f>
        <v>1350</v>
      </c>
      <c r="D18" s="27">
        <f t="shared" si="0"/>
        <v>1.0133333333333334</v>
      </c>
      <c r="E18" s="18">
        <f t="shared" si="1"/>
        <v>18</v>
      </c>
      <c r="F18" s="69">
        <f>'９月(月間)'!F18-'[9]9月動向(20)'!F17</f>
        <v>1500</v>
      </c>
      <c r="G18" s="69">
        <f>'９月(月間)'!G18-'[9]9月動向(20)'!G17</f>
        <v>1500</v>
      </c>
      <c r="H18" s="27">
        <f t="shared" si="2"/>
        <v>1</v>
      </c>
      <c r="I18" s="18">
        <f t="shared" si="3"/>
        <v>0</v>
      </c>
      <c r="J18" s="27">
        <f t="shared" si="4"/>
        <v>0.91200000000000003</v>
      </c>
      <c r="K18" s="27">
        <f t="shared" si="5"/>
        <v>0.9</v>
      </c>
      <c r="L18" s="32">
        <f t="shared" si="6"/>
        <v>1.2000000000000011E-2</v>
      </c>
    </row>
    <row r="19" spans="1:12" x14ac:dyDescent="0.4">
      <c r="A19" s="86" t="s">
        <v>153</v>
      </c>
      <c r="B19" s="69">
        <f>'９月(月間)'!B19-'[9]9月動向(20)'!B18</f>
        <v>1432</v>
      </c>
      <c r="C19" s="69">
        <f>'９月(月間)'!C19-'[9]9月動向(20)'!C18</f>
        <v>1423</v>
      </c>
      <c r="D19" s="27">
        <f t="shared" si="0"/>
        <v>1.0063246661981728</v>
      </c>
      <c r="E19" s="18">
        <f t="shared" si="1"/>
        <v>9</v>
      </c>
      <c r="F19" s="69">
        <f>'９月(月間)'!F19-'[9]9月動向(20)'!F18</f>
        <v>1950</v>
      </c>
      <c r="G19" s="69">
        <f>'９月(月間)'!G19-'[9]9月動向(20)'!G18</f>
        <v>1950</v>
      </c>
      <c r="H19" s="27">
        <f t="shared" si="2"/>
        <v>1</v>
      </c>
      <c r="I19" s="18">
        <f t="shared" si="3"/>
        <v>0</v>
      </c>
      <c r="J19" s="27">
        <f t="shared" si="4"/>
        <v>0.73435897435897435</v>
      </c>
      <c r="K19" s="27">
        <f t="shared" si="5"/>
        <v>0.72974358974358977</v>
      </c>
      <c r="L19" s="32">
        <f t="shared" si="6"/>
        <v>4.6153846153845768E-3</v>
      </c>
    </row>
    <row r="20" spans="1:12" x14ac:dyDescent="0.4">
      <c r="A20" s="86" t="s">
        <v>161</v>
      </c>
      <c r="B20" s="69">
        <f>'９月(月間)'!B20-'[9]9月動向(20)'!B19</f>
        <v>1361</v>
      </c>
      <c r="C20" s="69">
        <f>'９月(月間)'!C20-'[9]9月動向(20)'!C19</f>
        <v>1233</v>
      </c>
      <c r="D20" s="23">
        <f t="shared" si="0"/>
        <v>1.1038118410381184</v>
      </c>
      <c r="E20" s="17">
        <f t="shared" si="1"/>
        <v>128</v>
      </c>
      <c r="F20" s="69">
        <f>'９月(月間)'!F20-'[9]9月動向(20)'!F19</f>
        <v>1500</v>
      </c>
      <c r="G20" s="69">
        <f>'９月(月間)'!G20-'[9]9月動向(20)'!G19</f>
        <v>1350</v>
      </c>
      <c r="H20" s="23">
        <f t="shared" si="2"/>
        <v>1.1111111111111112</v>
      </c>
      <c r="I20" s="17">
        <f t="shared" si="3"/>
        <v>150</v>
      </c>
      <c r="J20" s="23">
        <f t="shared" si="4"/>
        <v>0.90733333333333333</v>
      </c>
      <c r="K20" s="23">
        <f t="shared" si="5"/>
        <v>0.91333333333333333</v>
      </c>
      <c r="L20" s="22">
        <f t="shared" si="6"/>
        <v>-6.0000000000000053E-3</v>
      </c>
    </row>
    <row r="21" spans="1:12" x14ac:dyDescent="0.4">
      <c r="A21" s="87" t="s">
        <v>159</v>
      </c>
      <c r="B21" s="69">
        <f>'９月(月間)'!B21-'[9]9月動向(20)'!B20</f>
        <v>1023</v>
      </c>
      <c r="C21" s="69">
        <f>'９月(月間)'!C21-'[9]9月動向(20)'!C20</f>
        <v>718</v>
      </c>
      <c r="D21" s="27">
        <f t="shared" si="0"/>
        <v>1.424791086350975</v>
      </c>
      <c r="E21" s="18">
        <f t="shared" si="1"/>
        <v>305</v>
      </c>
      <c r="F21" s="69">
        <f>'９月(月間)'!F21-'[9]9月動向(20)'!F20</f>
        <v>1500</v>
      </c>
      <c r="G21" s="69">
        <f>'９月(月間)'!G21-'[9]9月動向(20)'!G20</f>
        <v>1500</v>
      </c>
      <c r="H21" s="27">
        <f t="shared" si="2"/>
        <v>1</v>
      </c>
      <c r="I21" s="18">
        <f t="shared" si="3"/>
        <v>0</v>
      </c>
      <c r="J21" s="27">
        <f t="shared" si="4"/>
        <v>0.68200000000000005</v>
      </c>
      <c r="K21" s="27">
        <f t="shared" si="5"/>
        <v>0.47866666666666668</v>
      </c>
      <c r="L21" s="32">
        <f t="shared" si="6"/>
        <v>0.20333333333333337</v>
      </c>
    </row>
    <row r="22" spans="1:12" x14ac:dyDescent="0.4">
      <c r="A22" s="87" t="s">
        <v>193</v>
      </c>
      <c r="B22" s="69">
        <f>'９月(月間)'!B22-'[9]9月動向(20)'!B21</f>
        <v>865</v>
      </c>
      <c r="C22" s="69">
        <f>'９月(月間)'!C22-'[9]9月動向(20)'!C21</f>
        <v>804</v>
      </c>
      <c r="D22" s="27">
        <f t="shared" si="0"/>
        <v>1.0758706467661692</v>
      </c>
      <c r="E22" s="18">
        <f t="shared" si="1"/>
        <v>61</v>
      </c>
      <c r="F22" s="69">
        <f>'９月(月間)'!F22-'[9]9月動向(20)'!F21</f>
        <v>1500</v>
      </c>
      <c r="G22" s="69">
        <f>'９月(月間)'!G22-'[9]9月動向(20)'!G21</f>
        <v>1200</v>
      </c>
      <c r="H22" s="27">
        <f t="shared" si="2"/>
        <v>1.25</v>
      </c>
      <c r="I22" s="18">
        <f t="shared" si="3"/>
        <v>300</v>
      </c>
      <c r="J22" s="27">
        <f t="shared" si="4"/>
        <v>0.57666666666666666</v>
      </c>
      <c r="K22" s="27">
        <f t="shared" si="5"/>
        <v>0.67</v>
      </c>
      <c r="L22" s="32">
        <f t="shared" si="6"/>
        <v>-9.3333333333333379E-2</v>
      </c>
    </row>
    <row r="23" spans="1:12" x14ac:dyDescent="0.4">
      <c r="A23" s="86" t="s">
        <v>164</v>
      </c>
      <c r="B23" s="69">
        <f>'９月(月間)'!B23-'[9]9月動向(20)'!B22</f>
        <v>1252</v>
      </c>
      <c r="C23" s="69">
        <f>'９月(月間)'!C23-'[9]9月動向(20)'!C22</f>
        <v>1271</v>
      </c>
      <c r="D23" s="27">
        <f t="shared" si="0"/>
        <v>0.98505114083398904</v>
      </c>
      <c r="E23" s="18">
        <f t="shared" si="1"/>
        <v>-19</v>
      </c>
      <c r="F23" s="69">
        <f>'９月(月間)'!F23-'[9]9月動向(20)'!F22</f>
        <v>1500</v>
      </c>
      <c r="G23" s="69">
        <f>'９月(月間)'!G23-'[9]9月動向(20)'!G22</f>
        <v>1800</v>
      </c>
      <c r="H23" s="27">
        <f t="shared" si="2"/>
        <v>0.83333333333333337</v>
      </c>
      <c r="I23" s="18">
        <f t="shared" si="3"/>
        <v>-300</v>
      </c>
      <c r="J23" s="27">
        <f t="shared" si="4"/>
        <v>0.83466666666666667</v>
      </c>
      <c r="K23" s="27">
        <f t="shared" si="5"/>
        <v>0.70611111111111113</v>
      </c>
      <c r="L23" s="32">
        <f t="shared" si="6"/>
        <v>0.12855555555555553</v>
      </c>
    </row>
    <row r="24" spans="1:12" x14ac:dyDescent="0.4">
      <c r="A24" s="86" t="s">
        <v>156</v>
      </c>
      <c r="B24" s="69">
        <f>'９月(月間)'!B24-'[9]9月動向(20)'!B23</f>
        <v>432</v>
      </c>
      <c r="C24" s="69">
        <f>'９月(月間)'!C24-'[9]9月動向(20)'!C23</f>
        <v>377</v>
      </c>
      <c r="D24" s="23">
        <f t="shared" si="0"/>
        <v>1.1458885941644563</v>
      </c>
      <c r="E24" s="17">
        <f t="shared" si="1"/>
        <v>55</v>
      </c>
      <c r="F24" s="69">
        <f>'９月(月間)'!F24-'[9]9月動向(20)'!F23</f>
        <v>600</v>
      </c>
      <c r="G24" s="69">
        <f>'９月(月間)'!G24-'[9]9月動向(20)'!G23</f>
        <v>600</v>
      </c>
      <c r="H24" s="23">
        <f t="shared" si="2"/>
        <v>1</v>
      </c>
      <c r="I24" s="17">
        <f t="shared" si="3"/>
        <v>0</v>
      </c>
      <c r="J24" s="23">
        <f t="shared" si="4"/>
        <v>0.72</v>
      </c>
      <c r="K24" s="23">
        <f t="shared" si="5"/>
        <v>0.6283333333333333</v>
      </c>
      <c r="L24" s="22">
        <f t="shared" si="6"/>
        <v>9.1666666666666674E-2</v>
      </c>
    </row>
    <row r="25" spans="1:12" x14ac:dyDescent="0.4">
      <c r="A25" s="87" t="s">
        <v>163</v>
      </c>
      <c r="B25" s="69">
        <f>'９月(月間)'!B25-'[9]9月動向(20)'!B24</f>
        <v>1312</v>
      </c>
      <c r="C25" s="69">
        <f>'９月(月間)'!C25-'[9]9月動向(20)'!C24</f>
        <v>1183</v>
      </c>
      <c r="D25" s="27">
        <f t="shared" si="0"/>
        <v>1.1090448013524936</v>
      </c>
      <c r="E25" s="18">
        <f t="shared" si="1"/>
        <v>129</v>
      </c>
      <c r="F25" s="69">
        <f>'９月(月間)'!F25-'[9]9月動向(20)'!F24</f>
        <v>1500</v>
      </c>
      <c r="G25" s="69">
        <f>'９月(月間)'!G25-'[9]9月動向(20)'!G24</f>
        <v>1800</v>
      </c>
      <c r="H25" s="27">
        <f t="shared" si="2"/>
        <v>0.83333333333333337</v>
      </c>
      <c r="I25" s="18">
        <f t="shared" si="3"/>
        <v>-300</v>
      </c>
      <c r="J25" s="27">
        <f t="shared" si="4"/>
        <v>0.8746666666666667</v>
      </c>
      <c r="K25" s="27">
        <f t="shared" si="5"/>
        <v>0.65722222222222226</v>
      </c>
      <c r="L25" s="32">
        <f t="shared" si="6"/>
        <v>0.21744444444444444</v>
      </c>
    </row>
    <row r="26" spans="1:12" x14ac:dyDescent="0.4">
      <c r="A26" s="86" t="s">
        <v>154</v>
      </c>
      <c r="B26" s="69">
        <f>'９月(月間)'!B26-'[9]9月動向(20)'!B25</f>
        <v>1001</v>
      </c>
      <c r="C26" s="69">
        <f>'９月(月間)'!C26-'[9]9月動向(20)'!C25</f>
        <v>926</v>
      </c>
      <c r="D26" s="27">
        <f t="shared" si="0"/>
        <v>1.0809935205183585</v>
      </c>
      <c r="E26" s="18">
        <f t="shared" si="1"/>
        <v>75</v>
      </c>
      <c r="F26" s="69">
        <f>'９月(月間)'!F26-'[9]9月動向(20)'!F25</f>
        <v>1500</v>
      </c>
      <c r="G26" s="69">
        <f>'９月(月間)'!G26-'[9]9月動向(20)'!G25</f>
        <v>1650</v>
      </c>
      <c r="H26" s="27">
        <f t="shared" si="2"/>
        <v>0.90909090909090906</v>
      </c>
      <c r="I26" s="18">
        <f t="shared" si="3"/>
        <v>-150</v>
      </c>
      <c r="J26" s="27">
        <f t="shared" si="4"/>
        <v>0.66733333333333333</v>
      </c>
      <c r="K26" s="27">
        <f t="shared" si="5"/>
        <v>0.56121212121212116</v>
      </c>
      <c r="L26" s="32">
        <f t="shared" si="6"/>
        <v>0.10612121212121217</v>
      </c>
    </row>
    <row r="27" spans="1:12" x14ac:dyDescent="0.4">
      <c r="A27" s="87" t="s">
        <v>162</v>
      </c>
      <c r="B27" s="69">
        <f>'９月(月間)'!B27-'[9]9月動向(20)'!B26</f>
        <v>949</v>
      </c>
      <c r="C27" s="69">
        <f>'９月(月間)'!C27-'[9]9月動向(20)'!C26</f>
        <v>1040</v>
      </c>
      <c r="D27" s="23">
        <f t="shared" si="0"/>
        <v>0.91249999999999998</v>
      </c>
      <c r="E27" s="17">
        <f t="shared" si="1"/>
        <v>-91</v>
      </c>
      <c r="F27" s="69">
        <f>'９月(月間)'!F27-'[9]9月動向(20)'!F26</f>
        <v>1500</v>
      </c>
      <c r="G27" s="69">
        <f>'９月(月間)'!G27-'[9]9月動向(20)'!G26</f>
        <v>1650</v>
      </c>
      <c r="H27" s="23">
        <f t="shared" si="2"/>
        <v>0.90909090909090906</v>
      </c>
      <c r="I27" s="17">
        <f t="shared" si="3"/>
        <v>-150</v>
      </c>
      <c r="J27" s="23">
        <f t="shared" si="4"/>
        <v>0.63266666666666671</v>
      </c>
      <c r="K27" s="23">
        <f t="shared" si="5"/>
        <v>0.63030303030303025</v>
      </c>
      <c r="L27" s="22">
        <f t="shared" si="6"/>
        <v>2.3636363636364566E-3</v>
      </c>
    </row>
    <row r="28" spans="1:12" x14ac:dyDescent="0.4">
      <c r="A28" s="87" t="s">
        <v>214</v>
      </c>
      <c r="B28" s="69">
        <f>'９月(月間)'!B28-'[9]9月動向(20)'!B27</f>
        <v>0</v>
      </c>
      <c r="C28" s="69">
        <f>'９月(月間)'!C28-'[9]9月動向(20)'!C27</f>
        <v>0</v>
      </c>
      <c r="D28" s="23" t="e">
        <f t="shared" si="0"/>
        <v>#DIV/0!</v>
      </c>
      <c r="E28" s="17">
        <f t="shared" si="1"/>
        <v>0</v>
      </c>
      <c r="F28" s="69">
        <f>'９月(月間)'!F28-'[9]9月動向(20)'!F27</f>
        <v>0</v>
      </c>
      <c r="G28" s="69">
        <f>'９月(月間)'!G28-'[9]9月動向(20)'!G27</f>
        <v>0</v>
      </c>
      <c r="H28" s="23" t="e">
        <f t="shared" si="2"/>
        <v>#DIV/0!</v>
      </c>
      <c r="I28" s="17">
        <f t="shared" si="3"/>
        <v>0</v>
      </c>
      <c r="J28" s="23" t="e">
        <f t="shared" si="4"/>
        <v>#DIV/0!</v>
      </c>
      <c r="K28" s="23" t="e">
        <f t="shared" si="5"/>
        <v>#DIV/0!</v>
      </c>
      <c r="L28" s="22" t="e">
        <f t="shared" si="6"/>
        <v>#DIV/0!</v>
      </c>
    </row>
    <row r="29" spans="1:12" x14ac:dyDescent="0.4">
      <c r="A29" s="87" t="s">
        <v>158</v>
      </c>
      <c r="B29" s="69">
        <f>'９月(月間)'!B29-'[9]9月動向(20)'!B28</f>
        <v>1177</v>
      </c>
      <c r="C29" s="69">
        <f>'９月(月間)'!C29-'[9]9月動向(20)'!C28</f>
        <v>899</v>
      </c>
      <c r="D29" s="23">
        <f t="shared" si="0"/>
        <v>1.3092324805339266</v>
      </c>
      <c r="E29" s="17">
        <f t="shared" si="1"/>
        <v>278</v>
      </c>
      <c r="F29" s="69">
        <f>'９月(月間)'!F29-'[9]9月動向(20)'!F28</f>
        <v>1500</v>
      </c>
      <c r="G29" s="69">
        <f>'９月(月間)'!G29-'[9]9月動向(20)'!G28</f>
        <v>1350</v>
      </c>
      <c r="H29" s="23">
        <f t="shared" si="2"/>
        <v>1.1111111111111112</v>
      </c>
      <c r="I29" s="17">
        <f t="shared" si="3"/>
        <v>150</v>
      </c>
      <c r="J29" s="23">
        <f t="shared" si="4"/>
        <v>0.78466666666666662</v>
      </c>
      <c r="K29" s="23">
        <f t="shared" si="5"/>
        <v>0.66592592592592592</v>
      </c>
      <c r="L29" s="22">
        <f t="shared" si="6"/>
        <v>0.1187407407407407</v>
      </c>
    </row>
    <row r="30" spans="1:12" x14ac:dyDescent="0.4">
      <c r="A30" s="107" t="s">
        <v>89</v>
      </c>
      <c r="B30" s="48">
        <f>SUM(B31:B32)</f>
        <v>1107</v>
      </c>
      <c r="C30" s="48">
        <f>SUM(C31:C32)</f>
        <v>1056</v>
      </c>
      <c r="D30" s="31">
        <f t="shared" si="0"/>
        <v>1.0482954545454546</v>
      </c>
      <c r="E30" s="19">
        <f t="shared" si="1"/>
        <v>51</v>
      </c>
      <c r="F30" s="48">
        <f>SUM(F31:F32)</f>
        <v>1560</v>
      </c>
      <c r="G30" s="48">
        <f>SUM(G31:G32)</f>
        <v>1443</v>
      </c>
      <c r="H30" s="31">
        <f t="shared" si="2"/>
        <v>1.0810810810810811</v>
      </c>
      <c r="I30" s="19">
        <f t="shared" si="3"/>
        <v>117</v>
      </c>
      <c r="J30" s="31">
        <f t="shared" si="4"/>
        <v>0.70961538461538465</v>
      </c>
      <c r="K30" s="31">
        <f t="shared" si="5"/>
        <v>0.73180873180873185</v>
      </c>
      <c r="L30" s="30">
        <f t="shared" si="6"/>
        <v>-2.2193347193347202E-2</v>
      </c>
    </row>
    <row r="31" spans="1:12" x14ac:dyDescent="0.4">
      <c r="A31" s="88" t="s">
        <v>152</v>
      </c>
      <c r="B31" s="69">
        <f>'９月(月間)'!B31-'[9]9月動向(20)'!B30</f>
        <v>856</v>
      </c>
      <c r="C31" s="69">
        <f>'９月(月間)'!C31-'[9]9月動向(20)'!C30</f>
        <v>797</v>
      </c>
      <c r="D31" s="25">
        <f t="shared" si="0"/>
        <v>1.0740276035131744</v>
      </c>
      <c r="E31" s="26">
        <f t="shared" si="1"/>
        <v>59</v>
      </c>
      <c r="F31" s="69">
        <f>'９月(月間)'!F31-'[9]9月動向(20)'!F30</f>
        <v>1170</v>
      </c>
      <c r="G31" s="69">
        <f>'９月(月間)'!G31-'[9]9月動向(20)'!G30</f>
        <v>1092</v>
      </c>
      <c r="H31" s="25">
        <f t="shared" si="2"/>
        <v>1.0714285714285714</v>
      </c>
      <c r="I31" s="26">
        <f t="shared" si="3"/>
        <v>78</v>
      </c>
      <c r="J31" s="25">
        <f t="shared" si="4"/>
        <v>0.73162393162393158</v>
      </c>
      <c r="K31" s="25">
        <f t="shared" si="5"/>
        <v>0.72985347985347981</v>
      </c>
      <c r="L31" s="24">
        <f t="shared" si="6"/>
        <v>1.7704517704517642E-3</v>
      </c>
    </row>
    <row r="32" spans="1:12" x14ac:dyDescent="0.4">
      <c r="A32" s="86" t="s">
        <v>151</v>
      </c>
      <c r="B32" s="69">
        <f>'９月(月間)'!B32-'[9]9月動向(20)'!B31</f>
        <v>251</v>
      </c>
      <c r="C32" s="69">
        <f>'９月(月間)'!C32-'[9]9月動向(20)'!C31</f>
        <v>259</v>
      </c>
      <c r="D32" s="27">
        <f t="shared" si="0"/>
        <v>0.96911196911196906</v>
      </c>
      <c r="E32" s="18">
        <f t="shared" si="1"/>
        <v>-8</v>
      </c>
      <c r="F32" s="69">
        <f>'９月(月間)'!F32-'[9]9月動向(20)'!F31</f>
        <v>390</v>
      </c>
      <c r="G32" s="69">
        <f>'９月(月間)'!G32-'[9]9月動向(20)'!G31</f>
        <v>351</v>
      </c>
      <c r="H32" s="27">
        <f t="shared" si="2"/>
        <v>1.1111111111111112</v>
      </c>
      <c r="I32" s="18">
        <f t="shared" si="3"/>
        <v>39</v>
      </c>
      <c r="J32" s="27">
        <f t="shared" si="4"/>
        <v>0.64358974358974363</v>
      </c>
      <c r="K32" s="27">
        <f t="shared" si="5"/>
        <v>0.7378917378917379</v>
      </c>
      <c r="L32" s="32">
        <f t="shared" si="6"/>
        <v>-9.4301994301994263E-2</v>
      </c>
    </row>
    <row r="33" spans="1:12" s="13" customFormat="1" x14ac:dyDescent="0.4">
      <c r="A33" s="84" t="s">
        <v>93</v>
      </c>
      <c r="B33" s="43">
        <f>SUM(B34:B51)</f>
        <v>83202</v>
      </c>
      <c r="C33" s="43">
        <f>SUM(C34:C51)</f>
        <v>74605</v>
      </c>
      <c r="D33" s="20">
        <f t="shared" si="0"/>
        <v>1.1152335634340862</v>
      </c>
      <c r="E33" s="21">
        <f t="shared" si="1"/>
        <v>8597</v>
      </c>
      <c r="F33" s="43">
        <f>SUM(F34:F51)</f>
        <v>113159</v>
      </c>
      <c r="G33" s="43">
        <f>SUM(G34:G51)</f>
        <v>102023</v>
      </c>
      <c r="H33" s="20">
        <f t="shared" si="2"/>
        <v>1.1091518579143917</v>
      </c>
      <c r="I33" s="21">
        <f t="shared" si="3"/>
        <v>11136</v>
      </c>
      <c r="J33" s="20">
        <f t="shared" si="4"/>
        <v>0.73526630670119031</v>
      </c>
      <c r="K33" s="20">
        <f t="shared" si="5"/>
        <v>0.73125667741587685</v>
      </c>
      <c r="L33" s="33">
        <f t="shared" si="6"/>
        <v>4.0096292853134541E-3</v>
      </c>
    </row>
    <row r="34" spans="1:12" x14ac:dyDescent="0.4">
      <c r="A34" s="86" t="s">
        <v>82</v>
      </c>
      <c r="B34" s="68">
        <f>'９月(月間)'!B34-'[9]9月動向(20)'!B33</f>
        <v>35445</v>
      </c>
      <c r="C34" s="68">
        <f>'９月(月間)'!C34-'[9]9月動向(20)'!C33</f>
        <v>33762</v>
      </c>
      <c r="D34" s="25">
        <f t="shared" si="0"/>
        <v>1.0498489425981874</v>
      </c>
      <c r="E34" s="26">
        <f t="shared" si="1"/>
        <v>1683</v>
      </c>
      <c r="F34" s="68">
        <f>'９月(月間)'!F34-'[9]9月動向(20)'!F33</f>
        <v>42880</v>
      </c>
      <c r="G34" s="68">
        <f>'９月(月間)'!G34-'[9]9月動向(20)'!G33</f>
        <v>41008</v>
      </c>
      <c r="H34" s="27">
        <f t="shared" si="2"/>
        <v>1.0456496293406166</v>
      </c>
      <c r="I34" s="18">
        <f t="shared" si="3"/>
        <v>1872</v>
      </c>
      <c r="J34" s="25">
        <f t="shared" si="4"/>
        <v>0.82660914179104472</v>
      </c>
      <c r="K34" s="27">
        <f t="shared" si="5"/>
        <v>0.82330277019118225</v>
      </c>
      <c r="L34" s="32">
        <f t="shared" si="6"/>
        <v>3.3063715998624676E-3</v>
      </c>
    </row>
    <row r="35" spans="1:12" x14ac:dyDescent="0.4">
      <c r="A35" s="86" t="s">
        <v>150</v>
      </c>
      <c r="B35" s="64">
        <f>'９月(月間)'!B35-'[9]9月動向(20)'!B34</f>
        <v>7395</v>
      </c>
      <c r="C35" s="64">
        <f>'９月(月間)'!C35-'[9]9月動向(20)'!C34</f>
        <v>7899</v>
      </c>
      <c r="D35" s="54">
        <f t="shared" si="0"/>
        <v>0.93619445499430309</v>
      </c>
      <c r="E35" s="26">
        <f t="shared" si="1"/>
        <v>-504</v>
      </c>
      <c r="F35" s="64">
        <f>'９月(月間)'!F35-'[9]9月動向(20)'!F34</f>
        <v>8564</v>
      </c>
      <c r="G35" s="64">
        <f>'９月(月間)'!G35-'[9]9月動向(20)'!G34</f>
        <v>10157</v>
      </c>
      <c r="H35" s="27">
        <f t="shared" si="2"/>
        <v>0.8431623510879197</v>
      </c>
      <c r="I35" s="18">
        <f t="shared" si="3"/>
        <v>-1593</v>
      </c>
      <c r="J35" s="25">
        <f t="shared" si="4"/>
        <v>0.86349836524988322</v>
      </c>
      <c r="K35" s="27">
        <f t="shared" si="5"/>
        <v>0.77769026287289555</v>
      </c>
      <c r="L35" s="32">
        <f t="shared" si="6"/>
        <v>8.5808102376987661E-2</v>
      </c>
    </row>
    <row r="36" spans="1:12" x14ac:dyDescent="0.4">
      <c r="A36" s="86" t="s">
        <v>149</v>
      </c>
      <c r="B36" s="64">
        <f>'９月(月間)'!B36-'[9]9月動向(20)'!B35</f>
        <v>6843</v>
      </c>
      <c r="C36" s="64">
        <f>'９月(月間)'!C36-'[9]9月動向(20)'!C35</f>
        <v>3722</v>
      </c>
      <c r="D36" s="52">
        <f t="shared" si="0"/>
        <v>1.838527673293928</v>
      </c>
      <c r="E36" s="18">
        <f t="shared" si="1"/>
        <v>3121</v>
      </c>
      <c r="F36" s="64">
        <f>'９月(月間)'!F36-'[9]9月動向(20)'!F35</f>
        <v>11444</v>
      </c>
      <c r="G36" s="64">
        <f>'９月(月間)'!G36-'[9]9月動向(20)'!G35</f>
        <v>5598</v>
      </c>
      <c r="H36" s="27">
        <f t="shared" si="2"/>
        <v>2.0443015362629509</v>
      </c>
      <c r="I36" s="18">
        <f t="shared" si="3"/>
        <v>5846</v>
      </c>
      <c r="J36" s="27">
        <f t="shared" si="4"/>
        <v>0.59795526039846203</v>
      </c>
      <c r="K36" s="27">
        <f t="shared" si="5"/>
        <v>0.66488031439799933</v>
      </c>
      <c r="L36" s="32">
        <f t="shared" si="6"/>
        <v>-6.6925053999537298E-2</v>
      </c>
    </row>
    <row r="37" spans="1:12" x14ac:dyDescent="0.4">
      <c r="A37" s="86" t="s">
        <v>80</v>
      </c>
      <c r="B37" s="64">
        <f>'９月(月間)'!B37-'[9]9月動向(20)'!B36</f>
        <v>11667</v>
      </c>
      <c r="C37" s="64">
        <f>'９月(月間)'!C37-'[9]9月動向(20)'!C36</f>
        <v>10571</v>
      </c>
      <c r="D37" s="52">
        <f t="shared" si="0"/>
        <v>1.1036798789140101</v>
      </c>
      <c r="E37" s="18">
        <f t="shared" si="1"/>
        <v>1096</v>
      </c>
      <c r="F37" s="64">
        <f>'９月(月間)'!F37-'[9]9月動向(20)'!F36</f>
        <v>17557</v>
      </c>
      <c r="G37" s="64">
        <f>'９月(月間)'!G37-'[9]9月動向(20)'!G36</f>
        <v>17119</v>
      </c>
      <c r="H37" s="27">
        <f t="shared" si="2"/>
        <v>1.0255856066359017</v>
      </c>
      <c r="I37" s="18">
        <f t="shared" si="3"/>
        <v>438</v>
      </c>
      <c r="J37" s="27">
        <f t="shared" si="4"/>
        <v>0.66452127356609902</v>
      </c>
      <c r="K37" s="27">
        <f t="shared" si="5"/>
        <v>0.61750102225597292</v>
      </c>
      <c r="L37" s="32">
        <f t="shared" si="6"/>
        <v>4.7020251310126104E-2</v>
      </c>
    </row>
    <row r="38" spans="1:12" x14ac:dyDescent="0.4">
      <c r="A38" s="86" t="s">
        <v>81</v>
      </c>
      <c r="B38" s="64">
        <f>'９月(月間)'!B38-'[9]9月動向(20)'!B37</f>
        <v>6832</v>
      </c>
      <c r="C38" s="64">
        <f>'９月(月間)'!C38-'[9]9月動向(20)'!C37</f>
        <v>5711</v>
      </c>
      <c r="D38" s="52">
        <f t="shared" si="0"/>
        <v>1.1962878655226756</v>
      </c>
      <c r="E38" s="18">
        <f t="shared" si="1"/>
        <v>1121</v>
      </c>
      <c r="F38" s="64">
        <f>'９月(月間)'!F38-'[9]9月動向(20)'!F37</f>
        <v>9364</v>
      </c>
      <c r="G38" s="64">
        <f>'９月(月間)'!G38-'[9]9月動向(20)'!G37</f>
        <v>7688</v>
      </c>
      <c r="H38" s="27">
        <f t="shared" si="2"/>
        <v>1.2180020811654526</v>
      </c>
      <c r="I38" s="18">
        <f t="shared" si="3"/>
        <v>1676</v>
      </c>
      <c r="J38" s="27">
        <f t="shared" si="4"/>
        <v>0.72960273387441266</v>
      </c>
      <c r="K38" s="27">
        <f t="shared" si="5"/>
        <v>0.74284599375650362</v>
      </c>
      <c r="L38" s="32">
        <f t="shared" si="6"/>
        <v>-1.3243259882090963E-2</v>
      </c>
    </row>
    <row r="39" spans="1:12" x14ac:dyDescent="0.4">
      <c r="A39" s="86" t="s">
        <v>79</v>
      </c>
      <c r="B39" s="64">
        <f>'９月(月間)'!B39-'[9]9月動向(20)'!B38</f>
        <v>2239</v>
      </c>
      <c r="C39" s="64">
        <f>'９月(月間)'!C39-'[9]9月動向(20)'!C38</f>
        <v>1838</v>
      </c>
      <c r="D39" s="52">
        <f t="shared" si="0"/>
        <v>1.2181719260065289</v>
      </c>
      <c r="E39" s="18">
        <f t="shared" si="1"/>
        <v>401</v>
      </c>
      <c r="F39" s="64">
        <f>'９月(月間)'!F39-'[9]9月動向(20)'!F38</f>
        <v>2880</v>
      </c>
      <c r="G39" s="64">
        <f>'９月(月間)'!G39-'[9]9月動向(20)'!G38</f>
        <v>2592</v>
      </c>
      <c r="H39" s="27">
        <f t="shared" si="2"/>
        <v>1.1111111111111112</v>
      </c>
      <c r="I39" s="18">
        <f t="shared" si="3"/>
        <v>288</v>
      </c>
      <c r="J39" s="27">
        <f t="shared" si="4"/>
        <v>0.77743055555555551</v>
      </c>
      <c r="K39" s="27">
        <f t="shared" si="5"/>
        <v>0.70910493827160492</v>
      </c>
      <c r="L39" s="32">
        <f t="shared" si="6"/>
        <v>6.832561728395059E-2</v>
      </c>
    </row>
    <row r="40" spans="1:12" x14ac:dyDescent="0.4">
      <c r="A40" s="86" t="s">
        <v>78</v>
      </c>
      <c r="B40" s="64">
        <f>'９月(月間)'!B40-'[9]9月動向(20)'!B39</f>
        <v>2050</v>
      </c>
      <c r="C40" s="64">
        <f>'９月(月間)'!C40-'[9]9月動向(20)'!C39</f>
        <v>1845</v>
      </c>
      <c r="D40" s="52">
        <f t="shared" si="0"/>
        <v>1.1111111111111112</v>
      </c>
      <c r="E40" s="18">
        <f t="shared" si="1"/>
        <v>205</v>
      </c>
      <c r="F40" s="64">
        <f>'９月(月間)'!F40-'[9]9月動向(20)'!F39</f>
        <v>2875</v>
      </c>
      <c r="G40" s="64">
        <f>'９月(月間)'!G40-'[9]9月動向(20)'!G39</f>
        <v>2592</v>
      </c>
      <c r="H40" s="27">
        <f t="shared" si="2"/>
        <v>1.1091820987654322</v>
      </c>
      <c r="I40" s="18">
        <f t="shared" si="3"/>
        <v>283</v>
      </c>
      <c r="J40" s="27">
        <f t="shared" si="4"/>
        <v>0.71304347826086956</v>
      </c>
      <c r="K40" s="27">
        <f t="shared" si="5"/>
        <v>0.71180555555555558</v>
      </c>
      <c r="L40" s="32">
        <f t="shared" si="6"/>
        <v>1.2379227053139763E-3</v>
      </c>
    </row>
    <row r="41" spans="1:12" x14ac:dyDescent="0.4">
      <c r="A41" s="87" t="s">
        <v>77</v>
      </c>
      <c r="B41" s="64">
        <f>'９月(月間)'!B41-'[9]9月動向(20)'!B40</f>
        <v>1274</v>
      </c>
      <c r="C41" s="64">
        <f>'９月(月間)'!C41-'[9]9月動向(20)'!C40</f>
        <v>993</v>
      </c>
      <c r="D41" s="55">
        <f t="shared" si="0"/>
        <v>1.2829808660624371</v>
      </c>
      <c r="E41" s="17">
        <f t="shared" si="1"/>
        <v>281</v>
      </c>
      <c r="F41" s="64">
        <f>'９月(月間)'!F41-'[9]9月動向(20)'!F40</f>
        <v>2874</v>
      </c>
      <c r="G41" s="64">
        <f>'９月(月間)'!G41-'[9]9月動向(20)'!G40</f>
        <v>2304</v>
      </c>
      <c r="H41" s="23">
        <f t="shared" si="2"/>
        <v>1.2473958333333333</v>
      </c>
      <c r="I41" s="17">
        <f t="shared" si="3"/>
        <v>570</v>
      </c>
      <c r="J41" s="23">
        <f t="shared" si="4"/>
        <v>0.44328462073764785</v>
      </c>
      <c r="K41" s="23">
        <f t="shared" si="5"/>
        <v>0.43098958333333331</v>
      </c>
      <c r="L41" s="22">
        <f t="shared" si="6"/>
        <v>1.2295037404314535E-2</v>
      </c>
    </row>
    <row r="42" spans="1:12" x14ac:dyDescent="0.4">
      <c r="A42" s="86" t="s">
        <v>95</v>
      </c>
      <c r="B42" s="64">
        <f>'９月(月間)'!B42-'[9]9月動向(20)'!B41</f>
        <v>609</v>
      </c>
      <c r="C42" s="64">
        <f>'９月(月間)'!C42-'[9]9月動向(20)'!C41</f>
        <v>612</v>
      </c>
      <c r="D42" s="52">
        <f t="shared" si="0"/>
        <v>0.99509803921568629</v>
      </c>
      <c r="E42" s="18">
        <f t="shared" si="1"/>
        <v>-3</v>
      </c>
      <c r="F42" s="64">
        <f>'９月(月間)'!F42-'[9]9月動向(20)'!F41</f>
        <v>1660</v>
      </c>
      <c r="G42" s="64">
        <f>'９月(月間)'!G42-'[9]9月動向(20)'!G41</f>
        <v>1328</v>
      </c>
      <c r="H42" s="27">
        <f t="shared" si="2"/>
        <v>1.25</v>
      </c>
      <c r="I42" s="18">
        <f t="shared" si="3"/>
        <v>332</v>
      </c>
      <c r="J42" s="27">
        <f t="shared" si="4"/>
        <v>0.36686746987951807</v>
      </c>
      <c r="K42" s="27">
        <f t="shared" si="5"/>
        <v>0.46084337349397592</v>
      </c>
      <c r="L42" s="32">
        <f t="shared" si="6"/>
        <v>-9.3975903614457845E-2</v>
      </c>
    </row>
    <row r="43" spans="1:12" x14ac:dyDescent="0.4">
      <c r="A43" s="86" t="s">
        <v>92</v>
      </c>
      <c r="B43" s="70">
        <f>'９月(月間)'!B43-'[9]9月動向(20)'!B42</f>
        <v>0</v>
      </c>
      <c r="C43" s="70">
        <f>'９月(月間)'!C43-'[9]9月動向(20)'!C42</f>
        <v>0</v>
      </c>
      <c r="D43" s="52" t="e">
        <f t="shared" si="0"/>
        <v>#DIV/0!</v>
      </c>
      <c r="E43" s="18">
        <f t="shared" si="1"/>
        <v>0</v>
      </c>
      <c r="F43" s="64">
        <f>'９月(月間)'!F43-'[9]9月動向(20)'!F42</f>
        <v>0</v>
      </c>
      <c r="G43" s="64">
        <f>'９月(月間)'!G43-'[9]9月動向(20)'!G42</f>
        <v>0</v>
      </c>
      <c r="H43" s="27" t="e">
        <f t="shared" si="2"/>
        <v>#DIV/0!</v>
      </c>
      <c r="I43" s="18">
        <f t="shared" si="3"/>
        <v>0</v>
      </c>
      <c r="J43" s="27" t="e">
        <f t="shared" si="4"/>
        <v>#DIV/0!</v>
      </c>
      <c r="K43" s="27" t="e">
        <f t="shared" si="5"/>
        <v>#DIV/0!</v>
      </c>
      <c r="L43" s="32" t="e">
        <f t="shared" si="6"/>
        <v>#DIV/0!</v>
      </c>
    </row>
    <row r="44" spans="1:12" x14ac:dyDescent="0.4">
      <c r="A44" s="92" t="s">
        <v>74</v>
      </c>
      <c r="B44" s="133">
        <f>'９月(月間)'!B44-'[9]9月動向(20)'!B43</f>
        <v>2458</v>
      </c>
      <c r="C44" s="64">
        <f>'９月(月間)'!C44-'[9]9月動向(20)'!C43</f>
        <v>2145</v>
      </c>
      <c r="D44" s="52">
        <f t="shared" si="0"/>
        <v>1.1459207459207459</v>
      </c>
      <c r="E44" s="18">
        <f t="shared" si="1"/>
        <v>313</v>
      </c>
      <c r="F44" s="64">
        <f>'９月(月間)'!F44-'[9]9月動向(20)'!F43</f>
        <v>3787</v>
      </c>
      <c r="G44" s="64">
        <f>'９月(月間)'!G44-'[9]9月動向(20)'!G43</f>
        <v>3150</v>
      </c>
      <c r="H44" s="27">
        <f t="shared" si="2"/>
        <v>1.2022222222222223</v>
      </c>
      <c r="I44" s="18">
        <f t="shared" si="3"/>
        <v>637</v>
      </c>
      <c r="J44" s="27">
        <f t="shared" si="4"/>
        <v>0.64906258251914439</v>
      </c>
      <c r="K44" s="27">
        <f t="shared" si="5"/>
        <v>0.68095238095238098</v>
      </c>
      <c r="L44" s="32">
        <f t="shared" si="6"/>
        <v>-3.1889798433236582E-2</v>
      </c>
    </row>
    <row r="45" spans="1:12" x14ac:dyDescent="0.4">
      <c r="A45" s="86" t="s">
        <v>76</v>
      </c>
      <c r="B45" s="70">
        <f>'９月(月間)'!B45-'[9]9月動向(20)'!B44</f>
        <v>757</v>
      </c>
      <c r="C45" s="70">
        <f>'９月(月間)'!C45-'[9]9月動向(20)'!C44</f>
        <v>585</v>
      </c>
      <c r="D45" s="52">
        <f t="shared" si="0"/>
        <v>1.2940170940170941</v>
      </c>
      <c r="E45" s="18">
        <f t="shared" si="1"/>
        <v>172</v>
      </c>
      <c r="F45" s="64">
        <f>'９月(月間)'!F45-'[9]9月動向(20)'!F44</f>
        <v>1260</v>
      </c>
      <c r="G45" s="64">
        <f>'９月(月間)'!G45-'[9]9月動向(20)'!G44</f>
        <v>1008</v>
      </c>
      <c r="H45" s="27">
        <f t="shared" si="2"/>
        <v>1.25</v>
      </c>
      <c r="I45" s="18">
        <f t="shared" si="3"/>
        <v>252</v>
      </c>
      <c r="J45" s="27">
        <f t="shared" si="4"/>
        <v>0.60079365079365077</v>
      </c>
      <c r="K45" s="27">
        <f t="shared" si="5"/>
        <v>0.5803571428571429</v>
      </c>
      <c r="L45" s="32">
        <f t="shared" si="6"/>
        <v>2.0436507936507864E-2</v>
      </c>
    </row>
    <row r="46" spans="1:12" x14ac:dyDescent="0.4">
      <c r="A46" s="92" t="s">
        <v>75</v>
      </c>
      <c r="B46" s="133">
        <f>'９月(月間)'!B46-'[9]9月動向(20)'!B45</f>
        <v>863</v>
      </c>
      <c r="C46" s="64">
        <f>'９月(月間)'!C46-'[9]9月動向(20)'!C45</f>
        <v>742</v>
      </c>
      <c r="D46" s="52">
        <f t="shared" si="0"/>
        <v>1.1630727762803235</v>
      </c>
      <c r="E46" s="18">
        <f t="shared" si="1"/>
        <v>121</v>
      </c>
      <c r="F46" s="64">
        <f>'９月(月間)'!F46-'[9]9月動向(20)'!F45</f>
        <v>1260</v>
      </c>
      <c r="G46" s="64">
        <f>'９月(月間)'!G46-'[9]9月動向(20)'!G45</f>
        <v>1008</v>
      </c>
      <c r="H46" s="27">
        <f t="shared" si="2"/>
        <v>1.25</v>
      </c>
      <c r="I46" s="18">
        <f t="shared" si="3"/>
        <v>252</v>
      </c>
      <c r="J46" s="27">
        <f t="shared" si="4"/>
        <v>0.68492063492063493</v>
      </c>
      <c r="K46" s="27">
        <f t="shared" si="5"/>
        <v>0.73611111111111116</v>
      </c>
      <c r="L46" s="32">
        <f t="shared" si="6"/>
        <v>-5.1190476190476231E-2</v>
      </c>
    </row>
    <row r="47" spans="1:12" x14ac:dyDescent="0.4">
      <c r="A47" s="86" t="s">
        <v>147</v>
      </c>
      <c r="B47" s="64">
        <f>'９月(月間)'!B47-'[9]9月動向(20)'!B46</f>
        <v>737</v>
      </c>
      <c r="C47" s="64">
        <f>'９月(月間)'!C47-'[9]9月動向(20)'!C46</f>
        <v>739</v>
      </c>
      <c r="D47" s="52">
        <f t="shared" si="0"/>
        <v>0.99729364005412724</v>
      </c>
      <c r="E47" s="18">
        <f t="shared" si="1"/>
        <v>-2</v>
      </c>
      <c r="F47" s="64">
        <f>'９月(月間)'!F47-'[9]9月動向(20)'!F46</f>
        <v>1651</v>
      </c>
      <c r="G47" s="64">
        <f>'９月(月間)'!G47-'[9]9月動向(20)'!G46</f>
        <v>1494</v>
      </c>
      <c r="H47" s="27">
        <f t="shared" si="2"/>
        <v>1.1050870147255689</v>
      </c>
      <c r="I47" s="18">
        <f t="shared" si="3"/>
        <v>157</v>
      </c>
      <c r="J47" s="27">
        <f t="shared" si="4"/>
        <v>0.4463961235614779</v>
      </c>
      <c r="K47" s="27">
        <f t="shared" si="5"/>
        <v>0.49464524765729584</v>
      </c>
      <c r="L47" s="32">
        <f t="shared" si="6"/>
        <v>-4.8249124095817941E-2</v>
      </c>
    </row>
    <row r="48" spans="1:12" x14ac:dyDescent="0.4">
      <c r="A48" s="86" t="s">
        <v>98</v>
      </c>
      <c r="B48" s="64">
        <f>'９月(月間)'!B48-'[9]9月動向(20)'!B47</f>
        <v>897</v>
      </c>
      <c r="C48" s="64">
        <f>'９月(月間)'!C48-'[9]9月動向(20)'!C47</f>
        <v>764</v>
      </c>
      <c r="D48" s="52">
        <f t="shared" si="0"/>
        <v>1.1740837696335078</v>
      </c>
      <c r="E48" s="18">
        <f t="shared" si="1"/>
        <v>133</v>
      </c>
      <c r="F48" s="64">
        <f>'９月(月間)'!F48-'[9]9月動向(20)'!F47</f>
        <v>1260</v>
      </c>
      <c r="G48" s="64">
        <f>'９月(月間)'!G48-'[9]9月動向(20)'!G47</f>
        <v>1260</v>
      </c>
      <c r="H48" s="27">
        <f t="shared" si="2"/>
        <v>1</v>
      </c>
      <c r="I48" s="18">
        <f t="shared" si="3"/>
        <v>0</v>
      </c>
      <c r="J48" s="27">
        <f t="shared" si="4"/>
        <v>0.71190476190476193</v>
      </c>
      <c r="K48" s="27">
        <f t="shared" si="5"/>
        <v>0.6063492063492063</v>
      </c>
      <c r="L48" s="32">
        <f t="shared" si="6"/>
        <v>0.10555555555555562</v>
      </c>
    </row>
    <row r="49" spans="1:12" x14ac:dyDescent="0.4">
      <c r="A49" s="86" t="s">
        <v>146</v>
      </c>
      <c r="B49" s="64">
        <f>'９月(月間)'!B49-'[9]9月動向(20)'!B48</f>
        <v>1043</v>
      </c>
      <c r="C49" s="64">
        <f>'９月(月間)'!C49-'[9]9月動向(20)'!C48</f>
        <v>834</v>
      </c>
      <c r="D49" s="27">
        <f t="shared" si="0"/>
        <v>1.250599520383693</v>
      </c>
      <c r="E49" s="18">
        <f t="shared" si="1"/>
        <v>209</v>
      </c>
      <c r="F49" s="64">
        <f>'９月(月間)'!F49-'[9]9月動向(20)'!F48</f>
        <v>1323</v>
      </c>
      <c r="G49" s="64">
        <f>'９月(月間)'!G49-'[9]9月動向(20)'!G48</f>
        <v>1197</v>
      </c>
      <c r="H49" s="27">
        <f t="shared" si="2"/>
        <v>1.1052631578947369</v>
      </c>
      <c r="I49" s="18">
        <f t="shared" si="3"/>
        <v>126</v>
      </c>
      <c r="J49" s="27">
        <f t="shared" si="4"/>
        <v>0.78835978835978837</v>
      </c>
      <c r="K49" s="27">
        <f t="shared" si="5"/>
        <v>0.69674185463659144</v>
      </c>
      <c r="L49" s="32">
        <f t="shared" si="6"/>
        <v>9.1617933723196932E-2</v>
      </c>
    </row>
    <row r="50" spans="1:12" x14ac:dyDescent="0.4">
      <c r="A50" s="86" t="s">
        <v>145</v>
      </c>
      <c r="B50" s="64">
        <f>'９月(月間)'!B50-'[9]9月動向(20)'!B49</f>
        <v>938</v>
      </c>
      <c r="C50" s="64">
        <f>'９月(月間)'!C50-'[9]9月動向(20)'!C49</f>
        <v>738</v>
      </c>
      <c r="D50" s="27">
        <f t="shared" si="0"/>
        <v>1.2710027100271002</v>
      </c>
      <c r="E50" s="18">
        <f t="shared" si="1"/>
        <v>200</v>
      </c>
      <c r="F50" s="64">
        <f>'９月(月間)'!F50-'[9]9月動向(20)'!F49</f>
        <v>1260</v>
      </c>
      <c r="G50" s="64">
        <f>'９月(月間)'!G50-'[9]9月動向(20)'!G49</f>
        <v>1260</v>
      </c>
      <c r="H50" s="27">
        <f t="shared" si="2"/>
        <v>1</v>
      </c>
      <c r="I50" s="18">
        <f t="shared" si="3"/>
        <v>0</v>
      </c>
      <c r="J50" s="27">
        <f t="shared" si="4"/>
        <v>0.74444444444444446</v>
      </c>
      <c r="K50" s="27">
        <f t="shared" si="5"/>
        <v>0.58571428571428574</v>
      </c>
      <c r="L50" s="32">
        <f t="shared" si="6"/>
        <v>0.15873015873015872</v>
      </c>
    </row>
    <row r="51" spans="1:12" x14ac:dyDescent="0.4">
      <c r="A51" s="85" t="s">
        <v>144</v>
      </c>
      <c r="B51" s="111">
        <f>'９月(月間)'!B51-'[9]9月動向(20)'!B50</f>
        <v>1155</v>
      </c>
      <c r="C51" s="111">
        <f>'９月(月間)'!C51-'[9]9月動向(20)'!C50</f>
        <v>1105</v>
      </c>
      <c r="D51" s="36">
        <f t="shared" si="0"/>
        <v>1.0452488687782806</v>
      </c>
      <c r="E51" s="16">
        <f t="shared" si="1"/>
        <v>50</v>
      </c>
      <c r="F51" s="61">
        <f>'９月(月間)'!F51-'[9]9月動向(20)'!F50</f>
        <v>1260</v>
      </c>
      <c r="G51" s="61">
        <f>'９月(月間)'!G51-'[9]9月動向(20)'!G50</f>
        <v>1260</v>
      </c>
      <c r="H51" s="36">
        <f t="shared" si="2"/>
        <v>1</v>
      </c>
      <c r="I51" s="16">
        <f t="shared" si="3"/>
        <v>0</v>
      </c>
      <c r="J51" s="36">
        <f t="shared" si="4"/>
        <v>0.91666666666666663</v>
      </c>
      <c r="K51" s="36">
        <f t="shared" si="5"/>
        <v>0.87698412698412698</v>
      </c>
      <c r="L51" s="35">
        <f t="shared" si="6"/>
        <v>3.9682539682539653E-2</v>
      </c>
    </row>
    <row r="52" spans="1:12" x14ac:dyDescent="0.4">
      <c r="C52" s="12"/>
      <c r="E52" s="14"/>
      <c r="G52" s="12"/>
      <c r="I52" s="14"/>
      <c r="K52" s="12"/>
    </row>
    <row r="53" spans="1:12" x14ac:dyDescent="0.4">
      <c r="C53" s="12"/>
      <c r="E53" s="14"/>
      <c r="G53" s="12"/>
      <c r="I53" s="14"/>
      <c r="K53" s="12"/>
    </row>
    <row r="54" spans="1:12" x14ac:dyDescent="0.4">
      <c r="C54" s="12"/>
      <c r="E54" s="14"/>
      <c r="G54" s="12"/>
      <c r="I54" s="14"/>
      <c r="K54" s="12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2005年月間（上中下旬）動向９月</oddHeader>
    <oddFooter>&amp;L沖縄県&amp;C&amp;P ﾍﾟｰｼﾞ&amp;R&amp;D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10月(月間)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132</v>
      </c>
      <c r="C4" s="177" t="s">
        <v>226</v>
      </c>
      <c r="D4" s="176" t="s">
        <v>87</v>
      </c>
      <c r="E4" s="176"/>
      <c r="F4" s="173" t="str">
        <f>+B4</f>
        <v>(05'10/1～31)</v>
      </c>
      <c r="G4" s="173" t="str">
        <f>+C4</f>
        <v>(04'10/1～31)</v>
      </c>
      <c r="H4" s="176" t="s">
        <v>87</v>
      </c>
      <c r="I4" s="176"/>
      <c r="J4" s="173" t="str">
        <f>+B4</f>
        <v>(05'10/1～31)</v>
      </c>
      <c r="K4" s="173" t="str">
        <f>+C4</f>
        <v>(04'10/1～31)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+B7+B37</f>
        <v>510884</v>
      </c>
      <c r="C6" s="43">
        <f>+C7+C37</f>
        <v>459073</v>
      </c>
      <c r="D6" s="20">
        <f t="shared" ref="D6:D37" si="0">+B6/C6</f>
        <v>1.1128600462235854</v>
      </c>
      <c r="E6" s="21">
        <f t="shared" ref="E6:E37" si="1">+B6-C6</f>
        <v>51811</v>
      </c>
      <c r="F6" s="43">
        <f>+F7+F37</f>
        <v>689622</v>
      </c>
      <c r="G6" s="43">
        <f>+G7+G37</f>
        <v>625552</v>
      </c>
      <c r="H6" s="20">
        <f t="shared" ref="H6:H37" si="2">+F6/G6</f>
        <v>1.1024215412947285</v>
      </c>
      <c r="I6" s="21">
        <f t="shared" ref="I6:I37" si="3">+F6-G6</f>
        <v>64070</v>
      </c>
      <c r="J6" s="20">
        <f t="shared" ref="J6:J37" si="4">+B6/F6</f>
        <v>0.74081743331854266</v>
      </c>
      <c r="K6" s="20">
        <f t="shared" ref="K6:K37" si="5">+C6/G6</f>
        <v>0.73386864721078349</v>
      </c>
      <c r="L6" s="33">
        <f t="shared" ref="L6:L37" si="6">+J6-K6</f>
        <v>6.948786107759175E-3</v>
      </c>
    </row>
    <row r="7" spans="1:12" s="13" customFormat="1" x14ac:dyDescent="0.4">
      <c r="A7" s="84" t="s">
        <v>84</v>
      </c>
      <c r="B7" s="43">
        <f>+B8+B15+B34</f>
        <v>251141</v>
      </c>
      <c r="C7" s="43">
        <f>+C8+C15+C34</f>
        <v>222846</v>
      </c>
      <c r="D7" s="20">
        <f t="shared" si="0"/>
        <v>1.1269710921443508</v>
      </c>
      <c r="E7" s="21">
        <f t="shared" si="1"/>
        <v>28295</v>
      </c>
      <c r="F7" s="43">
        <f>+F8+F15+F34</f>
        <v>327139</v>
      </c>
      <c r="G7" s="43">
        <f>+G8+G15+G34</f>
        <v>290127</v>
      </c>
      <c r="H7" s="20">
        <f t="shared" si="2"/>
        <v>1.1275717185922027</v>
      </c>
      <c r="I7" s="21">
        <f t="shared" si="3"/>
        <v>37012</v>
      </c>
      <c r="J7" s="20">
        <f t="shared" si="4"/>
        <v>0.76768896401835307</v>
      </c>
      <c r="K7" s="20">
        <f t="shared" si="5"/>
        <v>0.76809810875926754</v>
      </c>
      <c r="L7" s="33">
        <f t="shared" si="6"/>
        <v>-4.0914474091446884E-4</v>
      </c>
    </row>
    <row r="8" spans="1:12" x14ac:dyDescent="0.4">
      <c r="A8" s="110" t="s">
        <v>91</v>
      </c>
      <c r="B8" s="46">
        <f>SUM(B9:B14)</f>
        <v>203052</v>
      </c>
      <c r="C8" s="46">
        <f>SUM(C9:C14)</f>
        <v>180073</v>
      </c>
      <c r="D8" s="38">
        <f t="shared" si="0"/>
        <v>1.1276093584268603</v>
      </c>
      <c r="E8" s="109">
        <f t="shared" si="1"/>
        <v>22979</v>
      </c>
      <c r="F8" s="46">
        <f>SUM(F9:F14)</f>
        <v>263989</v>
      </c>
      <c r="G8" s="46">
        <f>SUM(G9:G14)</f>
        <v>231660</v>
      </c>
      <c r="H8" s="38">
        <f t="shared" si="2"/>
        <v>1.1395536562203228</v>
      </c>
      <c r="I8" s="109">
        <f t="shared" si="3"/>
        <v>32329</v>
      </c>
      <c r="J8" s="38">
        <f t="shared" si="4"/>
        <v>0.76916841232021027</v>
      </c>
      <c r="K8" s="38">
        <f t="shared" si="5"/>
        <v>0.77731589398256062</v>
      </c>
      <c r="L8" s="108">
        <f t="shared" si="6"/>
        <v>-8.1474816623503532E-3</v>
      </c>
    </row>
    <row r="9" spans="1:12" x14ac:dyDescent="0.4">
      <c r="A9" s="88" t="s">
        <v>82</v>
      </c>
      <c r="B9" s="69">
        <v>117998</v>
      </c>
      <c r="C9" s="69">
        <v>107979</v>
      </c>
      <c r="D9" s="25">
        <f t="shared" si="0"/>
        <v>1.0927865603496976</v>
      </c>
      <c r="E9" s="26">
        <f t="shared" si="1"/>
        <v>10019</v>
      </c>
      <c r="F9" s="69">
        <v>147812</v>
      </c>
      <c r="G9" s="69">
        <v>135163</v>
      </c>
      <c r="H9" s="25">
        <f t="shared" si="2"/>
        <v>1.0935833031228961</v>
      </c>
      <c r="I9" s="26">
        <f t="shared" si="3"/>
        <v>12649</v>
      </c>
      <c r="J9" s="25">
        <f t="shared" si="4"/>
        <v>0.79829783779395447</v>
      </c>
      <c r="K9" s="25">
        <f t="shared" si="5"/>
        <v>0.79887987097060587</v>
      </c>
      <c r="L9" s="24">
        <f t="shared" si="6"/>
        <v>-5.8203317665139753E-4</v>
      </c>
    </row>
    <row r="10" spans="1:12" x14ac:dyDescent="0.4">
      <c r="A10" s="86" t="s">
        <v>83</v>
      </c>
      <c r="B10" s="64">
        <v>28465</v>
      </c>
      <c r="C10" s="64">
        <v>24777</v>
      </c>
      <c r="D10" s="27">
        <f t="shared" si="0"/>
        <v>1.148847721677362</v>
      </c>
      <c r="E10" s="18">
        <f t="shared" si="1"/>
        <v>3688</v>
      </c>
      <c r="F10" s="64">
        <v>36814</v>
      </c>
      <c r="G10" s="64">
        <v>32027</v>
      </c>
      <c r="H10" s="27">
        <f t="shared" si="2"/>
        <v>1.1494676366815499</v>
      </c>
      <c r="I10" s="18">
        <f t="shared" si="3"/>
        <v>4787</v>
      </c>
      <c r="J10" s="27">
        <f t="shared" si="4"/>
        <v>0.77321127831803116</v>
      </c>
      <c r="K10" s="27">
        <f t="shared" si="5"/>
        <v>0.7736285009523215</v>
      </c>
      <c r="L10" s="32">
        <f t="shared" si="6"/>
        <v>-4.1722263429033735E-4</v>
      </c>
    </row>
    <row r="11" spans="1:12" x14ac:dyDescent="0.4">
      <c r="A11" s="86" t="s">
        <v>96</v>
      </c>
      <c r="B11" s="64">
        <v>6036</v>
      </c>
      <c r="C11" s="64">
        <v>5451</v>
      </c>
      <c r="D11" s="27">
        <f t="shared" si="0"/>
        <v>1.1073197578425977</v>
      </c>
      <c r="E11" s="18">
        <f t="shared" si="1"/>
        <v>585</v>
      </c>
      <c r="F11" s="64">
        <v>8118</v>
      </c>
      <c r="G11" s="64">
        <v>8100</v>
      </c>
      <c r="H11" s="27">
        <f t="shared" si="2"/>
        <v>1.0022222222222221</v>
      </c>
      <c r="I11" s="18">
        <f t="shared" si="3"/>
        <v>18</v>
      </c>
      <c r="J11" s="27">
        <f t="shared" si="4"/>
        <v>0.74353288987435329</v>
      </c>
      <c r="K11" s="27">
        <f t="shared" si="5"/>
        <v>0.67296296296296299</v>
      </c>
      <c r="L11" s="32">
        <f t="shared" si="6"/>
        <v>7.0569926911390302E-2</v>
      </c>
    </row>
    <row r="12" spans="1:12" x14ac:dyDescent="0.4">
      <c r="A12" s="86" t="s">
        <v>80</v>
      </c>
      <c r="B12" s="64">
        <v>21391</v>
      </c>
      <c r="C12" s="64">
        <v>18882</v>
      </c>
      <c r="D12" s="27">
        <f t="shared" si="0"/>
        <v>1.1328778731066624</v>
      </c>
      <c r="E12" s="18">
        <f t="shared" si="1"/>
        <v>2509</v>
      </c>
      <c r="F12" s="64">
        <v>29472</v>
      </c>
      <c r="G12" s="64">
        <v>27840</v>
      </c>
      <c r="H12" s="27">
        <f t="shared" si="2"/>
        <v>1.0586206896551724</v>
      </c>
      <c r="I12" s="18">
        <f t="shared" si="3"/>
        <v>1632</v>
      </c>
      <c r="J12" s="27">
        <f t="shared" si="4"/>
        <v>0.72580754614549403</v>
      </c>
      <c r="K12" s="27">
        <f t="shared" si="5"/>
        <v>0.67823275862068966</v>
      </c>
      <c r="L12" s="32">
        <f t="shared" si="6"/>
        <v>4.7574787524804374E-2</v>
      </c>
    </row>
    <row r="13" spans="1:12" x14ac:dyDescent="0.4">
      <c r="A13" s="86" t="s">
        <v>81</v>
      </c>
      <c r="B13" s="64">
        <v>19031</v>
      </c>
      <c r="C13" s="64">
        <v>16063</v>
      </c>
      <c r="D13" s="27">
        <f t="shared" si="0"/>
        <v>1.1847724584448733</v>
      </c>
      <c r="E13" s="18">
        <f t="shared" si="1"/>
        <v>2968</v>
      </c>
      <c r="F13" s="64">
        <v>29753</v>
      </c>
      <c r="G13" s="64">
        <v>20430</v>
      </c>
      <c r="H13" s="27">
        <f t="shared" si="2"/>
        <v>1.4563387175721978</v>
      </c>
      <c r="I13" s="18">
        <f t="shared" si="3"/>
        <v>9323</v>
      </c>
      <c r="J13" s="27">
        <f t="shared" si="4"/>
        <v>0.63963297818707354</v>
      </c>
      <c r="K13" s="27">
        <f t="shared" si="5"/>
        <v>0.78624571708272151</v>
      </c>
      <c r="L13" s="32">
        <f t="shared" si="6"/>
        <v>-0.14661273889564796</v>
      </c>
    </row>
    <row r="14" spans="1:12" x14ac:dyDescent="0.4">
      <c r="A14" s="89" t="s">
        <v>165</v>
      </c>
      <c r="B14" s="70">
        <v>10131</v>
      </c>
      <c r="C14" s="70">
        <v>6921</v>
      </c>
      <c r="D14" s="29">
        <f t="shared" si="0"/>
        <v>1.4638058084091894</v>
      </c>
      <c r="E14" s="28">
        <f t="shared" si="1"/>
        <v>3210</v>
      </c>
      <c r="F14" s="70">
        <v>12020</v>
      </c>
      <c r="G14" s="70">
        <v>8100</v>
      </c>
      <c r="H14" s="27">
        <f t="shared" si="2"/>
        <v>1.4839506172839507</v>
      </c>
      <c r="I14" s="18">
        <f t="shared" si="3"/>
        <v>3920</v>
      </c>
      <c r="J14" s="29">
        <f t="shared" si="4"/>
        <v>0.84284525790349418</v>
      </c>
      <c r="K14" s="29">
        <f t="shared" si="5"/>
        <v>0.85444444444444445</v>
      </c>
      <c r="L14" s="57">
        <f t="shared" si="6"/>
        <v>-1.1599186540950268E-2</v>
      </c>
    </row>
    <row r="15" spans="1:12" x14ac:dyDescent="0.4">
      <c r="A15" s="107" t="s">
        <v>90</v>
      </c>
      <c r="B15" s="48">
        <f>SUM(B16:B33)</f>
        <v>45633</v>
      </c>
      <c r="C15" s="48">
        <f>SUM(C16:C33)</f>
        <v>40555</v>
      </c>
      <c r="D15" s="31">
        <f t="shared" si="0"/>
        <v>1.1252126741462212</v>
      </c>
      <c r="E15" s="19">
        <f t="shared" si="1"/>
        <v>5078</v>
      </c>
      <c r="F15" s="48">
        <f>SUM(F16:F33)</f>
        <v>59601</v>
      </c>
      <c r="G15" s="48">
        <f>SUM(G16:G33)</f>
        <v>55152</v>
      </c>
      <c r="H15" s="31">
        <f t="shared" si="2"/>
        <v>1.0806679721496955</v>
      </c>
      <c r="I15" s="19">
        <f t="shared" si="3"/>
        <v>4449</v>
      </c>
      <c r="J15" s="31">
        <f t="shared" si="4"/>
        <v>0.76564151608194497</v>
      </c>
      <c r="K15" s="31">
        <f t="shared" si="5"/>
        <v>0.73533144763562519</v>
      </c>
      <c r="L15" s="30">
        <f t="shared" si="6"/>
        <v>3.0310068446319782E-2</v>
      </c>
    </row>
    <row r="16" spans="1:12" x14ac:dyDescent="0.4">
      <c r="A16" s="88" t="s">
        <v>157</v>
      </c>
      <c r="B16" s="69">
        <v>1829</v>
      </c>
      <c r="C16" s="69">
        <v>1467</v>
      </c>
      <c r="D16" s="25">
        <f t="shared" si="0"/>
        <v>1.2467620995228357</v>
      </c>
      <c r="E16" s="26">
        <f t="shared" si="1"/>
        <v>362</v>
      </c>
      <c r="F16" s="69">
        <v>2717</v>
      </c>
      <c r="G16" s="69">
        <v>2550</v>
      </c>
      <c r="H16" s="25">
        <f t="shared" si="2"/>
        <v>1.0654901960784313</v>
      </c>
      <c r="I16" s="26">
        <f t="shared" si="3"/>
        <v>167</v>
      </c>
      <c r="J16" s="25">
        <f t="shared" si="4"/>
        <v>0.67316893632683106</v>
      </c>
      <c r="K16" s="25">
        <f t="shared" si="5"/>
        <v>0.57529411764705884</v>
      </c>
      <c r="L16" s="24">
        <f t="shared" si="6"/>
        <v>9.7874818679772213E-2</v>
      </c>
    </row>
    <row r="17" spans="1:12" x14ac:dyDescent="0.4">
      <c r="A17" s="86" t="s">
        <v>155</v>
      </c>
      <c r="B17" s="64">
        <v>3554</v>
      </c>
      <c r="C17" s="64">
        <v>3208</v>
      </c>
      <c r="D17" s="27">
        <f t="shared" si="0"/>
        <v>1.1078553615960101</v>
      </c>
      <c r="E17" s="18">
        <f t="shared" si="1"/>
        <v>346</v>
      </c>
      <c r="F17" s="64">
        <v>4650</v>
      </c>
      <c r="G17" s="64">
        <v>4367</v>
      </c>
      <c r="H17" s="27">
        <f t="shared" si="2"/>
        <v>1.0648042134188229</v>
      </c>
      <c r="I17" s="18">
        <f t="shared" si="3"/>
        <v>283</v>
      </c>
      <c r="J17" s="27">
        <f t="shared" si="4"/>
        <v>0.76430107526881719</v>
      </c>
      <c r="K17" s="27">
        <f t="shared" si="5"/>
        <v>0.73460041218227612</v>
      </c>
      <c r="L17" s="32">
        <f t="shared" si="6"/>
        <v>2.9700663086541068E-2</v>
      </c>
    </row>
    <row r="18" spans="1:12" x14ac:dyDescent="0.4">
      <c r="A18" s="86" t="s">
        <v>160</v>
      </c>
      <c r="B18" s="64">
        <v>4313</v>
      </c>
      <c r="C18" s="64">
        <v>4094</v>
      </c>
      <c r="D18" s="27">
        <f t="shared" si="0"/>
        <v>1.0534929164631168</v>
      </c>
      <c r="E18" s="18">
        <f t="shared" si="1"/>
        <v>219</v>
      </c>
      <c r="F18" s="64">
        <v>4650</v>
      </c>
      <c r="G18" s="64">
        <v>4500</v>
      </c>
      <c r="H18" s="27">
        <f t="shared" si="2"/>
        <v>1.0333333333333334</v>
      </c>
      <c r="I18" s="18">
        <f t="shared" si="3"/>
        <v>150</v>
      </c>
      <c r="J18" s="27">
        <f t="shared" si="4"/>
        <v>0.92752688172043007</v>
      </c>
      <c r="K18" s="27">
        <f t="shared" si="5"/>
        <v>0.9097777777777778</v>
      </c>
      <c r="L18" s="32">
        <f t="shared" si="6"/>
        <v>1.7749103942652278E-2</v>
      </c>
    </row>
    <row r="19" spans="1:12" x14ac:dyDescent="0.4">
      <c r="A19" s="86" t="s">
        <v>153</v>
      </c>
      <c r="B19" s="64">
        <v>4957</v>
      </c>
      <c r="C19" s="64">
        <v>4662</v>
      </c>
      <c r="D19" s="27">
        <f t="shared" si="0"/>
        <v>1.0632775632775633</v>
      </c>
      <c r="E19" s="18">
        <f t="shared" si="1"/>
        <v>295</v>
      </c>
      <c r="F19" s="64">
        <v>7084</v>
      </c>
      <c r="G19" s="64">
        <v>6201</v>
      </c>
      <c r="H19" s="27">
        <f t="shared" si="2"/>
        <v>1.1423963876794065</v>
      </c>
      <c r="I19" s="18">
        <f t="shared" si="3"/>
        <v>883</v>
      </c>
      <c r="J19" s="27">
        <f t="shared" si="4"/>
        <v>0.69974590626764543</v>
      </c>
      <c r="K19" s="27">
        <f t="shared" si="5"/>
        <v>0.75181422351233673</v>
      </c>
      <c r="L19" s="32">
        <f t="shared" si="6"/>
        <v>-5.2068317244691298E-2</v>
      </c>
    </row>
    <row r="20" spans="1:12" x14ac:dyDescent="0.4">
      <c r="A20" s="86" t="s">
        <v>161</v>
      </c>
      <c r="B20" s="65">
        <v>7454</v>
      </c>
      <c r="C20" s="65">
        <v>6779</v>
      </c>
      <c r="D20" s="23">
        <f t="shared" si="0"/>
        <v>1.0995722082903083</v>
      </c>
      <c r="E20" s="17">
        <f t="shared" si="1"/>
        <v>675</v>
      </c>
      <c r="F20" s="65">
        <v>9300</v>
      </c>
      <c r="G20" s="65">
        <v>8717</v>
      </c>
      <c r="H20" s="23">
        <f t="shared" si="2"/>
        <v>1.0668808076172995</v>
      </c>
      <c r="I20" s="17">
        <f t="shared" si="3"/>
        <v>583</v>
      </c>
      <c r="J20" s="23">
        <f t="shared" si="4"/>
        <v>0.80150537634408603</v>
      </c>
      <c r="K20" s="23">
        <f t="shared" si="5"/>
        <v>0.77767580589652407</v>
      </c>
      <c r="L20" s="22">
        <f t="shared" si="6"/>
        <v>2.3829570447561954E-2</v>
      </c>
    </row>
    <row r="21" spans="1:12" x14ac:dyDescent="0.4">
      <c r="A21" s="87" t="s">
        <v>159</v>
      </c>
      <c r="B21" s="64">
        <v>3331</v>
      </c>
      <c r="C21" s="64">
        <v>2781</v>
      </c>
      <c r="D21" s="27">
        <f t="shared" si="0"/>
        <v>1.1977705861201007</v>
      </c>
      <c r="E21" s="18">
        <f t="shared" si="1"/>
        <v>550</v>
      </c>
      <c r="F21" s="64">
        <v>4650</v>
      </c>
      <c r="G21" s="64">
        <v>4500</v>
      </c>
      <c r="H21" s="27">
        <f t="shared" si="2"/>
        <v>1.0333333333333334</v>
      </c>
      <c r="I21" s="18">
        <f t="shared" si="3"/>
        <v>150</v>
      </c>
      <c r="J21" s="27">
        <f t="shared" si="4"/>
        <v>0.71634408602150534</v>
      </c>
      <c r="K21" s="27">
        <f t="shared" si="5"/>
        <v>0.61799999999999999</v>
      </c>
      <c r="L21" s="32">
        <f t="shared" si="6"/>
        <v>9.834408602150535E-2</v>
      </c>
    </row>
    <row r="22" spans="1:12" x14ac:dyDescent="0.4">
      <c r="A22" s="87" t="s">
        <v>193</v>
      </c>
      <c r="B22" s="64">
        <v>0</v>
      </c>
      <c r="C22" s="64">
        <v>0</v>
      </c>
      <c r="D22" s="27" t="e">
        <f t="shared" si="0"/>
        <v>#DIV/0!</v>
      </c>
      <c r="E22" s="18">
        <f t="shared" si="1"/>
        <v>0</v>
      </c>
      <c r="F22" s="64">
        <v>0</v>
      </c>
      <c r="G22" s="64">
        <v>0</v>
      </c>
      <c r="H22" s="27" t="e">
        <f t="shared" si="2"/>
        <v>#DIV/0!</v>
      </c>
      <c r="I22" s="18">
        <f t="shared" si="3"/>
        <v>0</v>
      </c>
      <c r="J22" s="27" t="e">
        <f t="shared" si="4"/>
        <v>#DIV/0!</v>
      </c>
      <c r="K22" s="27" t="e">
        <f t="shared" si="5"/>
        <v>#DIV/0!</v>
      </c>
      <c r="L22" s="32" t="e">
        <f t="shared" si="6"/>
        <v>#DIV/0!</v>
      </c>
    </row>
    <row r="23" spans="1:12" x14ac:dyDescent="0.4">
      <c r="A23" s="86" t="s">
        <v>164</v>
      </c>
      <c r="B23" s="64">
        <v>3961</v>
      </c>
      <c r="C23" s="64">
        <v>3381</v>
      </c>
      <c r="D23" s="27">
        <f t="shared" si="0"/>
        <v>1.1715468796214137</v>
      </c>
      <c r="E23" s="18">
        <f t="shared" si="1"/>
        <v>580</v>
      </c>
      <c r="F23" s="64">
        <v>4650</v>
      </c>
      <c r="G23" s="64">
        <v>4350</v>
      </c>
      <c r="H23" s="27">
        <f t="shared" si="2"/>
        <v>1.0689655172413792</v>
      </c>
      <c r="I23" s="18">
        <f t="shared" si="3"/>
        <v>300</v>
      </c>
      <c r="J23" s="27">
        <f t="shared" si="4"/>
        <v>0.85182795698924729</v>
      </c>
      <c r="K23" s="27">
        <f t="shared" si="5"/>
        <v>0.77724137931034487</v>
      </c>
      <c r="L23" s="32">
        <f t="shared" si="6"/>
        <v>7.4586577678902422E-2</v>
      </c>
    </row>
    <row r="24" spans="1:12" x14ac:dyDescent="0.4">
      <c r="A24" s="86" t="s">
        <v>156</v>
      </c>
      <c r="B24" s="65">
        <v>1154</v>
      </c>
      <c r="C24" s="65">
        <v>824</v>
      </c>
      <c r="D24" s="23">
        <f t="shared" si="0"/>
        <v>1.4004854368932038</v>
      </c>
      <c r="E24" s="17">
        <f t="shared" si="1"/>
        <v>330</v>
      </c>
      <c r="F24" s="65">
        <v>2100</v>
      </c>
      <c r="G24" s="65">
        <v>1967</v>
      </c>
      <c r="H24" s="23">
        <f t="shared" si="2"/>
        <v>1.0676156583629892</v>
      </c>
      <c r="I24" s="17">
        <f t="shared" si="3"/>
        <v>133</v>
      </c>
      <c r="J24" s="23">
        <f t="shared" si="4"/>
        <v>0.54952380952380953</v>
      </c>
      <c r="K24" s="23">
        <f t="shared" si="5"/>
        <v>0.41891204880528726</v>
      </c>
      <c r="L24" s="22">
        <f t="shared" si="6"/>
        <v>0.13061176071852226</v>
      </c>
    </row>
    <row r="25" spans="1:12" x14ac:dyDescent="0.4">
      <c r="A25" s="87" t="s">
        <v>163</v>
      </c>
      <c r="B25" s="64">
        <v>4082</v>
      </c>
      <c r="C25" s="64">
        <v>3822</v>
      </c>
      <c r="D25" s="27">
        <f t="shared" si="0"/>
        <v>1.0680272108843538</v>
      </c>
      <c r="E25" s="18">
        <f t="shared" si="1"/>
        <v>260</v>
      </c>
      <c r="F25" s="71">
        <v>4650</v>
      </c>
      <c r="G25" s="64">
        <v>4350</v>
      </c>
      <c r="H25" s="27">
        <f t="shared" si="2"/>
        <v>1.0689655172413792</v>
      </c>
      <c r="I25" s="18">
        <f t="shared" si="3"/>
        <v>300</v>
      </c>
      <c r="J25" s="27">
        <f t="shared" si="4"/>
        <v>0.87784946236559136</v>
      </c>
      <c r="K25" s="52">
        <f t="shared" si="5"/>
        <v>0.87862068965517237</v>
      </c>
      <c r="L25" s="32">
        <f t="shared" si="6"/>
        <v>-7.7122728958101128E-4</v>
      </c>
    </row>
    <row r="26" spans="1:12" x14ac:dyDescent="0.4">
      <c r="A26" s="86" t="s">
        <v>154</v>
      </c>
      <c r="B26" s="64">
        <v>3327</v>
      </c>
      <c r="C26" s="64">
        <v>3208</v>
      </c>
      <c r="D26" s="27">
        <f t="shared" si="0"/>
        <v>1.0370947630922693</v>
      </c>
      <c r="E26" s="18">
        <f t="shared" si="1"/>
        <v>119</v>
      </c>
      <c r="F26" s="71">
        <v>4650</v>
      </c>
      <c r="G26" s="64">
        <v>4650</v>
      </c>
      <c r="H26" s="27">
        <f t="shared" si="2"/>
        <v>1</v>
      </c>
      <c r="I26" s="18">
        <f t="shared" si="3"/>
        <v>0</v>
      </c>
      <c r="J26" s="27">
        <f t="shared" si="4"/>
        <v>0.71548387096774191</v>
      </c>
      <c r="K26" s="52">
        <f t="shared" si="5"/>
        <v>0.68989247311827961</v>
      </c>
      <c r="L26" s="32">
        <f t="shared" si="6"/>
        <v>2.5591397849462294E-2</v>
      </c>
    </row>
    <row r="27" spans="1:12" x14ac:dyDescent="0.4">
      <c r="A27" s="87" t="s">
        <v>162</v>
      </c>
      <c r="B27" s="65">
        <v>3092</v>
      </c>
      <c r="C27" s="65">
        <v>3455</v>
      </c>
      <c r="D27" s="23">
        <f t="shared" si="0"/>
        <v>0.89493487698986973</v>
      </c>
      <c r="E27" s="17">
        <f t="shared" si="1"/>
        <v>-363</v>
      </c>
      <c r="F27" s="90">
        <v>4650</v>
      </c>
      <c r="G27" s="65">
        <v>4650</v>
      </c>
      <c r="H27" s="23">
        <f t="shared" si="2"/>
        <v>1</v>
      </c>
      <c r="I27" s="17">
        <f t="shared" si="3"/>
        <v>0</v>
      </c>
      <c r="J27" s="23">
        <f t="shared" si="4"/>
        <v>0.66494623655913976</v>
      </c>
      <c r="K27" s="55">
        <f t="shared" si="5"/>
        <v>0.74301075268817207</v>
      </c>
      <c r="L27" s="22">
        <f t="shared" si="6"/>
        <v>-7.8064516129032313E-2</v>
      </c>
    </row>
    <row r="28" spans="1:12" x14ac:dyDescent="0.4">
      <c r="A28" s="87" t="s">
        <v>214</v>
      </c>
      <c r="B28" s="65">
        <v>0</v>
      </c>
      <c r="C28" s="65">
        <v>0</v>
      </c>
      <c r="D28" s="23" t="e">
        <f t="shared" si="0"/>
        <v>#DIV/0!</v>
      </c>
      <c r="E28" s="17">
        <f t="shared" si="1"/>
        <v>0</v>
      </c>
      <c r="F28" s="90">
        <v>0</v>
      </c>
      <c r="G28" s="65">
        <v>0</v>
      </c>
      <c r="H28" s="23" t="e">
        <f t="shared" si="2"/>
        <v>#DIV/0!</v>
      </c>
      <c r="I28" s="17">
        <f t="shared" si="3"/>
        <v>0</v>
      </c>
      <c r="J28" s="23" t="e">
        <f t="shared" si="4"/>
        <v>#DIV/0!</v>
      </c>
      <c r="K28" s="55" t="e">
        <f t="shared" si="5"/>
        <v>#DIV/0!</v>
      </c>
      <c r="L28" s="22" t="e">
        <f t="shared" si="6"/>
        <v>#DIV/0!</v>
      </c>
    </row>
    <row r="29" spans="1:12" x14ac:dyDescent="0.4">
      <c r="A29" s="86" t="s">
        <v>158</v>
      </c>
      <c r="B29" s="64">
        <v>3582</v>
      </c>
      <c r="C29" s="64">
        <v>2874</v>
      </c>
      <c r="D29" s="27">
        <f t="shared" si="0"/>
        <v>1.2463465553235908</v>
      </c>
      <c r="E29" s="18">
        <f t="shared" si="1"/>
        <v>708</v>
      </c>
      <c r="F29" s="71">
        <v>4650</v>
      </c>
      <c r="G29" s="64">
        <v>4350</v>
      </c>
      <c r="H29" s="27">
        <f t="shared" si="2"/>
        <v>1.0689655172413792</v>
      </c>
      <c r="I29" s="18">
        <f t="shared" si="3"/>
        <v>300</v>
      </c>
      <c r="J29" s="27">
        <f t="shared" si="4"/>
        <v>0.77032258064516124</v>
      </c>
      <c r="K29" s="52">
        <f t="shared" si="5"/>
        <v>0.66068965517241385</v>
      </c>
      <c r="L29" s="32">
        <f t="shared" si="6"/>
        <v>0.10963292547274739</v>
      </c>
    </row>
    <row r="30" spans="1:12" x14ac:dyDescent="0.4">
      <c r="A30" s="88" t="s">
        <v>225</v>
      </c>
      <c r="B30" s="69">
        <v>543</v>
      </c>
      <c r="C30" s="69">
        <v>0</v>
      </c>
      <c r="D30" s="25" t="e">
        <f t="shared" si="0"/>
        <v>#DIV/0!</v>
      </c>
      <c r="E30" s="26">
        <f t="shared" si="1"/>
        <v>543</v>
      </c>
      <c r="F30" s="72">
        <v>600</v>
      </c>
      <c r="G30" s="69">
        <v>0</v>
      </c>
      <c r="H30" s="25" t="e">
        <f t="shared" si="2"/>
        <v>#DIV/0!</v>
      </c>
      <c r="I30" s="26">
        <f t="shared" si="3"/>
        <v>600</v>
      </c>
      <c r="J30" s="25">
        <f t="shared" si="4"/>
        <v>0.90500000000000003</v>
      </c>
      <c r="K30" s="54" t="e">
        <f t="shared" si="5"/>
        <v>#DIV/0!</v>
      </c>
      <c r="L30" s="24" t="e">
        <f t="shared" si="6"/>
        <v>#DIV/0!</v>
      </c>
    </row>
    <row r="31" spans="1:12" x14ac:dyDescent="0.4">
      <c r="A31" s="86" t="s">
        <v>224</v>
      </c>
      <c r="B31" s="64">
        <v>146</v>
      </c>
      <c r="C31" s="64">
        <v>0</v>
      </c>
      <c r="D31" s="29" t="e">
        <f t="shared" si="0"/>
        <v>#DIV/0!</v>
      </c>
      <c r="E31" s="26">
        <f t="shared" si="1"/>
        <v>146</v>
      </c>
      <c r="F31" s="112">
        <v>150</v>
      </c>
      <c r="G31" s="70">
        <v>0</v>
      </c>
      <c r="H31" s="29" t="e">
        <f t="shared" si="2"/>
        <v>#DIV/0!</v>
      </c>
      <c r="I31" s="28">
        <f t="shared" si="3"/>
        <v>150</v>
      </c>
      <c r="J31" s="29">
        <f t="shared" si="4"/>
        <v>0.97333333333333338</v>
      </c>
      <c r="K31" s="52" t="e">
        <f t="shared" si="5"/>
        <v>#DIV/0!</v>
      </c>
      <c r="L31" s="32" t="e">
        <f t="shared" si="6"/>
        <v>#DIV/0!</v>
      </c>
    </row>
    <row r="32" spans="1:12" x14ac:dyDescent="0.4">
      <c r="A32" s="86" t="s">
        <v>223</v>
      </c>
      <c r="B32" s="64">
        <v>149</v>
      </c>
      <c r="C32" s="64">
        <v>0</v>
      </c>
      <c r="D32" s="27" t="e">
        <f t="shared" si="0"/>
        <v>#DIV/0!</v>
      </c>
      <c r="E32" s="34">
        <f t="shared" si="1"/>
        <v>149</v>
      </c>
      <c r="F32" s="64">
        <v>150</v>
      </c>
      <c r="G32" s="64">
        <v>0</v>
      </c>
      <c r="H32" s="27" t="e">
        <f t="shared" si="2"/>
        <v>#DIV/0!</v>
      </c>
      <c r="I32" s="18">
        <f t="shared" si="3"/>
        <v>150</v>
      </c>
      <c r="J32" s="27">
        <f t="shared" si="4"/>
        <v>0.99333333333333329</v>
      </c>
      <c r="K32" s="52" t="e">
        <f t="shared" si="5"/>
        <v>#DIV/0!</v>
      </c>
      <c r="L32" s="32" t="e">
        <f t="shared" si="6"/>
        <v>#DIV/0!</v>
      </c>
    </row>
    <row r="33" spans="1:12" x14ac:dyDescent="0.4">
      <c r="A33" s="89" t="s">
        <v>222</v>
      </c>
      <c r="B33" s="70">
        <v>159</v>
      </c>
      <c r="C33" s="111">
        <v>0</v>
      </c>
      <c r="D33" s="56" t="e">
        <f t="shared" si="0"/>
        <v>#DIV/0!</v>
      </c>
      <c r="E33" s="28">
        <f t="shared" si="1"/>
        <v>159</v>
      </c>
      <c r="F33" s="70">
        <v>300</v>
      </c>
      <c r="G33" s="70">
        <v>0</v>
      </c>
      <c r="H33" s="29" t="e">
        <f t="shared" si="2"/>
        <v>#DIV/0!</v>
      </c>
      <c r="I33" s="28">
        <f t="shared" si="3"/>
        <v>300</v>
      </c>
      <c r="J33" s="60">
        <f t="shared" si="4"/>
        <v>0.53</v>
      </c>
      <c r="K33" s="56" t="e">
        <f t="shared" si="5"/>
        <v>#DIV/0!</v>
      </c>
      <c r="L33" s="57" t="e">
        <f t="shared" si="6"/>
        <v>#DIV/0!</v>
      </c>
    </row>
    <row r="34" spans="1:12" x14ac:dyDescent="0.4">
      <c r="A34" s="107" t="s">
        <v>89</v>
      </c>
      <c r="B34" s="48">
        <f>SUM(B35:B36)</f>
        <v>2456</v>
      </c>
      <c r="C34" s="48">
        <f>SUM(C35:C36)</f>
        <v>2218</v>
      </c>
      <c r="D34" s="31">
        <f t="shared" si="0"/>
        <v>1.1073038773669972</v>
      </c>
      <c r="E34" s="19">
        <f t="shared" si="1"/>
        <v>238</v>
      </c>
      <c r="F34" s="48">
        <f>SUM(F35:F36)</f>
        <v>3549</v>
      </c>
      <c r="G34" s="48">
        <f>SUM(G35:G36)</f>
        <v>3315</v>
      </c>
      <c r="H34" s="31">
        <f t="shared" si="2"/>
        <v>1.0705882352941176</v>
      </c>
      <c r="I34" s="19">
        <f t="shared" si="3"/>
        <v>234</v>
      </c>
      <c r="J34" s="31">
        <f t="shared" si="4"/>
        <v>0.69202592279515351</v>
      </c>
      <c r="K34" s="31">
        <f t="shared" si="5"/>
        <v>0.66907993966817492</v>
      </c>
      <c r="L34" s="30">
        <f t="shared" si="6"/>
        <v>2.2945983126978597E-2</v>
      </c>
    </row>
    <row r="35" spans="1:12" x14ac:dyDescent="0.4">
      <c r="A35" s="88" t="s">
        <v>152</v>
      </c>
      <c r="B35" s="69">
        <v>1581</v>
      </c>
      <c r="C35" s="69">
        <v>1543</v>
      </c>
      <c r="D35" s="25">
        <f t="shared" si="0"/>
        <v>1.0246273493195075</v>
      </c>
      <c r="E35" s="26">
        <f t="shared" si="1"/>
        <v>38</v>
      </c>
      <c r="F35" s="69">
        <v>2340</v>
      </c>
      <c r="G35" s="69">
        <v>2184</v>
      </c>
      <c r="H35" s="25">
        <f t="shared" si="2"/>
        <v>1.0714285714285714</v>
      </c>
      <c r="I35" s="26">
        <f t="shared" si="3"/>
        <v>156</v>
      </c>
      <c r="J35" s="25">
        <f t="shared" si="4"/>
        <v>0.67564102564102568</v>
      </c>
      <c r="K35" s="25">
        <f t="shared" si="5"/>
        <v>0.70650183150183155</v>
      </c>
      <c r="L35" s="24">
        <f t="shared" si="6"/>
        <v>-3.0860805860805862E-2</v>
      </c>
    </row>
    <row r="36" spans="1:12" x14ac:dyDescent="0.4">
      <c r="A36" s="86" t="s">
        <v>151</v>
      </c>
      <c r="B36" s="64">
        <v>875</v>
      </c>
      <c r="C36" s="64">
        <v>675</v>
      </c>
      <c r="D36" s="27">
        <f t="shared" si="0"/>
        <v>1.2962962962962963</v>
      </c>
      <c r="E36" s="18">
        <f t="shared" si="1"/>
        <v>200</v>
      </c>
      <c r="F36" s="64">
        <v>1209</v>
      </c>
      <c r="G36" s="64">
        <v>1131</v>
      </c>
      <c r="H36" s="27">
        <f t="shared" si="2"/>
        <v>1.0689655172413792</v>
      </c>
      <c r="I36" s="18">
        <f t="shared" si="3"/>
        <v>78</v>
      </c>
      <c r="J36" s="27">
        <f t="shared" si="4"/>
        <v>0.72373862696443336</v>
      </c>
      <c r="K36" s="27">
        <f t="shared" si="5"/>
        <v>0.59681697612732099</v>
      </c>
      <c r="L36" s="32">
        <f t="shared" si="6"/>
        <v>0.12692165083711238</v>
      </c>
    </row>
    <row r="37" spans="1:12" s="13" customFormat="1" x14ac:dyDescent="0.4">
      <c r="A37" s="84" t="s">
        <v>93</v>
      </c>
      <c r="B37" s="43">
        <f>SUM(B38:B56)</f>
        <v>259743</v>
      </c>
      <c r="C37" s="43">
        <f>SUM(C38:C56)</f>
        <v>236227</v>
      </c>
      <c r="D37" s="20">
        <f t="shared" si="0"/>
        <v>1.0995483158148729</v>
      </c>
      <c r="E37" s="21">
        <f t="shared" si="1"/>
        <v>23516</v>
      </c>
      <c r="F37" s="43">
        <f>SUM(F38:F56)</f>
        <v>362483</v>
      </c>
      <c r="G37" s="43">
        <f>SUM(G38:G56)</f>
        <v>335425</v>
      </c>
      <c r="H37" s="20">
        <f t="shared" si="2"/>
        <v>1.0806678094954163</v>
      </c>
      <c r="I37" s="21">
        <f t="shared" si="3"/>
        <v>27058</v>
      </c>
      <c r="J37" s="20">
        <f t="shared" si="4"/>
        <v>0.71656601826844291</v>
      </c>
      <c r="K37" s="20">
        <f t="shared" si="5"/>
        <v>0.70426175747186404</v>
      </c>
      <c r="L37" s="33">
        <f t="shared" si="6"/>
        <v>1.230426079657887E-2</v>
      </c>
    </row>
    <row r="38" spans="1:12" x14ac:dyDescent="0.4">
      <c r="A38" s="86" t="s">
        <v>82</v>
      </c>
      <c r="B38" s="68">
        <v>109281</v>
      </c>
      <c r="C38" s="68">
        <v>98451</v>
      </c>
      <c r="D38" s="25">
        <f t="shared" ref="D38:D56" si="7">B38/C38</f>
        <v>1.1100039613614894</v>
      </c>
      <c r="E38" s="17">
        <f t="shared" ref="E38:E56" si="8">+B38-C38</f>
        <v>10830</v>
      </c>
      <c r="F38" s="68">
        <v>132199</v>
      </c>
      <c r="G38" s="64">
        <v>124452</v>
      </c>
      <c r="H38" s="23">
        <f t="shared" ref="H38:H56" si="9">+F38/G38</f>
        <v>1.0622488991739787</v>
      </c>
      <c r="I38" s="18">
        <f t="shared" ref="I38:I56" si="10">+F38-G38</f>
        <v>7747</v>
      </c>
      <c r="J38" s="27">
        <f t="shared" ref="J38:J56" si="11">+B38/F38</f>
        <v>0.82664014099955374</v>
      </c>
      <c r="K38" s="27">
        <f t="shared" ref="K38:K56" si="12">+C38/G38</f>
        <v>0.79107607752386466</v>
      </c>
      <c r="L38" s="32">
        <f t="shared" ref="L38:L56" si="13">+J38-K38</f>
        <v>3.5564063475689078E-2</v>
      </c>
    </row>
    <row r="39" spans="1:12" x14ac:dyDescent="0.4">
      <c r="A39" s="86" t="s">
        <v>150</v>
      </c>
      <c r="B39" s="64">
        <v>21304</v>
      </c>
      <c r="C39" s="64">
        <v>24254</v>
      </c>
      <c r="D39" s="25">
        <f t="shared" si="7"/>
        <v>0.87837057804898167</v>
      </c>
      <c r="E39" s="17">
        <f t="shared" si="8"/>
        <v>-2950</v>
      </c>
      <c r="F39" s="64">
        <v>26567</v>
      </c>
      <c r="G39" s="64">
        <v>33074</v>
      </c>
      <c r="H39" s="23">
        <f t="shared" si="9"/>
        <v>0.80325935780371294</v>
      </c>
      <c r="I39" s="18">
        <f t="shared" si="10"/>
        <v>-6507</v>
      </c>
      <c r="J39" s="27">
        <f t="shared" si="11"/>
        <v>0.80189709037527757</v>
      </c>
      <c r="K39" s="27">
        <f t="shared" si="12"/>
        <v>0.73332527060530928</v>
      </c>
      <c r="L39" s="32">
        <f t="shared" si="13"/>
        <v>6.857181976996829E-2</v>
      </c>
    </row>
    <row r="40" spans="1:12" x14ac:dyDescent="0.4">
      <c r="A40" s="86" t="s">
        <v>149</v>
      </c>
      <c r="B40" s="64">
        <v>18811</v>
      </c>
      <c r="C40" s="64">
        <v>10644</v>
      </c>
      <c r="D40" s="25">
        <f t="shared" si="7"/>
        <v>1.7672867343104097</v>
      </c>
      <c r="E40" s="17">
        <f t="shared" si="8"/>
        <v>8167</v>
      </c>
      <c r="F40" s="64">
        <v>35493</v>
      </c>
      <c r="G40" s="64">
        <v>16934</v>
      </c>
      <c r="H40" s="23">
        <f t="shared" si="9"/>
        <v>2.0959607889453169</v>
      </c>
      <c r="I40" s="18">
        <f t="shared" si="10"/>
        <v>18559</v>
      </c>
      <c r="J40" s="27">
        <f t="shared" si="11"/>
        <v>0.52999182937480627</v>
      </c>
      <c r="K40" s="27">
        <f t="shared" si="12"/>
        <v>0.62855793079012634</v>
      </c>
      <c r="L40" s="32">
        <f t="shared" si="13"/>
        <v>-9.8566101415320073E-2</v>
      </c>
    </row>
    <row r="41" spans="1:12" x14ac:dyDescent="0.4">
      <c r="A41" s="86" t="s">
        <v>80</v>
      </c>
      <c r="B41" s="64">
        <v>35962</v>
      </c>
      <c r="C41" s="64">
        <v>32153</v>
      </c>
      <c r="D41" s="25">
        <f t="shared" si="7"/>
        <v>1.1184648399838273</v>
      </c>
      <c r="E41" s="17">
        <f t="shared" si="8"/>
        <v>3809</v>
      </c>
      <c r="F41" s="64">
        <v>55723</v>
      </c>
      <c r="G41" s="64">
        <v>52293</v>
      </c>
      <c r="H41" s="23">
        <f t="shared" si="9"/>
        <v>1.0655919530338669</v>
      </c>
      <c r="I41" s="18">
        <f t="shared" si="10"/>
        <v>3430</v>
      </c>
      <c r="J41" s="27">
        <f t="shared" si="11"/>
        <v>0.64537085225131452</v>
      </c>
      <c r="K41" s="27">
        <f t="shared" si="12"/>
        <v>0.61486240988277585</v>
      </c>
      <c r="L41" s="32">
        <f t="shared" si="13"/>
        <v>3.0508442368538669E-2</v>
      </c>
    </row>
    <row r="42" spans="1:12" x14ac:dyDescent="0.4">
      <c r="A42" s="86" t="s">
        <v>81</v>
      </c>
      <c r="B42" s="64">
        <v>19666</v>
      </c>
      <c r="C42" s="64">
        <v>18121</v>
      </c>
      <c r="D42" s="25">
        <f t="shared" si="7"/>
        <v>1.0852601953534573</v>
      </c>
      <c r="E42" s="17">
        <f t="shared" si="8"/>
        <v>1545</v>
      </c>
      <c r="F42" s="64">
        <v>26164</v>
      </c>
      <c r="G42" s="64">
        <v>25119</v>
      </c>
      <c r="H42" s="23">
        <f t="shared" si="9"/>
        <v>1.0416019746008998</v>
      </c>
      <c r="I42" s="18">
        <f t="shared" si="10"/>
        <v>1045</v>
      </c>
      <c r="J42" s="27">
        <f t="shared" si="11"/>
        <v>0.75164347959027666</v>
      </c>
      <c r="K42" s="27">
        <f t="shared" si="12"/>
        <v>0.72140610693100837</v>
      </c>
      <c r="L42" s="32">
        <f t="shared" si="13"/>
        <v>3.0237372659268291E-2</v>
      </c>
    </row>
    <row r="43" spans="1:12" x14ac:dyDescent="0.4">
      <c r="A43" s="86" t="s">
        <v>79</v>
      </c>
      <c r="B43" s="67">
        <v>5778</v>
      </c>
      <c r="C43" s="64">
        <v>6012</v>
      </c>
      <c r="D43" s="25">
        <f t="shared" si="7"/>
        <v>0.96107784431137722</v>
      </c>
      <c r="E43" s="17">
        <f t="shared" si="8"/>
        <v>-234</v>
      </c>
      <c r="F43" s="64">
        <v>8927</v>
      </c>
      <c r="G43" s="64">
        <v>8640</v>
      </c>
      <c r="H43" s="23">
        <f t="shared" si="9"/>
        <v>1.0332175925925926</v>
      </c>
      <c r="I43" s="18">
        <f t="shared" si="10"/>
        <v>287</v>
      </c>
      <c r="J43" s="27">
        <f t="shared" si="11"/>
        <v>0.64724991598521342</v>
      </c>
      <c r="K43" s="27">
        <f t="shared" si="12"/>
        <v>0.6958333333333333</v>
      </c>
      <c r="L43" s="32">
        <f t="shared" si="13"/>
        <v>-4.8583417348119884E-2</v>
      </c>
    </row>
    <row r="44" spans="1:12" x14ac:dyDescent="0.4">
      <c r="A44" s="86" t="s">
        <v>148</v>
      </c>
      <c r="B44" s="66">
        <v>3730</v>
      </c>
      <c r="C44" s="69">
        <v>3988</v>
      </c>
      <c r="D44" s="25">
        <f t="shared" si="7"/>
        <v>0.93530591775325977</v>
      </c>
      <c r="E44" s="17">
        <f t="shared" si="8"/>
        <v>-258</v>
      </c>
      <c r="F44" s="64">
        <v>5146</v>
      </c>
      <c r="G44" s="64">
        <v>6655</v>
      </c>
      <c r="H44" s="23">
        <f t="shared" si="9"/>
        <v>0.77325319308790386</v>
      </c>
      <c r="I44" s="18">
        <f t="shared" si="10"/>
        <v>-1509</v>
      </c>
      <c r="J44" s="27">
        <f t="shared" si="11"/>
        <v>0.72483482316362224</v>
      </c>
      <c r="K44" s="27">
        <f t="shared" si="12"/>
        <v>0.59924868519909846</v>
      </c>
      <c r="L44" s="32">
        <f t="shared" si="13"/>
        <v>0.12558613796452378</v>
      </c>
    </row>
    <row r="45" spans="1:12" x14ac:dyDescent="0.4">
      <c r="A45" s="86" t="s">
        <v>78</v>
      </c>
      <c r="B45" s="64">
        <v>7101</v>
      </c>
      <c r="C45" s="64">
        <v>5569</v>
      </c>
      <c r="D45" s="25">
        <f t="shared" si="7"/>
        <v>1.2750942718620937</v>
      </c>
      <c r="E45" s="17">
        <f t="shared" si="8"/>
        <v>1532</v>
      </c>
      <c r="F45" s="64">
        <v>8928</v>
      </c>
      <c r="G45" s="64">
        <v>8347</v>
      </c>
      <c r="H45" s="23">
        <f t="shared" si="9"/>
        <v>1.0696058464118845</v>
      </c>
      <c r="I45" s="18">
        <f t="shared" si="10"/>
        <v>581</v>
      </c>
      <c r="J45" s="27">
        <f t="shared" si="11"/>
        <v>0.79536290322580649</v>
      </c>
      <c r="K45" s="27">
        <f t="shared" si="12"/>
        <v>0.66718581526296872</v>
      </c>
      <c r="L45" s="32">
        <f t="shared" si="13"/>
        <v>0.12817708796283778</v>
      </c>
    </row>
    <row r="46" spans="1:12" x14ac:dyDescent="0.4">
      <c r="A46" s="87" t="s">
        <v>77</v>
      </c>
      <c r="B46" s="65">
        <v>4091</v>
      </c>
      <c r="C46" s="65">
        <v>4171</v>
      </c>
      <c r="D46" s="25">
        <f t="shared" si="7"/>
        <v>0.980819947254855</v>
      </c>
      <c r="E46" s="17">
        <f t="shared" si="8"/>
        <v>-80</v>
      </c>
      <c r="F46" s="65">
        <v>8928</v>
      </c>
      <c r="G46" s="65">
        <v>8352</v>
      </c>
      <c r="H46" s="23">
        <f t="shared" si="9"/>
        <v>1.0689655172413792</v>
      </c>
      <c r="I46" s="18">
        <f t="shared" si="10"/>
        <v>576</v>
      </c>
      <c r="J46" s="27">
        <f t="shared" si="11"/>
        <v>0.45822132616487454</v>
      </c>
      <c r="K46" s="23">
        <f t="shared" si="12"/>
        <v>0.49940134099616856</v>
      </c>
      <c r="L46" s="22">
        <f t="shared" si="13"/>
        <v>-4.1180014831294021E-2</v>
      </c>
    </row>
    <row r="47" spans="1:12" x14ac:dyDescent="0.4">
      <c r="A47" s="86" t="s">
        <v>95</v>
      </c>
      <c r="B47" s="64">
        <v>2345</v>
      </c>
      <c r="C47" s="64">
        <v>2384</v>
      </c>
      <c r="D47" s="25">
        <f t="shared" si="7"/>
        <v>0.98364093959731547</v>
      </c>
      <c r="E47" s="18">
        <f t="shared" si="8"/>
        <v>-39</v>
      </c>
      <c r="F47" s="64">
        <v>5146</v>
      </c>
      <c r="G47" s="64">
        <v>4796</v>
      </c>
      <c r="H47" s="23">
        <f t="shared" si="9"/>
        <v>1.072977481234362</v>
      </c>
      <c r="I47" s="18">
        <f t="shared" si="10"/>
        <v>350</v>
      </c>
      <c r="J47" s="27">
        <f t="shared" si="11"/>
        <v>0.45569374271278662</v>
      </c>
      <c r="K47" s="27">
        <f t="shared" si="12"/>
        <v>0.4970809007506255</v>
      </c>
      <c r="L47" s="32">
        <f t="shared" si="13"/>
        <v>-4.1387158037838878E-2</v>
      </c>
    </row>
    <row r="48" spans="1:12" x14ac:dyDescent="0.4">
      <c r="A48" s="86" t="s">
        <v>92</v>
      </c>
      <c r="B48" s="64">
        <v>3924</v>
      </c>
      <c r="C48" s="64">
        <v>4217</v>
      </c>
      <c r="D48" s="25">
        <f t="shared" si="7"/>
        <v>0.93051932653545177</v>
      </c>
      <c r="E48" s="18">
        <f t="shared" si="8"/>
        <v>-293</v>
      </c>
      <c r="F48" s="64">
        <v>8919</v>
      </c>
      <c r="G48" s="64">
        <v>8352</v>
      </c>
      <c r="H48" s="27">
        <f t="shared" si="9"/>
        <v>1.0678879310344827</v>
      </c>
      <c r="I48" s="18">
        <f t="shared" si="10"/>
        <v>567</v>
      </c>
      <c r="J48" s="27">
        <f t="shared" si="11"/>
        <v>0.4399596367305752</v>
      </c>
      <c r="K48" s="27">
        <f t="shared" si="12"/>
        <v>0.50490900383141768</v>
      </c>
      <c r="L48" s="32">
        <f t="shared" si="13"/>
        <v>-6.4949367100842481E-2</v>
      </c>
    </row>
    <row r="49" spans="1:12" x14ac:dyDescent="0.4">
      <c r="A49" s="86" t="s">
        <v>74</v>
      </c>
      <c r="B49" s="64">
        <v>8298</v>
      </c>
      <c r="C49" s="64">
        <v>7674</v>
      </c>
      <c r="D49" s="25">
        <f t="shared" si="7"/>
        <v>1.0813135261923377</v>
      </c>
      <c r="E49" s="18">
        <f t="shared" si="8"/>
        <v>624</v>
      </c>
      <c r="F49" s="64">
        <v>11717</v>
      </c>
      <c r="G49" s="64">
        <v>10823</v>
      </c>
      <c r="H49" s="27">
        <f t="shared" si="9"/>
        <v>1.0826018663956389</v>
      </c>
      <c r="I49" s="18">
        <f t="shared" si="10"/>
        <v>894</v>
      </c>
      <c r="J49" s="27">
        <f t="shared" si="11"/>
        <v>0.70820175812921393</v>
      </c>
      <c r="K49" s="27">
        <f t="shared" si="12"/>
        <v>0.70904555114108847</v>
      </c>
      <c r="L49" s="32">
        <f t="shared" si="13"/>
        <v>-8.4379301187453848E-4</v>
      </c>
    </row>
    <row r="50" spans="1:12" x14ac:dyDescent="0.4">
      <c r="A50" s="86" t="s">
        <v>76</v>
      </c>
      <c r="B50" s="64">
        <v>2352</v>
      </c>
      <c r="C50" s="64">
        <v>2257</v>
      </c>
      <c r="D50" s="25">
        <f t="shared" si="7"/>
        <v>1.0420912715994683</v>
      </c>
      <c r="E50" s="18">
        <f t="shared" si="8"/>
        <v>95</v>
      </c>
      <c r="F50" s="64">
        <v>3906</v>
      </c>
      <c r="G50" s="64">
        <v>3633</v>
      </c>
      <c r="H50" s="27">
        <f t="shared" si="9"/>
        <v>1.0751445086705202</v>
      </c>
      <c r="I50" s="18">
        <f t="shared" si="10"/>
        <v>273</v>
      </c>
      <c r="J50" s="27">
        <f t="shared" si="11"/>
        <v>0.60215053763440862</v>
      </c>
      <c r="K50" s="27">
        <f t="shared" si="12"/>
        <v>0.62124965593173687</v>
      </c>
      <c r="L50" s="32">
        <f t="shared" si="13"/>
        <v>-1.9099118297328244E-2</v>
      </c>
    </row>
    <row r="51" spans="1:12" x14ac:dyDescent="0.4">
      <c r="A51" s="86" t="s">
        <v>75</v>
      </c>
      <c r="B51" s="64">
        <v>3041</v>
      </c>
      <c r="C51" s="64">
        <v>2901</v>
      </c>
      <c r="D51" s="25">
        <f t="shared" si="7"/>
        <v>1.0482592209582902</v>
      </c>
      <c r="E51" s="18">
        <f t="shared" si="8"/>
        <v>140</v>
      </c>
      <c r="F51" s="64">
        <v>3906</v>
      </c>
      <c r="G51" s="64">
        <v>3654</v>
      </c>
      <c r="H51" s="27">
        <f t="shared" si="9"/>
        <v>1.0689655172413792</v>
      </c>
      <c r="I51" s="18">
        <f t="shared" si="10"/>
        <v>252</v>
      </c>
      <c r="J51" s="27">
        <f t="shared" si="11"/>
        <v>0.77854582693292373</v>
      </c>
      <c r="K51" s="27">
        <f t="shared" si="12"/>
        <v>0.79392446633825942</v>
      </c>
      <c r="L51" s="32">
        <f t="shared" si="13"/>
        <v>-1.5378639405335681E-2</v>
      </c>
    </row>
    <row r="52" spans="1:12" x14ac:dyDescent="0.4">
      <c r="A52" s="86" t="s">
        <v>147</v>
      </c>
      <c r="B52" s="64">
        <v>1837</v>
      </c>
      <c r="C52" s="64">
        <v>2489</v>
      </c>
      <c r="D52" s="25">
        <f t="shared" si="7"/>
        <v>0.73804740859783047</v>
      </c>
      <c r="E52" s="18">
        <f t="shared" si="8"/>
        <v>-652</v>
      </c>
      <c r="F52" s="64">
        <v>4980</v>
      </c>
      <c r="G52" s="64">
        <v>4980</v>
      </c>
      <c r="H52" s="27">
        <f t="shared" si="9"/>
        <v>1</v>
      </c>
      <c r="I52" s="18">
        <f t="shared" si="10"/>
        <v>0</v>
      </c>
      <c r="J52" s="27">
        <f t="shared" si="11"/>
        <v>0.36887550200803215</v>
      </c>
      <c r="K52" s="27">
        <f t="shared" si="12"/>
        <v>0.49979919678714857</v>
      </c>
      <c r="L52" s="32">
        <f t="shared" si="13"/>
        <v>-0.13092369477911642</v>
      </c>
    </row>
    <row r="53" spans="1:12" x14ac:dyDescent="0.4">
      <c r="A53" s="86" t="s">
        <v>98</v>
      </c>
      <c r="B53" s="64">
        <v>3330</v>
      </c>
      <c r="C53" s="64">
        <v>3117</v>
      </c>
      <c r="D53" s="25">
        <f t="shared" si="7"/>
        <v>1.0683349374398461</v>
      </c>
      <c r="E53" s="18">
        <f t="shared" si="8"/>
        <v>213</v>
      </c>
      <c r="F53" s="64">
        <v>4116</v>
      </c>
      <c r="G53" s="64">
        <v>3771</v>
      </c>
      <c r="H53" s="27">
        <f t="shared" si="9"/>
        <v>1.0914876690533015</v>
      </c>
      <c r="I53" s="18">
        <f t="shared" si="10"/>
        <v>345</v>
      </c>
      <c r="J53" s="27">
        <f t="shared" si="11"/>
        <v>0.80903790087463556</v>
      </c>
      <c r="K53" s="27">
        <f t="shared" si="12"/>
        <v>0.82657120127287187</v>
      </c>
      <c r="L53" s="32">
        <f t="shared" si="13"/>
        <v>-1.7533300398236307E-2</v>
      </c>
    </row>
    <row r="54" spans="1:12" x14ac:dyDescent="0.4">
      <c r="A54" s="86" t="s">
        <v>146</v>
      </c>
      <c r="B54" s="64">
        <v>3030</v>
      </c>
      <c r="C54" s="64">
        <v>2610</v>
      </c>
      <c r="D54" s="25">
        <f t="shared" si="7"/>
        <v>1.1609195402298851</v>
      </c>
      <c r="E54" s="18">
        <f t="shared" si="8"/>
        <v>420</v>
      </c>
      <c r="F54" s="64">
        <v>3906</v>
      </c>
      <c r="G54" s="64">
        <v>3990</v>
      </c>
      <c r="H54" s="27">
        <f t="shared" si="9"/>
        <v>0.97894736842105268</v>
      </c>
      <c r="I54" s="18">
        <f t="shared" si="10"/>
        <v>-84</v>
      </c>
      <c r="J54" s="27">
        <f t="shared" si="11"/>
        <v>0.77572964669738864</v>
      </c>
      <c r="K54" s="27">
        <f t="shared" si="12"/>
        <v>0.65413533834586468</v>
      </c>
      <c r="L54" s="32">
        <f t="shared" si="13"/>
        <v>0.12159430835152396</v>
      </c>
    </row>
    <row r="55" spans="1:12" x14ac:dyDescent="0.4">
      <c r="A55" s="86" t="s">
        <v>145</v>
      </c>
      <c r="B55" s="64">
        <v>2603</v>
      </c>
      <c r="C55" s="64">
        <v>2442</v>
      </c>
      <c r="D55" s="25">
        <f t="shared" si="7"/>
        <v>1.065929565929566</v>
      </c>
      <c r="E55" s="18">
        <f t="shared" si="8"/>
        <v>161</v>
      </c>
      <c r="F55" s="64">
        <v>3906</v>
      </c>
      <c r="G55" s="64">
        <v>3780</v>
      </c>
      <c r="H55" s="27">
        <f t="shared" si="9"/>
        <v>1.0333333333333334</v>
      </c>
      <c r="I55" s="18">
        <f t="shared" si="10"/>
        <v>126</v>
      </c>
      <c r="J55" s="27">
        <f t="shared" si="11"/>
        <v>0.66641065028161806</v>
      </c>
      <c r="K55" s="27">
        <f t="shared" si="12"/>
        <v>0.64603174603174607</v>
      </c>
      <c r="L55" s="32">
        <f t="shared" si="13"/>
        <v>2.0378904249871987E-2</v>
      </c>
    </row>
    <row r="56" spans="1:12" x14ac:dyDescent="0.4">
      <c r="A56" s="85" t="s">
        <v>144</v>
      </c>
      <c r="B56" s="61">
        <v>3259</v>
      </c>
      <c r="C56" s="61">
        <v>2773</v>
      </c>
      <c r="D56" s="36">
        <f t="shared" si="7"/>
        <v>1.1752614496934728</v>
      </c>
      <c r="E56" s="16">
        <f t="shared" si="8"/>
        <v>486</v>
      </c>
      <c r="F56" s="61">
        <v>3906</v>
      </c>
      <c r="G56" s="61">
        <v>3780</v>
      </c>
      <c r="H56" s="36">
        <f t="shared" si="9"/>
        <v>1.0333333333333334</v>
      </c>
      <c r="I56" s="16">
        <f t="shared" si="10"/>
        <v>126</v>
      </c>
      <c r="J56" s="36">
        <f t="shared" si="11"/>
        <v>0.83435739887352789</v>
      </c>
      <c r="K56" s="36">
        <f t="shared" si="12"/>
        <v>0.73359788359788358</v>
      </c>
      <c r="L56" s="35">
        <f t="shared" si="13"/>
        <v>0.10075951527564431</v>
      </c>
    </row>
    <row r="57" spans="1:12" x14ac:dyDescent="0.4">
      <c r="C57" s="12"/>
      <c r="D57" s="14"/>
      <c r="E57" s="14"/>
      <c r="F57" s="12"/>
      <c r="G57" s="12"/>
      <c r="H57" s="14"/>
      <c r="I57" s="14"/>
      <c r="J57" s="12"/>
      <c r="K57" s="12"/>
    </row>
    <row r="58" spans="1:12" x14ac:dyDescent="0.4">
      <c r="C58" s="12"/>
      <c r="D58" s="14"/>
      <c r="E58" s="14"/>
      <c r="F58" s="12"/>
      <c r="G58" s="12"/>
      <c r="H58" s="14"/>
      <c r="I58" s="14"/>
      <c r="J58" s="12"/>
      <c r="K58" s="12"/>
    </row>
    <row r="59" spans="1:12" x14ac:dyDescent="0.4">
      <c r="C59" s="12"/>
      <c r="E59" s="14"/>
      <c r="G59" s="12"/>
      <c r="I59" s="14"/>
      <c r="K59" s="12"/>
    </row>
    <row r="60" spans="1:12" x14ac:dyDescent="0.4">
      <c r="C60" s="12"/>
      <c r="E60" s="14"/>
      <c r="G60" s="12"/>
      <c r="I60" s="14"/>
      <c r="K60" s="12"/>
    </row>
    <row r="61" spans="1:12" x14ac:dyDescent="0.4">
      <c r="C61" s="12"/>
      <c r="E61" s="14"/>
      <c r="G61" s="12"/>
      <c r="I61" s="14"/>
      <c r="K61" s="12"/>
    </row>
    <row r="62" spans="1:12" x14ac:dyDescent="0.4">
      <c r="C62" s="12"/>
      <c r="E62" s="14"/>
      <c r="G62" s="12"/>
      <c r="I62" s="14"/>
      <c r="K62" s="12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2005年月間（上中下旬）動向10月</oddHeader>
    <oddFooter>&amp;L沖縄県&amp;C&amp;P ﾍﾟｰｼﾞ&amp;R&amp;D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10月(上旬)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133</v>
      </c>
      <c r="C4" s="177" t="s">
        <v>227</v>
      </c>
      <c r="D4" s="176" t="s">
        <v>87</v>
      </c>
      <c r="E4" s="176"/>
      <c r="F4" s="173" t="str">
        <f>+B4</f>
        <v>(05'10/1～10)</v>
      </c>
      <c r="G4" s="173" t="str">
        <f>+C4</f>
        <v>(04'10/1～10)</v>
      </c>
      <c r="H4" s="176" t="s">
        <v>87</v>
      </c>
      <c r="I4" s="176"/>
      <c r="J4" s="173" t="str">
        <f>+B4</f>
        <v>(05'10/1～10)</v>
      </c>
      <c r="K4" s="173" t="str">
        <f>+C4</f>
        <v>(04'10/1～10)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+B7+B33</f>
        <v>166954</v>
      </c>
      <c r="C6" s="43">
        <f>+C7+C33</f>
        <v>155070</v>
      </c>
      <c r="D6" s="20">
        <f t="shared" ref="D6:D52" si="0">+B6/C6</f>
        <v>1.0766363577739086</v>
      </c>
      <c r="E6" s="21">
        <f t="shared" ref="E6:E52" si="1">+B6-C6</f>
        <v>11884</v>
      </c>
      <c r="F6" s="43">
        <f>+F7+F33</f>
        <v>220219</v>
      </c>
      <c r="G6" s="43">
        <f>+G7+G33</f>
        <v>210774</v>
      </c>
      <c r="H6" s="20">
        <f t="shared" ref="H6:H52" si="2">+F6/G6</f>
        <v>1.0448110298234128</v>
      </c>
      <c r="I6" s="21">
        <f t="shared" ref="I6:I52" si="3">+F6-G6</f>
        <v>9445</v>
      </c>
      <c r="J6" s="20">
        <f t="shared" ref="J6:J52" si="4">+B6/F6</f>
        <v>0.75812713707718227</v>
      </c>
      <c r="K6" s="20">
        <f t="shared" ref="K6:K52" si="5">+C6/G6</f>
        <v>0.73571692903299268</v>
      </c>
      <c r="L6" s="33">
        <f t="shared" ref="L6:L52" si="6">+J6-K6</f>
        <v>2.2410208044189583E-2</v>
      </c>
    </row>
    <row r="7" spans="1:12" s="13" customFormat="1" x14ac:dyDescent="0.4">
      <c r="A7" s="84" t="s">
        <v>84</v>
      </c>
      <c r="B7" s="43">
        <f>+B8+B15+B30</f>
        <v>82047</v>
      </c>
      <c r="C7" s="43">
        <f>+C8+C15+C30</f>
        <v>75870</v>
      </c>
      <c r="D7" s="20">
        <f t="shared" si="0"/>
        <v>1.0814155792803479</v>
      </c>
      <c r="E7" s="21">
        <f t="shared" si="1"/>
        <v>6177</v>
      </c>
      <c r="F7" s="43">
        <f>+F8+F15+F30</f>
        <v>103429</v>
      </c>
      <c r="G7" s="43">
        <f>+G8+G15+G30</f>
        <v>98071</v>
      </c>
      <c r="H7" s="20">
        <f t="shared" si="2"/>
        <v>1.0546338876936097</v>
      </c>
      <c r="I7" s="21">
        <f t="shared" si="3"/>
        <v>5358</v>
      </c>
      <c r="J7" s="20">
        <f t="shared" si="4"/>
        <v>0.79326881242204794</v>
      </c>
      <c r="K7" s="20">
        <f t="shared" si="5"/>
        <v>0.7736231913613606</v>
      </c>
      <c r="L7" s="33">
        <f t="shared" si="6"/>
        <v>1.9645621060687346E-2</v>
      </c>
    </row>
    <row r="8" spans="1:12" x14ac:dyDescent="0.4">
      <c r="A8" s="110" t="s">
        <v>91</v>
      </c>
      <c r="B8" s="46">
        <f>SUM(B9:B14)</f>
        <v>66939</v>
      </c>
      <c r="C8" s="46">
        <f>SUM(C9:C14)</f>
        <v>61065</v>
      </c>
      <c r="D8" s="38">
        <f t="shared" si="0"/>
        <v>1.096192581675264</v>
      </c>
      <c r="E8" s="109">
        <f t="shared" si="1"/>
        <v>5874</v>
      </c>
      <c r="F8" s="46">
        <f>SUM(F9:F14)</f>
        <v>83887</v>
      </c>
      <c r="G8" s="46">
        <f>SUM(G9:G14)</f>
        <v>77861</v>
      </c>
      <c r="H8" s="38">
        <f t="shared" si="2"/>
        <v>1.0773943309230551</v>
      </c>
      <c r="I8" s="109">
        <f t="shared" si="3"/>
        <v>6026</v>
      </c>
      <c r="J8" s="38">
        <f t="shared" si="4"/>
        <v>0.79796631182423972</v>
      </c>
      <c r="K8" s="38">
        <f t="shared" si="5"/>
        <v>0.78428224656760126</v>
      </c>
      <c r="L8" s="108">
        <f t="shared" si="6"/>
        <v>1.3684065256638456E-2</v>
      </c>
    </row>
    <row r="9" spans="1:12" x14ac:dyDescent="0.4">
      <c r="A9" s="88" t="s">
        <v>82</v>
      </c>
      <c r="B9" s="69">
        <v>39649</v>
      </c>
      <c r="C9" s="69">
        <v>37011</v>
      </c>
      <c r="D9" s="25">
        <f t="shared" si="0"/>
        <v>1.0712761071032937</v>
      </c>
      <c r="E9" s="26">
        <f t="shared" si="1"/>
        <v>2638</v>
      </c>
      <c r="F9" s="69">
        <v>46321</v>
      </c>
      <c r="G9" s="69">
        <v>45114</v>
      </c>
      <c r="H9" s="25">
        <f t="shared" si="2"/>
        <v>1.0267544442966707</v>
      </c>
      <c r="I9" s="26">
        <f t="shared" si="3"/>
        <v>1207</v>
      </c>
      <c r="J9" s="25">
        <f t="shared" si="4"/>
        <v>0.85596165885883291</v>
      </c>
      <c r="K9" s="25">
        <f t="shared" si="5"/>
        <v>0.82038834951456308</v>
      </c>
      <c r="L9" s="24">
        <f t="shared" si="6"/>
        <v>3.5573309344269832E-2</v>
      </c>
    </row>
    <row r="10" spans="1:12" x14ac:dyDescent="0.4">
      <c r="A10" s="86" t="s">
        <v>83</v>
      </c>
      <c r="B10" s="64">
        <v>9589</v>
      </c>
      <c r="C10" s="64">
        <v>8443</v>
      </c>
      <c r="D10" s="27">
        <f t="shared" si="0"/>
        <v>1.1357337439298827</v>
      </c>
      <c r="E10" s="18">
        <f t="shared" si="1"/>
        <v>1146</v>
      </c>
      <c r="F10" s="64">
        <v>11879</v>
      </c>
      <c r="G10" s="64">
        <v>10847</v>
      </c>
      <c r="H10" s="27">
        <f t="shared" si="2"/>
        <v>1.0951415137826126</v>
      </c>
      <c r="I10" s="18">
        <f t="shared" si="3"/>
        <v>1032</v>
      </c>
      <c r="J10" s="27">
        <f t="shared" si="4"/>
        <v>0.80722283020456265</v>
      </c>
      <c r="K10" s="27">
        <f t="shared" si="5"/>
        <v>0.77837190006453394</v>
      </c>
      <c r="L10" s="32">
        <f t="shared" si="6"/>
        <v>2.8850930140028708E-2</v>
      </c>
    </row>
    <row r="11" spans="1:12" x14ac:dyDescent="0.4">
      <c r="A11" s="86" t="s">
        <v>96</v>
      </c>
      <c r="B11" s="64">
        <v>2096</v>
      </c>
      <c r="C11" s="64">
        <v>1854</v>
      </c>
      <c r="D11" s="27">
        <f t="shared" si="0"/>
        <v>1.1305285868392665</v>
      </c>
      <c r="E11" s="18">
        <f t="shared" si="1"/>
        <v>242</v>
      </c>
      <c r="F11" s="64">
        <v>2619</v>
      </c>
      <c r="G11" s="64">
        <v>2700</v>
      </c>
      <c r="H11" s="27">
        <f t="shared" si="2"/>
        <v>0.97</v>
      </c>
      <c r="I11" s="18">
        <f t="shared" si="3"/>
        <v>-81</v>
      </c>
      <c r="J11" s="27">
        <f t="shared" si="4"/>
        <v>0.8003054600992745</v>
      </c>
      <c r="K11" s="27">
        <f t="shared" si="5"/>
        <v>0.68666666666666665</v>
      </c>
      <c r="L11" s="32">
        <f t="shared" si="6"/>
        <v>0.11363879343260785</v>
      </c>
    </row>
    <row r="12" spans="1:12" x14ac:dyDescent="0.4">
      <c r="A12" s="86" t="s">
        <v>80</v>
      </c>
      <c r="B12" s="64">
        <v>6588</v>
      </c>
      <c r="C12" s="64">
        <v>6297</v>
      </c>
      <c r="D12" s="27">
        <f t="shared" si="0"/>
        <v>1.0462124821343497</v>
      </c>
      <c r="E12" s="18">
        <f t="shared" si="1"/>
        <v>291</v>
      </c>
      <c r="F12" s="64">
        <v>9528</v>
      </c>
      <c r="G12" s="64">
        <v>9600</v>
      </c>
      <c r="H12" s="27">
        <f t="shared" si="2"/>
        <v>0.99250000000000005</v>
      </c>
      <c r="I12" s="18">
        <f t="shared" si="3"/>
        <v>-72</v>
      </c>
      <c r="J12" s="27">
        <f t="shared" si="4"/>
        <v>0.69143576826196473</v>
      </c>
      <c r="K12" s="27">
        <f t="shared" si="5"/>
        <v>0.65593749999999995</v>
      </c>
      <c r="L12" s="32">
        <f t="shared" si="6"/>
        <v>3.5498268261964783E-2</v>
      </c>
    </row>
    <row r="13" spans="1:12" x14ac:dyDescent="0.4">
      <c r="A13" s="86" t="s">
        <v>81</v>
      </c>
      <c r="B13" s="64">
        <v>6005</v>
      </c>
      <c r="C13" s="64">
        <v>5323</v>
      </c>
      <c r="D13" s="27">
        <f t="shared" si="0"/>
        <v>1.1281232387751268</v>
      </c>
      <c r="E13" s="18">
        <f t="shared" si="1"/>
        <v>682</v>
      </c>
      <c r="F13" s="64">
        <v>9660</v>
      </c>
      <c r="G13" s="64">
        <v>6900</v>
      </c>
      <c r="H13" s="27">
        <f t="shared" si="2"/>
        <v>1.4</v>
      </c>
      <c r="I13" s="18">
        <f t="shared" si="3"/>
        <v>2760</v>
      </c>
      <c r="J13" s="27">
        <f t="shared" si="4"/>
        <v>0.62163561076604557</v>
      </c>
      <c r="K13" s="27">
        <f t="shared" si="5"/>
        <v>0.77144927536231889</v>
      </c>
      <c r="L13" s="32">
        <f t="shared" si="6"/>
        <v>-0.14981366459627332</v>
      </c>
    </row>
    <row r="14" spans="1:12" x14ac:dyDescent="0.4">
      <c r="A14" s="89" t="s">
        <v>165</v>
      </c>
      <c r="B14" s="70">
        <v>3012</v>
      </c>
      <c r="C14" s="70">
        <v>2137</v>
      </c>
      <c r="D14" s="29">
        <f t="shared" si="0"/>
        <v>1.4094525035095928</v>
      </c>
      <c r="E14" s="28">
        <f t="shared" si="1"/>
        <v>875</v>
      </c>
      <c r="F14" s="70">
        <v>3880</v>
      </c>
      <c r="G14" s="70">
        <v>2700</v>
      </c>
      <c r="H14" s="27">
        <f t="shared" si="2"/>
        <v>1.4370370370370371</v>
      </c>
      <c r="I14" s="18">
        <f t="shared" si="3"/>
        <v>1180</v>
      </c>
      <c r="J14" s="29">
        <f t="shared" si="4"/>
        <v>0.77628865979381445</v>
      </c>
      <c r="K14" s="29">
        <f t="shared" si="5"/>
        <v>0.79148148148148145</v>
      </c>
      <c r="L14" s="57">
        <f t="shared" si="6"/>
        <v>-1.5192821687667002E-2</v>
      </c>
    </row>
    <row r="15" spans="1:12" x14ac:dyDescent="0.4">
      <c r="A15" s="107" t="s">
        <v>90</v>
      </c>
      <c r="B15" s="48">
        <f>SUM(B16:B29)</f>
        <v>14341</v>
      </c>
      <c r="C15" s="48">
        <f>SUM(C16:C29)</f>
        <v>14011</v>
      </c>
      <c r="D15" s="31">
        <f t="shared" si="0"/>
        <v>1.02355292270359</v>
      </c>
      <c r="E15" s="19">
        <f t="shared" si="1"/>
        <v>330</v>
      </c>
      <c r="F15" s="48">
        <f>SUM(F16:F29)</f>
        <v>18450</v>
      </c>
      <c r="G15" s="48">
        <f>SUM(G16:G29)</f>
        <v>19118</v>
      </c>
      <c r="H15" s="31">
        <f t="shared" si="2"/>
        <v>0.96505910660110894</v>
      </c>
      <c r="I15" s="19">
        <f t="shared" si="3"/>
        <v>-668</v>
      </c>
      <c r="J15" s="31">
        <f t="shared" si="4"/>
        <v>0.77728997289972901</v>
      </c>
      <c r="K15" s="31">
        <f t="shared" si="5"/>
        <v>0.73286954702374729</v>
      </c>
      <c r="L15" s="30">
        <f t="shared" si="6"/>
        <v>4.4420425875981717E-2</v>
      </c>
    </row>
    <row r="16" spans="1:12" x14ac:dyDescent="0.4">
      <c r="A16" s="88" t="s">
        <v>157</v>
      </c>
      <c r="B16" s="69">
        <v>474</v>
      </c>
      <c r="C16" s="69">
        <v>479</v>
      </c>
      <c r="D16" s="25">
        <f t="shared" si="0"/>
        <v>0.98956158663883087</v>
      </c>
      <c r="E16" s="26">
        <f t="shared" si="1"/>
        <v>-5</v>
      </c>
      <c r="F16" s="69">
        <v>750</v>
      </c>
      <c r="G16" s="69">
        <v>1050</v>
      </c>
      <c r="H16" s="25">
        <f t="shared" si="2"/>
        <v>0.7142857142857143</v>
      </c>
      <c r="I16" s="26">
        <f t="shared" si="3"/>
        <v>-300</v>
      </c>
      <c r="J16" s="25">
        <f t="shared" si="4"/>
        <v>0.63200000000000001</v>
      </c>
      <c r="K16" s="25">
        <f t="shared" si="5"/>
        <v>0.4561904761904762</v>
      </c>
      <c r="L16" s="24">
        <f t="shared" si="6"/>
        <v>0.1758095238095238</v>
      </c>
    </row>
    <row r="17" spans="1:12" x14ac:dyDescent="0.4">
      <c r="A17" s="86" t="s">
        <v>155</v>
      </c>
      <c r="B17" s="64">
        <v>1212</v>
      </c>
      <c r="C17" s="64">
        <v>1158</v>
      </c>
      <c r="D17" s="27">
        <f t="shared" si="0"/>
        <v>1.0466321243523315</v>
      </c>
      <c r="E17" s="18">
        <f t="shared" si="1"/>
        <v>54</v>
      </c>
      <c r="F17" s="64">
        <v>1500</v>
      </c>
      <c r="G17" s="64">
        <v>1517</v>
      </c>
      <c r="H17" s="27">
        <f t="shared" si="2"/>
        <v>0.98879367172050103</v>
      </c>
      <c r="I17" s="18">
        <f t="shared" si="3"/>
        <v>-17</v>
      </c>
      <c r="J17" s="27">
        <f t="shared" si="4"/>
        <v>0.80800000000000005</v>
      </c>
      <c r="K17" s="27">
        <f t="shared" si="5"/>
        <v>0.76334871456822673</v>
      </c>
      <c r="L17" s="32">
        <f t="shared" si="6"/>
        <v>4.4651285431773324E-2</v>
      </c>
    </row>
    <row r="18" spans="1:12" x14ac:dyDescent="0.4">
      <c r="A18" s="86" t="s">
        <v>160</v>
      </c>
      <c r="B18" s="64">
        <v>1382</v>
      </c>
      <c r="C18" s="64">
        <v>1410</v>
      </c>
      <c r="D18" s="27">
        <f t="shared" si="0"/>
        <v>0.98014184397163118</v>
      </c>
      <c r="E18" s="18">
        <f t="shared" si="1"/>
        <v>-28</v>
      </c>
      <c r="F18" s="64">
        <v>1500</v>
      </c>
      <c r="G18" s="64">
        <v>1500</v>
      </c>
      <c r="H18" s="27">
        <f t="shared" si="2"/>
        <v>1</v>
      </c>
      <c r="I18" s="18">
        <f t="shared" si="3"/>
        <v>0</v>
      </c>
      <c r="J18" s="27">
        <f t="shared" si="4"/>
        <v>0.92133333333333334</v>
      </c>
      <c r="K18" s="27">
        <f t="shared" si="5"/>
        <v>0.94</v>
      </c>
      <c r="L18" s="32">
        <f t="shared" si="6"/>
        <v>-1.8666666666666609E-2</v>
      </c>
    </row>
    <row r="19" spans="1:12" x14ac:dyDescent="0.4">
      <c r="A19" s="86" t="s">
        <v>153</v>
      </c>
      <c r="B19" s="64">
        <v>1273</v>
      </c>
      <c r="C19" s="64">
        <v>1554</v>
      </c>
      <c r="D19" s="27">
        <f t="shared" si="0"/>
        <v>0.81917631917631917</v>
      </c>
      <c r="E19" s="18">
        <f t="shared" si="1"/>
        <v>-281</v>
      </c>
      <c r="F19" s="64">
        <v>1950</v>
      </c>
      <c r="G19" s="64">
        <v>2284</v>
      </c>
      <c r="H19" s="27">
        <f t="shared" si="2"/>
        <v>0.85376532399299476</v>
      </c>
      <c r="I19" s="18">
        <f t="shared" si="3"/>
        <v>-334</v>
      </c>
      <c r="J19" s="27">
        <f t="shared" si="4"/>
        <v>0.65282051282051279</v>
      </c>
      <c r="K19" s="27">
        <f t="shared" si="5"/>
        <v>0.68038528896672501</v>
      </c>
      <c r="L19" s="32">
        <f t="shared" si="6"/>
        <v>-2.7564776146212222E-2</v>
      </c>
    </row>
    <row r="20" spans="1:12" x14ac:dyDescent="0.4">
      <c r="A20" s="86" t="s">
        <v>161</v>
      </c>
      <c r="B20" s="65">
        <v>2363</v>
      </c>
      <c r="C20" s="65">
        <v>2396</v>
      </c>
      <c r="D20" s="23">
        <f t="shared" si="0"/>
        <v>0.98622704507512526</v>
      </c>
      <c r="E20" s="17">
        <f t="shared" si="1"/>
        <v>-33</v>
      </c>
      <c r="F20" s="65">
        <v>3000</v>
      </c>
      <c r="G20" s="65">
        <v>3017</v>
      </c>
      <c r="H20" s="23">
        <f t="shared" si="2"/>
        <v>0.99436526350679488</v>
      </c>
      <c r="I20" s="17">
        <f t="shared" si="3"/>
        <v>-17</v>
      </c>
      <c r="J20" s="23">
        <f t="shared" si="4"/>
        <v>0.78766666666666663</v>
      </c>
      <c r="K20" s="23">
        <f t="shared" si="5"/>
        <v>0.79416639045409343</v>
      </c>
      <c r="L20" s="22">
        <f t="shared" si="6"/>
        <v>-6.4997237874268032E-3</v>
      </c>
    </row>
    <row r="21" spans="1:12" x14ac:dyDescent="0.4">
      <c r="A21" s="87" t="s">
        <v>159</v>
      </c>
      <c r="B21" s="64">
        <v>1061</v>
      </c>
      <c r="C21" s="64">
        <v>1153</v>
      </c>
      <c r="D21" s="27">
        <f t="shared" si="0"/>
        <v>0.92020815264527323</v>
      </c>
      <c r="E21" s="18">
        <f t="shared" si="1"/>
        <v>-92</v>
      </c>
      <c r="F21" s="64">
        <v>1500</v>
      </c>
      <c r="G21" s="64">
        <v>1500</v>
      </c>
      <c r="H21" s="27">
        <f t="shared" si="2"/>
        <v>1</v>
      </c>
      <c r="I21" s="18">
        <f t="shared" si="3"/>
        <v>0</v>
      </c>
      <c r="J21" s="27">
        <f t="shared" si="4"/>
        <v>0.70733333333333337</v>
      </c>
      <c r="K21" s="27">
        <f t="shared" si="5"/>
        <v>0.76866666666666672</v>
      </c>
      <c r="L21" s="32">
        <f t="shared" si="6"/>
        <v>-6.1333333333333351E-2</v>
      </c>
    </row>
    <row r="22" spans="1:12" x14ac:dyDescent="0.4">
      <c r="A22" s="87" t="s">
        <v>193</v>
      </c>
      <c r="B22" s="64">
        <v>0</v>
      </c>
      <c r="C22" s="64">
        <v>0</v>
      </c>
      <c r="D22" s="27" t="e">
        <f t="shared" si="0"/>
        <v>#DIV/0!</v>
      </c>
      <c r="E22" s="18">
        <f t="shared" si="1"/>
        <v>0</v>
      </c>
      <c r="F22" s="64">
        <v>0</v>
      </c>
      <c r="G22" s="64">
        <v>0</v>
      </c>
      <c r="H22" s="27" t="e">
        <f t="shared" si="2"/>
        <v>#DIV/0!</v>
      </c>
      <c r="I22" s="18">
        <f t="shared" si="3"/>
        <v>0</v>
      </c>
      <c r="J22" s="27" t="e">
        <f t="shared" si="4"/>
        <v>#DIV/0!</v>
      </c>
      <c r="K22" s="27" t="e">
        <f t="shared" si="5"/>
        <v>#DIV/0!</v>
      </c>
      <c r="L22" s="32" t="e">
        <f t="shared" si="6"/>
        <v>#DIV/0!</v>
      </c>
    </row>
    <row r="23" spans="1:12" x14ac:dyDescent="0.4">
      <c r="A23" s="86" t="s">
        <v>164</v>
      </c>
      <c r="B23" s="64">
        <v>1325</v>
      </c>
      <c r="C23" s="64">
        <v>1111</v>
      </c>
      <c r="D23" s="27">
        <f t="shared" si="0"/>
        <v>1.1926192619261926</v>
      </c>
      <c r="E23" s="18">
        <f t="shared" si="1"/>
        <v>214</v>
      </c>
      <c r="F23" s="64">
        <v>1500</v>
      </c>
      <c r="G23" s="64">
        <v>1500</v>
      </c>
      <c r="H23" s="27">
        <f t="shared" si="2"/>
        <v>1</v>
      </c>
      <c r="I23" s="18">
        <f t="shared" si="3"/>
        <v>0</v>
      </c>
      <c r="J23" s="27">
        <f t="shared" si="4"/>
        <v>0.8833333333333333</v>
      </c>
      <c r="K23" s="27">
        <f t="shared" si="5"/>
        <v>0.7406666666666667</v>
      </c>
      <c r="L23" s="32">
        <f t="shared" si="6"/>
        <v>0.14266666666666661</v>
      </c>
    </row>
    <row r="24" spans="1:12" x14ac:dyDescent="0.4">
      <c r="A24" s="86" t="s">
        <v>156</v>
      </c>
      <c r="B24" s="65">
        <v>499</v>
      </c>
      <c r="C24" s="65">
        <v>298</v>
      </c>
      <c r="D24" s="23">
        <f t="shared" si="0"/>
        <v>1.674496644295302</v>
      </c>
      <c r="E24" s="17">
        <f t="shared" si="1"/>
        <v>201</v>
      </c>
      <c r="F24" s="65">
        <v>750</v>
      </c>
      <c r="G24" s="65">
        <v>600</v>
      </c>
      <c r="H24" s="23">
        <f t="shared" si="2"/>
        <v>1.25</v>
      </c>
      <c r="I24" s="17">
        <f t="shared" si="3"/>
        <v>150</v>
      </c>
      <c r="J24" s="23">
        <f t="shared" si="4"/>
        <v>0.66533333333333333</v>
      </c>
      <c r="K24" s="23">
        <f t="shared" si="5"/>
        <v>0.49666666666666665</v>
      </c>
      <c r="L24" s="22">
        <f t="shared" si="6"/>
        <v>0.16866666666666669</v>
      </c>
    </row>
    <row r="25" spans="1:12" x14ac:dyDescent="0.4">
      <c r="A25" s="87" t="s">
        <v>163</v>
      </c>
      <c r="B25" s="64">
        <v>1357</v>
      </c>
      <c r="C25" s="64">
        <v>1258</v>
      </c>
      <c r="D25" s="27">
        <f t="shared" si="0"/>
        <v>1.0786963434022259</v>
      </c>
      <c r="E25" s="18">
        <f t="shared" si="1"/>
        <v>99</v>
      </c>
      <c r="F25" s="64">
        <v>1500</v>
      </c>
      <c r="G25" s="64">
        <v>1500</v>
      </c>
      <c r="H25" s="27">
        <f t="shared" si="2"/>
        <v>1</v>
      </c>
      <c r="I25" s="18">
        <f t="shared" si="3"/>
        <v>0</v>
      </c>
      <c r="J25" s="27">
        <f t="shared" si="4"/>
        <v>0.90466666666666662</v>
      </c>
      <c r="K25" s="27">
        <f t="shared" si="5"/>
        <v>0.83866666666666667</v>
      </c>
      <c r="L25" s="32">
        <f t="shared" si="6"/>
        <v>6.5999999999999948E-2</v>
      </c>
    </row>
    <row r="26" spans="1:12" x14ac:dyDescent="0.4">
      <c r="A26" s="86" t="s">
        <v>154</v>
      </c>
      <c r="B26" s="64">
        <v>1193</v>
      </c>
      <c r="C26" s="64">
        <v>1232</v>
      </c>
      <c r="D26" s="27">
        <f t="shared" si="0"/>
        <v>0.9683441558441559</v>
      </c>
      <c r="E26" s="18">
        <f t="shared" si="1"/>
        <v>-39</v>
      </c>
      <c r="F26" s="64">
        <v>1500</v>
      </c>
      <c r="G26" s="64">
        <v>1650</v>
      </c>
      <c r="H26" s="27">
        <f t="shared" si="2"/>
        <v>0.90909090909090906</v>
      </c>
      <c r="I26" s="18">
        <f t="shared" si="3"/>
        <v>-150</v>
      </c>
      <c r="J26" s="27">
        <f t="shared" si="4"/>
        <v>0.79533333333333334</v>
      </c>
      <c r="K26" s="27">
        <f t="shared" si="5"/>
        <v>0.7466666666666667</v>
      </c>
      <c r="L26" s="32">
        <f t="shared" si="6"/>
        <v>4.8666666666666636E-2</v>
      </c>
    </row>
    <row r="27" spans="1:12" x14ac:dyDescent="0.4">
      <c r="A27" s="87" t="s">
        <v>162</v>
      </c>
      <c r="B27" s="65">
        <v>1050</v>
      </c>
      <c r="C27" s="65">
        <v>833</v>
      </c>
      <c r="D27" s="23">
        <f t="shared" si="0"/>
        <v>1.2605042016806722</v>
      </c>
      <c r="E27" s="17">
        <f t="shared" si="1"/>
        <v>217</v>
      </c>
      <c r="F27" s="65">
        <v>1500</v>
      </c>
      <c r="G27" s="65">
        <v>1500</v>
      </c>
      <c r="H27" s="23">
        <f t="shared" si="2"/>
        <v>1</v>
      </c>
      <c r="I27" s="17">
        <f t="shared" si="3"/>
        <v>0</v>
      </c>
      <c r="J27" s="23">
        <f t="shared" si="4"/>
        <v>0.7</v>
      </c>
      <c r="K27" s="23">
        <f t="shared" si="5"/>
        <v>0.55533333333333335</v>
      </c>
      <c r="L27" s="22">
        <f t="shared" si="6"/>
        <v>0.14466666666666661</v>
      </c>
    </row>
    <row r="28" spans="1:12" x14ac:dyDescent="0.4">
      <c r="A28" s="87" t="s">
        <v>214</v>
      </c>
      <c r="B28" s="65">
        <v>0</v>
      </c>
      <c r="C28" s="65">
        <v>0</v>
      </c>
      <c r="D28" s="23" t="e">
        <f t="shared" si="0"/>
        <v>#DIV/0!</v>
      </c>
      <c r="E28" s="17">
        <f t="shared" si="1"/>
        <v>0</v>
      </c>
      <c r="F28" s="65">
        <v>0</v>
      </c>
      <c r="G28" s="65">
        <v>0</v>
      </c>
      <c r="H28" s="23" t="e">
        <f t="shared" si="2"/>
        <v>#DIV/0!</v>
      </c>
      <c r="I28" s="17">
        <f t="shared" si="3"/>
        <v>0</v>
      </c>
      <c r="J28" s="23" t="e">
        <f t="shared" si="4"/>
        <v>#DIV/0!</v>
      </c>
      <c r="K28" s="23" t="e">
        <f t="shared" si="5"/>
        <v>#DIV/0!</v>
      </c>
      <c r="L28" s="22" t="e">
        <f t="shared" si="6"/>
        <v>#DIV/0!</v>
      </c>
    </row>
    <row r="29" spans="1:12" x14ac:dyDescent="0.4">
      <c r="A29" s="87" t="s">
        <v>158</v>
      </c>
      <c r="B29" s="65">
        <v>1152</v>
      </c>
      <c r="C29" s="65">
        <v>1129</v>
      </c>
      <c r="D29" s="23">
        <f t="shared" si="0"/>
        <v>1.0203720106288752</v>
      </c>
      <c r="E29" s="17">
        <f t="shared" si="1"/>
        <v>23</v>
      </c>
      <c r="F29" s="65">
        <v>1500</v>
      </c>
      <c r="G29" s="65">
        <v>1500</v>
      </c>
      <c r="H29" s="23">
        <f t="shared" si="2"/>
        <v>1</v>
      </c>
      <c r="I29" s="17">
        <f t="shared" si="3"/>
        <v>0</v>
      </c>
      <c r="J29" s="23">
        <f t="shared" si="4"/>
        <v>0.76800000000000002</v>
      </c>
      <c r="K29" s="23">
        <f t="shared" si="5"/>
        <v>0.75266666666666671</v>
      </c>
      <c r="L29" s="22">
        <f t="shared" si="6"/>
        <v>1.533333333333331E-2</v>
      </c>
    </row>
    <row r="30" spans="1:12" x14ac:dyDescent="0.4">
      <c r="A30" s="107" t="s">
        <v>89</v>
      </c>
      <c r="B30" s="48">
        <f>SUM(B31:B32)</f>
        <v>767</v>
      </c>
      <c r="C30" s="48">
        <f>SUM(C31:C32)</f>
        <v>794</v>
      </c>
      <c r="D30" s="31">
        <f t="shared" si="0"/>
        <v>0.96599496221662473</v>
      </c>
      <c r="E30" s="19">
        <f t="shared" si="1"/>
        <v>-27</v>
      </c>
      <c r="F30" s="48">
        <f>SUM(F31:F32)</f>
        <v>1092</v>
      </c>
      <c r="G30" s="48">
        <f>SUM(G31:G32)</f>
        <v>1092</v>
      </c>
      <c r="H30" s="31">
        <f t="shared" si="2"/>
        <v>1</v>
      </c>
      <c r="I30" s="19">
        <f t="shared" si="3"/>
        <v>0</v>
      </c>
      <c r="J30" s="31">
        <f t="shared" si="4"/>
        <v>0.70238095238095233</v>
      </c>
      <c r="K30" s="31">
        <f t="shared" si="5"/>
        <v>0.72710622710622708</v>
      </c>
      <c r="L30" s="30">
        <f t="shared" si="6"/>
        <v>-2.4725274725274748E-2</v>
      </c>
    </row>
    <row r="31" spans="1:12" x14ac:dyDescent="0.4">
      <c r="A31" s="88" t="s">
        <v>152</v>
      </c>
      <c r="B31" s="69">
        <v>496</v>
      </c>
      <c r="C31" s="69">
        <v>580</v>
      </c>
      <c r="D31" s="25">
        <f t="shared" si="0"/>
        <v>0.85517241379310349</v>
      </c>
      <c r="E31" s="26">
        <f t="shared" si="1"/>
        <v>-84</v>
      </c>
      <c r="F31" s="69">
        <v>702</v>
      </c>
      <c r="G31" s="69">
        <v>702</v>
      </c>
      <c r="H31" s="25">
        <f t="shared" si="2"/>
        <v>1</v>
      </c>
      <c r="I31" s="26">
        <f t="shared" si="3"/>
        <v>0</v>
      </c>
      <c r="J31" s="25">
        <f t="shared" si="4"/>
        <v>0.70655270655270652</v>
      </c>
      <c r="K31" s="25">
        <f t="shared" si="5"/>
        <v>0.8262108262108262</v>
      </c>
      <c r="L31" s="24">
        <f t="shared" si="6"/>
        <v>-0.11965811965811968</v>
      </c>
    </row>
    <row r="32" spans="1:12" x14ac:dyDescent="0.4">
      <c r="A32" s="86" t="s">
        <v>151</v>
      </c>
      <c r="B32" s="64">
        <v>271</v>
      </c>
      <c r="C32" s="64">
        <v>214</v>
      </c>
      <c r="D32" s="27">
        <f t="shared" si="0"/>
        <v>1.266355140186916</v>
      </c>
      <c r="E32" s="18">
        <f t="shared" si="1"/>
        <v>57</v>
      </c>
      <c r="F32" s="64">
        <v>390</v>
      </c>
      <c r="G32" s="64">
        <v>390</v>
      </c>
      <c r="H32" s="27">
        <f t="shared" si="2"/>
        <v>1</v>
      </c>
      <c r="I32" s="18">
        <f t="shared" si="3"/>
        <v>0</v>
      </c>
      <c r="J32" s="27">
        <f t="shared" si="4"/>
        <v>0.69487179487179485</v>
      </c>
      <c r="K32" s="27">
        <f t="shared" si="5"/>
        <v>0.54871794871794877</v>
      </c>
      <c r="L32" s="32">
        <f t="shared" si="6"/>
        <v>0.14615384615384608</v>
      </c>
    </row>
    <row r="33" spans="1:12" s="13" customFormat="1" x14ac:dyDescent="0.4">
      <c r="A33" s="84" t="s">
        <v>93</v>
      </c>
      <c r="B33" s="43">
        <f>SUM(B34:B52)</f>
        <v>84907</v>
      </c>
      <c r="C33" s="43">
        <f>SUM(C34:C52)</f>
        <v>79200</v>
      </c>
      <c r="D33" s="20">
        <f t="shared" si="0"/>
        <v>1.0720580808080808</v>
      </c>
      <c r="E33" s="21">
        <f t="shared" si="1"/>
        <v>5707</v>
      </c>
      <c r="F33" s="43">
        <f>SUM(F34:F52)</f>
        <v>116790</v>
      </c>
      <c r="G33" s="43">
        <f>SUM(G34:G52)</f>
        <v>112703</v>
      </c>
      <c r="H33" s="20">
        <f t="shared" si="2"/>
        <v>1.0362634535016815</v>
      </c>
      <c r="I33" s="21">
        <f t="shared" si="3"/>
        <v>4087</v>
      </c>
      <c r="J33" s="20">
        <f t="shared" si="4"/>
        <v>0.72700573679253355</v>
      </c>
      <c r="K33" s="20">
        <f t="shared" si="5"/>
        <v>0.70273195922025145</v>
      </c>
      <c r="L33" s="33">
        <f t="shared" si="6"/>
        <v>2.4273777572282107E-2</v>
      </c>
    </row>
    <row r="34" spans="1:12" x14ac:dyDescent="0.4">
      <c r="A34" s="86" t="s">
        <v>82</v>
      </c>
      <c r="B34" s="68">
        <v>36962</v>
      </c>
      <c r="C34" s="68">
        <v>33552</v>
      </c>
      <c r="D34" s="38">
        <f t="shared" si="0"/>
        <v>1.1016332856461613</v>
      </c>
      <c r="E34" s="17">
        <f t="shared" si="1"/>
        <v>3410</v>
      </c>
      <c r="F34" s="68">
        <v>42664</v>
      </c>
      <c r="G34" s="64">
        <v>41183</v>
      </c>
      <c r="H34" s="23">
        <f t="shared" si="2"/>
        <v>1.0359614404001651</v>
      </c>
      <c r="I34" s="18">
        <f t="shared" si="3"/>
        <v>1481</v>
      </c>
      <c r="J34" s="27">
        <f t="shared" si="4"/>
        <v>0.86635102193887115</v>
      </c>
      <c r="K34" s="27">
        <f t="shared" si="5"/>
        <v>0.81470509676322755</v>
      </c>
      <c r="L34" s="32">
        <f t="shared" si="6"/>
        <v>5.1645925175643592E-2</v>
      </c>
    </row>
    <row r="35" spans="1:12" x14ac:dyDescent="0.4">
      <c r="A35" s="86" t="s">
        <v>150</v>
      </c>
      <c r="B35" s="64">
        <v>7132</v>
      </c>
      <c r="C35" s="64">
        <v>8619</v>
      </c>
      <c r="D35" s="25">
        <f t="shared" si="0"/>
        <v>0.82747418494024827</v>
      </c>
      <c r="E35" s="17">
        <f t="shared" si="1"/>
        <v>-1487</v>
      </c>
      <c r="F35" s="64">
        <v>8570</v>
      </c>
      <c r="G35" s="64">
        <v>11010</v>
      </c>
      <c r="H35" s="23">
        <f t="shared" si="2"/>
        <v>0.77838328792007261</v>
      </c>
      <c r="I35" s="18">
        <f t="shared" si="3"/>
        <v>-2440</v>
      </c>
      <c r="J35" s="27">
        <f t="shared" si="4"/>
        <v>0.83220536756126018</v>
      </c>
      <c r="K35" s="27">
        <f t="shared" si="5"/>
        <v>0.78283378746594001</v>
      </c>
      <c r="L35" s="32">
        <f t="shared" si="6"/>
        <v>4.9371580095320167E-2</v>
      </c>
    </row>
    <row r="36" spans="1:12" x14ac:dyDescent="0.4">
      <c r="A36" s="86" t="s">
        <v>149</v>
      </c>
      <c r="B36" s="64">
        <v>6177</v>
      </c>
      <c r="C36" s="64">
        <v>3408</v>
      </c>
      <c r="D36" s="25">
        <f t="shared" si="0"/>
        <v>1.8125</v>
      </c>
      <c r="E36" s="17">
        <f t="shared" si="1"/>
        <v>2769</v>
      </c>
      <c r="F36" s="64">
        <v>11449</v>
      </c>
      <c r="G36" s="64">
        <v>5996</v>
      </c>
      <c r="H36" s="23">
        <f t="shared" si="2"/>
        <v>1.9094396264176117</v>
      </c>
      <c r="I36" s="18">
        <f t="shared" si="3"/>
        <v>5453</v>
      </c>
      <c r="J36" s="27">
        <f t="shared" si="4"/>
        <v>0.53952310245436286</v>
      </c>
      <c r="K36" s="27">
        <f t="shared" si="5"/>
        <v>0.56837891927951967</v>
      </c>
      <c r="L36" s="32">
        <f t="shared" si="6"/>
        <v>-2.885581682515681E-2</v>
      </c>
    </row>
    <row r="37" spans="1:12" x14ac:dyDescent="0.4">
      <c r="A37" s="86" t="s">
        <v>80</v>
      </c>
      <c r="B37" s="64">
        <v>10868</v>
      </c>
      <c r="C37" s="64">
        <v>9817</v>
      </c>
      <c r="D37" s="25">
        <f t="shared" si="0"/>
        <v>1.1070591830498115</v>
      </c>
      <c r="E37" s="17">
        <f t="shared" si="1"/>
        <v>1051</v>
      </c>
      <c r="F37" s="64">
        <v>17930</v>
      </c>
      <c r="G37" s="64">
        <v>17921</v>
      </c>
      <c r="H37" s="23">
        <f t="shared" si="2"/>
        <v>1.0005022041180738</v>
      </c>
      <c r="I37" s="18">
        <f t="shared" si="3"/>
        <v>9</v>
      </c>
      <c r="J37" s="27">
        <f t="shared" si="4"/>
        <v>0.60613496932515343</v>
      </c>
      <c r="K37" s="27">
        <f t="shared" si="5"/>
        <v>0.54779309190335357</v>
      </c>
      <c r="L37" s="32">
        <f t="shared" si="6"/>
        <v>5.8341877421799859E-2</v>
      </c>
    </row>
    <row r="38" spans="1:12" x14ac:dyDescent="0.4">
      <c r="A38" s="86" t="s">
        <v>81</v>
      </c>
      <c r="B38" s="64">
        <v>6513</v>
      </c>
      <c r="C38" s="64">
        <v>5870</v>
      </c>
      <c r="D38" s="25">
        <f t="shared" si="0"/>
        <v>1.1095400340715502</v>
      </c>
      <c r="E38" s="17">
        <f t="shared" si="1"/>
        <v>643</v>
      </c>
      <c r="F38" s="64">
        <v>8440</v>
      </c>
      <c r="G38" s="64">
        <v>8440</v>
      </c>
      <c r="H38" s="23">
        <f t="shared" si="2"/>
        <v>1</v>
      </c>
      <c r="I38" s="18">
        <f t="shared" si="3"/>
        <v>0</v>
      </c>
      <c r="J38" s="27">
        <f t="shared" si="4"/>
        <v>0.77168246445497635</v>
      </c>
      <c r="K38" s="27">
        <f t="shared" si="5"/>
        <v>0.6954976303317536</v>
      </c>
      <c r="L38" s="32">
        <f t="shared" si="6"/>
        <v>7.6184834123222744E-2</v>
      </c>
    </row>
    <row r="39" spans="1:12" x14ac:dyDescent="0.4">
      <c r="A39" s="86" t="s">
        <v>79</v>
      </c>
      <c r="B39" s="67">
        <v>1967</v>
      </c>
      <c r="C39" s="64">
        <v>1868</v>
      </c>
      <c r="D39" s="25">
        <f t="shared" si="0"/>
        <v>1.0529978586723769</v>
      </c>
      <c r="E39" s="17">
        <f t="shared" si="1"/>
        <v>99</v>
      </c>
      <c r="F39" s="64">
        <v>2880</v>
      </c>
      <c r="G39" s="64">
        <v>2880</v>
      </c>
      <c r="H39" s="23">
        <f t="shared" si="2"/>
        <v>1</v>
      </c>
      <c r="I39" s="18">
        <f t="shared" si="3"/>
        <v>0</v>
      </c>
      <c r="J39" s="27">
        <f t="shared" si="4"/>
        <v>0.68298611111111107</v>
      </c>
      <c r="K39" s="27">
        <f t="shared" si="5"/>
        <v>0.64861111111111114</v>
      </c>
      <c r="L39" s="32">
        <f t="shared" si="6"/>
        <v>3.4374999999999933E-2</v>
      </c>
    </row>
    <row r="40" spans="1:12" x14ac:dyDescent="0.4">
      <c r="A40" s="86" t="s">
        <v>148</v>
      </c>
      <c r="B40" s="66">
        <v>1230</v>
      </c>
      <c r="C40" s="69">
        <v>1423</v>
      </c>
      <c r="D40" s="25">
        <f t="shared" si="0"/>
        <v>0.86437104708362611</v>
      </c>
      <c r="E40" s="17">
        <f t="shared" si="1"/>
        <v>-193</v>
      </c>
      <c r="F40" s="64">
        <v>1660</v>
      </c>
      <c r="G40" s="64">
        <v>1939</v>
      </c>
      <c r="H40" s="23">
        <f t="shared" si="2"/>
        <v>0.8561113976276431</v>
      </c>
      <c r="I40" s="18">
        <f t="shared" si="3"/>
        <v>-279</v>
      </c>
      <c r="J40" s="27">
        <f t="shared" si="4"/>
        <v>0.74096385542168675</v>
      </c>
      <c r="K40" s="27">
        <f t="shared" si="5"/>
        <v>0.73388344507478076</v>
      </c>
      <c r="L40" s="32">
        <f t="shared" si="6"/>
        <v>7.0804103469059854E-3</v>
      </c>
    </row>
    <row r="41" spans="1:12" x14ac:dyDescent="0.4">
      <c r="A41" s="86" t="s">
        <v>78</v>
      </c>
      <c r="B41" s="64">
        <v>2178</v>
      </c>
      <c r="C41" s="64">
        <v>2072</v>
      </c>
      <c r="D41" s="25">
        <f t="shared" si="0"/>
        <v>1.0511583011583012</v>
      </c>
      <c r="E41" s="17">
        <f t="shared" si="1"/>
        <v>106</v>
      </c>
      <c r="F41" s="64">
        <v>2880</v>
      </c>
      <c r="G41" s="64">
        <v>2880</v>
      </c>
      <c r="H41" s="23">
        <f t="shared" si="2"/>
        <v>1</v>
      </c>
      <c r="I41" s="18">
        <f t="shared" si="3"/>
        <v>0</v>
      </c>
      <c r="J41" s="27">
        <f t="shared" si="4"/>
        <v>0.75624999999999998</v>
      </c>
      <c r="K41" s="27">
        <f t="shared" si="5"/>
        <v>0.71944444444444444</v>
      </c>
      <c r="L41" s="32">
        <f t="shared" si="6"/>
        <v>3.6805555555555536E-2</v>
      </c>
    </row>
    <row r="42" spans="1:12" x14ac:dyDescent="0.4">
      <c r="A42" s="87" t="s">
        <v>77</v>
      </c>
      <c r="B42" s="65">
        <v>1417</v>
      </c>
      <c r="C42" s="65">
        <v>1310</v>
      </c>
      <c r="D42" s="25">
        <f t="shared" si="0"/>
        <v>1.081679389312977</v>
      </c>
      <c r="E42" s="17">
        <f t="shared" si="1"/>
        <v>107</v>
      </c>
      <c r="F42" s="65">
        <v>2880</v>
      </c>
      <c r="G42" s="65">
        <v>2880</v>
      </c>
      <c r="H42" s="23">
        <f t="shared" si="2"/>
        <v>1</v>
      </c>
      <c r="I42" s="18">
        <f t="shared" si="3"/>
        <v>0</v>
      </c>
      <c r="J42" s="27">
        <f t="shared" si="4"/>
        <v>0.49201388888888886</v>
      </c>
      <c r="K42" s="23">
        <f t="shared" si="5"/>
        <v>0.4548611111111111</v>
      </c>
      <c r="L42" s="22">
        <f t="shared" si="6"/>
        <v>3.7152777777777757E-2</v>
      </c>
    </row>
    <row r="43" spans="1:12" x14ac:dyDescent="0.4">
      <c r="A43" s="86" t="s">
        <v>95</v>
      </c>
      <c r="B43" s="64">
        <v>725</v>
      </c>
      <c r="C43" s="64">
        <v>813</v>
      </c>
      <c r="D43" s="25">
        <f t="shared" si="0"/>
        <v>0.89175891758917591</v>
      </c>
      <c r="E43" s="18">
        <f t="shared" si="1"/>
        <v>-88</v>
      </c>
      <c r="F43" s="64">
        <v>1660</v>
      </c>
      <c r="G43" s="64">
        <v>1642</v>
      </c>
      <c r="H43" s="23">
        <f t="shared" si="2"/>
        <v>1.0109622411693058</v>
      </c>
      <c r="I43" s="18">
        <f t="shared" si="3"/>
        <v>18</v>
      </c>
      <c r="J43" s="27">
        <f t="shared" si="4"/>
        <v>0.43674698795180722</v>
      </c>
      <c r="K43" s="27">
        <f t="shared" si="5"/>
        <v>0.49512789281364189</v>
      </c>
      <c r="L43" s="32">
        <f t="shared" si="6"/>
        <v>-5.838090486183467E-2</v>
      </c>
    </row>
    <row r="44" spans="1:12" x14ac:dyDescent="0.4">
      <c r="A44" s="86" t="s">
        <v>92</v>
      </c>
      <c r="B44" s="64">
        <v>1148</v>
      </c>
      <c r="C44" s="64">
        <v>1442</v>
      </c>
      <c r="D44" s="25">
        <f t="shared" si="0"/>
        <v>0.79611650485436891</v>
      </c>
      <c r="E44" s="18">
        <f t="shared" si="1"/>
        <v>-294</v>
      </c>
      <c r="F44" s="64">
        <v>2880</v>
      </c>
      <c r="G44" s="64">
        <v>2880</v>
      </c>
      <c r="H44" s="27">
        <f t="shared" si="2"/>
        <v>1</v>
      </c>
      <c r="I44" s="18">
        <f t="shared" si="3"/>
        <v>0</v>
      </c>
      <c r="J44" s="27">
        <f t="shared" si="4"/>
        <v>0.39861111111111114</v>
      </c>
      <c r="K44" s="27">
        <f t="shared" si="5"/>
        <v>0.50069444444444444</v>
      </c>
      <c r="L44" s="32">
        <f t="shared" si="6"/>
        <v>-0.1020833333333333</v>
      </c>
    </row>
    <row r="45" spans="1:12" x14ac:dyDescent="0.4">
      <c r="A45" s="86" t="s">
        <v>74</v>
      </c>
      <c r="B45" s="64">
        <v>2572</v>
      </c>
      <c r="C45" s="64">
        <v>2435</v>
      </c>
      <c r="D45" s="25">
        <f t="shared" si="0"/>
        <v>1.0562628336755646</v>
      </c>
      <c r="E45" s="18">
        <f t="shared" si="1"/>
        <v>137</v>
      </c>
      <c r="F45" s="64">
        <v>3780</v>
      </c>
      <c r="G45" s="64">
        <v>3771</v>
      </c>
      <c r="H45" s="27">
        <f t="shared" si="2"/>
        <v>1.0023866348448687</v>
      </c>
      <c r="I45" s="18">
        <f t="shared" si="3"/>
        <v>9</v>
      </c>
      <c r="J45" s="27">
        <f t="shared" si="4"/>
        <v>0.68042328042328037</v>
      </c>
      <c r="K45" s="27">
        <f t="shared" si="5"/>
        <v>0.64571731636170782</v>
      </c>
      <c r="L45" s="32">
        <f t="shared" si="6"/>
        <v>3.4705964061572558E-2</v>
      </c>
    </row>
    <row r="46" spans="1:12" x14ac:dyDescent="0.4">
      <c r="A46" s="86" t="s">
        <v>76</v>
      </c>
      <c r="B46" s="64">
        <v>699</v>
      </c>
      <c r="C46" s="64">
        <v>868</v>
      </c>
      <c r="D46" s="25">
        <f t="shared" si="0"/>
        <v>0.8052995391705069</v>
      </c>
      <c r="E46" s="18">
        <f t="shared" si="1"/>
        <v>-169</v>
      </c>
      <c r="F46" s="64">
        <v>1260</v>
      </c>
      <c r="G46" s="64">
        <v>1260</v>
      </c>
      <c r="H46" s="27">
        <f t="shared" si="2"/>
        <v>1</v>
      </c>
      <c r="I46" s="18">
        <f t="shared" si="3"/>
        <v>0</v>
      </c>
      <c r="J46" s="27">
        <f t="shared" si="4"/>
        <v>0.55476190476190479</v>
      </c>
      <c r="K46" s="27">
        <f t="shared" si="5"/>
        <v>0.68888888888888888</v>
      </c>
      <c r="L46" s="32">
        <f t="shared" si="6"/>
        <v>-0.13412698412698409</v>
      </c>
    </row>
    <row r="47" spans="1:12" x14ac:dyDescent="0.4">
      <c r="A47" s="86" t="s">
        <v>75</v>
      </c>
      <c r="B47" s="64">
        <v>918</v>
      </c>
      <c r="C47" s="64">
        <v>907</v>
      </c>
      <c r="D47" s="25">
        <f t="shared" si="0"/>
        <v>1.0121278941565601</v>
      </c>
      <c r="E47" s="18">
        <f t="shared" si="1"/>
        <v>11</v>
      </c>
      <c r="F47" s="64">
        <v>1260</v>
      </c>
      <c r="G47" s="64">
        <v>1260</v>
      </c>
      <c r="H47" s="27">
        <f t="shared" si="2"/>
        <v>1</v>
      </c>
      <c r="I47" s="18">
        <f t="shared" si="3"/>
        <v>0</v>
      </c>
      <c r="J47" s="27">
        <f t="shared" si="4"/>
        <v>0.72857142857142854</v>
      </c>
      <c r="K47" s="27">
        <f t="shared" si="5"/>
        <v>0.71984126984126984</v>
      </c>
      <c r="L47" s="32">
        <f t="shared" si="6"/>
        <v>8.7301587301586991E-3</v>
      </c>
    </row>
    <row r="48" spans="1:12" x14ac:dyDescent="0.4">
      <c r="A48" s="86" t="s">
        <v>147</v>
      </c>
      <c r="B48" s="64">
        <v>632</v>
      </c>
      <c r="C48" s="64">
        <v>1051</v>
      </c>
      <c r="D48" s="25">
        <f t="shared" si="0"/>
        <v>0.60133206470028544</v>
      </c>
      <c r="E48" s="18">
        <f t="shared" si="1"/>
        <v>-419</v>
      </c>
      <c r="F48" s="64">
        <v>1494</v>
      </c>
      <c r="G48" s="64">
        <v>1660</v>
      </c>
      <c r="H48" s="27">
        <f t="shared" si="2"/>
        <v>0.9</v>
      </c>
      <c r="I48" s="18">
        <f t="shared" si="3"/>
        <v>-166</v>
      </c>
      <c r="J48" s="27">
        <f t="shared" si="4"/>
        <v>0.42302543507362783</v>
      </c>
      <c r="K48" s="27">
        <f t="shared" si="5"/>
        <v>0.63313253012048187</v>
      </c>
      <c r="L48" s="32">
        <f t="shared" si="6"/>
        <v>-0.21010709504685404</v>
      </c>
    </row>
    <row r="49" spans="1:12" x14ac:dyDescent="0.4">
      <c r="A49" s="86" t="s">
        <v>98</v>
      </c>
      <c r="B49" s="64">
        <v>1050</v>
      </c>
      <c r="C49" s="64">
        <v>1028</v>
      </c>
      <c r="D49" s="25">
        <f t="shared" si="0"/>
        <v>1.0214007782101167</v>
      </c>
      <c r="E49" s="18">
        <f t="shared" si="1"/>
        <v>22</v>
      </c>
      <c r="F49" s="64">
        <v>1323</v>
      </c>
      <c r="G49" s="64">
        <v>1251</v>
      </c>
      <c r="H49" s="27">
        <f t="shared" si="2"/>
        <v>1.0575539568345325</v>
      </c>
      <c r="I49" s="18">
        <f t="shared" si="3"/>
        <v>72</v>
      </c>
      <c r="J49" s="27">
        <f t="shared" si="4"/>
        <v>0.79365079365079361</v>
      </c>
      <c r="K49" s="27">
        <f t="shared" si="5"/>
        <v>0.82174260591526782</v>
      </c>
      <c r="L49" s="32">
        <f t="shared" si="6"/>
        <v>-2.8091812264474214E-2</v>
      </c>
    </row>
    <row r="50" spans="1:12" x14ac:dyDescent="0.4">
      <c r="A50" s="86" t="s">
        <v>146</v>
      </c>
      <c r="B50" s="64">
        <v>915</v>
      </c>
      <c r="C50" s="64">
        <v>826</v>
      </c>
      <c r="D50" s="25">
        <f t="shared" si="0"/>
        <v>1.1077481840193704</v>
      </c>
      <c r="E50" s="18">
        <f t="shared" si="1"/>
        <v>89</v>
      </c>
      <c r="F50" s="64">
        <v>1260</v>
      </c>
      <c r="G50" s="64">
        <v>1330</v>
      </c>
      <c r="H50" s="27">
        <f t="shared" si="2"/>
        <v>0.94736842105263153</v>
      </c>
      <c r="I50" s="18">
        <f t="shared" si="3"/>
        <v>-70</v>
      </c>
      <c r="J50" s="27">
        <f t="shared" si="4"/>
        <v>0.72619047619047616</v>
      </c>
      <c r="K50" s="27">
        <f t="shared" si="5"/>
        <v>0.62105263157894741</v>
      </c>
      <c r="L50" s="32">
        <f t="shared" si="6"/>
        <v>0.10513784461152875</v>
      </c>
    </row>
    <row r="51" spans="1:12" x14ac:dyDescent="0.4">
      <c r="A51" s="86" t="s">
        <v>145</v>
      </c>
      <c r="B51" s="64">
        <v>787</v>
      </c>
      <c r="C51" s="64">
        <v>880</v>
      </c>
      <c r="D51" s="25">
        <f t="shared" si="0"/>
        <v>0.89431818181818179</v>
      </c>
      <c r="E51" s="18">
        <f t="shared" si="1"/>
        <v>-93</v>
      </c>
      <c r="F51" s="64">
        <v>1260</v>
      </c>
      <c r="G51" s="64">
        <v>1260</v>
      </c>
      <c r="H51" s="27">
        <f t="shared" si="2"/>
        <v>1</v>
      </c>
      <c r="I51" s="18">
        <f t="shared" si="3"/>
        <v>0</v>
      </c>
      <c r="J51" s="27">
        <f t="shared" si="4"/>
        <v>0.6246031746031746</v>
      </c>
      <c r="K51" s="27">
        <f t="shared" si="5"/>
        <v>0.69841269841269837</v>
      </c>
      <c r="L51" s="32">
        <f t="shared" si="6"/>
        <v>-7.3809523809523769E-2</v>
      </c>
    </row>
    <row r="52" spans="1:12" x14ac:dyDescent="0.4">
      <c r="A52" s="85" t="s">
        <v>144</v>
      </c>
      <c r="B52" s="61">
        <v>1017</v>
      </c>
      <c r="C52" s="61">
        <v>1011</v>
      </c>
      <c r="D52" s="60">
        <f t="shared" si="0"/>
        <v>1.0059347181008902</v>
      </c>
      <c r="E52" s="16">
        <f t="shared" si="1"/>
        <v>6</v>
      </c>
      <c r="F52" s="61">
        <v>1260</v>
      </c>
      <c r="G52" s="61">
        <v>1260</v>
      </c>
      <c r="H52" s="36">
        <f t="shared" si="2"/>
        <v>1</v>
      </c>
      <c r="I52" s="16">
        <f t="shared" si="3"/>
        <v>0</v>
      </c>
      <c r="J52" s="36">
        <f t="shared" si="4"/>
        <v>0.80714285714285716</v>
      </c>
      <c r="K52" s="36">
        <f t="shared" si="5"/>
        <v>0.80238095238095242</v>
      </c>
      <c r="L52" s="35">
        <f t="shared" si="6"/>
        <v>4.761904761904745E-3</v>
      </c>
    </row>
    <row r="53" spans="1:12" x14ac:dyDescent="0.4">
      <c r="C53" s="12"/>
      <c r="D53" s="14"/>
      <c r="E53" s="14"/>
      <c r="F53" s="12"/>
      <c r="G53" s="12"/>
      <c r="H53" s="14"/>
      <c r="I53" s="14"/>
      <c r="J53" s="12"/>
      <c r="K53" s="12"/>
    </row>
    <row r="54" spans="1:12" x14ac:dyDescent="0.4">
      <c r="C54" s="12"/>
      <c r="D54" s="14"/>
      <c r="E54" s="14"/>
      <c r="F54" s="12"/>
      <c r="G54" s="12"/>
      <c r="H54" s="14"/>
      <c r="I54" s="14"/>
      <c r="J54" s="12"/>
      <c r="K54" s="12"/>
    </row>
    <row r="55" spans="1:12" x14ac:dyDescent="0.4">
      <c r="C55" s="12"/>
      <c r="E55" s="14"/>
      <c r="G55" s="12"/>
      <c r="I55" s="14"/>
      <c r="K55" s="12"/>
    </row>
    <row r="56" spans="1:12" x14ac:dyDescent="0.4">
      <c r="C56" s="12"/>
      <c r="E56" s="14"/>
      <c r="G56" s="12"/>
      <c r="I56" s="14"/>
      <c r="K56" s="12"/>
    </row>
    <row r="57" spans="1:12" x14ac:dyDescent="0.4">
      <c r="C57" s="12"/>
      <c r="E57" s="14"/>
      <c r="G57" s="12"/>
      <c r="I57" s="14"/>
      <c r="K57" s="12"/>
    </row>
    <row r="58" spans="1:12" x14ac:dyDescent="0.4">
      <c r="C58" s="12"/>
      <c r="E58" s="14"/>
      <c r="G58" s="12"/>
      <c r="I58" s="14"/>
      <c r="K58" s="12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2005年月間（上中下旬）動向10月</oddHeader>
    <oddFooter>&amp;L沖縄県&amp;C&amp;P ﾍﾟｰｼﾞ&amp;R&amp;D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/>
  </sheetViews>
  <sheetFormatPr defaultColWidth="15.75" defaultRowHeight="10.5" x14ac:dyDescent="0.4"/>
  <cols>
    <col min="1" max="1" width="22" style="145" bestFit="1" customWidth="1"/>
    <col min="2" max="3" width="11.25" style="14" customWidth="1"/>
    <col min="4" max="5" width="11.25" style="145" customWidth="1"/>
    <col min="6" max="7" width="11.25" style="14" customWidth="1"/>
    <col min="8" max="9" width="11.25" style="145" customWidth="1"/>
    <col min="10" max="11" width="11.25" style="14" customWidth="1"/>
    <col min="12" max="12" width="11.25" style="145" customWidth="1"/>
    <col min="13" max="13" width="9" style="145" bestFit="1" customWidth="1"/>
    <col min="14" max="14" width="6.5" style="145" bestFit="1" customWidth="1"/>
    <col min="15" max="256" width="15.75" style="145"/>
    <col min="257" max="257" width="22" style="145" bestFit="1" customWidth="1"/>
    <col min="258" max="268" width="11.25" style="145" customWidth="1"/>
    <col min="269" max="269" width="9" style="145" bestFit="1" customWidth="1"/>
    <col min="270" max="270" width="6.5" style="145" bestFit="1" customWidth="1"/>
    <col min="271" max="512" width="15.75" style="145"/>
    <col min="513" max="513" width="22" style="145" bestFit="1" customWidth="1"/>
    <col min="514" max="524" width="11.25" style="145" customWidth="1"/>
    <col min="525" max="525" width="9" style="145" bestFit="1" customWidth="1"/>
    <col min="526" max="526" width="6.5" style="145" bestFit="1" customWidth="1"/>
    <col min="527" max="768" width="15.75" style="145"/>
    <col min="769" max="769" width="22" style="145" bestFit="1" customWidth="1"/>
    <col min="770" max="780" width="11.25" style="145" customWidth="1"/>
    <col min="781" max="781" width="9" style="145" bestFit="1" customWidth="1"/>
    <col min="782" max="782" width="6.5" style="145" bestFit="1" customWidth="1"/>
    <col min="783" max="1024" width="15.75" style="145"/>
    <col min="1025" max="1025" width="22" style="145" bestFit="1" customWidth="1"/>
    <col min="1026" max="1036" width="11.25" style="145" customWidth="1"/>
    <col min="1037" max="1037" width="9" style="145" bestFit="1" customWidth="1"/>
    <col min="1038" max="1038" width="6.5" style="145" bestFit="1" customWidth="1"/>
    <col min="1039" max="1280" width="15.75" style="145"/>
    <col min="1281" max="1281" width="22" style="145" bestFit="1" customWidth="1"/>
    <col min="1282" max="1292" width="11.25" style="145" customWidth="1"/>
    <col min="1293" max="1293" width="9" style="145" bestFit="1" customWidth="1"/>
    <col min="1294" max="1294" width="6.5" style="145" bestFit="1" customWidth="1"/>
    <col min="1295" max="1536" width="15.75" style="145"/>
    <col min="1537" max="1537" width="22" style="145" bestFit="1" customWidth="1"/>
    <col min="1538" max="1548" width="11.25" style="145" customWidth="1"/>
    <col min="1549" max="1549" width="9" style="145" bestFit="1" customWidth="1"/>
    <col min="1550" max="1550" width="6.5" style="145" bestFit="1" customWidth="1"/>
    <col min="1551" max="1792" width="15.75" style="145"/>
    <col min="1793" max="1793" width="22" style="145" bestFit="1" customWidth="1"/>
    <col min="1794" max="1804" width="11.25" style="145" customWidth="1"/>
    <col min="1805" max="1805" width="9" style="145" bestFit="1" customWidth="1"/>
    <col min="1806" max="1806" width="6.5" style="145" bestFit="1" customWidth="1"/>
    <col min="1807" max="2048" width="15.75" style="145"/>
    <col min="2049" max="2049" width="22" style="145" bestFit="1" customWidth="1"/>
    <col min="2050" max="2060" width="11.25" style="145" customWidth="1"/>
    <col min="2061" max="2061" width="9" style="145" bestFit="1" customWidth="1"/>
    <col min="2062" max="2062" width="6.5" style="145" bestFit="1" customWidth="1"/>
    <col min="2063" max="2304" width="15.75" style="145"/>
    <col min="2305" max="2305" width="22" style="145" bestFit="1" customWidth="1"/>
    <col min="2306" max="2316" width="11.25" style="145" customWidth="1"/>
    <col min="2317" max="2317" width="9" style="145" bestFit="1" customWidth="1"/>
    <col min="2318" max="2318" width="6.5" style="145" bestFit="1" customWidth="1"/>
    <col min="2319" max="2560" width="15.75" style="145"/>
    <col min="2561" max="2561" width="22" style="145" bestFit="1" customWidth="1"/>
    <col min="2562" max="2572" width="11.25" style="145" customWidth="1"/>
    <col min="2573" max="2573" width="9" style="145" bestFit="1" customWidth="1"/>
    <col min="2574" max="2574" width="6.5" style="145" bestFit="1" customWidth="1"/>
    <col min="2575" max="2816" width="15.75" style="145"/>
    <col min="2817" max="2817" width="22" style="145" bestFit="1" customWidth="1"/>
    <col min="2818" max="2828" width="11.25" style="145" customWidth="1"/>
    <col min="2829" max="2829" width="9" style="145" bestFit="1" customWidth="1"/>
    <col min="2830" max="2830" width="6.5" style="145" bestFit="1" customWidth="1"/>
    <col min="2831" max="3072" width="15.75" style="145"/>
    <col min="3073" max="3073" width="22" style="145" bestFit="1" customWidth="1"/>
    <col min="3074" max="3084" width="11.25" style="145" customWidth="1"/>
    <col min="3085" max="3085" width="9" style="145" bestFit="1" customWidth="1"/>
    <col min="3086" max="3086" width="6.5" style="145" bestFit="1" customWidth="1"/>
    <col min="3087" max="3328" width="15.75" style="145"/>
    <col min="3329" max="3329" width="22" style="145" bestFit="1" customWidth="1"/>
    <col min="3330" max="3340" width="11.25" style="145" customWidth="1"/>
    <col min="3341" max="3341" width="9" style="145" bestFit="1" customWidth="1"/>
    <col min="3342" max="3342" width="6.5" style="145" bestFit="1" customWidth="1"/>
    <col min="3343" max="3584" width="15.75" style="145"/>
    <col min="3585" max="3585" width="22" style="145" bestFit="1" customWidth="1"/>
    <col min="3586" max="3596" width="11.25" style="145" customWidth="1"/>
    <col min="3597" max="3597" width="9" style="145" bestFit="1" customWidth="1"/>
    <col min="3598" max="3598" width="6.5" style="145" bestFit="1" customWidth="1"/>
    <col min="3599" max="3840" width="15.75" style="145"/>
    <col min="3841" max="3841" width="22" style="145" bestFit="1" customWidth="1"/>
    <col min="3842" max="3852" width="11.25" style="145" customWidth="1"/>
    <col min="3853" max="3853" width="9" style="145" bestFit="1" customWidth="1"/>
    <col min="3854" max="3854" width="6.5" style="145" bestFit="1" customWidth="1"/>
    <col min="3855" max="4096" width="15.75" style="145"/>
    <col min="4097" max="4097" width="22" style="145" bestFit="1" customWidth="1"/>
    <col min="4098" max="4108" width="11.25" style="145" customWidth="1"/>
    <col min="4109" max="4109" width="9" style="145" bestFit="1" customWidth="1"/>
    <col min="4110" max="4110" width="6.5" style="145" bestFit="1" customWidth="1"/>
    <col min="4111" max="4352" width="15.75" style="145"/>
    <col min="4353" max="4353" width="22" style="145" bestFit="1" customWidth="1"/>
    <col min="4354" max="4364" width="11.25" style="145" customWidth="1"/>
    <col min="4365" max="4365" width="9" style="145" bestFit="1" customWidth="1"/>
    <col min="4366" max="4366" width="6.5" style="145" bestFit="1" customWidth="1"/>
    <col min="4367" max="4608" width="15.75" style="145"/>
    <col min="4609" max="4609" width="22" style="145" bestFit="1" customWidth="1"/>
    <col min="4610" max="4620" width="11.25" style="145" customWidth="1"/>
    <col min="4621" max="4621" width="9" style="145" bestFit="1" customWidth="1"/>
    <col min="4622" max="4622" width="6.5" style="145" bestFit="1" customWidth="1"/>
    <col min="4623" max="4864" width="15.75" style="145"/>
    <col min="4865" max="4865" width="22" style="145" bestFit="1" customWidth="1"/>
    <col min="4866" max="4876" width="11.25" style="145" customWidth="1"/>
    <col min="4877" max="4877" width="9" style="145" bestFit="1" customWidth="1"/>
    <col min="4878" max="4878" width="6.5" style="145" bestFit="1" customWidth="1"/>
    <col min="4879" max="5120" width="15.75" style="145"/>
    <col min="5121" max="5121" width="22" style="145" bestFit="1" customWidth="1"/>
    <col min="5122" max="5132" width="11.25" style="145" customWidth="1"/>
    <col min="5133" max="5133" width="9" style="145" bestFit="1" customWidth="1"/>
    <col min="5134" max="5134" width="6.5" style="145" bestFit="1" customWidth="1"/>
    <col min="5135" max="5376" width="15.75" style="145"/>
    <col min="5377" max="5377" width="22" style="145" bestFit="1" customWidth="1"/>
    <col min="5378" max="5388" width="11.25" style="145" customWidth="1"/>
    <col min="5389" max="5389" width="9" style="145" bestFit="1" customWidth="1"/>
    <col min="5390" max="5390" width="6.5" style="145" bestFit="1" customWidth="1"/>
    <col min="5391" max="5632" width="15.75" style="145"/>
    <col min="5633" max="5633" width="22" style="145" bestFit="1" customWidth="1"/>
    <col min="5634" max="5644" width="11.25" style="145" customWidth="1"/>
    <col min="5645" max="5645" width="9" style="145" bestFit="1" customWidth="1"/>
    <col min="5646" max="5646" width="6.5" style="145" bestFit="1" customWidth="1"/>
    <col min="5647" max="5888" width="15.75" style="145"/>
    <col min="5889" max="5889" width="22" style="145" bestFit="1" customWidth="1"/>
    <col min="5890" max="5900" width="11.25" style="145" customWidth="1"/>
    <col min="5901" max="5901" width="9" style="145" bestFit="1" customWidth="1"/>
    <col min="5902" max="5902" width="6.5" style="145" bestFit="1" customWidth="1"/>
    <col min="5903" max="6144" width="15.75" style="145"/>
    <col min="6145" max="6145" width="22" style="145" bestFit="1" customWidth="1"/>
    <col min="6146" max="6156" width="11.25" style="145" customWidth="1"/>
    <col min="6157" max="6157" width="9" style="145" bestFit="1" customWidth="1"/>
    <col min="6158" max="6158" width="6.5" style="145" bestFit="1" customWidth="1"/>
    <col min="6159" max="6400" width="15.75" style="145"/>
    <col min="6401" max="6401" width="22" style="145" bestFit="1" customWidth="1"/>
    <col min="6402" max="6412" width="11.25" style="145" customWidth="1"/>
    <col min="6413" max="6413" width="9" style="145" bestFit="1" customWidth="1"/>
    <col min="6414" max="6414" width="6.5" style="145" bestFit="1" customWidth="1"/>
    <col min="6415" max="6656" width="15.75" style="145"/>
    <col min="6657" max="6657" width="22" style="145" bestFit="1" customWidth="1"/>
    <col min="6658" max="6668" width="11.25" style="145" customWidth="1"/>
    <col min="6669" max="6669" width="9" style="145" bestFit="1" customWidth="1"/>
    <col min="6670" max="6670" width="6.5" style="145" bestFit="1" customWidth="1"/>
    <col min="6671" max="6912" width="15.75" style="145"/>
    <col min="6913" max="6913" width="22" style="145" bestFit="1" customWidth="1"/>
    <col min="6914" max="6924" width="11.25" style="145" customWidth="1"/>
    <col min="6925" max="6925" width="9" style="145" bestFit="1" customWidth="1"/>
    <col min="6926" max="6926" width="6.5" style="145" bestFit="1" customWidth="1"/>
    <col min="6927" max="7168" width="15.75" style="145"/>
    <col min="7169" max="7169" width="22" style="145" bestFit="1" customWidth="1"/>
    <col min="7170" max="7180" width="11.25" style="145" customWidth="1"/>
    <col min="7181" max="7181" width="9" style="145" bestFit="1" customWidth="1"/>
    <col min="7182" max="7182" width="6.5" style="145" bestFit="1" customWidth="1"/>
    <col min="7183" max="7424" width="15.75" style="145"/>
    <col min="7425" max="7425" width="22" style="145" bestFit="1" customWidth="1"/>
    <col min="7426" max="7436" width="11.25" style="145" customWidth="1"/>
    <col min="7437" max="7437" width="9" style="145" bestFit="1" customWidth="1"/>
    <col min="7438" max="7438" width="6.5" style="145" bestFit="1" customWidth="1"/>
    <col min="7439" max="7680" width="15.75" style="145"/>
    <col min="7681" max="7681" width="22" style="145" bestFit="1" customWidth="1"/>
    <col min="7682" max="7692" width="11.25" style="145" customWidth="1"/>
    <col min="7693" max="7693" width="9" style="145" bestFit="1" customWidth="1"/>
    <col min="7694" max="7694" width="6.5" style="145" bestFit="1" customWidth="1"/>
    <col min="7695" max="7936" width="15.75" style="145"/>
    <col min="7937" max="7937" width="22" style="145" bestFit="1" customWidth="1"/>
    <col min="7938" max="7948" width="11.25" style="145" customWidth="1"/>
    <col min="7949" max="7949" width="9" style="145" bestFit="1" customWidth="1"/>
    <col min="7950" max="7950" width="6.5" style="145" bestFit="1" customWidth="1"/>
    <col min="7951" max="8192" width="15.75" style="145"/>
    <col min="8193" max="8193" width="22" style="145" bestFit="1" customWidth="1"/>
    <col min="8194" max="8204" width="11.25" style="145" customWidth="1"/>
    <col min="8205" max="8205" width="9" style="145" bestFit="1" customWidth="1"/>
    <col min="8206" max="8206" width="6.5" style="145" bestFit="1" customWidth="1"/>
    <col min="8207" max="8448" width="15.75" style="145"/>
    <col min="8449" max="8449" width="22" style="145" bestFit="1" customWidth="1"/>
    <col min="8450" max="8460" width="11.25" style="145" customWidth="1"/>
    <col min="8461" max="8461" width="9" style="145" bestFit="1" customWidth="1"/>
    <col min="8462" max="8462" width="6.5" style="145" bestFit="1" customWidth="1"/>
    <col min="8463" max="8704" width="15.75" style="145"/>
    <col min="8705" max="8705" width="22" style="145" bestFit="1" customWidth="1"/>
    <col min="8706" max="8716" width="11.25" style="145" customWidth="1"/>
    <col min="8717" max="8717" width="9" style="145" bestFit="1" customWidth="1"/>
    <col min="8718" max="8718" width="6.5" style="145" bestFit="1" customWidth="1"/>
    <col min="8719" max="8960" width="15.75" style="145"/>
    <col min="8961" max="8961" width="22" style="145" bestFit="1" customWidth="1"/>
    <col min="8962" max="8972" width="11.25" style="145" customWidth="1"/>
    <col min="8973" max="8973" width="9" style="145" bestFit="1" customWidth="1"/>
    <col min="8974" max="8974" width="6.5" style="145" bestFit="1" customWidth="1"/>
    <col min="8975" max="9216" width="15.75" style="145"/>
    <col min="9217" max="9217" width="22" style="145" bestFit="1" customWidth="1"/>
    <col min="9218" max="9228" width="11.25" style="145" customWidth="1"/>
    <col min="9229" max="9229" width="9" style="145" bestFit="1" customWidth="1"/>
    <col min="9230" max="9230" width="6.5" style="145" bestFit="1" customWidth="1"/>
    <col min="9231" max="9472" width="15.75" style="145"/>
    <col min="9473" max="9473" width="22" style="145" bestFit="1" customWidth="1"/>
    <col min="9474" max="9484" width="11.25" style="145" customWidth="1"/>
    <col min="9485" max="9485" width="9" style="145" bestFit="1" customWidth="1"/>
    <col min="9486" max="9486" width="6.5" style="145" bestFit="1" customWidth="1"/>
    <col min="9487" max="9728" width="15.75" style="145"/>
    <col min="9729" max="9729" width="22" style="145" bestFit="1" customWidth="1"/>
    <col min="9730" max="9740" width="11.25" style="145" customWidth="1"/>
    <col min="9741" max="9741" width="9" style="145" bestFit="1" customWidth="1"/>
    <col min="9742" max="9742" width="6.5" style="145" bestFit="1" customWidth="1"/>
    <col min="9743" max="9984" width="15.75" style="145"/>
    <col min="9985" max="9985" width="22" style="145" bestFit="1" customWidth="1"/>
    <col min="9986" max="9996" width="11.25" style="145" customWidth="1"/>
    <col min="9997" max="9997" width="9" style="145" bestFit="1" customWidth="1"/>
    <col min="9998" max="9998" width="6.5" style="145" bestFit="1" customWidth="1"/>
    <col min="9999" max="10240" width="15.75" style="145"/>
    <col min="10241" max="10241" width="22" style="145" bestFit="1" customWidth="1"/>
    <col min="10242" max="10252" width="11.25" style="145" customWidth="1"/>
    <col min="10253" max="10253" width="9" style="145" bestFit="1" customWidth="1"/>
    <col min="10254" max="10254" width="6.5" style="145" bestFit="1" customWidth="1"/>
    <col min="10255" max="10496" width="15.75" style="145"/>
    <col min="10497" max="10497" width="22" style="145" bestFit="1" customWidth="1"/>
    <col min="10498" max="10508" width="11.25" style="145" customWidth="1"/>
    <col min="10509" max="10509" width="9" style="145" bestFit="1" customWidth="1"/>
    <col min="10510" max="10510" width="6.5" style="145" bestFit="1" customWidth="1"/>
    <col min="10511" max="10752" width="15.75" style="145"/>
    <col min="10753" max="10753" width="22" style="145" bestFit="1" customWidth="1"/>
    <col min="10754" max="10764" width="11.25" style="145" customWidth="1"/>
    <col min="10765" max="10765" width="9" style="145" bestFit="1" customWidth="1"/>
    <col min="10766" max="10766" width="6.5" style="145" bestFit="1" customWidth="1"/>
    <col min="10767" max="11008" width="15.75" style="145"/>
    <col min="11009" max="11009" width="22" style="145" bestFit="1" customWidth="1"/>
    <col min="11010" max="11020" width="11.25" style="145" customWidth="1"/>
    <col min="11021" max="11021" width="9" style="145" bestFit="1" customWidth="1"/>
    <col min="11022" max="11022" width="6.5" style="145" bestFit="1" customWidth="1"/>
    <col min="11023" max="11264" width="15.75" style="145"/>
    <col min="11265" max="11265" width="22" style="145" bestFit="1" customWidth="1"/>
    <col min="11266" max="11276" width="11.25" style="145" customWidth="1"/>
    <col min="11277" max="11277" width="9" style="145" bestFit="1" customWidth="1"/>
    <col min="11278" max="11278" width="6.5" style="145" bestFit="1" customWidth="1"/>
    <col min="11279" max="11520" width="15.75" style="145"/>
    <col min="11521" max="11521" width="22" style="145" bestFit="1" customWidth="1"/>
    <col min="11522" max="11532" width="11.25" style="145" customWidth="1"/>
    <col min="11533" max="11533" width="9" style="145" bestFit="1" customWidth="1"/>
    <col min="11534" max="11534" width="6.5" style="145" bestFit="1" customWidth="1"/>
    <col min="11535" max="11776" width="15.75" style="145"/>
    <col min="11777" max="11777" width="22" style="145" bestFit="1" customWidth="1"/>
    <col min="11778" max="11788" width="11.25" style="145" customWidth="1"/>
    <col min="11789" max="11789" width="9" style="145" bestFit="1" customWidth="1"/>
    <col min="11790" max="11790" width="6.5" style="145" bestFit="1" customWidth="1"/>
    <col min="11791" max="12032" width="15.75" style="145"/>
    <col min="12033" max="12033" width="22" style="145" bestFit="1" customWidth="1"/>
    <col min="12034" max="12044" width="11.25" style="145" customWidth="1"/>
    <col min="12045" max="12045" width="9" style="145" bestFit="1" customWidth="1"/>
    <col min="12046" max="12046" width="6.5" style="145" bestFit="1" customWidth="1"/>
    <col min="12047" max="12288" width="15.75" style="145"/>
    <col min="12289" max="12289" width="22" style="145" bestFit="1" customWidth="1"/>
    <col min="12290" max="12300" width="11.25" style="145" customWidth="1"/>
    <col min="12301" max="12301" width="9" style="145" bestFit="1" customWidth="1"/>
    <col min="12302" max="12302" width="6.5" style="145" bestFit="1" customWidth="1"/>
    <col min="12303" max="12544" width="15.75" style="145"/>
    <col min="12545" max="12545" width="22" style="145" bestFit="1" customWidth="1"/>
    <col min="12546" max="12556" width="11.25" style="145" customWidth="1"/>
    <col min="12557" max="12557" width="9" style="145" bestFit="1" customWidth="1"/>
    <col min="12558" max="12558" width="6.5" style="145" bestFit="1" customWidth="1"/>
    <col min="12559" max="12800" width="15.75" style="145"/>
    <col min="12801" max="12801" width="22" style="145" bestFit="1" customWidth="1"/>
    <col min="12802" max="12812" width="11.25" style="145" customWidth="1"/>
    <col min="12813" max="12813" width="9" style="145" bestFit="1" customWidth="1"/>
    <col min="12814" max="12814" width="6.5" style="145" bestFit="1" customWidth="1"/>
    <col min="12815" max="13056" width="15.75" style="145"/>
    <col min="13057" max="13057" width="22" style="145" bestFit="1" customWidth="1"/>
    <col min="13058" max="13068" width="11.25" style="145" customWidth="1"/>
    <col min="13069" max="13069" width="9" style="145" bestFit="1" customWidth="1"/>
    <col min="13070" max="13070" width="6.5" style="145" bestFit="1" customWidth="1"/>
    <col min="13071" max="13312" width="15.75" style="145"/>
    <col min="13313" max="13313" width="22" style="145" bestFit="1" customWidth="1"/>
    <col min="13314" max="13324" width="11.25" style="145" customWidth="1"/>
    <col min="13325" max="13325" width="9" style="145" bestFit="1" customWidth="1"/>
    <col min="13326" max="13326" width="6.5" style="145" bestFit="1" customWidth="1"/>
    <col min="13327" max="13568" width="15.75" style="145"/>
    <col min="13569" max="13569" width="22" style="145" bestFit="1" customWidth="1"/>
    <col min="13570" max="13580" width="11.25" style="145" customWidth="1"/>
    <col min="13581" max="13581" width="9" style="145" bestFit="1" customWidth="1"/>
    <col min="13582" max="13582" width="6.5" style="145" bestFit="1" customWidth="1"/>
    <col min="13583" max="13824" width="15.75" style="145"/>
    <col min="13825" max="13825" width="22" style="145" bestFit="1" customWidth="1"/>
    <col min="13826" max="13836" width="11.25" style="145" customWidth="1"/>
    <col min="13837" max="13837" width="9" style="145" bestFit="1" customWidth="1"/>
    <col min="13838" max="13838" width="6.5" style="145" bestFit="1" customWidth="1"/>
    <col min="13839" max="14080" width="15.75" style="145"/>
    <col min="14081" max="14081" width="22" style="145" bestFit="1" customWidth="1"/>
    <col min="14082" max="14092" width="11.25" style="145" customWidth="1"/>
    <col min="14093" max="14093" width="9" style="145" bestFit="1" customWidth="1"/>
    <col min="14094" max="14094" width="6.5" style="145" bestFit="1" customWidth="1"/>
    <col min="14095" max="14336" width="15.75" style="145"/>
    <col min="14337" max="14337" width="22" style="145" bestFit="1" customWidth="1"/>
    <col min="14338" max="14348" width="11.25" style="145" customWidth="1"/>
    <col min="14349" max="14349" width="9" style="145" bestFit="1" customWidth="1"/>
    <col min="14350" max="14350" width="6.5" style="145" bestFit="1" customWidth="1"/>
    <col min="14351" max="14592" width="15.75" style="145"/>
    <col min="14593" max="14593" width="22" style="145" bestFit="1" customWidth="1"/>
    <col min="14594" max="14604" width="11.25" style="145" customWidth="1"/>
    <col min="14605" max="14605" width="9" style="145" bestFit="1" customWidth="1"/>
    <col min="14606" max="14606" width="6.5" style="145" bestFit="1" customWidth="1"/>
    <col min="14607" max="14848" width="15.75" style="145"/>
    <col min="14849" max="14849" width="22" style="145" bestFit="1" customWidth="1"/>
    <col min="14850" max="14860" width="11.25" style="145" customWidth="1"/>
    <col min="14861" max="14861" width="9" style="145" bestFit="1" customWidth="1"/>
    <col min="14862" max="14862" width="6.5" style="145" bestFit="1" customWidth="1"/>
    <col min="14863" max="15104" width="15.75" style="145"/>
    <col min="15105" max="15105" width="22" style="145" bestFit="1" customWidth="1"/>
    <col min="15106" max="15116" width="11.25" style="145" customWidth="1"/>
    <col min="15117" max="15117" width="9" style="145" bestFit="1" customWidth="1"/>
    <col min="15118" max="15118" width="6.5" style="145" bestFit="1" customWidth="1"/>
    <col min="15119" max="15360" width="15.75" style="145"/>
    <col min="15361" max="15361" width="22" style="145" bestFit="1" customWidth="1"/>
    <col min="15362" max="15372" width="11.25" style="145" customWidth="1"/>
    <col min="15373" max="15373" width="9" style="145" bestFit="1" customWidth="1"/>
    <col min="15374" max="15374" width="6.5" style="145" bestFit="1" customWidth="1"/>
    <col min="15375" max="15616" width="15.75" style="145"/>
    <col min="15617" max="15617" width="22" style="145" bestFit="1" customWidth="1"/>
    <col min="15618" max="15628" width="11.25" style="145" customWidth="1"/>
    <col min="15629" max="15629" width="9" style="145" bestFit="1" customWidth="1"/>
    <col min="15630" max="15630" width="6.5" style="145" bestFit="1" customWidth="1"/>
    <col min="15631" max="15872" width="15.75" style="145"/>
    <col min="15873" max="15873" width="22" style="145" bestFit="1" customWidth="1"/>
    <col min="15874" max="15884" width="11.25" style="145" customWidth="1"/>
    <col min="15885" max="15885" width="9" style="145" bestFit="1" customWidth="1"/>
    <col min="15886" max="15886" width="6.5" style="145" bestFit="1" customWidth="1"/>
    <col min="15887" max="16128" width="15.75" style="145"/>
    <col min="16129" max="16129" width="22" style="145" bestFit="1" customWidth="1"/>
    <col min="16130" max="16140" width="11.25" style="145" customWidth="1"/>
    <col min="16141" max="16141" width="9" style="145" bestFit="1" customWidth="1"/>
    <col min="16142" max="16142" width="6.5" style="145" bestFit="1" customWidth="1"/>
    <col min="16143" max="16384" width="15.75" style="145"/>
  </cols>
  <sheetData>
    <row r="1" spans="1:12" s="12" customFormat="1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１月(中旬)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80"/>
      <c r="B2" s="187" t="s">
        <v>88</v>
      </c>
      <c r="C2" s="188"/>
      <c r="D2" s="188"/>
      <c r="E2" s="189"/>
      <c r="F2" s="187" t="s">
        <v>243</v>
      </c>
      <c r="G2" s="188"/>
      <c r="H2" s="188"/>
      <c r="I2" s="189"/>
      <c r="J2" s="187" t="s">
        <v>244</v>
      </c>
      <c r="K2" s="188"/>
      <c r="L2" s="189"/>
    </row>
    <row r="3" spans="1:12" x14ac:dyDescent="0.4">
      <c r="A3" s="178"/>
      <c r="B3" s="181"/>
      <c r="C3" s="182"/>
      <c r="D3" s="182"/>
      <c r="E3" s="183"/>
      <c r="F3" s="181"/>
      <c r="G3" s="182"/>
      <c r="H3" s="182"/>
      <c r="I3" s="183"/>
      <c r="J3" s="181"/>
      <c r="K3" s="182"/>
      <c r="L3" s="183"/>
    </row>
    <row r="4" spans="1:12" x14ac:dyDescent="0.4">
      <c r="A4" s="178"/>
      <c r="B4" s="177" t="s">
        <v>101</v>
      </c>
      <c r="C4" s="177" t="s">
        <v>170</v>
      </c>
      <c r="D4" s="178" t="s">
        <v>87</v>
      </c>
      <c r="E4" s="178"/>
      <c r="F4" s="173" t="str">
        <f>+B4</f>
        <v>(05'1/11～20)</v>
      </c>
      <c r="G4" s="173" t="str">
        <f>+C4</f>
        <v>(04'1/11～20)</v>
      </c>
      <c r="H4" s="178" t="s">
        <v>87</v>
      </c>
      <c r="I4" s="178"/>
      <c r="J4" s="173" t="str">
        <f>+B4</f>
        <v>(05'1/11～20)</v>
      </c>
      <c r="K4" s="173" t="str">
        <f>+C4</f>
        <v>(04'1/11～20)</v>
      </c>
      <c r="L4" s="179" t="s">
        <v>85</v>
      </c>
    </row>
    <row r="5" spans="1:12" s="147" customFormat="1" x14ac:dyDescent="0.4">
      <c r="A5" s="178"/>
      <c r="B5" s="177"/>
      <c r="C5" s="177"/>
      <c r="D5" s="146" t="s">
        <v>86</v>
      </c>
      <c r="E5" s="146" t="s">
        <v>85</v>
      </c>
      <c r="F5" s="173"/>
      <c r="G5" s="173"/>
      <c r="H5" s="146" t="s">
        <v>86</v>
      </c>
      <c r="I5" s="146" t="s">
        <v>85</v>
      </c>
      <c r="J5" s="173"/>
      <c r="K5" s="173"/>
      <c r="L5" s="180"/>
    </row>
    <row r="6" spans="1:12" s="150" customFormat="1" x14ac:dyDescent="0.4">
      <c r="A6" s="148" t="s">
        <v>97</v>
      </c>
      <c r="B6" s="43">
        <f>+B7+B31</f>
        <v>117302</v>
      </c>
      <c r="C6" s="43">
        <f>+C7+C31</f>
        <v>117073</v>
      </c>
      <c r="D6" s="20">
        <f t="shared" ref="D6:D49" si="0">+B6/C6</f>
        <v>1.0019560445192315</v>
      </c>
      <c r="E6" s="149">
        <f t="shared" ref="E6:E49" si="1">+B6-C6</f>
        <v>229</v>
      </c>
      <c r="F6" s="43">
        <f>+F7+F31</f>
        <v>210017</v>
      </c>
      <c r="G6" s="43">
        <f>+G7+G31</f>
        <v>202356</v>
      </c>
      <c r="H6" s="20">
        <f t="shared" ref="H6:H49" si="2">+F6/G6</f>
        <v>1.037859020735733</v>
      </c>
      <c r="I6" s="149">
        <f t="shared" ref="I6:I49" si="3">+F6-G6</f>
        <v>7661</v>
      </c>
      <c r="J6" s="20">
        <f t="shared" ref="J6:K35" si="4">+B6/F6</f>
        <v>0.55853573758314801</v>
      </c>
      <c r="K6" s="20">
        <f t="shared" si="4"/>
        <v>0.57854968471406831</v>
      </c>
      <c r="L6" s="33">
        <f t="shared" ref="L6:L49" si="5">+J6-K6</f>
        <v>-2.0013947130920307E-2</v>
      </c>
    </row>
    <row r="7" spans="1:12" s="150" customFormat="1" x14ac:dyDescent="0.4">
      <c r="A7" s="148" t="s">
        <v>84</v>
      </c>
      <c r="B7" s="43">
        <f>+B8+B15+B28</f>
        <v>59254</v>
      </c>
      <c r="C7" s="43">
        <f>+C8+C15+C28</f>
        <v>60098</v>
      </c>
      <c r="D7" s="20">
        <f t="shared" si="0"/>
        <v>0.98595627142334186</v>
      </c>
      <c r="E7" s="149">
        <f t="shared" si="1"/>
        <v>-844</v>
      </c>
      <c r="F7" s="43">
        <f>+F8+F15+F28</f>
        <v>97258</v>
      </c>
      <c r="G7" s="43">
        <f>+G8+G15+G28</f>
        <v>93794</v>
      </c>
      <c r="H7" s="20">
        <f t="shared" si="2"/>
        <v>1.0369319999147066</v>
      </c>
      <c r="I7" s="149">
        <f t="shared" si="3"/>
        <v>3464</v>
      </c>
      <c r="J7" s="20">
        <f t="shared" si="4"/>
        <v>0.60924551193732135</v>
      </c>
      <c r="K7" s="20">
        <f t="shared" si="4"/>
        <v>0.64074461052945819</v>
      </c>
      <c r="L7" s="33">
        <f t="shared" si="5"/>
        <v>-3.1499098592136843E-2</v>
      </c>
    </row>
    <row r="8" spans="1:12" s="152" customFormat="1" x14ac:dyDescent="0.4">
      <c r="A8" s="146" t="s">
        <v>91</v>
      </c>
      <c r="B8" s="48">
        <f>SUM(B9:B14)</f>
        <v>48281</v>
      </c>
      <c r="C8" s="48">
        <f>SUM(C9:C14)</f>
        <v>48386</v>
      </c>
      <c r="D8" s="31">
        <f t="shared" si="0"/>
        <v>0.99782995081221837</v>
      </c>
      <c r="E8" s="151">
        <f t="shared" si="1"/>
        <v>-105</v>
      </c>
      <c r="F8" s="48">
        <f>SUM(F9:F14)</f>
        <v>78478</v>
      </c>
      <c r="G8" s="48">
        <f>SUM(G9:G14)</f>
        <v>74864</v>
      </c>
      <c r="H8" s="31">
        <f t="shared" si="2"/>
        <v>1.0482742038897199</v>
      </c>
      <c r="I8" s="151">
        <f t="shared" si="3"/>
        <v>3614</v>
      </c>
      <c r="J8" s="31">
        <f t="shared" si="4"/>
        <v>0.61521700349142439</v>
      </c>
      <c r="K8" s="31">
        <f t="shared" si="4"/>
        <v>0.64631865783287024</v>
      </c>
      <c r="L8" s="30">
        <f t="shared" si="5"/>
        <v>-3.110165434144585E-2</v>
      </c>
    </row>
    <row r="9" spans="1:12" x14ac:dyDescent="0.4">
      <c r="A9" s="153" t="s">
        <v>82</v>
      </c>
      <c r="B9" s="47">
        <f>+'[1]1月動向(20)'!B9-'[1]1月動向(10)'!B8</f>
        <v>28325</v>
      </c>
      <c r="C9" s="47">
        <f>+'[1]1月動向(20)'!C9-'[1]1月動向(10)'!C8</f>
        <v>29267</v>
      </c>
      <c r="D9" s="25">
        <f t="shared" si="0"/>
        <v>0.96781357843304749</v>
      </c>
      <c r="E9" s="154">
        <f t="shared" si="1"/>
        <v>-942</v>
      </c>
      <c r="F9" s="47">
        <f>+'[1]1月動向(20)'!F9-'[1]1月動向(10)'!F8</f>
        <v>45718</v>
      </c>
      <c r="G9" s="47">
        <f>+'[1]1月動向(20)'!G9-'[1]1月動向(10)'!G8</f>
        <v>43264</v>
      </c>
      <c r="H9" s="25">
        <f t="shared" si="2"/>
        <v>1.0567215236686391</v>
      </c>
      <c r="I9" s="154">
        <f t="shared" si="3"/>
        <v>2454</v>
      </c>
      <c r="J9" s="25">
        <f t="shared" si="4"/>
        <v>0.61955903582833893</v>
      </c>
      <c r="K9" s="25">
        <f t="shared" si="4"/>
        <v>0.67647466715976334</v>
      </c>
      <c r="L9" s="24">
        <f t="shared" si="5"/>
        <v>-5.691563133142441E-2</v>
      </c>
    </row>
    <row r="10" spans="1:12" x14ac:dyDescent="0.4">
      <c r="A10" s="155" t="s">
        <v>83</v>
      </c>
      <c r="B10" s="44">
        <f>+'[1]1月動向(20)'!B10-'[1]1月動向(10)'!B9</f>
        <v>5382</v>
      </c>
      <c r="C10" s="44">
        <f>+'[1]1月動向(20)'!C10-'[1]1月動向(10)'!C9</f>
        <v>6424</v>
      </c>
      <c r="D10" s="27">
        <f t="shared" si="0"/>
        <v>0.83779576587795768</v>
      </c>
      <c r="E10" s="156">
        <f t="shared" si="1"/>
        <v>-1042</v>
      </c>
      <c r="F10" s="47">
        <f>+'[1]1月動向(20)'!F10-'[1]1月動向(10)'!F9</f>
        <v>10860</v>
      </c>
      <c r="G10" s="44">
        <f>+'[1]1月動向(20)'!G10-'[1]1月動向(10)'!G9</f>
        <v>11080</v>
      </c>
      <c r="H10" s="27">
        <f t="shared" si="2"/>
        <v>0.98014440433213001</v>
      </c>
      <c r="I10" s="156">
        <f t="shared" si="3"/>
        <v>-220</v>
      </c>
      <c r="J10" s="27">
        <f t="shared" si="4"/>
        <v>0.49558011049723755</v>
      </c>
      <c r="K10" s="27">
        <f t="shared" si="4"/>
        <v>0.57978339350180508</v>
      </c>
      <c r="L10" s="32">
        <f t="shared" si="5"/>
        <v>-8.4203283004567531E-2</v>
      </c>
    </row>
    <row r="11" spans="1:12" x14ac:dyDescent="0.4">
      <c r="A11" s="155" t="s">
        <v>96</v>
      </c>
      <c r="B11" s="44">
        <f>+'[1]1月動向(20)'!B11-'[1]1月動向(10)'!B10</f>
        <v>1159</v>
      </c>
      <c r="C11" s="44">
        <f>+'[1]1月動向(20)'!C11-'[1]1月動向(10)'!C10</f>
        <v>1281</v>
      </c>
      <c r="D11" s="27">
        <f t="shared" si="0"/>
        <v>0.90476190476190477</v>
      </c>
      <c r="E11" s="156">
        <f t="shared" si="1"/>
        <v>-122</v>
      </c>
      <c r="F11" s="44">
        <f>+'[1]1月動向(20)'!F11-'[1]1月動向(10)'!F10</f>
        <v>2700</v>
      </c>
      <c r="G11" s="44">
        <f>+'[1]1月動向(20)'!G11-'[1]1月動向(10)'!G10</f>
        <v>2700</v>
      </c>
      <c r="H11" s="27">
        <f t="shared" si="2"/>
        <v>1</v>
      </c>
      <c r="I11" s="156">
        <f t="shared" si="3"/>
        <v>0</v>
      </c>
      <c r="J11" s="27">
        <f t="shared" si="4"/>
        <v>0.42925925925925928</v>
      </c>
      <c r="K11" s="27">
        <f t="shared" si="4"/>
        <v>0.47444444444444445</v>
      </c>
      <c r="L11" s="32">
        <f t="shared" si="5"/>
        <v>-4.5185185185185162E-2</v>
      </c>
    </row>
    <row r="12" spans="1:12" x14ac:dyDescent="0.4">
      <c r="A12" s="155" t="s">
        <v>80</v>
      </c>
      <c r="B12" s="44">
        <f>+'[1]1月動向(20)'!B12-'[1]1月動向(10)'!B11</f>
        <v>6451</v>
      </c>
      <c r="C12" s="44">
        <f>+'[1]1月動向(20)'!C12-'[1]1月動向(10)'!C11</f>
        <v>5344</v>
      </c>
      <c r="D12" s="27">
        <f t="shared" si="0"/>
        <v>1.2071482035928143</v>
      </c>
      <c r="E12" s="156">
        <f t="shared" si="1"/>
        <v>1107</v>
      </c>
      <c r="F12" s="44">
        <f>+'[1]1月動向(20)'!F12-'[1]1月動向(10)'!F11</f>
        <v>9600</v>
      </c>
      <c r="G12" s="44">
        <f>+'[1]1月動向(20)'!G12-'[1]1月動向(10)'!G11</f>
        <v>9060</v>
      </c>
      <c r="H12" s="27">
        <f t="shared" si="2"/>
        <v>1.0596026490066226</v>
      </c>
      <c r="I12" s="156">
        <f t="shared" si="3"/>
        <v>540</v>
      </c>
      <c r="J12" s="27">
        <f t="shared" si="4"/>
        <v>0.67197916666666668</v>
      </c>
      <c r="K12" s="27">
        <f t="shared" si="4"/>
        <v>0.58984547461368653</v>
      </c>
      <c r="L12" s="32">
        <f t="shared" si="5"/>
        <v>8.2133692052980156E-2</v>
      </c>
    </row>
    <row r="13" spans="1:12" x14ac:dyDescent="0.4">
      <c r="A13" s="155" t="s">
        <v>81</v>
      </c>
      <c r="B13" s="44">
        <f>+'[1]1月動向(20)'!B13-'[1]1月動向(10)'!B12</f>
        <v>4611</v>
      </c>
      <c r="C13" s="44">
        <f>+'[1]1月動向(20)'!C13-'[1]1月動向(10)'!C12</f>
        <v>4061</v>
      </c>
      <c r="D13" s="27">
        <f>+B13/C13</f>
        <v>1.1354346220142821</v>
      </c>
      <c r="E13" s="156">
        <f>+B13-C13</f>
        <v>550</v>
      </c>
      <c r="F13" s="44">
        <f>+'[1]1月動向(20)'!F13-'[1]1月動向(10)'!F12</f>
        <v>6900</v>
      </c>
      <c r="G13" s="44">
        <f>+'[1]1月動向(20)'!G13-'[1]1月動向(10)'!G12</f>
        <v>6600</v>
      </c>
      <c r="H13" s="27">
        <f>+F13/G13</f>
        <v>1.0454545454545454</v>
      </c>
      <c r="I13" s="156">
        <f>+F13-G13</f>
        <v>300</v>
      </c>
      <c r="J13" s="27">
        <f>+B13/F13</f>
        <v>0.66826086956521735</v>
      </c>
      <c r="K13" s="27">
        <f>+C13/G13</f>
        <v>0.61530303030303035</v>
      </c>
      <c r="L13" s="32">
        <f>+J13-K13</f>
        <v>5.2957839262187001E-2</v>
      </c>
    </row>
    <row r="14" spans="1:12" x14ac:dyDescent="0.4">
      <c r="A14" s="157" t="s">
        <v>245</v>
      </c>
      <c r="B14" s="44">
        <f>+'[1]1月動向(20)'!B14-'[1]1月動向(10)'!B13</f>
        <v>2353</v>
      </c>
      <c r="C14" s="44">
        <f>+'[1]1月動向(20)'!C14-'[1]1月動向(10)'!C13</f>
        <v>2009</v>
      </c>
      <c r="D14" s="27">
        <f>+B14/C14</f>
        <v>1.1712294673967147</v>
      </c>
      <c r="E14" s="156">
        <f>+B14-C14</f>
        <v>344</v>
      </c>
      <c r="F14" s="44">
        <f>+'[1]1月動向(20)'!F14-'[1]1月動向(10)'!F13</f>
        <v>2700</v>
      </c>
      <c r="G14" s="44">
        <f>+'[1]1月動向(20)'!G14-'[1]1月動向(10)'!G13</f>
        <v>2160</v>
      </c>
      <c r="H14" s="27">
        <f>+F14/G14</f>
        <v>1.25</v>
      </c>
      <c r="I14" s="156">
        <f>+F14-G14</f>
        <v>540</v>
      </c>
      <c r="J14" s="27">
        <f>+B14/F14</f>
        <v>0.87148148148148152</v>
      </c>
      <c r="K14" s="27">
        <f>+C14/G14</f>
        <v>0.93009259259259258</v>
      </c>
      <c r="L14" s="32">
        <f>+J14-K14</f>
        <v>-5.8611111111111058E-2</v>
      </c>
    </row>
    <row r="15" spans="1:12" x14ac:dyDescent="0.4">
      <c r="A15" s="146" t="s">
        <v>90</v>
      </c>
      <c r="B15" s="48">
        <f>SUM(B16:B27)</f>
        <v>10556</v>
      </c>
      <c r="C15" s="48">
        <f>SUM(C16:C27)</f>
        <v>11141</v>
      </c>
      <c r="D15" s="31">
        <f t="shared" si="0"/>
        <v>0.94749124854142353</v>
      </c>
      <c r="E15" s="151">
        <f t="shared" si="1"/>
        <v>-585</v>
      </c>
      <c r="F15" s="48">
        <f>SUM(F16:F27)</f>
        <v>18000</v>
      </c>
      <c r="G15" s="48">
        <f>SUM(G16:G27)</f>
        <v>18150</v>
      </c>
      <c r="H15" s="31">
        <f t="shared" si="2"/>
        <v>0.99173553719008267</v>
      </c>
      <c r="I15" s="151">
        <f t="shared" si="3"/>
        <v>-150</v>
      </c>
      <c r="J15" s="31">
        <f t="shared" si="4"/>
        <v>0.58644444444444443</v>
      </c>
      <c r="K15" s="31">
        <f t="shared" si="4"/>
        <v>0.6138292011019284</v>
      </c>
      <c r="L15" s="30">
        <f t="shared" si="5"/>
        <v>-2.7384756657483966E-2</v>
      </c>
    </row>
    <row r="16" spans="1:12" x14ac:dyDescent="0.4">
      <c r="A16" s="158" t="s">
        <v>246</v>
      </c>
      <c r="B16" s="45">
        <f>+'[1]1月動向(20)'!B16-'[1]1月動向(10)'!B15</f>
        <v>805</v>
      </c>
      <c r="C16" s="45">
        <f>+'[1]1月動向(20)'!C16-'[1]1月動向(10)'!C15</f>
        <v>964</v>
      </c>
      <c r="D16" s="23">
        <f t="shared" si="0"/>
        <v>0.83506224066390045</v>
      </c>
      <c r="E16" s="159">
        <f t="shared" si="1"/>
        <v>-159</v>
      </c>
      <c r="F16" s="45">
        <f>+'[1]1月動向(20)'!F16-'[1]1月動向(10)'!F15</f>
        <v>1500</v>
      </c>
      <c r="G16" s="45">
        <f>+'[1]1月動向(20)'!G16-'[1]1月動向(10)'!G15</f>
        <v>1500</v>
      </c>
      <c r="H16" s="23">
        <f t="shared" si="2"/>
        <v>1</v>
      </c>
      <c r="I16" s="159">
        <f t="shared" si="3"/>
        <v>0</v>
      </c>
      <c r="J16" s="23">
        <f t="shared" si="4"/>
        <v>0.53666666666666663</v>
      </c>
      <c r="K16" s="23">
        <f t="shared" si="4"/>
        <v>0.64266666666666672</v>
      </c>
      <c r="L16" s="22">
        <f t="shared" si="5"/>
        <v>-0.10600000000000009</v>
      </c>
    </row>
    <row r="17" spans="1:12" s="160" customFormat="1" x14ac:dyDescent="0.4">
      <c r="A17" s="155" t="s">
        <v>247</v>
      </c>
      <c r="B17" s="44">
        <f>+'[1]1月動向(20)'!B17-'[1]1月動向(10)'!B16</f>
        <v>1033</v>
      </c>
      <c r="C17" s="44">
        <f>+'[1]1月動向(20)'!C17-'[1]1月動向(10)'!C16</f>
        <v>1044</v>
      </c>
      <c r="D17" s="27">
        <f t="shared" si="0"/>
        <v>0.98946360153256707</v>
      </c>
      <c r="E17" s="156">
        <f t="shared" si="1"/>
        <v>-11</v>
      </c>
      <c r="F17" s="44">
        <f>+'[1]1月動向(20)'!F17-'[1]1月動向(10)'!F16</f>
        <v>1500</v>
      </c>
      <c r="G17" s="44">
        <f>+'[1]1月動向(20)'!G17-'[1]1月動向(10)'!G16</f>
        <v>1500</v>
      </c>
      <c r="H17" s="27">
        <f t="shared" si="2"/>
        <v>1</v>
      </c>
      <c r="I17" s="156">
        <f t="shared" si="3"/>
        <v>0</v>
      </c>
      <c r="J17" s="27">
        <f t="shared" si="4"/>
        <v>0.68866666666666665</v>
      </c>
      <c r="K17" s="27">
        <f t="shared" si="4"/>
        <v>0.69599999999999995</v>
      </c>
      <c r="L17" s="32">
        <f t="shared" si="5"/>
        <v>-7.3333333333333028E-3</v>
      </c>
    </row>
    <row r="18" spans="1:12" s="160" customFormat="1" x14ac:dyDescent="0.4">
      <c r="A18" s="155" t="s">
        <v>248</v>
      </c>
      <c r="B18" s="44">
        <f>+'[1]1月動向(20)'!B18-'[1]1月動向(10)'!B17</f>
        <v>741</v>
      </c>
      <c r="C18" s="44">
        <f>+'[1]1月動向(20)'!C18-'[1]1月動向(10)'!C17</f>
        <v>859</v>
      </c>
      <c r="D18" s="27">
        <f t="shared" si="0"/>
        <v>0.86263096623981372</v>
      </c>
      <c r="E18" s="156">
        <f t="shared" si="1"/>
        <v>-118</v>
      </c>
      <c r="F18" s="44">
        <f>+'[1]1月動向(20)'!F18-'[1]1月動向(10)'!F17</f>
        <v>1650</v>
      </c>
      <c r="G18" s="44">
        <f>+'[1]1月動向(20)'!G18-'[1]1月動向(10)'!G17</f>
        <v>1650</v>
      </c>
      <c r="H18" s="27">
        <f t="shared" si="2"/>
        <v>1</v>
      </c>
      <c r="I18" s="156">
        <f t="shared" si="3"/>
        <v>0</v>
      </c>
      <c r="J18" s="27">
        <f t="shared" si="4"/>
        <v>0.4490909090909091</v>
      </c>
      <c r="K18" s="27">
        <f t="shared" si="4"/>
        <v>0.52060606060606063</v>
      </c>
      <c r="L18" s="32">
        <f t="shared" si="5"/>
        <v>-7.1515151515151532E-2</v>
      </c>
    </row>
    <row r="19" spans="1:12" s="160" customFormat="1" x14ac:dyDescent="0.4">
      <c r="A19" s="155" t="s">
        <v>249</v>
      </c>
      <c r="B19" s="44">
        <f>+'[1]1月動向(20)'!B19-'[1]1月動向(10)'!B18</f>
        <v>2269</v>
      </c>
      <c r="C19" s="44">
        <f>+'[1]1月動向(20)'!C19-'[1]1月動向(10)'!C18</f>
        <v>1964</v>
      </c>
      <c r="D19" s="27">
        <f t="shared" si="0"/>
        <v>1.1552953156822812</v>
      </c>
      <c r="E19" s="156">
        <f t="shared" si="1"/>
        <v>305</v>
      </c>
      <c r="F19" s="44">
        <f>+'[1]1月動向(20)'!F19-'[1]1月動向(10)'!F18</f>
        <v>3000</v>
      </c>
      <c r="G19" s="44">
        <f>+'[1]1月動向(20)'!G19-'[1]1月動向(10)'!G18</f>
        <v>3000</v>
      </c>
      <c r="H19" s="27">
        <f t="shared" si="2"/>
        <v>1</v>
      </c>
      <c r="I19" s="156">
        <f t="shared" si="3"/>
        <v>0</v>
      </c>
      <c r="J19" s="27">
        <f t="shared" si="4"/>
        <v>0.7563333333333333</v>
      </c>
      <c r="K19" s="27">
        <f t="shared" si="4"/>
        <v>0.65466666666666662</v>
      </c>
      <c r="L19" s="32">
        <f t="shared" si="5"/>
        <v>0.10166666666666668</v>
      </c>
    </row>
    <row r="20" spans="1:12" s="160" customFormat="1" x14ac:dyDescent="0.4">
      <c r="A20" s="155" t="s">
        <v>250</v>
      </c>
      <c r="B20" s="44">
        <f>+'[1]1月動向(20)'!B20-'[1]1月動向(10)'!B19</f>
        <v>1098</v>
      </c>
      <c r="C20" s="44">
        <f>+'[1]1月動向(20)'!C20-'[1]1月動向(10)'!C19</f>
        <v>1111</v>
      </c>
      <c r="D20" s="27">
        <f t="shared" si="0"/>
        <v>0.98829882988298834</v>
      </c>
      <c r="E20" s="156">
        <f t="shared" si="1"/>
        <v>-13</v>
      </c>
      <c r="F20" s="44">
        <f>+'[1]1月動向(20)'!F20-'[1]1月動向(10)'!F19</f>
        <v>1500</v>
      </c>
      <c r="G20" s="44">
        <f>+'[1]1月動向(20)'!G20-'[1]1月動向(10)'!G19</f>
        <v>1500</v>
      </c>
      <c r="H20" s="27">
        <f t="shared" si="2"/>
        <v>1</v>
      </c>
      <c r="I20" s="156">
        <f t="shared" si="3"/>
        <v>0</v>
      </c>
      <c r="J20" s="27">
        <f t="shared" si="4"/>
        <v>0.73199999999999998</v>
      </c>
      <c r="K20" s="27">
        <f t="shared" si="4"/>
        <v>0.7406666666666667</v>
      </c>
      <c r="L20" s="32">
        <f t="shared" si="5"/>
        <v>-8.6666666666667114E-3</v>
      </c>
    </row>
    <row r="21" spans="1:12" s="160" customFormat="1" x14ac:dyDescent="0.4">
      <c r="A21" s="155" t="s">
        <v>251</v>
      </c>
      <c r="B21" s="44">
        <f>+'[1]1月動向(20)'!B21-'[1]1月動向(10)'!B20</f>
        <v>862</v>
      </c>
      <c r="C21" s="44">
        <f>+'[1]1月動向(20)'!C21-'[1]1月動向(10)'!C20</f>
        <v>934</v>
      </c>
      <c r="D21" s="27">
        <f t="shared" si="0"/>
        <v>0.92291220556745179</v>
      </c>
      <c r="E21" s="156">
        <f t="shared" si="1"/>
        <v>-72</v>
      </c>
      <c r="F21" s="44">
        <f>+'[1]1月動向(20)'!F21-'[1]1月動向(10)'!F20</f>
        <v>1500</v>
      </c>
      <c r="G21" s="44">
        <f>+'[1]1月動向(20)'!G21-'[1]1月動向(10)'!G20</f>
        <v>1500</v>
      </c>
      <c r="H21" s="27">
        <f t="shared" si="2"/>
        <v>1</v>
      </c>
      <c r="I21" s="156">
        <f t="shared" si="3"/>
        <v>0</v>
      </c>
      <c r="J21" s="27">
        <f t="shared" si="4"/>
        <v>0.57466666666666666</v>
      </c>
      <c r="K21" s="27">
        <f t="shared" si="4"/>
        <v>0.6226666666666667</v>
      </c>
      <c r="L21" s="32">
        <f t="shared" si="5"/>
        <v>-4.8000000000000043E-2</v>
      </c>
    </row>
    <row r="22" spans="1:12" s="160" customFormat="1" x14ac:dyDescent="0.4">
      <c r="A22" s="155" t="s">
        <v>252</v>
      </c>
      <c r="B22" s="44">
        <f>+'[1]1月動向(20)'!B22-'[1]1月動向(10)'!B21</f>
        <v>587</v>
      </c>
      <c r="C22" s="44">
        <f>+'[1]1月動向(20)'!C22-'[1]1月動向(10)'!C21</f>
        <v>693</v>
      </c>
      <c r="D22" s="27">
        <f t="shared" si="0"/>
        <v>0.84704184704184704</v>
      </c>
      <c r="E22" s="156">
        <f t="shared" si="1"/>
        <v>-106</v>
      </c>
      <c r="F22" s="44">
        <f>+'[1]1月動向(20)'!F22-'[1]1月動向(10)'!F21</f>
        <v>1500</v>
      </c>
      <c r="G22" s="44">
        <f>+'[1]1月動向(20)'!G22-'[1]1月動向(10)'!G21</f>
        <v>1500</v>
      </c>
      <c r="H22" s="27">
        <f t="shared" si="2"/>
        <v>1</v>
      </c>
      <c r="I22" s="156">
        <f t="shared" si="3"/>
        <v>0</v>
      </c>
      <c r="J22" s="27">
        <f t="shared" si="4"/>
        <v>0.39133333333333331</v>
      </c>
      <c r="K22" s="27">
        <f t="shared" si="4"/>
        <v>0.46200000000000002</v>
      </c>
      <c r="L22" s="32">
        <f t="shared" si="5"/>
        <v>-7.0666666666666711E-2</v>
      </c>
    </row>
    <row r="23" spans="1:12" s="160" customFormat="1" x14ac:dyDescent="0.4">
      <c r="A23" s="155" t="s">
        <v>253</v>
      </c>
      <c r="B23" s="44">
        <f>+'[1]1月動向(20)'!B23-'[1]1月動向(10)'!B22</f>
        <v>343</v>
      </c>
      <c r="C23" s="44">
        <f>+'[1]1月動向(20)'!C23-'[1]1月動向(10)'!C22</f>
        <v>455</v>
      </c>
      <c r="D23" s="27">
        <f t="shared" si="0"/>
        <v>0.75384615384615383</v>
      </c>
      <c r="E23" s="156">
        <f t="shared" si="1"/>
        <v>-112</v>
      </c>
      <c r="F23" s="44">
        <f>+'[1]1月動向(20)'!F23-'[1]1月動向(10)'!F22</f>
        <v>900</v>
      </c>
      <c r="G23" s="44">
        <f>+'[1]1月動向(20)'!G23-'[1]1月動向(10)'!G22</f>
        <v>900</v>
      </c>
      <c r="H23" s="27">
        <f t="shared" si="2"/>
        <v>1</v>
      </c>
      <c r="I23" s="156">
        <f t="shared" si="3"/>
        <v>0</v>
      </c>
      <c r="J23" s="27">
        <f t="shared" si="4"/>
        <v>0.38111111111111112</v>
      </c>
      <c r="K23" s="27">
        <f t="shared" si="4"/>
        <v>0.50555555555555554</v>
      </c>
      <c r="L23" s="32">
        <f t="shared" si="5"/>
        <v>-0.12444444444444441</v>
      </c>
    </row>
    <row r="24" spans="1:12" s="160" customFormat="1" x14ac:dyDescent="0.4">
      <c r="A24" s="155" t="s">
        <v>254</v>
      </c>
      <c r="B24" s="44">
        <f>+'[1]1月動向(20)'!B24-'[1]1月動向(10)'!B23</f>
        <v>236</v>
      </c>
      <c r="C24" s="44">
        <f>+'[1]1月動向(20)'!C24-'[1]1月動向(10)'!C23</f>
        <v>224</v>
      </c>
      <c r="D24" s="27">
        <f>+B24/C24</f>
        <v>1.0535714285714286</v>
      </c>
      <c r="E24" s="156">
        <f>+B24-C24</f>
        <v>12</v>
      </c>
      <c r="F24" s="44">
        <f>+'[1]1月動向(20)'!F24-'[1]1月動向(10)'!F23</f>
        <v>600</v>
      </c>
      <c r="G24" s="44">
        <f>+'[1]1月動向(20)'!G24-'[1]1月動向(10)'!G23</f>
        <v>600</v>
      </c>
      <c r="H24" s="27">
        <f>+F24/G24</f>
        <v>1</v>
      </c>
      <c r="I24" s="156">
        <f>+F24-G24</f>
        <v>0</v>
      </c>
      <c r="J24" s="27">
        <f t="shared" si="4"/>
        <v>0.39333333333333331</v>
      </c>
      <c r="K24" s="27">
        <f t="shared" si="4"/>
        <v>0.37333333333333335</v>
      </c>
      <c r="L24" s="32">
        <f>+J24-K24</f>
        <v>1.9999999999999962E-2</v>
      </c>
    </row>
    <row r="25" spans="1:12" s="160" customFormat="1" x14ac:dyDescent="0.4">
      <c r="A25" s="155" t="s">
        <v>255</v>
      </c>
      <c r="B25" s="44">
        <f>+'[1]1月動向(20)'!B25-'[1]1月動向(10)'!B24</f>
        <v>1041</v>
      </c>
      <c r="C25" s="44">
        <f>+'[1]1月動向(20)'!C25-'[1]1月動向(10)'!C24</f>
        <v>1117</v>
      </c>
      <c r="D25" s="27">
        <f>+B25/C25</f>
        <v>0.9319606087735004</v>
      </c>
      <c r="E25" s="156">
        <f>+B25-C25</f>
        <v>-76</v>
      </c>
      <c r="F25" s="44">
        <f>+'[1]1月動向(20)'!F25-'[1]1月動向(10)'!F24</f>
        <v>1500</v>
      </c>
      <c r="G25" s="44">
        <f>+'[1]1月動向(20)'!G25-'[1]1月動向(10)'!G24</f>
        <v>1500</v>
      </c>
      <c r="H25" s="27">
        <f>+F25/G25</f>
        <v>1</v>
      </c>
      <c r="I25" s="156">
        <f>+F25-G25</f>
        <v>0</v>
      </c>
      <c r="J25" s="27">
        <f t="shared" si="4"/>
        <v>0.69399999999999995</v>
      </c>
      <c r="K25" s="27">
        <f t="shared" si="4"/>
        <v>0.7446666666666667</v>
      </c>
      <c r="L25" s="32">
        <f>+J25-K25</f>
        <v>-5.0666666666666749E-2</v>
      </c>
    </row>
    <row r="26" spans="1:12" s="160" customFormat="1" x14ac:dyDescent="0.4">
      <c r="A26" s="155" t="s">
        <v>256</v>
      </c>
      <c r="B26" s="44">
        <f>+'[1]1月動向(20)'!B26-'[1]1月動向(10)'!B25</f>
        <v>639</v>
      </c>
      <c r="C26" s="44">
        <f>+'[1]1月動向(20)'!C26-'[1]1月動向(10)'!C25</f>
        <v>917</v>
      </c>
      <c r="D26" s="27">
        <f>+B26/C26</f>
        <v>0.69683751363140678</v>
      </c>
      <c r="E26" s="156">
        <f>+B26-C26</f>
        <v>-278</v>
      </c>
      <c r="F26" s="44">
        <f>+'[1]1月動向(20)'!F26-'[1]1月動向(10)'!F25</f>
        <v>1350</v>
      </c>
      <c r="G26" s="44">
        <f>+'[1]1月動向(20)'!G26-'[1]1月動向(10)'!G25</f>
        <v>1500</v>
      </c>
      <c r="H26" s="27">
        <f>+F26/G26</f>
        <v>0.9</v>
      </c>
      <c r="I26" s="156">
        <f>+F26-G26</f>
        <v>-150</v>
      </c>
      <c r="J26" s="27">
        <f t="shared" si="4"/>
        <v>0.47333333333333333</v>
      </c>
      <c r="K26" s="27">
        <f t="shared" si="4"/>
        <v>0.61133333333333328</v>
      </c>
      <c r="L26" s="32">
        <f>+J26-K26</f>
        <v>-0.13799999999999996</v>
      </c>
    </row>
    <row r="27" spans="1:12" x14ac:dyDescent="0.4">
      <c r="A27" s="153" t="s">
        <v>257</v>
      </c>
      <c r="B27" s="47">
        <f>+'[1]1月動向(20)'!B27-'[1]1月動向(10)'!B26</f>
        <v>902</v>
      </c>
      <c r="C27" s="47">
        <f>+'[1]1月動向(20)'!C27-'[1]1月動向(10)'!C26</f>
        <v>859</v>
      </c>
      <c r="D27" s="25">
        <f>+B27/C27</f>
        <v>1.0500582072176949</v>
      </c>
      <c r="E27" s="154">
        <f>+B27-C27</f>
        <v>43</v>
      </c>
      <c r="F27" s="47">
        <f>+'[1]1月動向(20)'!F27-'[1]1月動向(10)'!F26</f>
        <v>1500</v>
      </c>
      <c r="G27" s="47">
        <f>+'[1]1月動向(20)'!G27-'[1]1月動向(10)'!G26</f>
        <v>1500</v>
      </c>
      <c r="H27" s="25">
        <f>+F27/G27</f>
        <v>1</v>
      </c>
      <c r="I27" s="154">
        <f>+F27-G27</f>
        <v>0</v>
      </c>
      <c r="J27" s="25">
        <f t="shared" si="4"/>
        <v>0.60133333333333339</v>
      </c>
      <c r="K27" s="25">
        <f t="shared" si="4"/>
        <v>0.57266666666666666</v>
      </c>
      <c r="L27" s="24">
        <f>+J27-K27</f>
        <v>2.8666666666666729E-2</v>
      </c>
    </row>
    <row r="28" spans="1:12" x14ac:dyDescent="0.4">
      <c r="A28" s="146" t="s">
        <v>89</v>
      </c>
      <c r="B28" s="48">
        <f>SUM(B29:B30)</f>
        <v>417</v>
      </c>
      <c r="C28" s="48">
        <f>SUM(C29:C30)</f>
        <v>571</v>
      </c>
      <c r="D28" s="31">
        <f t="shared" si="0"/>
        <v>0.73029772329246934</v>
      </c>
      <c r="E28" s="151">
        <f t="shared" si="1"/>
        <v>-154</v>
      </c>
      <c r="F28" s="48">
        <f>SUM(F29:F30)</f>
        <v>780</v>
      </c>
      <c r="G28" s="48">
        <f>SUM(G29:G30)</f>
        <v>780</v>
      </c>
      <c r="H28" s="31">
        <f t="shared" si="2"/>
        <v>1</v>
      </c>
      <c r="I28" s="151">
        <f t="shared" si="3"/>
        <v>0</v>
      </c>
      <c r="J28" s="31">
        <f t="shared" si="4"/>
        <v>0.5346153846153846</v>
      </c>
      <c r="K28" s="31">
        <f t="shared" si="4"/>
        <v>0.732051282051282</v>
      </c>
      <c r="L28" s="30">
        <f t="shared" si="5"/>
        <v>-0.1974358974358974</v>
      </c>
    </row>
    <row r="29" spans="1:12" x14ac:dyDescent="0.4">
      <c r="A29" s="153" t="s">
        <v>258</v>
      </c>
      <c r="B29" s="47">
        <f>+'[1]1月動向(20)'!B29-'[1]1月動向(10)'!B28</f>
        <v>210</v>
      </c>
      <c r="C29" s="47">
        <f>+'[1]1月動向(20)'!C29-'[1]1月動向(10)'!C28</f>
        <v>333</v>
      </c>
      <c r="D29" s="25">
        <f t="shared" si="0"/>
        <v>0.63063063063063063</v>
      </c>
      <c r="E29" s="154">
        <f t="shared" si="1"/>
        <v>-123</v>
      </c>
      <c r="F29" s="47">
        <f>+'[1]1月動向(20)'!F29-'[1]1月動向(10)'!F28</f>
        <v>390</v>
      </c>
      <c r="G29" s="47">
        <f>+'[1]1月動向(20)'!G29-'[1]1月動向(10)'!G28</f>
        <v>390</v>
      </c>
      <c r="H29" s="25">
        <f t="shared" si="2"/>
        <v>1</v>
      </c>
      <c r="I29" s="154">
        <f t="shared" si="3"/>
        <v>0</v>
      </c>
      <c r="J29" s="25">
        <f t="shared" si="4"/>
        <v>0.53846153846153844</v>
      </c>
      <c r="K29" s="25">
        <f t="shared" si="4"/>
        <v>0.85384615384615381</v>
      </c>
      <c r="L29" s="24">
        <f t="shared" si="5"/>
        <v>-0.31538461538461537</v>
      </c>
    </row>
    <row r="30" spans="1:12" x14ac:dyDescent="0.4">
      <c r="A30" s="155" t="s">
        <v>259</v>
      </c>
      <c r="B30" s="44">
        <f>+'[1]1月動向(20)'!B30-'[1]1月動向(10)'!B29</f>
        <v>207</v>
      </c>
      <c r="C30" s="44">
        <f>+'[1]1月動向(20)'!C30-'[1]1月動向(10)'!C29</f>
        <v>238</v>
      </c>
      <c r="D30" s="27">
        <f t="shared" si="0"/>
        <v>0.86974789915966388</v>
      </c>
      <c r="E30" s="156">
        <f t="shared" si="1"/>
        <v>-31</v>
      </c>
      <c r="F30" s="44">
        <f>+'[1]1月動向(20)'!F30-'[1]1月動向(10)'!F29</f>
        <v>390</v>
      </c>
      <c r="G30" s="44">
        <f>+'[1]1月動向(20)'!G30-'[1]1月動向(10)'!G29</f>
        <v>390</v>
      </c>
      <c r="H30" s="27">
        <f t="shared" si="2"/>
        <v>1</v>
      </c>
      <c r="I30" s="156">
        <f t="shared" si="3"/>
        <v>0</v>
      </c>
      <c r="J30" s="27">
        <f t="shared" si="4"/>
        <v>0.53076923076923077</v>
      </c>
      <c r="K30" s="27">
        <f t="shared" si="4"/>
        <v>0.61025641025641031</v>
      </c>
      <c r="L30" s="32">
        <f t="shared" si="5"/>
        <v>-7.9487179487179538E-2</v>
      </c>
    </row>
    <row r="31" spans="1:12" s="150" customFormat="1" x14ac:dyDescent="0.4">
      <c r="A31" s="148" t="s">
        <v>93</v>
      </c>
      <c r="B31" s="43">
        <f>SUM(B32:B49)</f>
        <v>58048</v>
      </c>
      <c r="C31" s="43">
        <f>SUM(C32:C49)</f>
        <v>56975</v>
      </c>
      <c r="D31" s="20">
        <f t="shared" si="0"/>
        <v>1.0188328214129003</v>
      </c>
      <c r="E31" s="149">
        <f t="shared" si="1"/>
        <v>1073</v>
      </c>
      <c r="F31" s="43">
        <f>SUM(F32:F49)</f>
        <v>112759</v>
      </c>
      <c r="G31" s="43">
        <f>SUM(G32:G49)</f>
        <v>108562</v>
      </c>
      <c r="H31" s="20">
        <f t="shared" si="2"/>
        <v>1.0386599362576223</v>
      </c>
      <c r="I31" s="149">
        <f t="shared" si="3"/>
        <v>4197</v>
      </c>
      <c r="J31" s="20">
        <f t="shared" si="4"/>
        <v>0.51479704502523083</v>
      </c>
      <c r="K31" s="20">
        <f t="shared" si="4"/>
        <v>0.52481531290875261</v>
      </c>
      <c r="L31" s="33">
        <f t="shared" si="5"/>
        <v>-1.0018267883521781E-2</v>
      </c>
    </row>
    <row r="32" spans="1:12" x14ac:dyDescent="0.4">
      <c r="A32" s="155" t="s">
        <v>82</v>
      </c>
      <c r="B32" s="44">
        <f>+'[1]1月動向(20)'!B32-'[1]1月動向(10)'!B31</f>
        <v>20860</v>
      </c>
      <c r="C32" s="44">
        <f>+'[1]1月動向(20)'!C32-'[1]1月動向(10)'!C31</f>
        <v>20134</v>
      </c>
      <c r="D32" s="27">
        <f t="shared" si="0"/>
        <v>1.0360584086619649</v>
      </c>
      <c r="E32" s="156">
        <f t="shared" si="1"/>
        <v>726</v>
      </c>
      <c r="F32" s="44">
        <f>+'[1]1月動向(20)'!F32-'[1]1月動向(10)'!F31</f>
        <v>41830</v>
      </c>
      <c r="G32" s="44">
        <f>+'[1]1月動向(20)'!G32-'[1]1月動向(10)'!G31</f>
        <v>40484</v>
      </c>
      <c r="H32" s="27">
        <f t="shared" si="2"/>
        <v>1.0332477027961664</v>
      </c>
      <c r="I32" s="156">
        <f t="shared" si="3"/>
        <v>1346</v>
      </c>
      <c r="J32" s="27">
        <f t="shared" si="4"/>
        <v>0.49868515419555343</v>
      </c>
      <c r="K32" s="27">
        <f t="shared" si="4"/>
        <v>0.49733227941902974</v>
      </c>
      <c r="L32" s="32">
        <f t="shared" si="5"/>
        <v>1.3528747765236826E-3</v>
      </c>
    </row>
    <row r="33" spans="1:12" x14ac:dyDescent="0.4">
      <c r="A33" s="155" t="s">
        <v>260</v>
      </c>
      <c r="B33" s="44">
        <f>+'[1]1月動向(20)'!B33-'[1]1月動向(10)'!B32</f>
        <v>5195</v>
      </c>
      <c r="C33" s="44">
        <f>+'[1]1月動向(20)'!C33-'[1]1月動向(10)'!C32</f>
        <v>4350</v>
      </c>
      <c r="D33" s="27">
        <f t="shared" si="0"/>
        <v>1.1942528735632183</v>
      </c>
      <c r="E33" s="156">
        <f t="shared" si="1"/>
        <v>845</v>
      </c>
      <c r="F33" s="44">
        <f>+'[1]1月動向(20)'!F33-'[1]1月動向(10)'!F32</f>
        <v>10888</v>
      </c>
      <c r="G33" s="44">
        <f>+'[1]1月動向(20)'!G33-'[1]1月動向(10)'!G32</f>
        <v>8014</v>
      </c>
      <c r="H33" s="27">
        <f t="shared" si="2"/>
        <v>1.3586224107811331</v>
      </c>
      <c r="I33" s="156">
        <f t="shared" si="3"/>
        <v>2874</v>
      </c>
      <c r="J33" s="27">
        <f t="shared" si="4"/>
        <v>0.47713078618662746</v>
      </c>
      <c r="K33" s="27">
        <f t="shared" si="4"/>
        <v>0.54280009982530575</v>
      </c>
      <c r="L33" s="32">
        <f t="shared" si="5"/>
        <v>-6.5669313638678284E-2</v>
      </c>
    </row>
    <row r="34" spans="1:12" x14ac:dyDescent="0.4">
      <c r="A34" s="155" t="s">
        <v>261</v>
      </c>
      <c r="B34" s="44">
        <f>+'[1]1月動向(20)'!B34-'[1]1月動向(10)'!B33</f>
        <v>2666</v>
      </c>
      <c r="C34" s="44">
        <f>+'[1]1月動向(20)'!C34-'[1]1月動向(10)'!C33</f>
        <v>3508</v>
      </c>
      <c r="D34" s="27">
        <f t="shared" si="0"/>
        <v>0.75997719498289629</v>
      </c>
      <c r="E34" s="156">
        <f t="shared" si="1"/>
        <v>-842</v>
      </c>
      <c r="F34" s="44">
        <f>+'[1]1月動向(20)'!F34-'[1]1月動向(10)'!F33</f>
        <v>5760</v>
      </c>
      <c r="G34" s="44">
        <f>+'[1]1月動向(20)'!G34-'[1]1月動向(10)'!G33</f>
        <v>7020</v>
      </c>
      <c r="H34" s="27">
        <f t="shared" si="2"/>
        <v>0.82051282051282048</v>
      </c>
      <c r="I34" s="156">
        <f t="shared" si="3"/>
        <v>-1260</v>
      </c>
      <c r="J34" s="27">
        <f t="shared" si="4"/>
        <v>0.46284722222222224</v>
      </c>
      <c r="K34" s="27">
        <f t="shared" si="4"/>
        <v>0.4997150997150997</v>
      </c>
      <c r="L34" s="32">
        <f t="shared" si="5"/>
        <v>-3.6867877492877454E-2</v>
      </c>
    </row>
    <row r="35" spans="1:12" x14ac:dyDescent="0.4">
      <c r="A35" s="155" t="s">
        <v>80</v>
      </c>
      <c r="B35" s="44">
        <f>+'[1]1月動向(20)'!B35-'[1]1月動向(10)'!B34</f>
        <v>9375</v>
      </c>
      <c r="C35" s="44">
        <f>+'[1]1月動向(20)'!C35-'[1]1月動向(10)'!C34</f>
        <v>9659</v>
      </c>
      <c r="D35" s="27">
        <f t="shared" si="0"/>
        <v>0.97059737032819138</v>
      </c>
      <c r="E35" s="156">
        <f t="shared" si="1"/>
        <v>-284</v>
      </c>
      <c r="F35" s="44">
        <f>+'[1]1月動向(20)'!F35-'[1]1月動向(10)'!F34</f>
        <v>17908</v>
      </c>
      <c r="G35" s="44">
        <f>+'[1]1月動向(20)'!G35-'[1]1月動向(10)'!G34</f>
        <v>17923</v>
      </c>
      <c r="H35" s="27">
        <f t="shared" si="2"/>
        <v>0.99916308653685204</v>
      </c>
      <c r="I35" s="156">
        <f t="shared" si="3"/>
        <v>-15</v>
      </c>
      <c r="J35" s="27">
        <f t="shared" si="4"/>
        <v>0.523509046236319</v>
      </c>
      <c r="K35" s="27">
        <f t="shared" si="4"/>
        <v>0.53891647603637782</v>
      </c>
      <c r="L35" s="32">
        <f t="shared" si="5"/>
        <v>-1.5407429800058825E-2</v>
      </c>
    </row>
    <row r="36" spans="1:12" x14ac:dyDescent="0.4">
      <c r="A36" s="155" t="s">
        <v>81</v>
      </c>
      <c r="B36" s="44">
        <f>+'[1]1月動向(20)'!B36-'[1]1月動向(10)'!B35</f>
        <v>6404</v>
      </c>
      <c r="C36" s="44">
        <f>+'[1]1月動向(20)'!C36-'[1]1月動向(10)'!C35</f>
        <v>5481</v>
      </c>
      <c r="D36" s="27">
        <f t="shared" si="0"/>
        <v>1.1683999270206167</v>
      </c>
      <c r="E36" s="156">
        <f t="shared" si="1"/>
        <v>923</v>
      </c>
      <c r="F36" s="44">
        <f>+'[1]1月動向(20)'!F36-'[1]1月動向(10)'!F35</f>
        <v>10300</v>
      </c>
      <c r="G36" s="44">
        <f>+'[1]1月動向(20)'!G36-'[1]1月動向(10)'!G35</f>
        <v>9341</v>
      </c>
      <c r="H36" s="27">
        <f t="shared" si="2"/>
        <v>1.1026656674874211</v>
      </c>
      <c r="I36" s="156">
        <f t="shared" si="3"/>
        <v>959</v>
      </c>
      <c r="J36" s="27">
        <f t="shared" ref="J36:K49" si="6">+B36/F36</f>
        <v>0.62174757281553394</v>
      </c>
      <c r="K36" s="27">
        <f t="shared" si="6"/>
        <v>0.58676801199015094</v>
      </c>
      <c r="L36" s="32">
        <f t="shared" si="5"/>
        <v>3.4979560825383005E-2</v>
      </c>
    </row>
    <row r="37" spans="1:12" x14ac:dyDescent="0.4">
      <c r="A37" s="155" t="s">
        <v>79</v>
      </c>
      <c r="B37" s="44">
        <f>+'[1]1月動向(20)'!B37-'[1]1月動向(10)'!B36</f>
        <v>1503</v>
      </c>
      <c r="C37" s="44">
        <f>+'[1]1月動向(20)'!C37-'[1]1月動向(10)'!C36</f>
        <v>2036</v>
      </c>
      <c r="D37" s="27">
        <f t="shared" si="0"/>
        <v>0.73821218074656192</v>
      </c>
      <c r="E37" s="156">
        <f t="shared" si="1"/>
        <v>-533</v>
      </c>
      <c r="F37" s="44">
        <f>+'[1]1月動向(20)'!F37-'[1]1月動向(10)'!F36</f>
        <v>2880</v>
      </c>
      <c r="G37" s="44">
        <f>+'[1]1月動向(20)'!G37-'[1]1月動向(10)'!G36</f>
        <v>2880</v>
      </c>
      <c r="H37" s="27">
        <f t="shared" si="2"/>
        <v>1</v>
      </c>
      <c r="I37" s="156">
        <f t="shared" si="3"/>
        <v>0</v>
      </c>
      <c r="J37" s="27">
        <f t="shared" si="6"/>
        <v>0.52187499999999998</v>
      </c>
      <c r="K37" s="27">
        <f t="shared" si="6"/>
        <v>0.70694444444444449</v>
      </c>
      <c r="L37" s="32">
        <f t="shared" si="5"/>
        <v>-0.18506944444444451</v>
      </c>
    </row>
    <row r="38" spans="1:12" x14ac:dyDescent="0.4">
      <c r="A38" s="155" t="s">
        <v>78</v>
      </c>
      <c r="B38" s="44">
        <f>+'[1]1月動向(20)'!B39-'[1]1月動向(10)'!B38</f>
        <v>2325</v>
      </c>
      <c r="C38" s="44">
        <f>+'[1]1月動向(20)'!C39-'[1]1月動向(10)'!C38</f>
        <v>2012</v>
      </c>
      <c r="D38" s="27">
        <f t="shared" si="0"/>
        <v>1.1555666003976144</v>
      </c>
      <c r="E38" s="156">
        <f t="shared" si="1"/>
        <v>313</v>
      </c>
      <c r="F38" s="44">
        <f>+'[1]1月動向(20)'!F39-'[1]1月動向(10)'!F38</f>
        <v>2880</v>
      </c>
      <c r="G38" s="44">
        <f>+'[1]1月動向(20)'!G39-'[1]1月動向(10)'!G38</f>
        <v>2880</v>
      </c>
      <c r="H38" s="27">
        <f t="shared" si="2"/>
        <v>1</v>
      </c>
      <c r="I38" s="156">
        <f t="shared" si="3"/>
        <v>0</v>
      </c>
      <c r="J38" s="27">
        <f t="shared" si="6"/>
        <v>0.80729166666666663</v>
      </c>
      <c r="K38" s="27">
        <f t="shared" si="6"/>
        <v>0.69861111111111107</v>
      </c>
      <c r="L38" s="32">
        <f t="shared" si="5"/>
        <v>0.10868055555555556</v>
      </c>
    </row>
    <row r="39" spans="1:12" x14ac:dyDescent="0.4">
      <c r="A39" s="158" t="s">
        <v>77</v>
      </c>
      <c r="B39" s="45">
        <f>+'[1]1月動向(20)'!B40-'[1]1月動向(10)'!B39</f>
        <v>1396</v>
      </c>
      <c r="C39" s="45">
        <f>+'[1]1月動向(20)'!C40-'[1]1月動向(10)'!C39</f>
        <v>1183</v>
      </c>
      <c r="D39" s="23">
        <f t="shared" si="0"/>
        <v>1.1800507185122571</v>
      </c>
      <c r="E39" s="159">
        <f t="shared" si="1"/>
        <v>213</v>
      </c>
      <c r="F39" s="45">
        <f>+'[1]1月動向(20)'!F40-'[1]1月動向(10)'!F39</f>
        <v>2880</v>
      </c>
      <c r="G39" s="45">
        <f>+'[1]1月動向(20)'!G40-'[1]1月動向(10)'!G39</f>
        <v>2880</v>
      </c>
      <c r="H39" s="23">
        <f t="shared" si="2"/>
        <v>1</v>
      </c>
      <c r="I39" s="159">
        <f t="shared" si="3"/>
        <v>0</v>
      </c>
      <c r="J39" s="23">
        <f t="shared" si="6"/>
        <v>0.48472222222222222</v>
      </c>
      <c r="K39" s="23">
        <f t="shared" si="6"/>
        <v>0.41076388888888887</v>
      </c>
      <c r="L39" s="22">
        <f t="shared" si="5"/>
        <v>7.3958333333333348E-2</v>
      </c>
    </row>
    <row r="40" spans="1:12" x14ac:dyDescent="0.4">
      <c r="A40" s="155" t="s">
        <v>95</v>
      </c>
      <c r="B40" s="44">
        <f>+'[1]1月動向(20)'!B41-'[1]1月動向(10)'!B40</f>
        <v>452</v>
      </c>
      <c r="C40" s="44">
        <f>+'[1]1月動向(20)'!C41-'[1]1月動向(10)'!C40</f>
        <v>504</v>
      </c>
      <c r="D40" s="27">
        <f t="shared" si="0"/>
        <v>0.89682539682539686</v>
      </c>
      <c r="E40" s="156">
        <f t="shared" si="1"/>
        <v>-52</v>
      </c>
      <c r="F40" s="44">
        <f>+'[1]1月動向(20)'!F41-'[1]1月動向(10)'!F40</f>
        <v>1660</v>
      </c>
      <c r="G40" s="44">
        <f>+'[1]1月動向(20)'!G41-'[1]1月動向(10)'!G40</f>
        <v>1660</v>
      </c>
      <c r="H40" s="27">
        <f t="shared" si="2"/>
        <v>1</v>
      </c>
      <c r="I40" s="156">
        <f t="shared" si="3"/>
        <v>0</v>
      </c>
      <c r="J40" s="27">
        <f t="shared" si="6"/>
        <v>0.27228915662650605</v>
      </c>
      <c r="K40" s="27">
        <f t="shared" si="6"/>
        <v>0.30361445783132529</v>
      </c>
      <c r="L40" s="32">
        <f t="shared" si="5"/>
        <v>-3.1325301204819245E-2</v>
      </c>
    </row>
    <row r="41" spans="1:12" x14ac:dyDescent="0.4">
      <c r="A41" s="155" t="s">
        <v>92</v>
      </c>
      <c r="B41" s="44">
        <f>+'[1]1月動向(20)'!B42-'[1]1月動向(10)'!B41</f>
        <v>868</v>
      </c>
      <c r="C41" s="44">
        <f>+'[1]1月動向(20)'!C42-'[1]1月動向(10)'!C41</f>
        <v>1238</v>
      </c>
      <c r="D41" s="27">
        <f t="shared" si="0"/>
        <v>0.70113085621970916</v>
      </c>
      <c r="E41" s="156">
        <f t="shared" si="1"/>
        <v>-370</v>
      </c>
      <c r="F41" s="44">
        <f>+'[1]1月動向(20)'!F42-'[1]1月動向(10)'!F41</f>
        <v>2880</v>
      </c>
      <c r="G41" s="44">
        <f>+'[1]1月動向(20)'!G42-'[1]1月動向(10)'!G41</f>
        <v>2880</v>
      </c>
      <c r="H41" s="27">
        <f t="shared" si="2"/>
        <v>1</v>
      </c>
      <c r="I41" s="156">
        <f t="shared" si="3"/>
        <v>0</v>
      </c>
      <c r="J41" s="27">
        <f t="shared" si="6"/>
        <v>0.30138888888888887</v>
      </c>
      <c r="K41" s="27">
        <f t="shared" si="6"/>
        <v>0.42986111111111114</v>
      </c>
      <c r="L41" s="32">
        <f t="shared" si="5"/>
        <v>-0.12847222222222227</v>
      </c>
    </row>
    <row r="42" spans="1:12" x14ac:dyDescent="0.4">
      <c r="A42" s="155" t="s">
        <v>74</v>
      </c>
      <c r="B42" s="44">
        <f>+'[1]1月動向(20)'!B43-'[1]1月動向(10)'!B42</f>
        <v>2015</v>
      </c>
      <c r="C42" s="44">
        <f>+'[1]1月動向(20)'!C43-'[1]1月動向(10)'!C42</f>
        <v>2078</v>
      </c>
      <c r="D42" s="27">
        <f t="shared" si="0"/>
        <v>0.9696823869104908</v>
      </c>
      <c r="E42" s="156">
        <f t="shared" si="1"/>
        <v>-63</v>
      </c>
      <c r="F42" s="44">
        <f>+'[1]1月動向(20)'!F43-'[1]1月動向(10)'!F42</f>
        <v>3787</v>
      </c>
      <c r="G42" s="44">
        <f>+'[1]1月動向(20)'!G43-'[1]1月動向(10)'!G42</f>
        <v>3780</v>
      </c>
      <c r="H42" s="27">
        <f t="shared" si="2"/>
        <v>1.0018518518518518</v>
      </c>
      <c r="I42" s="156">
        <f t="shared" si="3"/>
        <v>7</v>
      </c>
      <c r="J42" s="27">
        <f t="shared" si="6"/>
        <v>0.53208344335885926</v>
      </c>
      <c r="K42" s="27">
        <f t="shared" si="6"/>
        <v>0.54973544973544974</v>
      </c>
      <c r="L42" s="32">
        <f t="shared" si="5"/>
        <v>-1.7652006376590479E-2</v>
      </c>
    </row>
    <row r="43" spans="1:12" x14ac:dyDescent="0.4">
      <c r="A43" s="155" t="s">
        <v>76</v>
      </c>
      <c r="B43" s="44">
        <f>+'[1]1月動向(20)'!B44-'[1]1月動向(10)'!B43</f>
        <v>546</v>
      </c>
      <c r="C43" s="44">
        <f>+'[1]1月動向(20)'!C44-'[1]1月動向(10)'!C43</f>
        <v>582</v>
      </c>
      <c r="D43" s="27">
        <f t="shared" si="0"/>
        <v>0.93814432989690721</v>
      </c>
      <c r="E43" s="156">
        <f t="shared" si="1"/>
        <v>-36</v>
      </c>
      <c r="F43" s="44">
        <f>+'[1]1月動向(20)'!F44-'[1]1月動向(10)'!F43</f>
        <v>1260</v>
      </c>
      <c r="G43" s="44">
        <f>+'[1]1月動向(20)'!G44-'[1]1月動向(10)'!G43</f>
        <v>1260</v>
      </c>
      <c r="H43" s="27">
        <f t="shared" si="2"/>
        <v>1</v>
      </c>
      <c r="I43" s="156">
        <f t="shared" si="3"/>
        <v>0</v>
      </c>
      <c r="J43" s="27">
        <f t="shared" si="6"/>
        <v>0.43333333333333335</v>
      </c>
      <c r="K43" s="27">
        <f t="shared" si="6"/>
        <v>0.46190476190476193</v>
      </c>
      <c r="L43" s="32">
        <f t="shared" si="5"/>
        <v>-2.8571428571428581E-2</v>
      </c>
    </row>
    <row r="44" spans="1:12" x14ac:dyDescent="0.4">
      <c r="A44" s="155" t="s">
        <v>75</v>
      </c>
      <c r="B44" s="44">
        <f>+'[1]1月動向(20)'!B45-'[1]1月動向(10)'!B44</f>
        <v>760</v>
      </c>
      <c r="C44" s="44">
        <f>+'[1]1月動向(20)'!C45-'[1]1月動向(10)'!C44</f>
        <v>720</v>
      </c>
      <c r="D44" s="27">
        <f t="shared" si="0"/>
        <v>1.0555555555555556</v>
      </c>
      <c r="E44" s="156">
        <f t="shared" si="1"/>
        <v>40</v>
      </c>
      <c r="F44" s="44">
        <f>+'[1]1月動向(20)'!F45-'[1]1月動向(10)'!F44</f>
        <v>1267</v>
      </c>
      <c r="G44" s="44">
        <f>+'[1]1月動向(20)'!G45-'[1]1月動向(10)'!G44</f>
        <v>1260</v>
      </c>
      <c r="H44" s="27">
        <f t="shared" si="2"/>
        <v>1.0055555555555555</v>
      </c>
      <c r="I44" s="156">
        <f t="shared" si="3"/>
        <v>7</v>
      </c>
      <c r="J44" s="27">
        <f t="shared" si="6"/>
        <v>0.59984214680347281</v>
      </c>
      <c r="K44" s="27">
        <f t="shared" si="6"/>
        <v>0.5714285714285714</v>
      </c>
      <c r="L44" s="32">
        <f t="shared" si="5"/>
        <v>2.8413575374901412E-2</v>
      </c>
    </row>
    <row r="45" spans="1:12" x14ac:dyDescent="0.4">
      <c r="A45" s="155" t="s">
        <v>262</v>
      </c>
      <c r="B45" s="44">
        <f>+'[1]1月動向(20)'!B46-'[1]1月動向(10)'!B45</f>
        <v>756</v>
      </c>
      <c r="C45" s="44">
        <f>+'[1]1月動向(20)'!C46-'[1]1月動向(10)'!C45</f>
        <v>796</v>
      </c>
      <c r="D45" s="27">
        <f t="shared" si="0"/>
        <v>0.94974874371859297</v>
      </c>
      <c r="E45" s="156">
        <f t="shared" si="1"/>
        <v>-40</v>
      </c>
      <c r="F45" s="44">
        <f>+'[1]1月動向(20)'!F46-'[1]1月動向(10)'!F45</f>
        <v>1660</v>
      </c>
      <c r="G45" s="44">
        <f>+'[1]1月動向(20)'!G46-'[1]1月動向(10)'!G45</f>
        <v>1260</v>
      </c>
      <c r="H45" s="27">
        <f t="shared" si="2"/>
        <v>1.3174603174603174</v>
      </c>
      <c r="I45" s="156">
        <f t="shared" si="3"/>
        <v>400</v>
      </c>
      <c r="J45" s="27">
        <f t="shared" si="6"/>
        <v>0.45542168674698796</v>
      </c>
      <c r="K45" s="27">
        <f t="shared" si="6"/>
        <v>0.63174603174603172</v>
      </c>
      <c r="L45" s="32">
        <f t="shared" si="5"/>
        <v>-0.17632434499904376</v>
      </c>
    </row>
    <row r="46" spans="1:12" x14ac:dyDescent="0.4">
      <c r="A46" s="155" t="s">
        <v>98</v>
      </c>
      <c r="B46" s="44">
        <f>+'[1]1月動向(20)'!B47-'[1]1月動向(10)'!B46</f>
        <v>1000</v>
      </c>
      <c r="C46" s="44">
        <f>+'[1]1月動向(20)'!C47-'[1]1月動向(10)'!C46</f>
        <v>798</v>
      </c>
      <c r="D46" s="27">
        <f t="shared" si="0"/>
        <v>1.2531328320802004</v>
      </c>
      <c r="E46" s="156">
        <f t="shared" si="1"/>
        <v>202</v>
      </c>
      <c r="F46" s="44">
        <f>+'[1]1月動向(20)'!F47-'[1]1月動向(10)'!F46</f>
        <v>1267</v>
      </c>
      <c r="G46" s="44">
        <f>+'[1]1月動向(20)'!G47-'[1]1月動向(10)'!G46</f>
        <v>1260</v>
      </c>
      <c r="H46" s="27">
        <f t="shared" si="2"/>
        <v>1.0055555555555555</v>
      </c>
      <c r="I46" s="156">
        <f t="shared" si="3"/>
        <v>7</v>
      </c>
      <c r="J46" s="27">
        <f t="shared" si="6"/>
        <v>0.78926598263614833</v>
      </c>
      <c r="K46" s="27">
        <f t="shared" si="6"/>
        <v>0.6333333333333333</v>
      </c>
      <c r="L46" s="32">
        <f t="shared" si="5"/>
        <v>0.15593264930281503</v>
      </c>
    </row>
    <row r="47" spans="1:12" x14ac:dyDescent="0.4">
      <c r="A47" s="155" t="s">
        <v>263</v>
      </c>
      <c r="B47" s="44">
        <f>+'[1]1月動向(20)'!B48-'[1]1月動向(10)'!B47</f>
        <v>722</v>
      </c>
      <c r="C47" s="44">
        <f>+'[1]1月動向(20)'!C48-'[1]1月動向(10)'!C47</f>
        <v>825</v>
      </c>
      <c r="D47" s="27">
        <f>+B47/C47</f>
        <v>0.87515151515151512</v>
      </c>
      <c r="E47" s="156">
        <f>+B47-C47</f>
        <v>-103</v>
      </c>
      <c r="F47" s="44">
        <f>+'[1]1月動向(20)'!F48-'[1]1月動向(10)'!F47</f>
        <v>1125</v>
      </c>
      <c r="G47" s="44">
        <f>+'[1]1月動向(20)'!G48-'[1]1月動向(10)'!G47</f>
        <v>1260</v>
      </c>
      <c r="H47" s="27">
        <f>+F47/G47</f>
        <v>0.8928571428571429</v>
      </c>
      <c r="I47" s="156">
        <f>+F47-G47</f>
        <v>-135</v>
      </c>
      <c r="J47" s="27">
        <f>+B47/F47</f>
        <v>0.64177777777777778</v>
      </c>
      <c r="K47" s="27">
        <f>+C47/G47</f>
        <v>0.65476190476190477</v>
      </c>
      <c r="L47" s="32">
        <f>+J47-K47</f>
        <v>-1.2984126984126987E-2</v>
      </c>
    </row>
    <row r="48" spans="1:12" x14ac:dyDescent="0.4">
      <c r="A48" s="155" t="s">
        <v>264</v>
      </c>
      <c r="B48" s="44">
        <f>+'[1]1月動向(20)'!B49-'[1]1月動向(10)'!B48</f>
        <v>600</v>
      </c>
      <c r="C48" s="44">
        <f>+'[1]1月動向(20)'!C49-'[1]1月動向(10)'!C48</f>
        <v>660</v>
      </c>
      <c r="D48" s="27">
        <f>+B48/C48</f>
        <v>0.90909090909090906</v>
      </c>
      <c r="E48" s="156">
        <f>+B48-C48</f>
        <v>-60</v>
      </c>
      <c r="F48" s="44">
        <f>+'[1]1月動向(20)'!F49-'[1]1月動向(10)'!F48</f>
        <v>1267</v>
      </c>
      <c r="G48" s="44">
        <f>+'[1]1月動向(20)'!G49-'[1]1月動向(10)'!G48</f>
        <v>1260</v>
      </c>
      <c r="H48" s="27">
        <f>+F48/G48</f>
        <v>1.0055555555555555</v>
      </c>
      <c r="I48" s="156">
        <f>+F48-G48</f>
        <v>7</v>
      </c>
      <c r="J48" s="27">
        <f>+B48/F48</f>
        <v>0.47355958958168903</v>
      </c>
      <c r="K48" s="27">
        <f>+C48/G48</f>
        <v>0.52380952380952384</v>
      </c>
      <c r="L48" s="32">
        <f>+J48-K48</f>
        <v>-5.0249934227834803E-2</v>
      </c>
    </row>
    <row r="49" spans="1:12" x14ac:dyDescent="0.4">
      <c r="A49" s="161" t="s">
        <v>265</v>
      </c>
      <c r="B49" s="40">
        <f>+'[1]1月動向(20)'!B50-'[1]1月動向(10)'!B49</f>
        <v>605</v>
      </c>
      <c r="C49" s="40">
        <f>+'[1]1月動向(20)'!C50-'[1]1月動向(10)'!C49</f>
        <v>411</v>
      </c>
      <c r="D49" s="36">
        <f t="shared" si="0"/>
        <v>1.4720194647201947</v>
      </c>
      <c r="E49" s="162">
        <f t="shared" si="1"/>
        <v>194</v>
      </c>
      <c r="F49" s="40">
        <f>+'[1]1月動向(20)'!F50-'[1]1月動向(10)'!F49</f>
        <v>1260</v>
      </c>
      <c r="G49" s="40">
        <f>+'[1]1月動向(20)'!G50-'[1]1月動向(10)'!G49</f>
        <v>1260</v>
      </c>
      <c r="H49" s="36">
        <f t="shared" si="2"/>
        <v>1</v>
      </c>
      <c r="I49" s="162">
        <f t="shared" si="3"/>
        <v>0</v>
      </c>
      <c r="J49" s="36">
        <f t="shared" si="6"/>
        <v>0.48015873015873017</v>
      </c>
      <c r="K49" s="36">
        <f t="shared" si="6"/>
        <v>0.3261904761904762</v>
      </c>
      <c r="L49" s="35">
        <f t="shared" si="5"/>
        <v>0.15396825396825398</v>
      </c>
    </row>
    <row r="50" spans="1:12" x14ac:dyDescent="0.4">
      <c r="C50" s="145"/>
      <c r="E50" s="14"/>
      <c r="G50" s="145"/>
      <c r="I50" s="14"/>
      <c r="K50" s="145"/>
    </row>
    <row r="51" spans="1:12" x14ac:dyDescent="0.4">
      <c r="C51" s="145"/>
      <c r="E51" s="14"/>
      <c r="G51" s="145"/>
      <c r="I51" s="14"/>
      <c r="K51" s="145"/>
    </row>
    <row r="52" spans="1:12" x14ac:dyDescent="0.4">
      <c r="C52" s="145"/>
      <c r="E52" s="14"/>
      <c r="G52" s="145"/>
      <c r="I52" s="14"/>
      <c r="K52" s="145"/>
    </row>
    <row r="53" spans="1:12" x14ac:dyDescent="0.4">
      <c r="C53" s="145"/>
      <c r="E53" s="14"/>
      <c r="G53" s="145"/>
      <c r="I53" s="14"/>
      <c r="K53" s="145"/>
    </row>
  </sheetData>
  <mergeCells count="14">
    <mergeCell ref="A2:A3"/>
    <mergeCell ref="B2:E3"/>
    <mergeCell ref="F2:I3"/>
    <mergeCell ref="J2:L3"/>
    <mergeCell ref="H4:I4"/>
    <mergeCell ref="J4:J5"/>
    <mergeCell ref="K4:K5"/>
    <mergeCell ref="L4:L5"/>
    <mergeCell ref="A4:A5"/>
    <mergeCell ref="B4:B5"/>
    <mergeCell ref="C4:C5"/>
    <mergeCell ref="D4:E4"/>
    <mergeCell ref="F4:F5"/>
    <mergeCell ref="G4:G5"/>
  </mergeCells>
  <phoneticPr fontId="3"/>
  <hyperlinks>
    <hyperlink ref="A1" location="'h17'!A1" display="'h17'!A1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10月(中旬)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134</v>
      </c>
      <c r="C4" s="177" t="s">
        <v>228</v>
      </c>
      <c r="D4" s="176" t="s">
        <v>87</v>
      </c>
      <c r="E4" s="176"/>
      <c r="F4" s="173" t="str">
        <f>+B4</f>
        <v>(05'10/11～20)</v>
      </c>
      <c r="G4" s="173" t="str">
        <f>+C4</f>
        <v>(04'10/11～20)</v>
      </c>
      <c r="H4" s="176" t="s">
        <v>87</v>
      </c>
      <c r="I4" s="176"/>
      <c r="J4" s="173" t="str">
        <f>+B4</f>
        <v>(05'10/11～20)</v>
      </c>
      <c r="K4" s="173" t="str">
        <f>+C4</f>
        <v>(04'10/11～20)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+B7+B33</f>
        <v>162869</v>
      </c>
      <c r="C6" s="43">
        <f>+C7+C33</f>
        <v>136936</v>
      </c>
      <c r="D6" s="20">
        <f t="shared" ref="D6:D52" si="0">+B6/C6</f>
        <v>1.1893804404977508</v>
      </c>
      <c r="E6" s="21">
        <f t="shared" ref="E6:E52" si="1">+B6-C6</f>
        <v>25933</v>
      </c>
      <c r="F6" s="43">
        <f>+F7+F33</f>
        <v>221691</v>
      </c>
      <c r="G6" s="43">
        <f>+G7+G33</f>
        <v>184338</v>
      </c>
      <c r="H6" s="20">
        <f t="shared" ref="H6:H52" si="2">+F6/G6</f>
        <v>1.2026332063926048</v>
      </c>
      <c r="I6" s="21">
        <f t="shared" ref="I6:I52" si="3">+F6-G6</f>
        <v>37353</v>
      </c>
      <c r="J6" s="20">
        <f t="shared" ref="J6:J52" si="4">+B6/F6</f>
        <v>0.73466672079606299</v>
      </c>
      <c r="K6" s="20">
        <f t="shared" ref="K6:K52" si="5">+C6/G6</f>
        <v>0.74285280300317891</v>
      </c>
      <c r="L6" s="33">
        <f t="shared" ref="L6:L52" si="6">+J6-K6</f>
        <v>-8.1860822071159189E-3</v>
      </c>
    </row>
    <row r="7" spans="1:12" s="13" customFormat="1" x14ac:dyDescent="0.4">
      <c r="A7" s="84" t="s">
        <v>84</v>
      </c>
      <c r="B7" s="43">
        <f>+B8+B15+B30</f>
        <v>80467</v>
      </c>
      <c r="C7" s="43">
        <f>+C8+C15+C30</f>
        <v>67062</v>
      </c>
      <c r="D7" s="20">
        <f t="shared" si="0"/>
        <v>1.1998896543497062</v>
      </c>
      <c r="E7" s="21">
        <f t="shared" si="1"/>
        <v>13405</v>
      </c>
      <c r="F7" s="43">
        <f>+F8+F15+F30</f>
        <v>105161</v>
      </c>
      <c r="G7" s="43">
        <f>+G8+G15+G30</f>
        <v>85780</v>
      </c>
      <c r="H7" s="20">
        <f t="shared" si="2"/>
        <v>1.2259384471904873</v>
      </c>
      <c r="I7" s="21">
        <f t="shared" si="3"/>
        <v>19381</v>
      </c>
      <c r="J7" s="20">
        <f t="shared" si="4"/>
        <v>0.76517910632268615</v>
      </c>
      <c r="K7" s="20">
        <f t="shared" si="5"/>
        <v>0.78179062718582415</v>
      </c>
      <c r="L7" s="33">
        <f t="shared" si="6"/>
        <v>-1.6611520863137996E-2</v>
      </c>
    </row>
    <row r="8" spans="1:12" x14ac:dyDescent="0.4">
      <c r="A8" s="110" t="s">
        <v>91</v>
      </c>
      <c r="B8" s="46">
        <f>SUM(B9:B14)</f>
        <v>64886</v>
      </c>
      <c r="C8" s="46">
        <f>SUM(C9:C14)</f>
        <v>54504</v>
      </c>
      <c r="D8" s="38">
        <f t="shared" si="0"/>
        <v>1.1904814325554087</v>
      </c>
      <c r="E8" s="109">
        <f t="shared" si="1"/>
        <v>10382</v>
      </c>
      <c r="F8" s="46">
        <f>SUM(F9:F14)</f>
        <v>84740</v>
      </c>
      <c r="G8" s="46">
        <f>SUM(G9:G14)</f>
        <v>68794</v>
      </c>
      <c r="H8" s="38">
        <f t="shared" si="2"/>
        <v>1.2317934703607873</v>
      </c>
      <c r="I8" s="109">
        <f t="shared" si="3"/>
        <v>15946</v>
      </c>
      <c r="J8" s="38">
        <f t="shared" si="4"/>
        <v>0.76570686806702859</v>
      </c>
      <c r="K8" s="38">
        <f t="shared" si="5"/>
        <v>0.79227839637177666</v>
      </c>
      <c r="L8" s="108">
        <f t="shared" si="6"/>
        <v>-2.6571528304748071E-2</v>
      </c>
    </row>
    <row r="9" spans="1:12" x14ac:dyDescent="0.4">
      <c r="A9" s="88" t="s">
        <v>82</v>
      </c>
      <c r="B9" s="47">
        <f>'[10]10月動向(20)'!B8-'10月(上旬)'!B9</f>
        <v>36519</v>
      </c>
      <c r="C9" s="47">
        <f>'[10]10月動向(20)'!C8-'10月(上旬)'!C9</f>
        <v>33286</v>
      </c>
      <c r="D9" s="25">
        <f t="shared" si="0"/>
        <v>1.0971279216487413</v>
      </c>
      <c r="E9" s="26">
        <f t="shared" si="1"/>
        <v>3233</v>
      </c>
      <c r="F9" s="47">
        <f>'[10]10月動向(20)'!F8-'10月(上旬)'!F9</f>
        <v>47384</v>
      </c>
      <c r="G9" s="47">
        <f>'[10]10月動向(20)'!G8-'10月(上旬)'!G9</f>
        <v>41080</v>
      </c>
      <c r="H9" s="25">
        <f t="shared" si="2"/>
        <v>1.1534566699123661</v>
      </c>
      <c r="I9" s="26">
        <f t="shared" si="3"/>
        <v>6304</v>
      </c>
      <c r="J9" s="25">
        <f t="shared" si="4"/>
        <v>0.77070319095053186</v>
      </c>
      <c r="K9" s="25">
        <f t="shared" si="5"/>
        <v>0.81027263875365141</v>
      </c>
      <c r="L9" s="24">
        <f t="shared" si="6"/>
        <v>-3.9569447803119551E-2</v>
      </c>
    </row>
    <row r="10" spans="1:12" x14ac:dyDescent="0.4">
      <c r="A10" s="86" t="s">
        <v>83</v>
      </c>
      <c r="B10" s="47">
        <f>'[10]10月動向(20)'!B9-'10月(上旬)'!B10</f>
        <v>9717</v>
      </c>
      <c r="C10" s="47">
        <f>'[10]10月動向(20)'!C9-'10月(上旬)'!C10</f>
        <v>7379</v>
      </c>
      <c r="D10" s="27">
        <f t="shared" si="0"/>
        <v>1.31684510096219</v>
      </c>
      <c r="E10" s="18">
        <f t="shared" si="1"/>
        <v>2338</v>
      </c>
      <c r="F10" s="47">
        <f>'[10]10月動向(20)'!F9-'10月(上旬)'!F10</f>
        <v>11870</v>
      </c>
      <c r="G10" s="47">
        <f>'[10]10月動向(20)'!G9-'10月(上旬)'!G10</f>
        <v>9234</v>
      </c>
      <c r="H10" s="27">
        <f t="shared" si="2"/>
        <v>1.2854667533030106</v>
      </c>
      <c r="I10" s="18">
        <f t="shared" si="3"/>
        <v>2636</v>
      </c>
      <c r="J10" s="27">
        <f t="shared" si="4"/>
        <v>0.81861836562763268</v>
      </c>
      <c r="K10" s="27">
        <f t="shared" si="5"/>
        <v>0.79911197747455054</v>
      </c>
      <c r="L10" s="32">
        <f t="shared" si="6"/>
        <v>1.9506388153082144E-2</v>
      </c>
    </row>
    <row r="11" spans="1:12" x14ac:dyDescent="0.4">
      <c r="A11" s="86" t="s">
        <v>96</v>
      </c>
      <c r="B11" s="47">
        <f>'[10]10月動向(20)'!B10-'10月(上旬)'!B11</f>
        <v>1978</v>
      </c>
      <c r="C11" s="47">
        <f>'[10]10月動向(20)'!C10-'10月(上旬)'!C11</f>
        <v>1619</v>
      </c>
      <c r="D11" s="27">
        <f t="shared" si="0"/>
        <v>1.2217418159357629</v>
      </c>
      <c r="E11" s="18">
        <f t="shared" si="1"/>
        <v>359</v>
      </c>
      <c r="F11" s="47">
        <f>'[10]10月動向(20)'!F10-'10月(上旬)'!F11</f>
        <v>2610</v>
      </c>
      <c r="G11" s="47">
        <f>'[10]10月動向(20)'!G10-'10月(上旬)'!G11</f>
        <v>2430</v>
      </c>
      <c r="H11" s="27">
        <f t="shared" si="2"/>
        <v>1.0740740740740742</v>
      </c>
      <c r="I11" s="18">
        <f t="shared" si="3"/>
        <v>180</v>
      </c>
      <c r="J11" s="27">
        <f t="shared" si="4"/>
        <v>0.75785440613026822</v>
      </c>
      <c r="K11" s="27">
        <f t="shared" si="5"/>
        <v>0.66625514403292185</v>
      </c>
      <c r="L11" s="32">
        <f t="shared" si="6"/>
        <v>9.1599262097346368E-2</v>
      </c>
    </row>
    <row r="12" spans="1:12" x14ac:dyDescent="0.4">
      <c r="A12" s="86" t="s">
        <v>80</v>
      </c>
      <c r="B12" s="47">
        <f>'[10]10月動向(20)'!B11-'10月(上旬)'!B12</f>
        <v>6793</v>
      </c>
      <c r="C12" s="47">
        <f>'[10]10月動向(20)'!C11-'10月(上旬)'!C12</f>
        <v>5113</v>
      </c>
      <c r="D12" s="27">
        <f t="shared" si="0"/>
        <v>1.3285742225699197</v>
      </c>
      <c r="E12" s="18">
        <f t="shared" si="1"/>
        <v>1680</v>
      </c>
      <c r="F12" s="47">
        <f>'[10]10月動向(20)'!F11-'10月(上旬)'!F12</f>
        <v>9510</v>
      </c>
      <c r="G12" s="47">
        <f>'[10]10月動向(20)'!G11-'10月(上旬)'!G12</f>
        <v>7680</v>
      </c>
      <c r="H12" s="27">
        <f t="shared" si="2"/>
        <v>1.23828125</v>
      </c>
      <c r="I12" s="18">
        <f t="shared" si="3"/>
        <v>1830</v>
      </c>
      <c r="J12" s="27">
        <f t="shared" si="4"/>
        <v>0.7143007360672976</v>
      </c>
      <c r="K12" s="27">
        <f t="shared" si="5"/>
        <v>0.66575520833333335</v>
      </c>
      <c r="L12" s="32">
        <f t="shared" si="6"/>
        <v>4.8545527733964255E-2</v>
      </c>
    </row>
    <row r="13" spans="1:12" x14ac:dyDescent="0.4">
      <c r="A13" s="86" t="s">
        <v>81</v>
      </c>
      <c r="B13" s="47">
        <f>'[10]10月動向(20)'!B12-'10月(上旬)'!B13</f>
        <v>6755</v>
      </c>
      <c r="C13" s="47">
        <f>'[10]10月動向(20)'!C12-'10月(上旬)'!C13</f>
        <v>5078</v>
      </c>
      <c r="D13" s="27">
        <f t="shared" si="0"/>
        <v>1.3302481291847184</v>
      </c>
      <c r="E13" s="18">
        <f t="shared" si="1"/>
        <v>1677</v>
      </c>
      <c r="F13" s="47">
        <f>'[10]10月動向(20)'!F12-'10月(上旬)'!F13</f>
        <v>9494</v>
      </c>
      <c r="G13" s="47">
        <f>'[10]10月動向(20)'!G12-'10月(上旬)'!G13</f>
        <v>6210</v>
      </c>
      <c r="H13" s="27">
        <f t="shared" si="2"/>
        <v>1.5288244766505636</v>
      </c>
      <c r="I13" s="18">
        <f t="shared" si="3"/>
        <v>3284</v>
      </c>
      <c r="J13" s="27">
        <f t="shared" si="4"/>
        <v>0.71150200126395613</v>
      </c>
      <c r="K13" s="27">
        <f t="shared" si="5"/>
        <v>0.81771336553945251</v>
      </c>
      <c r="L13" s="32">
        <f t="shared" si="6"/>
        <v>-0.10621136427549638</v>
      </c>
    </row>
    <row r="14" spans="1:12" x14ac:dyDescent="0.4">
      <c r="A14" s="89" t="s">
        <v>165</v>
      </c>
      <c r="B14" s="47">
        <f>'[10]10月動向(20)'!B13-'10月(上旬)'!B14</f>
        <v>3124</v>
      </c>
      <c r="C14" s="47">
        <f>'[10]10月動向(20)'!C13-'10月(上旬)'!C14</f>
        <v>2029</v>
      </c>
      <c r="D14" s="29">
        <f t="shared" si="0"/>
        <v>1.5396747166091671</v>
      </c>
      <c r="E14" s="28">
        <f t="shared" si="1"/>
        <v>1095</v>
      </c>
      <c r="F14" s="47">
        <f>'[10]10月動向(20)'!F13-'10月(上旬)'!F14</f>
        <v>3872</v>
      </c>
      <c r="G14" s="47">
        <f>'[10]10月動向(20)'!G13-'10月(上旬)'!G14</f>
        <v>2160</v>
      </c>
      <c r="H14" s="27">
        <f t="shared" si="2"/>
        <v>1.7925925925925925</v>
      </c>
      <c r="I14" s="18">
        <f t="shared" si="3"/>
        <v>1712</v>
      </c>
      <c r="J14" s="29">
        <f t="shared" si="4"/>
        <v>0.80681818181818177</v>
      </c>
      <c r="K14" s="29">
        <f t="shared" si="5"/>
        <v>0.93935185185185188</v>
      </c>
      <c r="L14" s="57">
        <f t="shared" si="6"/>
        <v>-0.13253367003367011</v>
      </c>
    </row>
    <row r="15" spans="1:12" x14ac:dyDescent="0.4">
      <c r="A15" s="107" t="s">
        <v>90</v>
      </c>
      <c r="B15" s="48">
        <f>SUM(B16:B29)</f>
        <v>14736</v>
      </c>
      <c r="C15" s="48">
        <f>SUM(C16:C29)</f>
        <v>11907</v>
      </c>
      <c r="D15" s="31">
        <f t="shared" si="0"/>
        <v>1.2375913328294281</v>
      </c>
      <c r="E15" s="19">
        <f t="shared" si="1"/>
        <v>2829</v>
      </c>
      <c r="F15" s="48">
        <f>SUM(F16:F29)</f>
        <v>19251</v>
      </c>
      <c r="G15" s="48">
        <f>SUM(G16:G29)</f>
        <v>16050</v>
      </c>
      <c r="H15" s="31">
        <f t="shared" si="2"/>
        <v>1.1994392523364485</v>
      </c>
      <c r="I15" s="19">
        <f t="shared" si="3"/>
        <v>3201</v>
      </c>
      <c r="J15" s="31">
        <f t="shared" si="4"/>
        <v>0.76546672900109081</v>
      </c>
      <c r="K15" s="31">
        <f t="shared" si="5"/>
        <v>0.74186915887850469</v>
      </c>
      <c r="L15" s="30">
        <f t="shared" si="6"/>
        <v>2.359757012258612E-2</v>
      </c>
    </row>
    <row r="16" spans="1:12" x14ac:dyDescent="0.4">
      <c r="A16" s="88" t="s">
        <v>157</v>
      </c>
      <c r="B16" s="47">
        <f>'[10]10月動向(20)'!B15-'10月(上旬)'!B16</f>
        <v>789</v>
      </c>
      <c r="C16" s="47">
        <f>'[10]10月動向(20)'!C15-'10月(上旬)'!C16</f>
        <v>391</v>
      </c>
      <c r="D16" s="25">
        <f t="shared" si="0"/>
        <v>2.0179028132992327</v>
      </c>
      <c r="E16" s="26">
        <f t="shared" si="1"/>
        <v>398</v>
      </c>
      <c r="F16" s="47">
        <f>'[10]10月動向(20)'!F15-'10月(上旬)'!F16</f>
        <v>1067</v>
      </c>
      <c r="G16" s="47">
        <f>'[10]10月動向(20)'!G15-'10月(上旬)'!G16</f>
        <v>600</v>
      </c>
      <c r="H16" s="25">
        <f t="shared" si="2"/>
        <v>1.7783333333333333</v>
      </c>
      <c r="I16" s="26">
        <f t="shared" si="3"/>
        <v>467</v>
      </c>
      <c r="J16" s="25">
        <f t="shared" si="4"/>
        <v>0.73945641986879096</v>
      </c>
      <c r="K16" s="25">
        <f t="shared" si="5"/>
        <v>0.65166666666666662</v>
      </c>
      <c r="L16" s="24">
        <f t="shared" si="6"/>
        <v>8.7789753202124343E-2</v>
      </c>
    </row>
    <row r="17" spans="1:12" x14ac:dyDescent="0.4">
      <c r="A17" s="86" t="s">
        <v>155</v>
      </c>
      <c r="B17" s="47">
        <f>'[10]10月動向(20)'!B16-'10月(上旬)'!B17</f>
        <v>998</v>
      </c>
      <c r="C17" s="47">
        <f>'[10]10月動向(20)'!C16-'10月(上旬)'!C17</f>
        <v>937</v>
      </c>
      <c r="D17" s="27">
        <f t="shared" si="0"/>
        <v>1.0651013874066169</v>
      </c>
      <c r="E17" s="18">
        <f t="shared" si="1"/>
        <v>61</v>
      </c>
      <c r="F17" s="47">
        <f>'[10]10月動向(20)'!F16-'10月(上旬)'!F17</f>
        <v>1500</v>
      </c>
      <c r="G17" s="47">
        <f>'[10]10月動向(20)'!G16-'10月(上旬)'!G17</f>
        <v>1350</v>
      </c>
      <c r="H17" s="27">
        <f t="shared" si="2"/>
        <v>1.1111111111111112</v>
      </c>
      <c r="I17" s="18">
        <f t="shared" si="3"/>
        <v>150</v>
      </c>
      <c r="J17" s="27">
        <f t="shared" si="4"/>
        <v>0.66533333333333333</v>
      </c>
      <c r="K17" s="27">
        <f t="shared" si="5"/>
        <v>0.69407407407407407</v>
      </c>
      <c r="L17" s="32">
        <f t="shared" si="6"/>
        <v>-2.8740740740740733E-2</v>
      </c>
    </row>
    <row r="18" spans="1:12" x14ac:dyDescent="0.4">
      <c r="A18" s="86" t="s">
        <v>160</v>
      </c>
      <c r="B18" s="47">
        <f>'[10]10月動向(20)'!B17-'10月(上旬)'!B18</f>
        <v>1442</v>
      </c>
      <c r="C18" s="47">
        <f>'[10]10月動向(20)'!C17-'10月(上旬)'!C18</f>
        <v>1217</v>
      </c>
      <c r="D18" s="27">
        <f t="shared" si="0"/>
        <v>1.1848808545603944</v>
      </c>
      <c r="E18" s="18">
        <f t="shared" si="1"/>
        <v>225</v>
      </c>
      <c r="F18" s="47">
        <f>'[10]10月動向(20)'!F17-'10月(上旬)'!F18</f>
        <v>1500</v>
      </c>
      <c r="G18" s="47">
        <f>'[10]10月動向(20)'!G17-'10月(上旬)'!G18</f>
        <v>1350</v>
      </c>
      <c r="H18" s="27">
        <f t="shared" si="2"/>
        <v>1.1111111111111112</v>
      </c>
      <c r="I18" s="18">
        <f t="shared" si="3"/>
        <v>150</v>
      </c>
      <c r="J18" s="27">
        <f t="shared" si="4"/>
        <v>0.96133333333333337</v>
      </c>
      <c r="K18" s="27">
        <f t="shared" si="5"/>
        <v>0.90148148148148144</v>
      </c>
      <c r="L18" s="32">
        <f t="shared" si="6"/>
        <v>5.9851851851851934E-2</v>
      </c>
    </row>
    <row r="19" spans="1:12" x14ac:dyDescent="0.4">
      <c r="A19" s="86" t="s">
        <v>153</v>
      </c>
      <c r="B19" s="47">
        <f>'[10]10月動向(20)'!B18-'10月(上旬)'!B19</f>
        <v>1900</v>
      </c>
      <c r="C19" s="47">
        <f>'[10]10月動向(20)'!C18-'10月(上旬)'!C19</f>
        <v>1395</v>
      </c>
      <c r="D19" s="27">
        <f t="shared" si="0"/>
        <v>1.3620071684587813</v>
      </c>
      <c r="E19" s="18">
        <f t="shared" si="1"/>
        <v>505</v>
      </c>
      <c r="F19" s="47">
        <f>'[10]10月動向(20)'!F18-'10月(上旬)'!F19</f>
        <v>2584</v>
      </c>
      <c r="G19" s="47">
        <f>'[10]10月動向(20)'!G18-'10月(上旬)'!G19</f>
        <v>1650</v>
      </c>
      <c r="H19" s="27">
        <f t="shared" si="2"/>
        <v>1.5660606060606062</v>
      </c>
      <c r="I19" s="18">
        <f t="shared" si="3"/>
        <v>934</v>
      </c>
      <c r="J19" s="27">
        <f t="shared" si="4"/>
        <v>0.73529411764705888</v>
      </c>
      <c r="K19" s="27">
        <f t="shared" si="5"/>
        <v>0.84545454545454546</v>
      </c>
      <c r="L19" s="32">
        <f t="shared" si="6"/>
        <v>-0.11016042780748658</v>
      </c>
    </row>
    <row r="20" spans="1:12" x14ac:dyDescent="0.4">
      <c r="A20" s="86" t="s">
        <v>161</v>
      </c>
      <c r="B20" s="47">
        <f>'[10]10月動向(20)'!B19-'10月(上旬)'!B20</f>
        <v>2585</v>
      </c>
      <c r="C20" s="47">
        <f>'[10]10月動向(20)'!C19-'10月(上旬)'!C20</f>
        <v>2184</v>
      </c>
      <c r="D20" s="23">
        <f t="shared" si="0"/>
        <v>1.1836080586080586</v>
      </c>
      <c r="E20" s="17">
        <f t="shared" si="1"/>
        <v>401</v>
      </c>
      <c r="F20" s="47">
        <f>'[10]10月動向(20)'!F19-'10月(上旬)'!F20</f>
        <v>3000</v>
      </c>
      <c r="G20" s="47">
        <f>'[10]10月動向(20)'!G19-'10月(上旬)'!G20</f>
        <v>2700</v>
      </c>
      <c r="H20" s="23">
        <f t="shared" si="2"/>
        <v>1.1111111111111112</v>
      </c>
      <c r="I20" s="17">
        <f t="shared" si="3"/>
        <v>300</v>
      </c>
      <c r="J20" s="23">
        <f t="shared" si="4"/>
        <v>0.86166666666666669</v>
      </c>
      <c r="K20" s="23">
        <f t="shared" si="5"/>
        <v>0.80888888888888888</v>
      </c>
      <c r="L20" s="22">
        <f t="shared" si="6"/>
        <v>5.2777777777777812E-2</v>
      </c>
    </row>
    <row r="21" spans="1:12" x14ac:dyDescent="0.4">
      <c r="A21" s="87" t="s">
        <v>159</v>
      </c>
      <c r="B21" s="47">
        <f>'[10]10月動向(20)'!B20-'10月(上旬)'!B21</f>
        <v>1095</v>
      </c>
      <c r="C21" s="47">
        <f>'[10]10月動向(20)'!C20-'10月(上旬)'!C21</f>
        <v>692</v>
      </c>
      <c r="D21" s="27">
        <f t="shared" si="0"/>
        <v>1.5823699421965318</v>
      </c>
      <c r="E21" s="18">
        <f t="shared" si="1"/>
        <v>403</v>
      </c>
      <c r="F21" s="47">
        <f>'[10]10月動向(20)'!F20-'10月(上旬)'!F21</f>
        <v>1500</v>
      </c>
      <c r="G21" s="47">
        <f>'[10]10月動向(20)'!G20-'10月(上旬)'!G21</f>
        <v>1350</v>
      </c>
      <c r="H21" s="27">
        <f t="shared" si="2"/>
        <v>1.1111111111111112</v>
      </c>
      <c r="I21" s="18">
        <f t="shared" si="3"/>
        <v>150</v>
      </c>
      <c r="J21" s="27">
        <f t="shared" si="4"/>
        <v>0.73</v>
      </c>
      <c r="K21" s="27">
        <f t="shared" si="5"/>
        <v>0.5125925925925926</v>
      </c>
      <c r="L21" s="32">
        <f t="shared" si="6"/>
        <v>0.21740740740740738</v>
      </c>
    </row>
    <row r="22" spans="1:12" x14ac:dyDescent="0.4">
      <c r="A22" s="87" t="s">
        <v>193</v>
      </c>
      <c r="B22" s="47">
        <f>'[10]10月動向(20)'!B21-'10月(上旬)'!B22</f>
        <v>0</v>
      </c>
      <c r="C22" s="47">
        <f>'[10]10月動向(20)'!C21-'10月(上旬)'!C22</f>
        <v>0</v>
      </c>
      <c r="D22" s="27" t="e">
        <f t="shared" si="0"/>
        <v>#DIV/0!</v>
      </c>
      <c r="E22" s="18">
        <f t="shared" si="1"/>
        <v>0</v>
      </c>
      <c r="F22" s="47">
        <f>'[10]10月動向(20)'!F21-'10月(上旬)'!F22</f>
        <v>0</v>
      </c>
      <c r="G22" s="47">
        <f>'[10]10月動向(20)'!G21-'10月(上旬)'!G22</f>
        <v>0</v>
      </c>
      <c r="H22" s="27" t="e">
        <f t="shared" si="2"/>
        <v>#DIV/0!</v>
      </c>
      <c r="I22" s="18">
        <f t="shared" si="3"/>
        <v>0</v>
      </c>
      <c r="J22" s="27" t="e">
        <f t="shared" si="4"/>
        <v>#DIV/0!</v>
      </c>
      <c r="K22" s="27" t="e">
        <f t="shared" si="5"/>
        <v>#DIV/0!</v>
      </c>
      <c r="L22" s="32" t="e">
        <f t="shared" si="6"/>
        <v>#DIV/0!</v>
      </c>
    </row>
    <row r="23" spans="1:12" x14ac:dyDescent="0.4">
      <c r="A23" s="86" t="s">
        <v>164</v>
      </c>
      <c r="B23" s="47">
        <f>'[10]10月動向(20)'!B22-'10月(上旬)'!B23</f>
        <v>1249</v>
      </c>
      <c r="C23" s="47">
        <f>'[10]10月動向(20)'!C22-'10月(上旬)'!C23</f>
        <v>881</v>
      </c>
      <c r="D23" s="27">
        <f t="shared" si="0"/>
        <v>1.4177071509648127</v>
      </c>
      <c r="E23" s="18">
        <f t="shared" si="1"/>
        <v>368</v>
      </c>
      <c r="F23" s="47">
        <f>'[10]10月動向(20)'!F22-'10月(上旬)'!F23</f>
        <v>1500</v>
      </c>
      <c r="G23" s="47">
        <f>'[10]10月動向(20)'!G22-'10月(上旬)'!G23</f>
        <v>1050</v>
      </c>
      <c r="H23" s="27">
        <f t="shared" si="2"/>
        <v>1.4285714285714286</v>
      </c>
      <c r="I23" s="18">
        <f t="shared" si="3"/>
        <v>450</v>
      </c>
      <c r="J23" s="27">
        <f t="shared" si="4"/>
        <v>0.83266666666666667</v>
      </c>
      <c r="K23" s="27">
        <f t="shared" si="5"/>
        <v>0.83904761904761904</v>
      </c>
      <c r="L23" s="32">
        <f t="shared" si="6"/>
        <v>-6.380952380952376E-3</v>
      </c>
    </row>
    <row r="24" spans="1:12" x14ac:dyDescent="0.4">
      <c r="A24" s="86" t="s">
        <v>156</v>
      </c>
      <c r="B24" s="47">
        <f>'[10]10月動向(20)'!B23-'10月(上旬)'!B24</f>
        <v>376</v>
      </c>
      <c r="C24" s="47">
        <f>'[10]10月動向(20)'!C23-'10月(上旬)'!C24</f>
        <v>247</v>
      </c>
      <c r="D24" s="23">
        <f t="shared" si="0"/>
        <v>1.5222672064777327</v>
      </c>
      <c r="E24" s="17">
        <f t="shared" si="1"/>
        <v>129</v>
      </c>
      <c r="F24" s="47">
        <f>'[10]10月動向(20)'!F23-'10月(上旬)'!F24</f>
        <v>600</v>
      </c>
      <c r="G24" s="47">
        <f>'[10]10月動向(20)'!G23-'10月(上旬)'!G24</f>
        <v>600</v>
      </c>
      <c r="H24" s="23">
        <f t="shared" si="2"/>
        <v>1</v>
      </c>
      <c r="I24" s="17">
        <f t="shared" si="3"/>
        <v>0</v>
      </c>
      <c r="J24" s="23">
        <f t="shared" si="4"/>
        <v>0.62666666666666671</v>
      </c>
      <c r="K24" s="23">
        <f t="shared" si="5"/>
        <v>0.41166666666666668</v>
      </c>
      <c r="L24" s="22">
        <f t="shared" si="6"/>
        <v>0.21500000000000002</v>
      </c>
    </row>
    <row r="25" spans="1:12" x14ac:dyDescent="0.4">
      <c r="A25" s="87" t="s">
        <v>163</v>
      </c>
      <c r="B25" s="47">
        <f>'[10]10月動向(20)'!B24-'10月(上旬)'!B25</f>
        <v>1271</v>
      </c>
      <c r="C25" s="47">
        <f>'[10]10月動向(20)'!C24-'10月(上旬)'!C25</f>
        <v>1051</v>
      </c>
      <c r="D25" s="27">
        <f t="shared" si="0"/>
        <v>1.2093244529019982</v>
      </c>
      <c r="E25" s="18">
        <f t="shared" si="1"/>
        <v>220</v>
      </c>
      <c r="F25" s="47">
        <f>'[10]10月動向(20)'!F24-'10月(上旬)'!F25</f>
        <v>1500</v>
      </c>
      <c r="G25" s="47">
        <f>'[10]10月動向(20)'!G24-'10月(上旬)'!G25</f>
        <v>1200</v>
      </c>
      <c r="H25" s="27">
        <f t="shared" si="2"/>
        <v>1.25</v>
      </c>
      <c r="I25" s="18">
        <f t="shared" si="3"/>
        <v>300</v>
      </c>
      <c r="J25" s="27">
        <f t="shared" si="4"/>
        <v>0.84733333333333338</v>
      </c>
      <c r="K25" s="27">
        <f t="shared" si="5"/>
        <v>0.87583333333333335</v>
      </c>
      <c r="L25" s="32">
        <f t="shared" si="6"/>
        <v>-2.849999999999997E-2</v>
      </c>
    </row>
    <row r="26" spans="1:12" x14ac:dyDescent="0.4">
      <c r="A26" s="86" t="s">
        <v>154</v>
      </c>
      <c r="B26" s="47">
        <f>'[10]10月動向(20)'!B25-'10月(上旬)'!B26</f>
        <v>889</v>
      </c>
      <c r="C26" s="47">
        <f>'[10]10月動向(20)'!C25-'10月(上旬)'!C26</f>
        <v>956</v>
      </c>
      <c r="D26" s="27">
        <f t="shared" si="0"/>
        <v>0.92991631799163177</v>
      </c>
      <c r="E26" s="18">
        <f t="shared" si="1"/>
        <v>-67</v>
      </c>
      <c r="F26" s="47">
        <f>'[10]10月動向(20)'!F25-'10月(上旬)'!F26</f>
        <v>1500</v>
      </c>
      <c r="G26" s="47">
        <f>'[10]10月動向(20)'!G25-'10月(上旬)'!G26</f>
        <v>1350</v>
      </c>
      <c r="H26" s="27">
        <f t="shared" si="2"/>
        <v>1.1111111111111112</v>
      </c>
      <c r="I26" s="18">
        <f t="shared" si="3"/>
        <v>150</v>
      </c>
      <c r="J26" s="27">
        <f t="shared" si="4"/>
        <v>0.59266666666666667</v>
      </c>
      <c r="K26" s="27">
        <f t="shared" si="5"/>
        <v>0.70814814814814819</v>
      </c>
      <c r="L26" s="32">
        <f t="shared" si="6"/>
        <v>-0.11548148148148152</v>
      </c>
    </row>
    <row r="27" spans="1:12" x14ac:dyDescent="0.4">
      <c r="A27" s="87" t="s">
        <v>162</v>
      </c>
      <c r="B27" s="47">
        <f>'[10]10月動向(20)'!B26-'10月(上旬)'!B27</f>
        <v>959</v>
      </c>
      <c r="C27" s="47">
        <f>'[10]10月動向(20)'!C26-'10月(上旬)'!C27</f>
        <v>1164</v>
      </c>
      <c r="D27" s="23">
        <f t="shared" si="0"/>
        <v>0.82388316151202745</v>
      </c>
      <c r="E27" s="17">
        <f t="shared" si="1"/>
        <v>-205</v>
      </c>
      <c r="F27" s="47">
        <f>'[10]10月動向(20)'!F26-'10月(上旬)'!F27</f>
        <v>1500</v>
      </c>
      <c r="G27" s="47">
        <f>'[10]10月動向(20)'!G26-'10月(上旬)'!G27</f>
        <v>1500</v>
      </c>
      <c r="H27" s="23">
        <f t="shared" si="2"/>
        <v>1</v>
      </c>
      <c r="I27" s="17">
        <f t="shared" si="3"/>
        <v>0</v>
      </c>
      <c r="J27" s="23">
        <f t="shared" si="4"/>
        <v>0.63933333333333331</v>
      </c>
      <c r="K27" s="23">
        <f t="shared" si="5"/>
        <v>0.77600000000000002</v>
      </c>
      <c r="L27" s="22">
        <f t="shared" si="6"/>
        <v>-0.13666666666666671</v>
      </c>
    </row>
    <row r="28" spans="1:12" x14ac:dyDescent="0.4">
      <c r="A28" s="87" t="s">
        <v>214</v>
      </c>
      <c r="B28" s="47">
        <f>'[10]10月動向(20)'!B27-'10月(上旬)'!B28</f>
        <v>0</v>
      </c>
      <c r="C28" s="47">
        <f>'[10]10月動向(20)'!C27-'10月(上旬)'!C28</f>
        <v>0</v>
      </c>
      <c r="D28" s="23" t="e">
        <f t="shared" si="0"/>
        <v>#DIV/0!</v>
      </c>
      <c r="E28" s="17">
        <f t="shared" si="1"/>
        <v>0</v>
      </c>
      <c r="F28" s="47">
        <f>'[10]10月動向(20)'!F27-'10月(上旬)'!F28</f>
        <v>0</v>
      </c>
      <c r="G28" s="47">
        <f>'[10]10月動向(20)'!G27-'10月(上旬)'!G28</f>
        <v>0</v>
      </c>
      <c r="H28" s="23" t="e">
        <f t="shared" si="2"/>
        <v>#DIV/0!</v>
      </c>
      <c r="I28" s="17">
        <f t="shared" si="3"/>
        <v>0</v>
      </c>
      <c r="J28" s="23" t="e">
        <f t="shared" si="4"/>
        <v>#DIV/0!</v>
      </c>
      <c r="K28" s="23" t="e">
        <f t="shared" si="5"/>
        <v>#DIV/0!</v>
      </c>
      <c r="L28" s="22" t="e">
        <f t="shared" si="6"/>
        <v>#DIV/0!</v>
      </c>
    </row>
    <row r="29" spans="1:12" x14ac:dyDescent="0.4">
      <c r="A29" s="87" t="s">
        <v>158</v>
      </c>
      <c r="B29" s="47">
        <f>'[10]10月動向(20)'!B28-'10月(上旬)'!B29</f>
        <v>1183</v>
      </c>
      <c r="C29" s="47">
        <f>'[10]10月動向(20)'!C28-'10月(上旬)'!C29</f>
        <v>792</v>
      </c>
      <c r="D29" s="23">
        <f t="shared" si="0"/>
        <v>1.4936868686868687</v>
      </c>
      <c r="E29" s="17">
        <f t="shared" si="1"/>
        <v>391</v>
      </c>
      <c r="F29" s="47">
        <f>'[10]10月動向(20)'!F28-'10月(上旬)'!F29</f>
        <v>1500</v>
      </c>
      <c r="G29" s="47">
        <f>'[10]10月動向(20)'!G28-'10月(上旬)'!G29</f>
        <v>1350</v>
      </c>
      <c r="H29" s="23">
        <f t="shared" si="2"/>
        <v>1.1111111111111112</v>
      </c>
      <c r="I29" s="17">
        <f t="shared" si="3"/>
        <v>150</v>
      </c>
      <c r="J29" s="23">
        <f t="shared" si="4"/>
        <v>0.78866666666666663</v>
      </c>
      <c r="K29" s="23">
        <f t="shared" si="5"/>
        <v>0.58666666666666667</v>
      </c>
      <c r="L29" s="22">
        <f t="shared" si="6"/>
        <v>0.20199999999999996</v>
      </c>
    </row>
    <row r="30" spans="1:12" x14ac:dyDescent="0.4">
      <c r="A30" s="107" t="s">
        <v>89</v>
      </c>
      <c r="B30" s="48">
        <f>SUM(B31:B32)</f>
        <v>845</v>
      </c>
      <c r="C30" s="48">
        <f>SUM(C31:C32)</f>
        <v>651</v>
      </c>
      <c r="D30" s="31">
        <f t="shared" si="0"/>
        <v>1.2980030721966205</v>
      </c>
      <c r="E30" s="19">
        <f t="shared" si="1"/>
        <v>194</v>
      </c>
      <c r="F30" s="48">
        <f>SUM(F31:F32)</f>
        <v>1170</v>
      </c>
      <c r="G30" s="48">
        <f>SUM(G31:G32)</f>
        <v>936</v>
      </c>
      <c r="H30" s="31">
        <f t="shared" si="2"/>
        <v>1.25</v>
      </c>
      <c r="I30" s="19">
        <f t="shared" si="3"/>
        <v>234</v>
      </c>
      <c r="J30" s="31">
        <f t="shared" si="4"/>
        <v>0.72222222222222221</v>
      </c>
      <c r="K30" s="31">
        <f t="shared" si="5"/>
        <v>0.69551282051282048</v>
      </c>
      <c r="L30" s="30">
        <f t="shared" si="6"/>
        <v>2.6709401709401726E-2</v>
      </c>
    </row>
    <row r="31" spans="1:12" x14ac:dyDescent="0.4">
      <c r="A31" s="88" t="s">
        <v>152</v>
      </c>
      <c r="B31" s="47">
        <f>'[10]10月動向(20)'!B30-'10月(上旬)'!B31</f>
        <v>555</v>
      </c>
      <c r="C31" s="47">
        <f>'[10]10月動向(20)'!C30-'10月(上旬)'!C31</f>
        <v>450</v>
      </c>
      <c r="D31" s="25">
        <f t="shared" si="0"/>
        <v>1.2333333333333334</v>
      </c>
      <c r="E31" s="26">
        <f t="shared" si="1"/>
        <v>105</v>
      </c>
      <c r="F31" s="47">
        <f>'[10]10月動向(20)'!F30-'10月(上旬)'!F31</f>
        <v>780</v>
      </c>
      <c r="G31" s="47">
        <f>'[10]10月動向(20)'!G30-'10月(上旬)'!G31</f>
        <v>624</v>
      </c>
      <c r="H31" s="25">
        <f t="shared" si="2"/>
        <v>1.25</v>
      </c>
      <c r="I31" s="26">
        <f t="shared" si="3"/>
        <v>156</v>
      </c>
      <c r="J31" s="25">
        <f t="shared" si="4"/>
        <v>0.71153846153846156</v>
      </c>
      <c r="K31" s="25">
        <f t="shared" si="5"/>
        <v>0.72115384615384615</v>
      </c>
      <c r="L31" s="24">
        <f t="shared" si="6"/>
        <v>-9.6153846153845812E-3</v>
      </c>
    </row>
    <row r="32" spans="1:12" x14ac:dyDescent="0.4">
      <c r="A32" s="86" t="s">
        <v>151</v>
      </c>
      <c r="B32" s="47">
        <f>'[10]10月動向(20)'!B31-'10月(上旬)'!B32</f>
        <v>290</v>
      </c>
      <c r="C32" s="47">
        <f>'[10]10月動向(20)'!C31-'10月(上旬)'!C32</f>
        <v>201</v>
      </c>
      <c r="D32" s="27">
        <f t="shared" si="0"/>
        <v>1.4427860696517414</v>
      </c>
      <c r="E32" s="18">
        <f t="shared" si="1"/>
        <v>89</v>
      </c>
      <c r="F32" s="47">
        <f>'[10]10月動向(20)'!F31-'10月(上旬)'!F32</f>
        <v>390</v>
      </c>
      <c r="G32" s="47">
        <f>'[10]10月動向(20)'!G31-'10月(上旬)'!G32</f>
        <v>312</v>
      </c>
      <c r="H32" s="27">
        <f t="shared" si="2"/>
        <v>1.25</v>
      </c>
      <c r="I32" s="18">
        <f t="shared" si="3"/>
        <v>78</v>
      </c>
      <c r="J32" s="27">
        <f t="shared" si="4"/>
        <v>0.74358974358974361</v>
      </c>
      <c r="K32" s="27">
        <f t="shared" si="5"/>
        <v>0.64423076923076927</v>
      </c>
      <c r="L32" s="32">
        <f t="shared" si="6"/>
        <v>9.9358974358974339E-2</v>
      </c>
    </row>
    <row r="33" spans="1:12" s="13" customFormat="1" x14ac:dyDescent="0.4">
      <c r="A33" s="84" t="s">
        <v>93</v>
      </c>
      <c r="B33" s="43">
        <f>SUM(B34:B52)</f>
        <v>82402</v>
      </c>
      <c r="C33" s="43">
        <f>SUM(C34:C52)</f>
        <v>69874</v>
      </c>
      <c r="D33" s="20">
        <f t="shared" si="0"/>
        <v>1.1792941580559293</v>
      </c>
      <c r="E33" s="21">
        <f t="shared" si="1"/>
        <v>12528</v>
      </c>
      <c r="F33" s="59">
        <f>SUM(F34:F52)</f>
        <v>116530</v>
      </c>
      <c r="G33" s="43">
        <f>SUM(G34:G52)</f>
        <v>98558</v>
      </c>
      <c r="H33" s="20">
        <f t="shared" si="2"/>
        <v>1.1823494794943079</v>
      </c>
      <c r="I33" s="21">
        <f t="shared" si="3"/>
        <v>17972</v>
      </c>
      <c r="J33" s="20">
        <f t="shared" si="4"/>
        <v>0.70713121084699215</v>
      </c>
      <c r="K33" s="20">
        <f t="shared" si="5"/>
        <v>0.70896325006595107</v>
      </c>
      <c r="L33" s="33">
        <f t="shared" si="6"/>
        <v>-1.8320392189589141E-3</v>
      </c>
    </row>
    <row r="34" spans="1:12" x14ac:dyDescent="0.4">
      <c r="A34" s="86" t="s">
        <v>82</v>
      </c>
      <c r="B34" s="46">
        <f>'[10]10月動向(20)'!B33-'10月(上旬)'!B34</f>
        <v>34130</v>
      </c>
      <c r="C34" s="46">
        <f>'[10]10月動向(20)'!C33-'10月(上旬)'!C34</f>
        <v>28748</v>
      </c>
      <c r="D34" s="38">
        <f t="shared" si="0"/>
        <v>1.1872130235146794</v>
      </c>
      <c r="E34" s="17">
        <f t="shared" si="1"/>
        <v>5382</v>
      </c>
      <c r="F34" s="58">
        <f>'[10]10月動向(20)'!F33-'10月(上旬)'!F34</f>
        <v>42230</v>
      </c>
      <c r="G34" s="42">
        <f>'[10]10月動向(20)'!G33-'10月(上旬)'!G34</f>
        <v>37188</v>
      </c>
      <c r="H34" s="55">
        <f t="shared" si="2"/>
        <v>1.1355813703345166</v>
      </c>
      <c r="I34" s="18">
        <f t="shared" si="3"/>
        <v>5042</v>
      </c>
      <c r="J34" s="27">
        <f t="shared" si="4"/>
        <v>0.80819322756334355</v>
      </c>
      <c r="K34" s="27">
        <f t="shared" si="5"/>
        <v>0.77304506830160269</v>
      </c>
      <c r="L34" s="32">
        <f t="shared" si="6"/>
        <v>3.5148159261740863E-2</v>
      </c>
    </row>
    <row r="35" spans="1:12" x14ac:dyDescent="0.4">
      <c r="A35" s="86" t="s">
        <v>150</v>
      </c>
      <c r="B35" s="44">
        <f>'[10]10月動向(20)'!B34-'10月(上旬)'!B35</f>
        <v>7075</v>
      </c>
      <c r="C35" s="44">
        <f>'[10]10月動向(20)'!C34-'10月(上旬)'!C35</f>
        <v>7407</v>
      </c>
      <c r="D35" s="25">
        <f t="shared" si="0"/>
        <v>0.95517753476441203</v>
      </c>
      <c r="E35" s="17">
        <f t="shared" si="1"/>
        <v>-332</v>
      </c>
      <c r="F35" s="49">
        <f>'[10]10月動向(20)'!F34-'10月(上旬)'!F35</f>
        <v>8570</v>
      </c>
      <c r="G35" s="44">
        <f>'[10]10月動向(20)'!G34-'10月(上旬)'!G35</f>
        <v>9953</v>
      </c>
      <c r="H35" s="55">
        <f t="shared" si="2"/>
        <v>0.86104692052647447</v>
      </c>
      <c r="I35" s="18">
        <f t="shared" si="3"/>
        <v>-1383</v>
      </c>
      <c r="J35" s="27">
        <f t="shared" si="4"/>
        <v>0.82555425904317381</v>
      </c>
      <c r="K35" s="27">
        <f t="shared" si="5"/>
        <v>0.7441977293278409</v>
      </c>
      <c r="L35" s="32">
        <f t="shared" si="6"/>
        <v>8.1356529715332915E-2</v>
      </c>
    </row>
    <row r="36" spans="1:12" x14ac:dyDescent="0.4">
      <c r="A36" s="86" t="s">
        <v>149</v>
      </c>
      <c r="B36" s="44">
        <f>'[10]10月動向(20)'!B35-'10月(上旬)'!B36</f>
        <v>5646</v>
      </c>
      <c r="C36" s="44">
        <f>'[10]10月動向(20)'!C35-'10月(上旬)'!C36</f>
        <v>3013</v>
      </c>
      <c r="D36" s="25">
        <f t="shared" si="0"/>
        <v>1.8738798539661468</v>
      </c>
      <c r="E36" s="17">
        <f t="shared" si="1"/>
        <v>2633</v>
      </c>
      <c r="F36" s="49">
        <f>'[10]10月動向(20)'!F35-'10月(上旬)'!F36</f>
        <v>11450</v>
      </c>
      <c r="G36" s="44">
        <f>'[10]10月動向(20)'!G35-'10月(上旬)'!G36</f>
        <v>4602</v>
      </c>
      <c r="H36" s="55">
        <f t="shared" si="2"/>
        <v>2.4880486744893524</v>
      </c>
      <c r="I36" s="18">
        <f t="shared" si="3"/>
        <v>6848</v>
      </c>
      <c r="J36" s="27">
        <f t="shared" si="4"/>
        <v>0.49310043668122272</v>
      </c>
      <c r="K36" s="27">
        <f t="shared" si="5"/>
        <v>0.65471534115601915</v>
      </c>
      <c r="L36" s="32">
        <f t="shared" si="6"/>
        <v>-0.16161490447479643</v>
      </c>
    </row>
    <row r="37" spans="1:12" x14ac:dyDescent="0.4">
      <c r="A37" s="86" t="s">
        <v>80</v>
      </c>
      <c r="B37" s="44">
        <f>'[10]10月動向(20)'!B36-'10月(上旬)'!B37</f>
        <v>11558</v>
      </c>
      <c r="C37" s="44">
        <f>'[10]10月動向(20)'!C36-'10月(上旬)'!C37</f>
        <v>9264</v>
      </c>
      <c r="D37" s="25">
        <f t="shared" si="0"/>
        <v>1.2476252158894645</v>
      </c>
      <c r="E37" s="17">
        <f t="shared" si="1"/>
        <v>2294</v>
      </c>
      <c r="F37" s="53">
        <f>'[10]10月動向(20)'!F36-'10月(上旬)'!F37</f>
        <v>17930</v>
      </c>
      <c r="G37" s="47">
        <f>'[10]10月動向(20)'!G36-'10月(上旬)'!G37</f>
        <v>14506</v>
      </c>
      <c r="H37" s="55">
        <f t="shared" si="2"/>
        <v>1.2360402592030884</v>
      </c>
      <c r="I37" s="18">
        <f t="shared" si="3"/>
        <v>3424</v>
      </c>
      <c r="J37" s="27">
        <f t="shared" si="4"/>
        <v>0.64461795872838823</v>
      </c>
      <c r="K37" s="27">
        <f t="shared" si="5"/>
        <v>0.63863229008686062</v>
      </c>
      <c r="L37" s="32">
        <f t="shared" si="6"/>
        <v>5.9856686415276084E-3</v>
      </c>
    </row>
    <row r="38" spans="1:12" x14ac:dyDescent="0.4">
      <c r="A38" s="86" t="s">
        <v>81</v>
      </c>
      <c r="B38" s="50">
        <f>'[10]10月動向(20)'!B37-'10月(上旬)'!B38</f>
        <v>6910</v>
      </c>
      <c r="C38" s="50">
        <f>'[10]10月動向(20)'!C37-'10月(上旬)'!C38</f>
        <v>5743</v>
      </c>
      <c r="D38" s="25">
        <f t="shared" si="0"/>
        <v>1.2032039004004875</v>
      </c>
      <c r="E38" s="17">
        <f t="shared" si="1"/>
        <v>1167</v>
      </c>
      <c r="F38" s="51">
        <f>'[10]10月動向(20)'!F37-'10月(上旬)'!F38</f>
        <v>8440</v>
      </c>
      <c r="G38" s="50">
        <f>'[10]10月動向(20)'!G37-'10月(上旬)'!G38</f>
        <v>7590</v>
      </c>
      <c r="H38" s="55">
        <f t="shared" si="2"/>
        <v>1.1119894598155469</v>
      </c>
      <c r="I38" s="18">
        <f t="shared" si="3"/>
        <v>850</v>
      </c>
      <c r="J38" s="27">
        <f t="shared" si="4"/>
        <v>0.81872037914691942</v>
      </c>
      <c r="K38" s="27">
        <f t="shared" si="5"/>
        <v>0.75665349143610017</v>
      </c>
      <c r="L38" s="32">
        <f t="shared" si="6"/>
        <v>6.2066887710819252E-2</v>
      </c>
    </row>
    <row r="39" spans="1:12" x14ac:dyDescent="0.4">
      <c r="A39" s="92" t="s">
        <v>79</v>
      </c>
      <c r="B39" s="115">
        <f>'[10]10月動向(20)'!B38-'10月(上旬)'!B39</f>
        <v>1697</v>
      </c>
      <c r="C39" s="44">
        <f>'[10]10月動向(20)'!C38-'10月(上旬)'!C39</f>
        <v>1951</v>
      </c>
      <c r="D39" s="25">
        <f t="shared" si="0"/>
        <v>0.86981035366478732</v>
      </c>
      <c r="E39" s="17">
        <f t="shared" si="1"/>
        <v>-254</v>
      </c>
      <c r="F39" s="49">
        <f>'[10]10月動向(20)'!F38-'10月(上旬)'!F39</f>
        <v>2880</v>
      </c>
      <c r="G39" s="44">
        <f>'[10]10月動向(20)'!G38-'10月(上旬)'!G39</f>
        <v>2592</v>
      </c>
      <c r="H39" s="55">
        <f t="shared" si="2"/>
        <v>1.1111111111111112</v>
      </c>
      <c r="I39" s="18">
        <f t="shared" si="3"/>
        <v>288</v>
      </c>
      <c r="J39" s="27">
        <f t="shared" si="4"/>
        <v>0.58923611111111107</v>
      </c>
      <c r="K39" s="27">
        <f t="shared" si="5"/>
        <v>0.75270061728395066</v>
      </c>
      <c r="L39" s="32">
        <f t="shared" si="6"/>
        <v>-0.16346450617283959</v>
      </c>
    </row>
    <row r="40" spans="1:12" x14ac:dyDescent="0.4">
      <c r="A40" s="86" t="s">
        <v>148</v>
      </c>
      <c r="B40" s="50">
        <f>'[10]10月動向(20)'!B39-'10月(上旬)'!B40</f>
        <v>1331</v>
      </c>
      <c r="C40" s="50">
        <f>'[10]10月動向(20)'!C39-'10月(上旬)'!C40</f>
        <v>1612</v>
      </c>
      <c r="D40" s="25">
        <f t="shared" si="0"/>
        <v>0.82568238213399503</v>
      </c>
      <c r="E40" s="17">
        <f t="shared" si="1"/>
        <v>-281</v>
      </c>
      <c r="F40" s="51">
        <f>'[10]10月動向(20)'!F39-'10月(上旬)'!F40</f>
        <v>1660</v>
      </c>
      <c r="G40" s="50">
        <f>'[10]10月動向(20)'!G39-'10月(上旬)'!G40</f>
        <v>2480</v>
      </c>
      <c r="H40" s="55">
        <f t="shared" si="2"/>
        <v>0.66935483870967738</v>
      </c>
      <c r="I40" s="18">
        <f t="shared" si="3"/>
        <v>-820</v>
      </c>
      <c r="J40" s="27">
        <f t="shared" si="4"/>
        <v>0.8018072289156627</v>
      </c>
      <c r="K40" s="27">
        <f t="shared" si="5"/>
        <v>0.65</v>
      </c>
      <c r="L40" s="32">
        <f t="shared" si="6"/>
        <v>0.15180722891566267</v>
      </c>
    </row>
    <row r="41" spans="1:12" x14ac:dyDescent="0.4">
      <c r="A41" s="92" t="s">
        <v>78</v>
      </c>
      <c r="B41" s="137">
        <f>'[10]10月動向(20)'!B40-'10月(上旬)'!B41</f>
        <v>2384</v>
      </c>
      <c r="C41" s="45">
        <f>'[10]10月動向(20)'!C40-'10月(上旬)'!C41</f>
        <v>1364</v>
      </c>
      <c r="D41" s="25">
        <f t="shared" si="0"/>
        <v>1.7478005865102639</v>
      </c>
      <c r="E41" s="17">
        <f t="shared" si="1"/>
        <v>1020</v>
      </c>
      <c r="F41" s="49">
        <f>'[10]10月動向(20)'!F40-'10月(上旬)'!F41</f>
        <v>2880</v>
      </c>
      <c r="G41" s="44">
        <f>'[10]10月動向(20)'!G40-'10月(上旬)'!G41</f>
        <v>2587</v>
      </c>
      <c r="H41" s="55">
        <f t="shared" si="2"/>
        <v>1.1132586006957865</v>
      </c>
      <c r="I41" s="18">
        <f t="shared" si="3"/>
        <v>293</v>
      </c>
      <c r="J41" s="27">
        <f t="shared" si="4"/>
        <v>0.82777777777777772</v>
      </c>
      <c r="K41" s="27">
        <f t="shared" si="5"/>
        <v>0.5272516428295323</v>
      </c>
      <c r="L41" s="32">
        <f t="shared" si="6"/>
        <v>0.30052613494824543</v>
      </c>
    </row>
    <row r="42" spans="1:12" x14ac:dyDescent="0.4">
      <c r="A42" s="136" t="s">
        <v>77</v>
      </c>
      <c r="B42" s="115">
        <f>'[10]10月動向(20)'!B41-'10月(上旬)'!B42</f>
        <v>1039</v>
      </c>
      <c r="C42" s="44">
        <f>'[10]10月動向(20)'!C41-'10月(上旬)'!C42</f>
        <v>1158</v>
      </c>
      <c r="D42" s="25">
        <f t="shared" si="0"/>
        <v>0.89723661485319517</v>
      </c>
      <c r="E42" s="17">
        <f t="shared" si="1"/>
        <v>-119</v>
      </c>
      <c r="F42" s="51">
        <f>'[10]10月動向(20)'!F41-'10月(上旬)'!F42</f>
        <v>2880</v>
      </c>
      <c r="G42" s="50">
        <f>'[10]10月動向(20)'!G41-'10月(上旬)'!G42</f>
        <v>2304</v>
      </c>
      <c r="H42" s="55">
        <f t="shared" si="2"/>
        <v>1.25</v>
      </c>
      <c r="I42" s="18">
        <f t="shared" si="3"/>
        <v>576</v>
      </c>
      <c r="J42" s="27">
        <f t="shared" si="4"/>
        <v>0.36076388888888888</v>
      </c>
      <c r="K42" s="23">
        <f t="shared" si="5"/>
        <v>0.50260416666666663</v>
      </c>
      <c r="L42" s="22">
        <f t="shared" si="6"/>
        <v>-0.14184027777777775</v>
      </c>
    </row>
    <row r="43" spans="1:12" x14ac:dyDescent="0.4">
      <c r="A43" s="92" t="s">
        <v>95</v>
      </c>
      <c r="B43" s="135">
        <f>'[10]10月動向(20)'!B42-'10月(上旬)'!B43</f>
        <v>720</v>
      </c>
      <c r="C43" s="47">
        <f>'[10]10月動向(20)'!C42-'10月(上旬)'!C43</f>
        <v>730</v>
      </c>
      <c r="D43" s="25">
        <f t="shared" si="0"/>
        <v>0.98630136986301364</v>
      </c>
      <c r="E43" s="18">
        <f t="shared" si="1"/>
        <v>-10</v>
      </c>
      <c r="F43" s="49">
        <f>'[10]10月動向(20)'!F42-'10月(上旬)'!F43</f>
        <v>1660</v>
      </c>
      <c r="G43" s="44">
        <f>'[10]10月動向(20)'!G42-'10月(上旬)'!G43</f>
        <v>1328</v>
      </c>
      <c r="H43" s="55">
        <f t="shared" si="2"/>
        <v>1.25</v>
      </c>
      <c r="I43" s="18">
        <f t="shared" si="3"/>
        <v>332</v>
      </c>
      <c r="J43" s="27">
        <f t="shared" si="4"/>
        <v>0.43373493975903615</v>
      </c>
      <c r="K43" s="27">
        <f t="shared" si="5"/>
        <v>0.54969879518072284</v>
      </c>
      <c r="L43" s="32">
        <f t="shared" si="6"/>
        <v>-0.11596385542168669</v>
      </c>
    </row>
    <row r="44" spans="1:12" x14ac:dyDescent="0.4">
      <c r="A44" s="86" t="s">
        <v>92</v>
      </c>
      <c r="B44" s="50">
        <f>'[10]10月動向(20)'!B43-'10月(上旬)'!B44</f>
        <v>1146</v>
      </c>
      <c r="C44" s="50">
        <f>'[10]10月動向(20)'!C43-'10月(上旬)'!C44</f>
        <v>1295</v>
      </c>
      <c r="D44" s="25">
        <f t="shared" si="0"/>
        <v>0.88494208494208493</v>
      </c>
      <c r="E44" s="18">
        <f t="shared" si="1"/>
        <v>-149</v>
      </c>
      <c r="F44" s="51">
        <f>'[10]10月動向(20)'!F43-'10月(上旬)'!F44</f>
        <v>2880</v>
      </c>
      <c r="G44" s="50">
        <f>'[10]10月動向(20)'!G43-'10月(上旬)'!G44</f>
        <v>2304</v>
      </c>
      <c r="H44" s="52">
        <f t="shared" si="2"/>
        <v>1.25</v>
      </c>
      <c r="I44" s="18">
        <f t="shared" si="3"/>
        <v>576</v>
      </c>
      <c r="J44" s="27">
        <f t="shared" si="4"/>
        <v>0.39791666666666664</v>
      </c>
      <c r="K44" s="27">
        <f t="shared" si="5"/>
        <v>0.56206597222222221</v>
      </c>
      <c r="L44" s="32">
        <f t="shared" si="6"/>
        <v>-0.16414930555555557</v>
      </c>
    </row>
    <row r="45" spans="1:12" x14ac:dyDescent="0.4">
      <c r="A45" s="92" t="s">
        <v>74</v>
      </c>
      <c r="B45" s="115">
        <f>'[10]10月動向(20)'!B44-'10月(上旬)'!B45</f>
        <v>2560</v>
      </c>
      <c r="C45" s="44">
        <f>'[10]10月動向(20)'!C44-'10月(上旬)'!C45</f>
        <v>2313</v>
      </c>
      <c r="D45" s="25">
        <f t="shared" si="0"/>
        <v>1.1067877215737139</v>
      </c>
      <c r="E45" s="18">
        <f t="shared" si="1"/>
        <v>247</v>
      </c>
      <c r="F45" s="49">
        <f>'[10]10月動向(20)'!F44-'10月(上旬)'!F45</f>
        <v>3780</v>
      </c>
      <c r="G45" s="44">
        <f>'[10]10月動向(20)'!G44-'10月(上旬)'!G45</f>
        <v>3024</v>
      </c>
      <c r="H45" s="52">
        <f t="shared" si="2"/>
        <v>1.25</v>
      </c>
      <c r="I45" s="18">
        <f t="shared" si="3"/>
        <v>756</v>
      </c>
      <c r="J45" s="27">
        <f t="shared" si="4"/>
        <v>0.67724867724867721</v>
      </c>
      <c r="K45" s="27">
        <f t="shared" si="5"/>
        <v>0.76488095238095233</v>
      </c>
      <c r="L45" s="32">
        <f t="shared" si="6"/>
        <v>-8.7632275132275117E-2</v>
      </c>
    </row>
    <row r="46" spans="1:12" x14ac:dyDescent="0.4">
      <c r="A46" s="86" t="s">
        <v>76</v>
      </c>
      <c r="B46" s="44">
        <f>'[10]10月動向(20)'!B45-'10月(上旬)'!B46</f>
        <v>711</v>
      </c>
      <c r="C46" s="44">
        <f>'[10]10月動向(20)'!C45-'10月(上旬)'!C46</f>
        <v>568</v>
      </c>
      <c r="D46" s="25">
        <f t="shared" si="0"/>
        <v>1.2517605633802817</v>
      </c>
      <c r="E46" s="18">
        <f t="shared" si="1"/>
        <v>143</v>
      </c>
      <c r="F46" s="49">
        <f>'[10]10月動向(20)'!F45-'10月(上旬)'!F46</f>
        <v>1260</v>
      </c>
      <c r="G46" s="44">
        <f>'[10]10月動向(20)'!G45-'10月(上旬)'!G46</f>
        <v>999</v>
      </c>
      <c r="H46" s="52">
        <f t="shared" si="2"/>
        <v>1.2612612612612613</v>
      </c>
      <c r="I46" s="18">
        <f t="shared" si="3"/>
        <v>261</v>
      </c>
      <c r="J46" s="27">
        <f t="shared" si="4"/>
        <v>0.56428571428571428</v>
      </c>
      <c r="K46" s="27">
        <f t="shared" si="5"/>
        <v>0.56856856856856852</v>
      </c>
      <c r="L46" s="32">
        <f t="shared" si="6"/>
        <v>-4.2828542828542426E-3</v>
      </c>
    </row>
    <row r="47" spans="1:12" x14ac:dyDescent="0.4">
      <c r="A47" s="92" t="s">
        <v>75</v>
      </c>
      <c r="B47" s="115">
        <f>'[10]10月動向(20)'!B46-'10月(上旬)'!B47</f>
        <v>925</v>
      </c>
      <c r="C47" s="44">
        <f>'[10]10月動向(20)'!C46-'10月(上旬)'!C47</f>
        <v>838</v>
      </c>
      <c r="D47" s="25">
        <f t="shared" si="0"/>
        <v>1.10381861575179</v>
      </c>
      <c r="E47" s="18">
        <f t="shared" si="1"/>
        <v>87</v>
      </c>
      <c r="F47" s="49">
        <f>'[10]10月動向(20)'!F46-'10月(上旬)'!F47</f>
        <v>1260</v>
      </c>
      <c r="G47" s="44">
        <f>'[10]10月動向(20)'!G46-'10月(上旬)'!G47</f>
        <v>1008</v>
      </c>
      <c r="H47" s="52">
        <f t="shared" si="2"/>
        <v>1.25</v>
      </c>
      <c r="I47" s="18">
        <f t="shared" si="3"/>
        <v>252</v>
      </c>
      <c r="J47" s="27">
        <f t="shared" si="4"/>
        <v>0.73412698412698407</v>
      </c>
      <c r="K47" s="27">
        <f t="shared" si="5"/>
        <v>0.83134920634920639</v>
      </c>
      <c r="L47" s="32">
        <f t="shared" si="6"/>
        <v>-9.7222222222222321E-2</v>
      </c>
    </row>
    <row r="48" spans="1:12" x14ac:dyDescent="0.4">
      <c r="A48" s="92" t="s">
        <v>147</v>
      </c>
      <c r="B48" s="135">
        <f>'[10]10月動向(20)'!B47-'10月(上旬)'!B48</f>
        <v>620</v>
      </c>
      <c r="C48" s="47">
        <f>'[10]10月動向(20)'!C47-'10月(上旬)'!C48</f>
        <v>670</v>
      </c>
      <c r="D48" s="25">
        <f t="shared" si="0"/>
        <v>0.92537313432835822</v>
      </c>
      <c r="E48" s="18">
        <f t="shared" si="1"/>
        <v>-50</v>
      </c>
      <c r="F48" s="49">
        <f>'[10]10月動向(20)'!F47-'10月(上旬)'!F48</f>
        <v>1660</v>
      </c>
      <c r="G48" s="44">
        <f>'[10]10月動向(20)'!G47-'10月(上旬)'!G48</f>
        <v>1494</v>
      </c>
      <c r="H48" s="52">
        <f t="shared" si="2"/>
        <v>1.1111111111111112</v>
      </c>
      <c r="I48" s="18">
        <f t="shared" si="3"/>
        <v>166</v>
      </c>
      <c r="J48" s="27">
        <f t="shared" si="4"/>
        <v>0.37349397590361444</v>
      </c>
      <c r="K48" s="27">
        <f t="shared" si="5"/>
        <v>0.44846050870147258</v>
      </c>
      <c r="L48" s="32">
        <f t="shared" si="6"/>
        <v>-7.4966532797858143E-2</v>
      </c>
    </row>
    <row r="49" spans="1:12" x14ac:dyDescent="0.4">
      <c r="A49" s="86" t="s">
        <v>98</v>
      </c>
      <c r="B49" s="44">
        <f>'[10]10月動向(20)'!B48-'10月(上旬)'!B49</f>
        <v>1027</v>
      </c>
      <c r="C49" s="44">
        <f>'[10]10月動向(20)'!C48-'10月(上旬)'!C49</f>
        <v>904</v>
      </c>
      <c r="D49" s="25">
        <f t="shared" si="0"/>
        <v>1.1360619469026549</v>
      </c>
      <c r="E49" s="18">
        <f t="shared" si="1"/>
        <v>123</v>
      </c>
      <c r="F49" s="49">
        <f>'[10]10月動向(20)'!F48-'10月(上旬)'!F49</f>
        <v>1330</v>
      </c>
      <c r="G49" s="44">
        <f>'[10]10月動向(20)'!G48-'10月(上旬)'!G49</f>
        <v>1134</v>
      </c>
      <c r="H49" s="52">
        <f t="shared" si="2"/>
        <v>1.1728395061728396</v>
      </c>
      <c r="I49" s="18">
        <f t="shared" si="3"/>
        <v>196</v>
      </c>
      <c r="J49" s="27">
        <f t="shared" si="4"/>
        <v>0.77218045112781952</v>
      </c>
      <c r="K49" s="27">
        <f t="shared" si="5"/>
        <v>0.7971781305114638</v>
      </c>
      <c r="L49" s="32">
        <f t="shared" si="6"/>
        <v>-2.4997679383644278E-2</v>
      </c>
    </row>
    <row r="50" spans="1:12" x14ac:dyDescent="0.4">
      <c r="A50" s="86" t="s">
        <v>146</v>
      </c>
      <c r="B50" s="44">
        <f>'[10]10月動向(20)'!B49-'10月(上旬)'!B50</f>
        <v>1041</v>
      </c>
      <c r="C50" s="44">
        <f>'[10]10月動向(20)'!C49-'10月(上旬)'!C50</f>
        <v>765</v>
      </c>
      <c r="D50" s="25">
        <f t="shared" si="0"/>
        <v>1.3607843137254902</v>
      </c>
      <c r="E50" s="18">
        <f t="shared" si="1"/>
        <v>276</v>
      </c>
      <c r="F50" s="49">
        <f>'[10]10月動向(20)'!F49-'10月(上旬)'!F50</f>
        <v>1260</v>
      </c>
      <c r="G50" s="44">
        <f>'[10]10月動向(20)'!G49-'10月(上旬)'!G50</f>
        <v>1197</v>
      </c>
      <c r="H50" s="52">
        <f t="shared" si="2"/>
        <v>1.0526315789473684</v>
      </c>
      <c r="I50" s="18">
        <f t="shared" si="3"/>
        <v>63</v>
      </c>
      <c r="J50" s="27">
        <f t="shared" si="4"/>
        <v>0.82619047619047614</v>
      </c>
      <c r="K50" s="27">
        <f t="shared" si="5"/>
        <v>0.63909774436090228</v>
      </c>
      <c r="L50" s="32">
        <f t="shared" si="6"/>
        <v>0.18709273182957387</v>
      </c>
    </row>
    <row r="51" spans="1:12" x14ac:dyDescent="0.4">
      <c r="A51" s="86" t="s">
        <v>145</v>
      </c>
      <c r="B51" s="44">
        <f>'[10]10月動向(20)'!B50-'10月(上旬)'!B51</f>
        <v>822</v>
      </c>
      <c r="C51" s="44">
        <f>'[10]10月動向(20)'!C50-'10月(上旬)'!C51</f>
        <v>679</v>
      </c>
      <c r="D51" s="25">
        <f t="shared" si="0"/>
        <v>1.2106038291605301</v>
      </c>
      <c r="E51" s="18">
        <f t="shared" si="1"/>
        <v>143</v>
      </c>
      <c r="F51" s="49">
        <f>'[10]10月動向(20)'!F50-'10月(上旬)'!F51</f>
        <v>1260</v>
      </c>
      <c r="G51" s="44">
        <f>'[10]10月動向(20)'!G50-'10月(上旬)'!G51</f>
        <v>1134</v>
      </c>
      <c r="H51" s="52">
        <f t="shared" si="2"/>
        <v>1.1111111111111112</v>
      </c>
      <c r="I51" s="18">
        <f t="shared" si="3"/>
        <v>126</v>
      </c>
      <c r="J51" s="27">
        <f t="shared" si="4"/>
        <v>0.65238095238095239</v>
      </c>
      <c r="K51" s="27">
        <f t="shared" si="5"/>
        <v>0.59876543209876543</v>
      </c>
      <c r="L51" s="32">
        <f t="shared" si="6"/>
        <v>5.3615520282186968E-2</v>
      </c>
    </row>
    <row r="52" spans="1:12" x14ac:dyDescent="0.4">
      <c r="A52" s="85" t="s">
        <v>144</v>
      </c>
      <c r="B52" s="93">
        <f>'[10]10月動向(20)'!B51-'10月(上旬)'!B52</f>
        <v>1060</v>
      </c>
      <c r="C52" s="93">
        <f>'[10]10月動向(20)'!C51-'10月(上旬)'!C52</f>
        <v>852</v>
      </c>
      <c r="D52" s="60">
        <f t="shared" si="0"/>
        <v>1.244131455399061</v>
      </c>
      <c r="E52" s="16">
        <f t="shared" si="1"/>
        <v>208</v>
      </c>
      <c r="F52" s="93">
        <f>'[10]10月動向(20)'!F51-'10月(上旬)'!F52</f>
        <v>1260</v>
      </c>
      <c r="G52" s="93">
        <f>'[10]10月動向(20)'!G51-'10月(上旬)'!G52</f>
        <v>1134</v>
      </c>
      <c r="H52" s="134">
        <f t="shared" si="2"/>
        <v>1.1111111111111112</v>
      </c>
      <c r="I52" s="16">
        <f t="shared" si="3"/>
        <v>126</v>
      </c>
      <c r="J52" s="36">
        <f t="shared" si="4"/>
        <v>0.84126984126984128</v>
      </c>
      <c r="K52" s="36">
        <f t="shared" si="5"/>
        <v>0.75132275132275128</v>
      </c>
      <c r="L52" s="35">
        <f t="shared" si="6"/>
        <v>8.9947089947089998E-2</v>
      </c>
    </row>
    <row r="53" spans="1:12" x14ac:dyDescent="0.4">
      <c r="C53" s="12"/>
      <c r="D53" s="14"/>
      <c r="E53" s="14"/>
      <c r="F53" s="12"/>
      <c r="G53" s="12"/>
      <c r="H53" s="14"/>
      <c r="I53" s="14"/>
      <c r="J53" s="12"/>
      <c r="K53" s="12"/>
    </row>
    <row r="54" spans="1:12" x14ac:dyDescent="0.4">
      <c r="C54" s="12"/>
      <c r="D54" s="14"/>
      <c r="E54" s="14"/>
      <c r="F54" s="12"/>
      <c r="G54" s="12"/>
      <c r="H54" s="14"/>
      <c r="I54" s="14"/>
      <c r="J54" s="12"/>
      <c r="K54" s="12"/>
    </row>
    <row r="55" spans="1:12" x14ac:dyDescent="0.4">
      <c r="C55" s="12"/>
      <c r="E55" s="14"/>
      <c r="G55" s="12"/>
      <c r="I55" s="14"/>
      <c r="K55" s="12"/>
    </row>
    <row r="56" spans="1:12" x14ac:dyDescent="0.4">
      <c r="C56" s="12"/>
      <c r="E56" s="14"/>
      <c r="G56" s="12"/>
      <c r="I56" s="14"/>
      <c r="K56" s="12"/>
    </row>
    <row r="57" spans="1:12" x14ac:dyDescent="0.4">
      <c r="C57" s="12"/>
      <c r="E57" s="14"/>
      <c r="G57" s="12"/>
      <c r="I57" s="14"/>
      <c r="K57" s="12"/>
    </row>
    <row r="58" spans="1:12" x14ac:dyDescent="0.4">
      <c r="C58" s="12"/>
      <c r="E58" s="14"/>
      <c r="G58" s="12"/>
      <c r="I58" s="14"/>
      <c r="K58" s="12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2005年月間（上中下旬）動向10月</oddHeader>
    <oddFooter>&amp;L沖縄県&amp;C&amp;P ﾍﾟｰｼﾞ&amp;R&amp;D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10月(下旬)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135</v>
      </c>
      <c r="C4" s="177" t="s">
        <v>229</v>
      </c>
      <c r="D4" s="176" t="s">
        <v>87</v>
      </c>
      <c r="E4" s="176"/>
      <c r="F4" s="173" t="str">
        <f>+B4</f>
        <v>(05'10/21～31)</v>
      </c>
      <c r="G4" s="173" t="str">
        <f>+C4</f>
        <v>(04'10/21～31)</v>
      </c>
      <c r="H4" s="176" t="s">
        <v>87</v>
      </c>
      <c r="I4" s="176"/>
      <c r="J4" s="173" t="str">
        <f>+B4</f>
        <v>(05'10/21～31)</v>
      </c>
      <c r="K4" s="173" t="str">
        <f>+C4</f>
        <v>(04'10/21～31)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+B7+B33</f>
        <v>180064</v>
      </c>
      <c r="C6" s="43">
        <f>+C7+C33</f>
        <v>167067</v>
      </c>
      <c r="D6" s="20">
        <f t="shared" ref="D6:D52" si="0">+B6/C6</f>
        <v>1.0777951360831284</v>
      </c>
      <c r="E6" s="21">
        <f t="shared" ref="E6:E52" si="1">+B6-C6</f>
        <v>12997</v>
      </c>
      <c r="F6" s="43">
        <f>+F7+F33</f>
        <v>246512</v>
      </c>
      <c r="G6" s="43">
        <f>+G7+G33</f>
        <v>230440</v>
      </c>
      <c r="H6" s="20">
        <f t="shared" ref="H6:H52" si="2">+F6/G6</f>
        <v>1.069744835965978</v>
      </c>
      <c r="I6" s="21">
        <f t="shared" ref="I6:I52" si="3">+F6-G6</f>
        <v>16072</v>
      </c>
      <c r="J6" s="20">
        <f t="shared" ref="J6:J52" si="4">+B6/F6</f>
        <v>0.73044719932498214</v>
      </c>
      <c r="K6" s="20">
        <f t="shared" ref="K6:K52" si="5">+C6/G6</f>
        <v>0.72499132095122376</v>
      </c>
      <c r="L6" s="33">
        <f t="shared" ref="L6:L52" si="6">+J6-K6</f>
        <v>5.4558783737583827E-3</v>
      </c>
    </row>
    <row r="7" spans="1:12" s="13" customFormat="1" x14ac:dyDescent="0.4">
      <c r="A7" s="84" t="s">
        <v>84</v>
      </c>
      <c r="B7" s="43">
        <f>+B8+B15+B30</f>
        <v>87630</v>
      </c>
      <c r="C7" s="43">
        <f>+C8+C15+C30</f>
        <v>79914</v>
      </c>
      <c r="D7" s="20">
        <f t="shared" si="0"/>
        <v>1.0965537953299798</v>
      </c>
      <c r="E7" s="21">
        <f t="shared" si="1"/>
        <v>7716</v>
      </c>
      <c r="F7" s="43">
        <f>+F8+F15+F30</f>
        <v>117349</v>
      </c>
      <c r="G7" s="43">
        <f>+G8+G15+G30</f>
        <v>106276</v>
      </c>
      <c r="H7" s="20">
        <f t="shared" si="2"/>
        <v>1.1041909744439007</v>
      </c>
      <c r="I7" s="21">
        <f t="shared" si="3"/>
        <v>11073</v>
      </c>
      <c r="J7" s="20">
        <f t="shared" si="4"/>
        <v>0.74674688322865979</v>
      </c>
      <c r="K7" s="20">
        <f t="shared" si="5"/>
        <v>0.75194775866611463</v>
      </c>
      <c r="L7" s="33">
        <f t="shared" si="6"/>
        <v>-5.2008754374548438E-3</v>
      </c>
    </row>
    <row r="8" spans="1:12" x14ac:dyDescent="0.4">
      <c r="A8" s="110" t="s">
        <v>91</v>
      </c>
      <c r="B8" s="46">
        <f>SUM(B9:B14)</f>
        <v>71227</v>
      </c>
      <c r="C8" s="46">
        <f>SUM(C9:C14)</f>
        <v>64504</v>
      </c>
      <c r="D8" s="38">
        <f t="shared" si="0"/>
        <v>1.1042260945057671</v>
      </c>
      <c r="E8" s="109">
        <f t="shared" si="1"/>
        <v>6723</v>
      </c>
      <c r="F8" s="46">
        <f>SUM(F9:F14)</f>
        <v>95362</v>
      </c>
      <c r="G8" s="46">
        <f>SUM(G9:G14)</f>
        <v>85005</v>
      </c>
      <c r="H8" s="38">
        <f t="shared" si="2"/>
        <v>1.1218398917710724</v>
      </c>
      <c r="I8" s="109">
        <f t="shared" si="3"/>
        <v>10357</v>
      </c>
      <c r="J8" s="38">
        <f t="shared" si="4"/>
        <v>0.74691176779010504</v>
      </c>
      <c r="K8" s="38">
        <f t="shared" si="5"/>
        <v>0.75882595141462272</v>
      </c>
      <c r="L8" s="108">
        <f t="shared" si="6"/>
        <v>-1.1914183624517682E-2</v>
      </c>
    </row>
    <row r="9" spans="1:12" x14ac:dyDescent="0.4">
      <c r="A9" s="88" t="s">
        <v>82</v>
      </c>
      <c r="B9" s="69">
        <f>'10月(月間)'!B9-'[10]10月動向(20)'!B8</f>
        <v>41830</v>
      </c>
      <c r="C9" s="69">
        <f>'10月(月間)'!C9-'[10]10月動向(20)'!C8</f>
        <v>37682</v>
      </c>
      <c r="D9" s="25">
        <f t="shared" si="0"/>
        <v>1.1100790828512288</v>
      </c>
      <c r="E9" s="26">
        <f t="shared" si="1"/>
        <v>4148</v>
      </c>
      <c r="F9" s="69">
        <f>'10月(月間)'!F9-'[10]10月動向(20)'!F8</f>
        <v>54107</v>
      </c>
      <c r="G9" s="69">
        <f>'10月(月間)'!G9-'[10]10月動向(20)'!G8</f>
        <v>48969</v>
      </c>
      <c r="H9" s="25">
        <f t="shared" si="2"/>
        <v>1.1049235230451919</v>
      </c>
      <c r="I9" s="26">
        <f t="shared" si="3"/>
        <v>5138</v>
      </c>
      <c r="J9" s="25">
        <f t="shared" si="4"/>
        <v>0.77309775075313725</v>
      </c>
      <c r="K9" s="25">
        <f t="shared" si="5"/>
        <v>0.76950723927382625</v>
      </c>
      <c r="L9" s="24">
        <f t="shared" si="6"/>
        <v>3.5905114793109982E-3</v>
      </c>
    </row>
    <row r="10" spans="1:12" x14ac:dyDescent="0.4">
      <c r="A10" s="86" t="s">
        <v>83</v>
      </c>
      <c r="B10" s="69">
        <f>'10月(月間)'!B10-'[10]10月動向(20)'!B9</f>
        <v>9159</v>
      </c>
      <c r="C10" s="69">
        <f>'10月(月間)'!C10-'[10]10月動向(20)'!C9</f>
        <v>8955</v>
      </c>
      <c r="D10" s="27">
        <f t="shared" si="0"/>
        <v>1.0227805695142378</v>
      </c>
      <c r="E10" s="18">
        <f t="shared" si="1"/>
        <v>204</v>
      </c>
      <c r="F10" s="69">
        <f>'10月(月間)'!F10-'[10]10月動向(20)'!F9</f>
        <v>13065</v>
      </c>
      <c r="G10" s="69">
        <f>'10月(月間)'!G10-'[10]10月動向(20)'!G9</f>
        <v>11946</v>
      </c>
      <c r="H10" s="27">
        <f t="shared" si="2"/>
        <v>1.0936715218483175</v>
      </c>
      <c r="I10" s="18">
        <f t="shared" si="3"/>
        <v>1119</v>
      </c>
      <c r="J10" s="27">
        <f t="shared" si="4"/>
        <v>0.70103329506314582</v>
      </c>
      <c r="K10" s="27">
        <f t="shared" si="5"/>
        <v>0.74962330487192363</v>
      </c>
      <c r="L10" s="32">
        <f t="shared" si="6"/>
        <v>-4.8590009808777812E-2</v>
      </c>
    </row>
    <row r="11" spans="1:12" x14ac:dyDescent="0.4">
      <c r="A11" s="86" t="s">
        <v>96</v>
      </c>
      <c r="B11" s="69">
        <f>'10月(月間)'!B11-'[10]10月動向(20)'!B10</f>
        <v>1962</v>
      </c>
      <c r="C11" s="69">
        <f>'10月(月間)'!C11-'[10]10月動向(20)'!C10</f>
        <v>1978</v>
      </c>
      <c r="D11" s="27">
        <f t="shared" si="0"/>
        <v>0.99191102123356922</v>
      </c>
      <c r="E11" s="18">
        <f t="shared" si="1"/>
        <v>-16</v>
      </c>
      <c r="F11" s="69">
        <f>'10月(月間)'!F11-'[10]10月動向(20)'!F10</f>
        <v>2889</v>
      </c>
      <c r="G11" s="69">
        <f>'10月(月間)'!G11-'[10]10月動向(20)'!G10</f>
        <v>2970</v>
      </c>
      <c r="H11" s="27">
        <f t="shared" si="2"/>
        <v>0.97272727272727277</v>
      </c>
      <c r="I11" s="18">
        <f t="shared" si="3"/>
        <v>-81</v>
      </c>
      <c r="J11" s="27">
        <f t="shared" si="4"/>
        <v>0.67912772585669778</v>
      </c>
      <c r="K11" s="27">
        <f t="shared" si="5"/>
        <v>0.66599326599326603</v>
      </c>
      <c r="L11" s="32">
        <f t="shared" si="6"/>
        <v>1.3134459863431758E-2</v>
      </c>
    </row>
    <row r="12" spans="1:12" x14ac:dyDescent="0.4">
      <c r="A12" s="86" t="s">
        <v>80</v>
      </c>
      <c r="B12" s="69">
        <f>'10月(月間)'!B12-'[10]10月動向(20)'!B11</f>
        <v>8010</v>
      </c>
      <c r="C12" s="69">
        <f>'10月(月間)'!C12-'[10]10月動向(20)'!C11</f>
        <v>7472</v>
      </c>
      <c r="D12" s="27">
        <f t="shared" si="0"/>
        <v>1.0720021413276231</v>
      </c>
      <c r="E12" s="18">
        <f t="shared" si="1"/>
        <v>538</v>
      </c>
      <c r="F12" s="69">
        <f>'10月(月間)'!F12-'[10]10月動向(20)'!F11</f>
        <v>10434</v>
      </c>
      <c r="G12" s="69">
        <f>'10月(月間)'!G12-'[10]10月動向(20)'!G11</f>
        <v>10560</v>
      </c>
      <c r="H12" s="27">
        <f t="shared" si="2"/>
        <v>0.98806818181818179</v>
      </c>
      <c r="I12" s="18">
        <f t="shared" si="3"/>
        <v>-126</v>
      </c>
      <c r="J12" s="27">
        <f t="shared" si="4"/>
        <v>0.76768257619321445</v>
      </c>
      <c r="K12" s="27">
        <f t="shared" si="5"/>
        <v>0.70757575757575752</v>
      </c>
      <c r="L12" s="32">
        <f t="shared" si="6"/>
        <v>6.0106818617456925E-2</v>
      </c>
    </row>
    <row r="13" spans="1:12" x14ac:dyDescent="0.4">
      <c r="A13" s="86" t="s">
        <v>81</v>
      </c>
      <c r="B13" s="69">
        <f>'10月(月間)'!B13-'[10]10月動向(20)'!B12</f>
        <v>6271</v>
      </c>
      <c r="C13" s="69">
        <f>'10月(月間)'!C13-'[10]10月動向(20)'!C12</f>
        <v>5662</v>
      </c>
      <c r="D13" s="27">
        <f t="shared" si="0"/>
        <v>1.1075591663723066</v>
      </c>
      <c r="E13" s="18">
        <f t="shared" si="1"/>
        <v>609</v>
      </c>
      <c r="F13" s="69">
        <f>'10月(月間)'!F13-'[10]10月動向(20)'!F12</f>
        <v>10599</v>
      </c>
      <c r="G13" s="69">
        <f>'10月(月間)'!G13-'[10]10月動向(20)'!G12</f>
        <v>7320</v>
      </c>
      <c r="H13" s="27">
        <f t="shared" si="2"/>
        <v>1.4479508196721311</v>
      </c>
      <c r="I13" s="18">
        <f t="shared" si="3"/>
        <v>3279</v>
      </c>
      <c r="J13" s="27">
        <f t="shared" si="4"/>
        <v>0.59165959052740824</v>
      </c>
      <c r="K13" s="27">
        <f t="shared" si="5"/>
        <v>0.77349726775956285</v>
      </c>
      <c r="L13" s="32">
        <f t="shared" si="6"/>
        <v>-0.1818376772321546</v>
      </c>
    </row>
    <row r="14" spans="1:12" x14ac:dyDescent="0.4">
      <c r="A14" s="89" t="s">
        <v>165</v>
      </c>
      <c r="B14" s="69">
        <f>'10月(月間)'!B14-'[10]10月動向(20)'!B13</f>
        <v>3995</v>
      </c>
      <c r="C14" s="69">
        <f>'10月(月間)'!C14-'[10]10月動向(20)'!C13</f>
        <v>2755</v>
      </c>
      <c r="D14" s="29">
        <f t="shared" si="0"/>
        <v>1.4500907441016333</v>
      </c>
      <c r="E14" s="28">
        <f t="shared" si="1"/>
        <v>1240</v>
      </c>
      <c r="F14" s="69">
        <f>'10月(月間)'!F14-'[10]10月動向(20)'!F13</f>
        <v>4268</v>
      </c>
      <c r="G14" s="69">
        <f>'10月(月間)'!G14-'[10]10月動向(20)'!G13</f>
        <v>3240</v>
      </c>
      <c r="H14" s="27">
        <f t="shared" si="2"/>
        <v>1.317283950617284</v>
      </c>
      <c r="I14" s="18">
        <f t="shared" si="3"/>
        <v>1028</v>
      </c>
      <c r="J14" s="29">
        <f t="shared" si="4"/>
        <v>0.93603561387066536</v>
      </c>
      <c r="K14" s="29">
        <f t="shared" si="5"/>
        <v>0.85030864197530864</v>
      </c>
      <c r="L14" s="57">
        <f t="shared" si="6"/>
        <v>8.5726971895356718E-2</v>
      </c>
    </row>
    <row r="15" spans="1:12" x14ac:dyDescent="0.4">
      <c r="A15" s="107" t="s">
        <v>90</v>
      </c>
      <c r="B15" s="48">
        <f>SUM(B16:B29)</f>
        <v>15559</v>
      </c>
      <c r="C15" s="48">
        <f>SUM(C16:C29)</f>
        <v>14637</v>
      </c>
      <c r="D15" s="31">
        <f t="shared" si="0"/>
        <v>1.062991050078568</v>
      </c>
      <c r="E15" s="19">
        <f t="shared" si="1"/>
        <v>922</v>
      </c>
      <c r="F15" s="48">
        <f>SUM(F16:F29)</f>
        <v>20700</v>
      </c>
      <c r="G15" s="48">
        <f>SUM(G16:G29)</f>
        <v>19984</v>
      </c>
      <c r="H15" s="31">
        <f t="shared" si="2"/>
        <v>1.0358286629303444</v>
      </c>
      <c r="I15" s="19">
        <f t="shared" si="3"/>
        <v>716</v>
      </c>
      <c r="J15" s="31">
        <f t="shared" si="4"/>
        <v>0.75164251207729471</v>
      </c>
      <c r="K15" s="31">
        <f t="shared" si="5"/>
        <v>0.73243594875900719</v>
      </c>
      <c r="L15" s="30">
        <f t="shared" si="6"/>
        <v>1.9206563318287517E-2</v>
      </c>
    </row>
    <row r="16" spans="1:12" x14ac:dyDescent="0.4">
      <c r="A16" s="88" t="s">
        <v>157</v>
      </c>
      <c r="B16" s="69">
        <f>'10月(月間)'!B16-'[10]10月動向(20)'!B15</f>
        <v>566</v>
      </c>
      <c r="C16" s="69">
        <f>'10月(月間)'!C16-'[10]10月動向(20)'!C15</f>
        <v>597</v>
      </c>
      <c r="D16" s="25">
        <f t="shared" si="0"/>
        <v>0.94807370184254602</v>
      </c>
      <c r="E16" s="26">
        <f t="shared" si="1"/>
        <v>-31</v>
      </c>
      <c r="F16" s="69">
        <f>'10月(月間)'!F16-'[10]10月動向(20)'!F15</f>
        <v>900</v>
      </c>
      <c r="G16" s="69">
        <f>'10月(月間)'!G16-'[10]10月動向(20)'!G15</f>
        <v>900</v>
      </c>
      <c r="H16" s="25">
        <f t="shared" si="2"/>
        <v>1</v>
      </c>
      <c r="I16" s="26">
        <f t="shared" si="3"/>
        <v>0</v>
      </c>
      <c r="J16" s="25">
        <f t="shared" si="4"/>
        <v>0.62888888888888894</v>
      </c>
      <c r="K16" s="25">
        <f t="shared" si="5"/>
        <v>0.66333333333333333</v>
      </c>
      <c r="L16" s="24">
        <f t="shared" si="6"/>
        <v>-3.4444444444444389E-2</v>
      </c>
    </row>
    <row r="17" spans="1:12" x14ac:dyDescent="0.4">
      <c r="A17" s="86" t="s">
        <v>155</v>
      </c>
      <c r="B17" s="69">
        <f>'10月(月間)'!B17-'[10]10月動向(20)'!B16</f>
        <v>1344</v>
      </c>
      <c r="C17" s="69">
        <f>'10月(月間)'!C17-'[10]10月動向(20)'!C16</f>
        <v>1113</v>
      </c>
      <c r="D17" s="27">
        <f t="shared" si="0"/>
        <v>1.2075471698113207</v>
      </c>
      <c r="E17" s="18">
        <f t="shared" si="1"/>
        <v>231</v>
      </c>
      <c r="F17" s="69">
        <f>'10月(月間)'!F17-'[10]10月動向(20)'!F16</f>
        <v>1650</v>
      </c>
      <c r="G17" s="69">
        <f>'10月(月間)'!G17-'[10]10月動向(20)'!G16</f>
        <v>1500</v>
      </c>
      <c r="H17" s="27">
        <f t="shared" si="2"/>
        <v>1.1000000000000001</v>
      </c>
      <c r="I17" s="18">
        <f t="shared" si="3"/>
        <v>150</v>
      </c>
      <c r="J17" s="27">
        <f t="shared" si="4"/>
        <v>0.81454545454545457</v>
      </c>
      <c r="K17" s="27">
        <f t="shared" si="5"/>
        <v>0.74199999999999999</v>
      </c>
      <c r="L17" s="32">
        <f t="shared" si="6"/>
        <v>7.254545454545458E-2</v>
      </c>
    </row>
    <row r="18" spans="1:12" x14ac:dyDescent="0.4">
      <c r="A18" s="86" t="s">
        <v>160</v>
      </c>
      <c r="B18" s="69">
        <f>'10月(月間)'!B18-'[10]10月動向(20)'!B17</f>
        <v>1489</v>
      </c>
      <c r="C18" s="69">
        <f>'10月(月間)'!C18-'[10]10月動向(20)'!C17</f>
        <v>1467</v>
      </c>
      <c r="D18" s="27">
        <f t="shared" si="0"/>
        <v>1.0149965916837083</v>
      </c>
      <c r="E18" s="18">
        <f t="shared" si="1"/>
        <v>22</v>
      </c>
      <c r="F18" s="69">
        <f>'10月(月間)'!F18-'[10]10月動向(20)'!F17</f>
        <v>1650</v>
      </c>
      <c r="G18" s="69">
        <f>'10月(月間)'!G18-'[10]10月動向(20)'!G17</f>
        <v>1650</v>
      </c>
      <c r="H18" s="27">
        <f t="shared" si="2"/>
        <v>1</v>
      </c>
      <c r="I18" s="18">
        <f t="shared" si="3"/>
        <v>0</v>
      </c>
      <c r="J18" s="27">
        <f t="shared" si="4"/>
        <v>0.90242424242424246</v>
      </c>
      <c r="K18" s="27">
        <f t="shared" si="5"/>
        <v>0.88909090909090904</v>
      </c>
      <c r="L18" s="32">
        <f t="shared" si="6"/>
        <v>1.3333333333333419E-2</v>
      </c>
    </row>
    <row r="19" spans="1:12" x14ac:dyDescent="0.4">
      <c r="A19" s="86" t="s">
        <v>153</v>
      </c>
      <c r="B19" s="69">
        <f>'10月(月間)'!B19-'[10]10月動向(20)'!B18</f>
        <v>1784</v>
      </c>
      <c r="C19" s="69">
        <f>'10月(月間)'!C19-'[10]10月動向(20)'!C18</f>
        <v>1713</v>
      </c>
      <c r="D19" s="27">
        <f t="shared" si="0"/>
        <v>1.0414477524810275</v>
      </c>
      <c r="E19" s="18">
        <f t="shared" si="1"/>
        <v>71</v>
      </c>
      <c r="F19" s="69">
        <f>'10月(月間)'!F19-'[10]10月動向(20)'!F18</f>
        <v>2550</v>
      </c>
      <c r="G19" s="69">
        <f>'10月(月間)'!G19-'[10]10月動向(20)'!G18</f>
        <v>2267</v>
      </c>
      <c r="H19" s="27">
        <f t="shared" si="2"/>
        <v>1.1248345831495368</v>
      </c>
      <c r="I19" s="18">
        <f t="shared" si="3"/>
        <v>283</v>
      </c>
      <c r="J19" s="27">
        <f t="shared" si="4"/>
        <v>0.69960784313725488</v>
      </c>
      <c r="K19" s="27">
        <f t="shared" si="5"/>
        <v>0.75562417291574768</v>
      </c>
      <c r="L19" s="32">
        <f t="shared" si="6"/>
        <v>-5.6016329778492802E-2</v>
      </c>
    </row>
    <row r="20" spans="1:12" x14ac:dyDescent="0.4">
      <c r="A20" s="86" t="s">
        <v>161</v>
      </c>
      <c r="B20" s="69">
        <f>'10月(月間)'!B20-'[10]10月動向(20)'!B19</f>
        <v>2506</v>
      </c>
      <c r="C20" s="69">
        <f>'10月(月間)'!C20-'[10]10月動向(20)'!C19</f>
        <v>2199</v>
      </c>
      <c r="D20" s="23">
        <f t="shared" si="0"/>
        <v>1.1396089131423375</v>
      </c>
      <c r="E20" s="17">
        <f t="shared" si="1"/>
        <v>307</v>
      </c>
      <c r="F20" s="69">
        <f>'10月(月間)'!F20-'[10]10月動向(20)'!F19</f>
        <v>3300</v>
      </c>
      <c r="G20" s="69">
        <f>'10月(月間)'!G20-'[10]10月動向(20)'!G19</f>
        <v>3000</v>
      </c>
      <c r="H20" s="23">
        <f t="shared" si="2"/>
        <v>1.1000000000000001</v>
      </c>
      <c r="I20" s="17">
        <f t="shared" si="3"/>
        <v>300</v>
      </c>
      <c r="J20" s="23">
        <f t="shared" si="4"/>
        <v>0.7593939393939394</v>
      </c>
      <c r="K20" s="23">
        <f t="shared" si="5"/>
        <v>0.73299999999999998</v>
      </c>
      <c r="L20" s="22">
        <f t="shared" si="6"/>
        <v>2.6393939393939414E-2</v>
      </c>
    </row>
    <row r="21" spans="1:12" x14ac:dyDescent="0.4">
      <c r="A21" s="87" t="s">
        <v>159</v>
      </c>
      <c r="B21" s="69">
        <f>'10月(月間)'!B21-'[10]10月動向(20)'!B20</f>
        <v>1175</v>
      </c>
      <c r="C21" s="69">
        <f>'10月(月間)'!C21-'[10]10月動向(20)'!C20</f>
        <v>936</v>
      </c>
      <c r="D21" s="27">
        <f t="shared" si="0"/>
        <v>1.2553418803418803</v>
      </c>
      <c r="E21" s="18">
        <f t="shared" si="1"/>
        <v>239</v>
      </c>
      <c r="F21" s="69">
        <f>'10月(月間)'!F21-'[10]10月動向(20)'!F20</f>
        <v>1650</v>
      </c>
      <c r="G21" s="69">
        <f>'10月(月間)'!G21-'[10]10月動向(20)'!G20</f>
        <v>1650</v>
      </c>
      <c r="H21" s="27">
        <f t="shared" si="2"/>
        <v>1</v>
      </c>
      <c r="I21" s="18">
        <f t="shared" si="3"/>
        <v>0</v>
      </c>
      <c r="J21" s="27">
        <f t="shared" si="4"/>
        <v>0.71212121212121215</v>
      </c>
      <c r="K21" s="27">
        <f t="shared" si="5"/>
        <v>0.56727272727272726</v>
      </c>
      <c r="L21" s="32">
        <f t="shared" si="6"/>
        <v>0.14484848484848489</v>
      </c>
    </row>
    <row r="22" spans="1:12" x14ac:dyDescent="0.4">
      <c r="A22" s="87" t="s">
        <v>193</v>
      </c>
      <c r="B22" s="69">
        <f>'10月(月間)'!B22-'[10]10月動向(20)'!B21</f>
        <v>0</v>
      </c>
      <c r="C22" s="69">
        <f>'10月(月間)'!C22-'[10]10月動向(20)'!C21</f>
        <v>0</v>
      </c>
      <c r="D22" s="27" t="e">
        <f t="shared" si="0"/>
        <v>#DIV/0!</v>
      </c>
      <c r="E22" s="18">
        <f t="shared" si="1"/>
        <v>0</v>
      </c>
      <c r="F22" s="69">
        <f>'10月(月間)'!F22-'[10]10月動向(20)'!F21</f>
        <v>0</v>
      </c>
      <c r="G22" s="69">
        <f>'10月(月間)'!G22-'[10]10月動向(20)'!G21</f>
        <v>0</v>
      </c>
      <c r="H22" s="27" t="e">
        <f t="shared" si="2"/>
        <v>#DIV/0!</v>
      </c>
      <c r="I22" s="18">
        <f t="shared" si="3"/>
        <v>0</v>
      </c>
      <c r="J22" s="27" t="e">
        <f t="shared" si="4"/>
        <v>#DIV/0!</v>
      </c>
      <c r="K22" s="27" t="e">
        <f t="shared" si="5"/>
        <v>#DIV/0!</v>
      </c>
      <c r="L22" s="32" t="e">
        <f t="shared" si="6"/>
        <v>#DIV/0!</v>
      </c>
    </row>
    <row r="23" spans="1:12" x14ac:dyDescent="0.4">
      <c r="A23" s="86" t="s">
        <v>164</v>
      </c>
      <c r="B23" s="69">
        <f>'10月(月間)'!B23-'[10]10月動向(20)'!B22</f>
        <v>1387</v>
      </c>
      <c r="C23" s="69">
        <f>'10月(月間)'!C23-'[10]10月動向(20)'!C22</f>
        <v>1389</v>
      </c>
      <c r="D23" s="27">
        <f t="shared" si="0"/>
        <v>0.99856011519078469</v>
      </c>
      <c r="E23" s="18">
        <f t="shared" si="1"/>
        <v>-2</v>
      </c>
      <c r="F23" s="69">
        <f>'10月(月間)'!F23-'[10]10月動向(20)'!F22</f>
        <v>1650</v>
      </c>
      <c r="G23" s="69">
        <f>'10月(月間)'!G23-'[10]10月動向(20)'!G22</f>
        <v>1800</v>
      </c>
      <c r="H23" s="27">
        <f t="shared" si="2"/>
        <v>0.91666666666666663</v>
      </c>
      <c r="I23" s="18">
        <f t="shared" si="3"/>
        <v>-150</v>
      </c>
      <c r="J23" s="27">
        <f t="shared" si="4"/>
        <v>0.84060606060606058</v>
      </c>
      <c r="K23" s="27">
        <f t="shared" si="5"/>
        <v>0.77166666666666661</v>
      </c>
      <c r="L23" s="32">
        <f t="shared" si="6"/>
        <v>6.8939393939393967E-2</v>
      </c>
    </row>
    <row r="24" spans="1:12" x14ac:dyDescent="0.4">
      <c r="A24" s="86" t="s">
        <v>156</v>
      </c>
      <c r="B24" s="69">
        <f>'10月(月間)'!B24-'[10]10月動向(20)'!B23</f>
        <v>279</v>
      </c>
      <c r="C24" s="69">
        <f>'10月(月間)'!C24-'[10]10月動向(20)'!C23</f>
        <v>279</v>
      </c>
      <c r="D24" s="23">
        <f t="shared" si="0"/>
        <v>1</v>
      </c>
      <c r="E24" s="17">
        <f t="shared" si="1"/>
        <v>0</v>
      </c>
      <c r="F24" s="69">
        <f>'10月(月間)'!F24-'[10]10月動向(20)'!F23</f>
        <v>750</v>
      </c>
      <c r="G24" s="69">
        <f>'10月(月間)'!G24-'[10]10月動向(20)'!G23</f>
        <v>767</v>
      </c>
      <c r="H24" s="23">
        <f t="shared" si="2"/>
        <v>0.97783572359843551</v>
      </c>
      <c r="I24" s="17">
        <f t="shared" si="3"/>
        <v>-17</v>
      </c>
      <c r="J24" s="23">
        <f t="shared" si="4"/>
        <v>0.372</v>
      </c>
      <c r="K24" s="23">
        <f t="shared" si="5"/>
        <v>0.36375488917861798</v>
      </c>
      <c r="L24" s="22">
        <f t="shared" si="6"/>
        <v>8.2451108213820179E-3</v>
      </c>
    </row>
    <row r="25" spans="1:12" x14ac:dyDescent="0.4">
      <c r="A25" s="87" t="s">
        <v>163</v>
      </c>
      <c r="B25" s="69">
        <f>'10月(月間)'!B25-'[10]10月動向(20)'!B24</f>
        <v>1454</v>
      </c>
      <c r="C25" s="69">
        <f>'10月(月間)'!C25-'[10]10月動向(20)'!C24</f>
        <v>1513</v>
      </c>
      <c r="D25" s="27">
        <f t="shared" si="0"/>
        <v>0.96100462656972907</v>
      </c>
      <c r="E25" s="18">
        <f t="shared" si="1"/>
        <v>-59</v>
      </c>
      <c r="F25" s="69">
        <f>'10月(月間)'!F25-'[10]10月動向(20)'!F24</f>
        <v>1650</v>
      </c>
      <c r="G25" s="69">
        <f>'10月(月間)'!G25-'[10]10月動向(20)'!G24</f>
        <v>1650</v>
      </c>
      <c r="H25" s="27">
        <f t="shared" si="2"/>
        <v>1</v>
      </c>
      <c r="I25" s="18">
        <f t="shared" si="3"/>
        <v>0</v>
      </c>
      <c r="J25" s="27">
        <f t="shared" si="4"/>
        <v>0.88121212121212122</v>
      </c>
      <c r="K25" s="27">
        <f t="shared" si="5"/>
        <v>0.91696969696969699</v>
      </c>
      <c r="L25" s="32">
        <f t="shared" si="6"/>
        <v>-3.5757575757575766E-2</v>
      </c>
    </row>
    <row r="26" spans="1:12" x14ac:dyDescent="0.4">
      <c r="A26" s="86" t="s">
        <v>154</v>
      </c>
      <c r="B26" s="69">
        <f>'10月(月間)'!B26-'[10]10月動向(20)'!B25</f>
        <v>1245</v>
      </c>
      <c r="C26" s="69">
        <f>'10月(月間)'!C26-'[10]10月動向(20)'!C25</f>
        <v>1020</v>
      </c>
      <c r="D26" s="27">
        <f t="shared" si="0"/>
        <v>1.2205882352941178</v>
      </c>
      <c r="E26" s="18">
        <f t="shared" si="1"/>
        <v>225</v>
      </c>
      <c r="F26" s="69">
        <f>'10月(月間)'!F26-'[10]10月動向(20)'!F25</f>
        <v>1650</v>
      </c>
      <c r="G26" s="69">
        <f>'10月(月間)'!G26-'[10]10月動向(20)'!G25</f>
        <v>1650</v>
      </c>
      <c r="H26" s="27">
        <f t="shared" si="2"/>
        <v>1</v>
      </c>
      <c r="I26" s="18">
        <f t="shared" si="3"/>
        <v>0</v>
      </c>
      <c r="J26" s="27">
        <f t="shared" si="4"/>
        <v>0.75454545454545452</v>
      </c>
      <c r="K26" s="27">
        <f t="shared" si="5"/>
        <v>0.61818181818181817</v>
      </c>
      <c r="L26" s="32">
        <f t="shared" si="6"/>
        <v>0.13636363636363635</v>
      </c>
    </row>
    <row r="27" spans="1:12" x14ac:dyDescent="0.4">
      <c r="A27" s="87" t="s">
        <v>162</v>
      </c>
      <c r="B27" s="69">
        <f>'10月(月間)'!B27-'[10]10月動向(20)'!B26</f>
        <v>1083</v>
      </c>
      <c r="C27" s="69">
        <f>'10月(月間)'!C27-'[10]10月動向(20)'!C26</f>
        <v>1458</v>
      </c>
      <c r="D27" s="23">
        <f t="shared" si="0"/>
        <v>0.74279835390946503</v>
      </c>
      <c r="E27" s="17">
        <f t="shared" si="1"/>
        <v>-375</v>
      </c>
      <c r="F27" s="69">
        <f>'10月(月間)'!F27-'[10]10月動向(20)'!F26</f>
        <v>1650</v>
      </c>
      <c r="G27" s="69">
        <f>'10月(月間)'!G27-'[10]10月動向(20)'!G26</f>
        <v>1650</v>
      </c>
      <c r="H27" s="23">
        <f t="shared" si="2"/>
        <v>1</v>
      </c>
      <c r="I27" s="17">
        <f t="shared" si="3"/>
        <v>0</v>
      </c>
      <c r="J27" s="23">
        <f t="shared" si="4"/>
        <v>0.65636363636363637</v>
      </c>
      <c r="K27" s="23">
        <f t="shared" si="5"/>
        <v>0.88363636363636366</v>
      </c>
      <c r="L27" s="22">
        <f t="shared" si="6"/>
        <v>-0.22727272727272729</v>
      </c>
    </row>
    <row r="28" spans="1:12" x14ac:dyDescent="0.4">
      <c r="A28" s="87" t="s">
        <v>214</v>
      </c>
      <c r="B28" s="69">
        <f>'10月(月間)'!B28-'[10]10月動向(20)'!B27</f>
        <v>0</v>
      </c>
      <c r="C28" s="69">
        <f>'10月(月間)'!C28-'[10]10月動向(20)'!C27</f>
        <v>0</v>
      </c>
      <c r="D28" s="23" t="e">
        <f t="shared" si="0"/>
        <v>#DIV/0!</v>
      </c>
      <c r="E28" s="17">
        <f t="shared" si="1"/>
        <v>0</v>
      </c>
      <c r="F28" s="69">
        <f>'10月(月間)'!F28-'[10]10月動向(20)'!F27</f>
        <v>0</v>
      </c>
      <c r="G28" s="69">
        <f>'10月(月間)'!G28-'[10]10月動向(20)'!G27</f>
        <v>0</v>
      </c>
      <c r="H28" s="23" t="e">
        <f t="shared" si="2"/>
        <v>#DIV/0!</v>
      </c>
      <c r="I28" s="17">
        <f t="shared" si="3"/>
        <v>0</v>
      </c>
      <c r="J28" s="23" t="e">
        <f t="shared" si="4"/>
        <v>#DIV/0!</v>
      </c>
      <c r="K28" s="23" t="e">
        <f t="shared" si="5"/>
        <v>#DIV/0!</v>
      </c>
      <c r="L28" s="22" t="e">
        <f t="shared" si="6"/>
        <v>#DIV/0!</v>
      </c>
    </row>
    <row r="29" spans="1:12" x14ac:dyDescent="0.4">
      <c r="A29" s="87" t="s">
        <v>158</v>
      </c>
      <c r="B29" s="69">
        <f>'10月(月間)'!B29-'[10]10月動向(20)'!B28</f>
        <v>1247</v>
      </c>
      <c r="C29" s="69">
        <f>'10月(月間)'!C29-'[10]10月動向(20)'!C28</f>
        <v>953</v>
      </c>
      <c r="D29" s="23">
        <f t="shared" si="0"/>
        <v>1.3084994753410284</v>
      </c>
      <c r="E29" s="17">
        <f t="shared" si="1"/>
        <v>294</v>
      </c>
      <c r="F29" s="69">
        <f>'10月(月間)'!F29-'[10]10月動向(20)'!F28</f>
        <v>1650</v>
      </c>
      <c r="G29" s="69">
        <f>'10月(月間)'!G29-'[10]10月動向(20)'!G28</f>
        <v>1500</v>
      </c>
      <c r="H29" s="23">
        <f t="shared" si="2"/>
        <v>1.1000000000000001</v>
      </c>
      <c r="I29" s="17">
        <f t="shared" si="3"/>
        <v>150</v>
      </c>
      <c r="J29" s="23">
        <f t="shared" si="4"/>
        <v>0.75575757575757574</v>
      </c>
      <c r="K29" s="23">
        <f t="shared" si="5"/>
        <v>0.63533333333333331</v>
      </c>
      <c r="L29" s="22">
        <f t="shared" si="6"/>
        <v>0.12042424242424243</v>
      </c>
    </row>
    <row r="30" spans="1:12" x14ac:dyDescent="0.4">
      <c r="A30" s="107" t="s">
        <v>89</v>
      </c>
      <c r="B30" s="48">
        <f>SUM(B31:B32)</f>
        <v>844</v>
      </c>
      <c r="C30" s="48">
        <f>SUM(C31:C32)</f>
        <v>773</v>
      </c>
      <c r="D30" s="31">
        <f t="shared" si="0"/>
        <v>1.0918499353169469</v>
      </c>
      <c r="E30" s="19">
        <f t="shared" si="1"/>
        <v>71</v>
      </c>
      <c r="F30" s="48">
        <f>SUM(F31:F32)</f>
        <v>1287</v>
      </c>
      <c r="G30" s="48">
        <f>SUM(G31:G32)</f>
        <v>1287</v>
      </c>
      <c r="H30" s="31">
        <f t="shared" si="2"/>
        <v>1</v>
      </c>
      <c r="I30" s="19">
        <f t="shared" si="3"/>
        <v>0</v>
      </c>
      <c r="J30" s="31">
        <f t="shared" si="4"/>
        <v>0.65578865578865575</v>
      </c>
      <c r="K30" s="31">
        <f t="shared" si="5"/>
        <v>0.60062160062160064</v>
      </c>
      <c r="L30" s="30">
        <f t="shared" si="6"/>
        <v>5.5167055167055112E-2</v>
      </c>
    </row>
    <row r="31" spans="1:12" x14ac:dyDescent="0.4">
      <c r="A31" s="88" t="s">
        <v>152</v>
      </c>
      <c r="B31" s="69">
        <f>'10月(月間)'!B35-'[10]10月動向(20)'!B30</f>
        <v>530</v>
      </c>
      <c r="C31" s="69">
        <f>'10月(月間)'!C35-'[10]10月動向(20)'!C30</f>
        <v>513</v>
      </c>
      <c r="D31" s="25">
        <f t="shared" si="0"/>
        <v>1.0331384015594542</v>
      </c>
      <c r="E31" s="26">
        <f t="shared" si="1"/>
        <v>17</v>
      </c>
      <c r="F31" s="69">
        <f>'10月(月間)'!F35-'[10]10月動向(20)'!F30</f>
        <v>858</v>
      </c>
      <c r="G31" s="69">
        <f>'10月(月間)'!G35-'[10]10月動向(20)'!G30</f>
        <v>858</v>
      </c>
      <c r="H31" s="25">
        <f t="shared" si="2"/>
        <v>1</v>
      </c>
      <c r="I31" s="26">
        <f t="shared" si="3"/>
        <v>0</v>
      </c>
      <c r="J31" s="25">
        <f t="shared" si="4"/>
        <v>0.61771561771561767</v>
      </c>
      <c r="K31" s="25">
        <f t="shared" si="5"/>
        <v>0.59790209790209792</v>
      </c>
      <c r="L31" s="24">
        <f t="shared" si="6"/>
        <v>1.9813519813519753E-2</v>
      </c>
    </row>
    <row r="32" spans="1:12" x14ac:dyDescent="0.4">
      <c r="A32" s="86" t="s">
        <v>151</v>
      </c>
      <c r="B32" s="69">
        <f>'10月(月間)'!B36-'[10]10月動向(20)'!B31</f>
        <v>314</v>
      </c>
      <c r="C32" s="69">
        <f>'10月(月間)'!C36-'[10]10月動向(20)'!C31</f>
        <v>260</v>
      </c>
      <c r="D32" s="27">
        <f t="shared" si="0"/>
        <v>1.2076923076923076</v>
      </c>
      <c r="E32" s="18">
        <f t="shared" si="1"/>
        <v>54</v>
      </c>
      <c r="F32" s="69">
        <f>'10月(月間)'!F36-'[10]10月動向(20)'!F31</f>
        <v>429</v>
      </c>
      <c r="G32" s="69">
        <f>'10月(月間)'!G36-'[10]10月動向(20)'!G31</f>
        <v>429</v>
      </c>
      <c r="H32" s="27">
        <f t="shared" si="2"/>
        <v>1</v>
      </c>
      <c r="I32" s="18">
        <f t="shared" si="3"/>
        <v>0</v>
      </c>
      <c r="J32" s="27">
        <f t="shared" si="4"/>
        <v>0.73193473193473191</v>
      </c>
      <c r="K32" s="27">
        <f t="shared" si="5"/>
        <v>0.60606060606060608</v>
      </c>
      <c r="L32" s="32">
        <f t="shared" si="6"/>
        <v>0.12587412587412583</v>
      </c>
    </row>
    <row r="33" spans="1:12" s="13" customFormat="1" x14ac:dyDescent="0.4">
      <c r="A33" s="84" t="s">
        <v>93</v>
      </c>
      <c r="B33" s="43">
        <f>SUM(B34:B52)</f>
        <v>92434</v>
      </c>
      <c r="C33" s="43">
        <f>SUM(C34:C52)</f>
        <v>87153</v>
      </c>
      <c r="D33" s="20">
        <f t="shared" si="0"/>
        <v>1.0605945865317314</v>
      </c>
      <c r="E33" s="21">
        <f t="shared" si="1"/>
        <v>5281</v>
      </c>
      <c r="F33" s="43">
        <f>SUM(F34:F52)</f>
        <v>129163</v>
      </c>
      <c r="G33" s="43">
        <f>SUM(G34:G52)</f>
        <v>124164</v>
      </c>
      <c r="H33" s="20">
        <f t="shared" si="2"/>
        <v>1.0402612673560774</v>
      </c>
      <c r="I33" s="21">
        <f t="shared" si="3"/>
        <v>4999</v>
      </c>
      <c r="J33" s="20">
        <f t="shared" si="4"/>
        <v>0.71563837941206077</v>
      </c>
      <c r="K33" s="20">
        <f t="shared" si="5"/>
        <v>0.70191843046293612</v>
      </c>
      <c r="L33" s="33">
        <f t="shared" si="6"/>
        <v>1.371994894912465E-2</v>
      </c>
    </row>
    <row r="34" spans="1:12" x14ac:dyDescent="0.4">
      <c r="A34" s="86" t="s">
        <v>82</v>
      </c>
      <c r="B34" s="68">
        <f>'10月(月間)'!B38-'[10]10月動向(20)'!B33</f>
        <v>38189</v>
      </c>
      <c r="C34" s="68">
        <f>'10月(月間)'!C38-'[10]10月動向(20)'!C33</f>
        <v>36151</v>
      </c>
      <c r="D34" s="38">
        <f t="shared" si="0"/>
        <v>1.0563746507703797</v>
      </c>
      <c r="E34" s="41">
        <f t="shared" si="1"/>
        <v>2038</v>
      </c>
      <c r="F34" s="114">
        <f>'10月(月間)'!F38-'[10]10月動向(20)'!F33</f>
        <v>47305</v>
      </c>
      <c r="G34" s="68">
        <f>'10月(月間)'!G38-'[10]10月動向(20)'!G33</f>
        <v>46081</v>
      </c>
      <c r="H34" s="55">
        <f t="shared" si="2"/>
        <v>1.026561923569367</v>
      </c>
      <c r="I34" s="18">
        <f t="shared" si="3"/>
        <v>1224</v>
      </c>
      <c r="J34" s="27">
        <f t="shared" si="4"/>
        <v>0.80729309798118587</v>
      </c>
      <c r="K34" s="27">
        <f t="shared" si="5"/>
        <v>0.78450988476812566</v>
      </c>
      <c r="L34" s="32">
        <f t="shared" si="6"/>
        <v>2.2783213213060205E-2</v>
      </c>
    </row>
    <row r="35" spans="1:12" x14ac:dyDescent="0.4">
      <c r="A35" s="86" t="s">
        <v>150</v>
      </c>
      <c r="B35" s="64">
        <f>'10月(月間)'!B39-'[10]10月動向(20)'!B34</f>
        <v>7097</v>
      </c>
      <c r="C35" s="64">
        <f>'10月(月間)'!C39-'[10]10月動向(20)'!C34</f>
        <v>8228</v>
      </c>
      <c r="D35" s="25">
        <f t="shared" si="0"/>
        <v>0.86254253767622746</v>
      </c>
      <c r="E35" s="17">
        <f t="shared" si="1"/>
        <v>-1131</v>
      </c>
      <c r="F35" s="71">
        <f>'10月(月間)'!F39-'[10]10月動向(20)'!F34</f>
        <v>9427</v>
      </c>
      <c r="G35" s="64">
        <f>'10月(月間)'!G39-'[10]10月動向(20)'!G34</f>
        <v>12111</v>
      </c>
      <c r="H35" s="55">
        <f t="shared" si="2"/>
        <v>0.77838328792007261</v>
      </c>
      <c r="I35" s="18">
        <f t="shared" si="3"/>
        <v>-2684</v>
      </c>
      <c r="J35" s="27">
        <f t="shared" si="4"/>
        <v>0.75283759414447859</v>
      </c>
      <c r="K35" s="27">
        <f t="shared" si="5"/>
        <v>0.67938237965485926</v>
      </c>
      <c r="L35" s="32">
        <f t="shared" si="6"/>
        <v>7.3455214489619336E-2</v>
      </c>
    </row>
    <row r="36" spans="1:12" x14ac:dyDescent="0.4">
      <c r="A36" s="86" t="s">
        <v>149</v>
      </c>
      <c r="B36" s="64">
        <f>'10月(月間)'!B40-'[10]10月動向(20)'!B35</f>
        <v>6988</v>
      </c>
      <c r="C36" s="64">
        <f>'10月(月間)'!C40-'[10]10月動向(20)'!C35</f>
        <v>4223</v>
      </c>
      <c r="D36" s="25">
        <f t="shared" si="0"/>
        <v>1.6547478096140185</v>
      </c>
      <c r="E36" s="17">
        <f t="shared" si="1"/>
        <v>2765</v>
      </c>
      <c r="F36" s="71">
        <f>'10月(月間)'!F40-'[10]10月動向(20)'!F35</f>
        <v>12594</v>
      </c>
      <c r="G36" s="64">
        <f>'10月(月間)'!G40-'[10]10月動向(20)'!G35</f>
        <v>6336</v>
      </c>
      <c r="H36" s="55">
        <f t="shared" si="2"/>
        <v>1.987689393939394</v>
      </c>
      <c r="I36" s="18">
        <f t="shared" si="3"/>
        <v>6258</v>
      </c>
      <c r="J36" s="27">
        <f t="shared" si="4"/>
        <v>0.55486739717325706</v>
      </c>
      <c r="K36" s="27">
        <f t="shared" si="5"/>
        <v>0.66650883838383834</v>
      </c>
      <c r="L36" s="32">
        <f t="shared" si="6"/>
        <v>-0.11164144121058128</v>
      </c>
    </row>
    <row r="37" spans="1:12" x14ac:dyDescent="0.4">
      <c r="A37" s="86" t="s">
        <v>80</v>
      </c>
      <c r="B37" s="64">
        <f>'10月(月間)'!B41-'[10]10月動向(20)'!B36</f>
        <v>13536</v>
      </c>
      <c r="C37" s="64">
        <f>'10月(月間)'!C41-'[10]10月動向(20)'!C36</f>
        <v>13072</v>
      </c>
      <c r="D37" s="25">
        <f t="shared" si="0"/>
        <v>1.0354957160342717</v>
      </c>
      <c r="E37" s="17">
        <f t="shared" si="1"/>
        <v>464</v>
      </c>
      <c r="F37" s="71">
        <f>'10月(月間)'!F41-'[10]10月動向(20)'!F36</f>
        <v>19863</v>
      </c>
      <c r="G37" s="64">
        <f>'10月(月間)'!G41-'[10]10月動向(20)'!G36</f>
        <v>19866</v>
      </c>
      <c r="H37" s="55">
        <f t="shared" si="2"/>
        <v>0.99984898822108126</v>
      </c>
      <c r="I37" s="18">
        <f t="shared" si="3"/>
        <v>-3</v>
      </c>
      <c r="J37" s="27">
        <f t="shared" si="4"/>
        <v>0.68146805618486639</v>
      </c>
      <c r="K37" s="27">
        <f t="shared" si="5"/>
        <v>0.65800865800865804</v>
      </c>
      <c r="L37" s="32">
        <f t="shared" si="6"/>
        <v>2.3459398176208346E-2</v>
      </c>
    </row>
    <row r="38" spans="1:12" x14ac:dyDescent="0.4">
      <c r="A38" s="86" t="s">
        <v>81</v>
      </c>
      <c r="B38" s="64">
        <f>'10月(月間)'!B42-'[10]10月動向(20)'!B37</f>
        <v>6243</v>
      </c>
      <c r="C38" s="64">
        <f>'10月(月間)'!C42-'[10]10月動向(20)'!C37</f>
        <v>6508</v>
      </c>
      <c r="D38" s="25">
        <f t="shared" si="0"/>
        <v>0.9592808850645359</v>
      </c>
      <c r="E38" s="17">
        <f t="shared" si="1"/>
        <v>-265</v>
      </c>
      <c r="F38" s="71">
        <f>'10月(月間)'!F42-'[10]10月動向(20)'!F37</f>
        <v>9284</v>
      </c>
      <c r="G38" s="64">
        <f>'10月(月間)'!G42-'[10]10月動向(20)'!G37</f>
        <v>9089</v>
      </c>
      <c r="H38" s="55">
        <f t="shared" si="2"/>
        <v>1.0214545054461437</v>
      </c>
      <c r="I38" s="18">
        <f t="shared" si="3"/>
        <v>195</v>
      </c>
      <c r="J38" s="27">
        <f t="shared" si="4"/>
        <v>0.67244722102542009</v>
      </c>
      <c r="K38" s="27">
        <f t="shared" si="5"/>
        <v>0.71603036637693918</v>
      </c>
      <c r="L38" s="32">
        <f t="shared" si="6"/>
        <v>-4.3583145351519081E-2</v>
      </c>
    </row>
    <row r="39" spans="1:12" x14ac:dyDescent="0.4">
      <c r="A39" s="86" t="s">
        <v>79</v>
      </c>
      <c r="B39" s="64">
        <f>'10月(月間)'!B43-'[10]10月動向(20)'!B38</f>
        <v>2114</v>
      </c>
      <c r="C39" s="64">
        <f>'10月(月間)'!C43-'[10]10月動向(20)'!C38</f>
        <v>2193</v>
      </c>
      <c r="D39" s="25">
        <f t="shared" si="0"/>
        <v>0.9639762881896945</v>
      </c>
      <c r="E39" s="17">
        <f t="shared" si="1"/>
        <v>-79</v>
      </c>
      <c r="F39" s="71">
        <f>'10月(月間)'!F43-'[10]10月動向(20)'!F38</f>
        <v>3167</v>
      </c>
      <c r="G39" s="64">
        <f>'10月(月間)'!G43-'[10]10月動向(20)'!G38</f>
        <v>3168</v>
      </c>
      <c r="H39" s="55">
        <f t="shared" si="2"/>
        <v>0.99968434343434343</v>
      </c>
      <c r="I39" s="18">
        <f t="shared" si="3"/>
        <v>-1</v>
      </c>
      <c r="J39" s="27">
        <f t="shared" si="4"/>
        <v>0.66750868329649515</v>
      </c>
      <c r="K39" s="27">
        <f t="shared" si="5"/>
        <v>0.69223484848484851</v>
      </c>
      <c r="L39" s="32">
        <f t="shared" si="6"/>
        <v>-2.4726165188353355E-2</v>
      </c>
    </row>
    <row r="40" spans="1:12" x14ac:dyDescent="0.4">
      <c r="A40" s="86" t="s">
        <v>148</v>
      </c>
      <c r="B40" s="64">
        <f>'10月(月間)'!B44-'[10]10月動向(20)'!B39</f>
        <v>1169</v>
      </c>
      <c r="C40" s="64">
        <f>'10月(月間)'!C44-'[10]10月動向(20)'!C39</f>
        <v>953</v>
      </c>
      <c r="D40" s="25">
        <f t="shared" si="0"/>
        <v>1.2266526757607554</v>
      </c>
      <c r="E40" s="17">
        <f t="shared" si="1"/>
        <v>216</v>
      </c>
      <c r="F40" s="71">
        <f>'10月(月間)'!F44-'[10]10月動向(20)'!F39</f>
        <v>1826</v>
      </c>
      <c r="G40" s="64">
        <f>'10月(月間)'!G44-'[10]10月動向(20)'!G39</f>
        <v>2236</v>
      </c>
      <c r="H40" s="55">
        <f t="shared" si="2"/>
        <v>0.81663685152057242</v>
      </c>
      <c r="I40" s="18">
        <f t="shared" si="3"/>
        <v>-410</v>
      </c>
      <c r="J40" s="27">
        <f t="shared" si="4"/>
        <v>0.64019715224534501</v>
      </c>
      <c r="K40" s="27">
        <f t="shared" si="5"/>
        <v>0.42620751341681573</v>
      </c>
      <c r="L40" s="32">
        <f t="shared" si="6"/>
        <v>0.21398963882852928</v>
      </c>
    </row>
    <row r="41" spans="1:12" x14ac:dyDescent="0.4">
      <c r="A41" s="86" t="s">
        <v>78</v>
      </c>
      <c r="B41" s="70">
        <f>'10月(月間)'!B45-'[10]10月動向(20)'!B40</f>
        <v>2539</v>
      </c>
      <c r="C41" s="70">
        <f>'10月(月間)'!C45-'[10]10月動向(20)'!C40</f>
        <v>2133</v>
      </c>
      <c r="D41" s="25">
        <f t="shared" si="0"/>
        <v>1.1903422409751523</v>
      </c>
      <c r="E41" s="17">
        <f t="shared" si="1"/>
        <v>406</v>
      </c>
      <c r="F41" s="71">
        <f>'10月(月間)'!F45-'[10]10月動向(20)'!F40</f>
        <v>3168</v>
      </c>
      <c r="G41" s="64">
        <f>'10月(月間)'!G45-'[10]10月動向(20)'!G40</f>
        <v>2880</v>
      </c>
      <c r="H41" s="55">
        <f t="shared" si="2"/>
        <v>1.1000000000000001</v>
      </c>
      <c r="I41" s="18">
        <f t="shared" si="3"/>
        <v>288</v>
      </c>
      <c r="J41" s="27">
        <f t="shared" si="4"/>
        <v>0.80145202020202022</v>
      </c>
      <c r="K41" s="27">
        <f t="shared" si="5"/>
        <v>0.74062499999999998</v>
      </c>
      <c r="L41" s="32">
        <f t="shared" si="6"/>
        <v>6.0827020202020243E-2</v>
      </c>
    </row>
    <row r="42" spans="1:12" x14ac:dyDescent="0.4">
      <c r="A42" s="136" t="s">
        <v>77</v>
      </c>
      <c r="B42" s="133">
        <f>'10月(月間)'!B46-'[10]10月動向(20)'!B41</f>
        <v>1635</v>
      </c>
      <c r="C42" s="64">
        <f>'10月(月間)'!C46-'[10]10月動向(20)'!C41</f>
        <v>1703</v>
      </c>
      <c r="D42" s="25">
        <f t="shared" si="0"/>
        <v>0.96007046388725781</v>
      </c>
      <c r="E42" s="17">
        <f t="shared" si="1"/>
        <v>-68</v>
      </c>
      <c r="F42" s="71">
        <f>'10月(月間)'!F46-'[10]10月動向(20)'!F41</f>
        <v>3168</v>
      </c>
      <c r="G42" s="64">
        <f>'10月(月間)'!G46-'[10]10月動向(20)'!G41</f>
        <v>3168</v>
      </c>
      <c r="H42" s="55">
        <f t="shared" si="2"/>
        <v>1</v>
      </c>
      <c r="I42" s="18">
        <f t="shared" si="3"/>
        <v>0</v>
      </c>
      <c r="J42" s="27">
        <f t="shared" si="4"/>
        <v>0.51609848484848486</v>
      </c>
      <c r="K42" s="23">
        <f t="shared" si="5"/>
        <v>0.53756313131313127</v>
      </c>
      <c r="L42" s="22">
        <f t="shared" si="6"/>
        <v>-2.1464646464646409E-2</v>
      </c>
    </row>
    <row r="43" spans="1:12" x14ac:dyDescent="0.4">
      <c r="A43" s="86" t="s">
        <v>95</v>
      </c>
      <c r="B43" s="70">
        <f>'10月(月間)'!B47-'[10]10月動向(20)'!B42</f>
        <v>900</v>
      </c>
      <c r="C43" s="70">
        <f>'10月(月間)'!C47-'[10]10月動向(20)'!C42</f>
        <v>841</v>
      </c>
      <c r="D43" s="25">
        <f t="shared" si="0"/>
        <v>1.070154577883472</v>
      </c>
      <c r="E43" s="18">
        <f t="shared" si="1"/>
        <v>59</v>
      </c>
      <c r="F43" s="71">
        <f>'10月(月間)'!F47-'[10]10月動向(20)'!F42</f>
        <v>1826</v>
      </c>
      <c r="G43" s="64">
        <f>'10月(月間)'!G47-'[10]10月動向(20)'!G42</f>
        <v>1826</v>
      </c>
      <c r="H43" s="55">
        <f t="shared" si="2"/>
        <v>1</v>
      </c>
      <c r="I43" s="18">
        <f t="shared" si="3"/>
        <v>0</v>
      </c>
      <c r="J43" s="27">
        <f t="shared" si="4"/>
        <v>0.49288061336254108</v>
      </c>
      <c r="K43" s="27">
        <f t="shared" si="5"/>
        <v>0.46056955093099672</v>
      </c>
      <c r="L43" s="32">
        <f t="shared" si="6"/>
        <v>3.2311062431544357E-2</v>
      </c>
    </row>
    <row r="44" spans="1:12" x14ac:dyDescent="0.4">
      <c r="A44" s="92" t="s">
        <v>92</v>
      </c>
      <c r="B44" s="133">
        <f>'10月(月間)'!B48-'[10]10月動向(20)'!B43</f>
        <v>1630</v>
      </c>
      <c r="C44" s="64">
        <f>'10月(月間)'!C48-'[10]10月動向(20)'!C43</f>
        <v>1480</v>
      </c>
      <c r="D44" s="25">
        <f t="shared" si="0"/>
        <v>1.1013513513513513</v>
      </c>
      <c r="E44" s="18">
        <f t="shared" si="1"/>
        <v>150</v>
      </c>
      <c r="F44" s="71">
        <f>'10月(月間)'!F48-'[10]10月動向(20)'!F43</f>
        <v>3159</v>
      </c>
      <c r="G44" s="64">
        <f>'10月(月間)'!G48-'[10]10月動向(20)'!G43</f>
        <v>3168</v>
      </c>
      <c r="H44" s="52">
        <f t="shared" si="2"/>
        <v>0.99715909090909094</v>
      </c>
      <c r="I44" s="18">
        <f t="shared" si="3"/>
        <v>-9</v>
      </c>
      <c r="J44" s="27">
        <f t="shared" si="4"/>
        <v>0.51598607154162712</v>
      </c>
      <c r="K44" s="27">
        <f t="shared" si="5"/>
        <v>0.46717171717171718</v>
      </c>
      <c r="L44" s="32">
        <f t="shared" si="6"/>
        <v>4.881435436990994E-2</v>
      </c>
    </row>
    <row r="45" spans="1:12" x14ac:dyDescent="0.4">
      <c r="A45" s="86" t="s">
        <v>74</v>
      </c>
      <c r="B45" s="70">
        <f>'10月(月間)'!B49-'[10]10月動向(20)'!B44</f>
        <v>3166</v>
      </c>
      <c r="C45" s="70">
        <f>'10月(月間)'!C49-'[10]10月動向(20)'!C44</f>
        <v>2926</v>
      </c>
      <c r="D45" s="25">
        <f t="shared" si="0"/>
        <v>1.0820232399179768</v>
      </c>
      <c r="E45" s="18">
        <f t="shared" si="1"/>
        <v>240</v>
      </c>
      <c r="F45" s="71">
        <f>'10月(月間)'!F49-'[10]10月動向(20)'!F44</f>
        <v>4157</v>
      </c>
      <c r="G45" s="64">
        <f>'10月(月間)'!G49-'[10]10月動向(20)'!G44</f>
        <v>4028</v>
      </c>
      <c r="H45" s="52">
        <f t="shared" si="2"/>
        <v>1.0320258192651439</v>
      </c>
      <c r="I45" s="18">
        <f t="shared" si="3"/>
        <v>129</v>
      </c>
      <c r="J45" s="27">
        <f t="shared" si="4"/>
        <v>0.76160692807312969</v>
      </c>
      <c r="K45" s="27">
        <f t="shared" si="5"/>
        <v>0.72641509433962259</v>
      </c>
      <c r="L45" s="32">
        <f t="shared" si="6"/>
        <v>3.5191833733507094E-2</v>
      </c>
    </row>
    <row r="46" spans="1:12" x14ac:dyDescent="0.4">
      <c r="A46" s="92" t="s">
        <v>76</v>
      </c>
      <c r="B46" s="133">
        <f>'10月(月間)'!B50-'[10]10月動向(20)'!B45</f>
        <v>942</v>
      </c>
      <c r="C46" s="64">
        <f>'10月(月間)'!C50-'[10]10月動向(20)'!C45</f>
        <v>821</v>
      </c>
      <c r="D46" s="25">
        <f t="shared" si="0"/>
        <v>1.1473812423873324</v>
      </c>
      <c r="E46" s="18">
        <f t="shared" si="1"/>
        <v>121</v>
      </c>
      <c r="F46" s="71">
        <f>'10月(月間)'!F50-'[10]10月動向(20)'!F45</f>
        <v>1386</v>
      </c>
      <c r="G46" s="64">
        <f>'10月(月間)'!G50-'[10]10月動向(20)'!G45</f>
        <v>1374</v>
      </c>
      <c r="H46" s="52">
        <f t="shared" si="2"/>
        <v>1.0087336244541485</v>
      </c>
      <c r="I46" s="18">
        <f t="shared" si="3"/>
        <v>12</v>
      </c>
      <c r="J46" s="27">
        <f t="shared" si="4"/>
        <v>0.67965367965367962</v>
      </c>
      <c r="K46" s="27">
        <f t="shared" si="5"/>
        <v>0.59752547307132464</v>
      </c>
      <c r="L46" s="32">
        <f t="shared" si="6"/>
        <v>8.2128206582354979E-2</v>
      </c>
    </row>
    <row r="47" spans="1:12" x14ac:dyDescent="0.4">
      <c r="A47" s="92" t="s">
        <v>75</v>
      </c>
      <c r="B47" s="139">
        <f>'10月(月間)'!B51-'[10]10月動向(20)'!B46</f>
        <v>1198</v>
      </c>
      <c r="C47" s="69">
        <f>'10月(月間)'!C51-'[10]10月動向(20)'!C46</f>
        <v>1156</v>
      </c>
      <c r="D47" s="25">
        <f t="shared" si="0"/>
        <v>1.0363321799307958</v>
      </c>
      <c r="E47" s="18">
        <f t="shared" si="1"/>
        <v>42</v>
      </c>
      <c r="F47" s="71">
        <f>'10月(月間)'!F51-'[10]10月動向(20)'!F46</f>
        <v>1386</v>
      </c>
      <c r="G47" s="64">
        <f>'10月(月間)'!G51-'[10]10月動向(20)'!G46</f>
        <v>1386</v>
      </c>
      <c r="H47" s="52">
        <f t="shared" si="2"/>
        <v>1</v>
      </c>
      <c r="I47" s="18">
        <f t="shared" si="3"/>
        <v>0</v>
      </c>
      <c r="J47" s="27">
        <f t="shared" si="4"/>
        <v>0.86435786435786433</v>
      </c>
      <c r="K47" s="27">
        <f t="shared" si="5"/>
        <v>0.83405483405483405</v>
      </c>
      <c r="L47" s="32">
        <f t="shared" si="6"/>
        <v>3.0303030303030276E-2</v>
      </c>
    </row>
    <row r="48" spans="1:12" x14ac:dyDescent="0.4">
      <c r="A48" s="86" t="s">
        <v>147</v>
      </c>
      <c r="B48" s="64">
        <f>'10月(月間)'!B52-'[10]10月動向(20)'!B47</f>
        <v>585</v>
      </c>
      <c r="C48" s="64">
        <f>'10月(月間)'!C52-'[10]10月動向(20)'!C47</f>
        <v>768</v>
      </c>
      <c r="D48" s="25">
        <f t="shared" si="0"/>
        <v>0.76171875</v>
      </c>
      <c r="E48" s="18">
        <f t="shared" si="1"/>
        <v>-183</v>
      </c>
      <c r="F48" s="71">
        <f>'10月(月間)'!F52-'[10]10月動向(20)'!F47</f>
        <v>1826</v>
      </c>
      <c r="G48" s="64">
        <f>'10月(月間)'!G52-'[10]10月動向(20)'!G47</f>
        <v>1826</v>
      </c>
      <c r="H48" s="52">
        <f t="shared" si="2"/>
        <v>1</v>
      </c>
      <c r="I48" s="18">
        <f t="shared" si="3"/>
        <v>0</v>
      </c>
      <c r="J48" s="27">
        <f t="shared" si="4"/>
        <v>0.3203723986856517</v>
      </c>
      <c r="K48" s="27">
        <f t="shared" si="5"/>
        <v>0.42059145673603504</v>
      </c>
      <c r="L48" s="32">
        <f t="shared" si="6"/>
        <v>-0.10021905805038334</v>
      </c>
    </row>
    <row r="49" spans="1:12" x14ac:dyDescent="0.4">
      <c r="A49" s="86" t="s">
        <v>98</v>
      </c>
      <c r="B49" s="70">
        <f>'10月(月間)'!B53-'[10]10月動向(20)'!B48</f>
        <v>1253</v>
      </c>
      <c r="C49" s="70">
        <f>'10月(月間)'!C53-'[10]10月動向(20)'!C48</f>
        <v>1185</v>
      </c>
      <c r="D49" s="25">
        <f t="shared" si="0"/>
        <v>1.0573839662447257</v>
      </c>
      <c r="E49" s="18">
        <f t="shared" si="1"/>
        <v>68</v>
      </c>
      <c r="F49" s="71">
        <f>'10月(月間)'!F53-'[10]10月動向(20)'!F48</f>
        <v>1463</v>
      </c>
      <c r="G49" s="64">
        <f>'10月(月間)'!G53-'[10]10月動向(20)'!G48</f>
        <v>1386</v>
      </c>
      <c r="H49" s="52">
        <f t="shared" si="2"/>
        <v>1.0555555555555556</v>
      </c>
      <c r="I49" s="18">
        <f t="shared" si="3"/>
        <v>77</v>
      </c>
      <c r="J49" s="27">
        <f t="shared" si="4"/>
        <v>0.8564593301435407</v>
      </c>
      <c r="K49" s="27">
        <f t="shared" si="5"/>
        <v>0.85497835497835495</v>
      </c>
      <c r="L49" s="32">
        <f t="shared" si="6"/>
        <v>1.4809751651857495E-3</v>
      </c>
    </row>
    <row r="50" spans="1:12" x14ac:dyDescent="0.4">
      <c r="A50" s="92" t="s">
        <v>146</v>
      </c>
      <c r="B50" s="133">
        <f>'10月(月間)'!B54-'[10]10月動向(20)'!B49</f>
        <v>1074</v>
      </c>
      <c r="C50" s="64">
        <f>'10月(月間)'!C54-'[10]10月動向(20)'!C49</f>
        <v>1019</v>
      </c>
      <c r="D50" s="25">
        <f t="shared" si="0"/>
        <v>1.0539744847890089</v>
      </c>
      <c r="E50" s="18">
        <f t="shared" si="1"/>
        <v>55</v>
      </c>
      <c r="F50" s="71">
        <f>'10月(月間)'!F54-'[10]10月動向(20)'!F49</f>
        <v>1386</v>
      </c>
      <c r="G50" s="64">
        <f>'10月(月間)'!G54-'[10]10月動向(20)'!G49</f>
        <v>1463</v>
      </c>
      <c r="H50" s="52">
        <f t="shared" si="2"/>
        <v>0.94736842105263153</v>
      </c>
      <c r="I50" s="18">
        <f t="shared" si="3"/>
        <v>-77</v>
      </c>
      <c r="J50" s="27">
        <f t="shared" si="4"/>
        <v>0.77489177489177485</v>
      </c>
      <c r="K50" s="27">
        <f t="shared" si="5"/>
        <v>0.69651401230348597</v>
      </c>
      <c r="L50" s="32">
        <f t="shared" si="6"/>
        <v>7.837776258828888E-2</v>
      </c>
    </row>
    <row r="51" spans="1:12" x14ac:dyDescent="0.4">
      <c r="A51" s="92" t="s">
        <v>145</v>
      </c>
      <c r="B51" s="133">
        <f>'10月(月間)'!B55-'[10]10月動向(20)'!B50</f>
        <v>994</v>
      </c>
      <c r="C51" s="64">
        <f>'10月(月間)'!C55-'[10]10月動向(20)'!C50</f>
        <v>883</v>
      </c>
      <c r="D51" s="25">
        <f t="shared" si="0"/>
        <v>1.1257078142695356</v>
      </c>
      <c r="E51" s="18">
        <f t="shared" si="1"/>
        <v>111</v>
      </c>
      <c r="F51" s="71">
        <f>'10月(月間)'!F55-'[10]10月動向(20)'!F50</f>
        <v>1386</v>
      </c>
      <c r="G51" s="64">
        <f>'10月(月間)'!G55-'[10]10月動向(20)'!G50</f>
        <v>1386</v>
      </c>
      <c r="H51" s="52">
        <f t="shared" si="2"/>
        <v>1</v>
      </c>
      <c r="I51" s="18">
        <f t="shared" si="3"/>
        <v>0</v>
      </c>
      <c r="J51" s="27">
        <f t="shared" si="4"/>
        <v>0.71717171717171713</v>
      </c>
      <c r="K51" s="27">
        <f t="shared" si="5"/>
        <v>0.63708513708513703</v>
      </c>
      <c r="L51" s="32">
        <f t="shared" si="6"/>
        <v>8.0086580086580095E-2</v>
      </c>
    </row>
    <row r="52" spans="1:12" x14ac:dyDescent="0.4">
      <c r="A52" s="85" t="s">
        <v>144</v>
      </c>
      <c r="B52" s="111">
        <f>'10月(月間)'!B56-'[10]10月動向(20)'!B51</f>
        <v>1182</v>
      </c>
      <c r="C52" s="111">
        <f>'10月(月間)'!C56-'[10]10月動向(20)'!C51</f>
        <v>910</v>
      </c>
      <c r="D52" s="60">
        <f t="shared" si="0"/>
        <v>1.2989010989010989</v>
      </c>
      <c r="E52" s="16">
        <f t="shared" si="1"/>
        <v>272</v>
      </c>
      <c r="F52" s="138">
        <f>'10月(月間)'!F56-'[10]10月動向(20)'!F51</f>
        <v>1386</v>
      </c>
      <c r="G52" s="111">
        <f>'10月(月間)'!G56-'[10]10月動向(20)'!G51</f>
        <v>1386</v>
      </c>
      <c r="H52" s="134">
        <f t="shared" si="2"/>
        <v>1</v>
      </c>
      <c r="I52" s="16">
        <f t="shared" si="3"/>
        <v>0</v>
      </c>
      <c r="J52" s="36">
        <f t="shared" si="4"/>
        <v>0.8528138528138528</v>
      </c>
      <c r="K52" s="36">
        <f t="shared" si="5"/>
        <v>0.65656565656565657</v>
      </c>
      <c r="L52" s="35">
        <f t="shared" si="6"/>
        <v>0.19624819624819623</v>
      </c>
    </row>
    <row r="53" spans="1:12" x14ac:dyDescent="0.4">
      <c r="C53" s="12"/>
      <c r="D53" s="14"/>
      <c r="E53" s="14"/>
      <c r="F53" s="12"/>
      <c r="G53" s="12"/>
      <c r="H53" s="14"/>
      <c r="I53" s="14"/>
      <c r="J53" s="12"/>
      <c r="K53" s="12"/>
    </row>
    <row r="54" spans="1:12" x14ac:dyDescent="0.4">
      <c r="C54" s="12"/>
      <c r="D54" s="14"/>
      <c r="E54" s="14"/>
      <c r="F54" s="12"/>
      <c r="G54" s="12"/>
      <c r="H54" s="14"/>
      <c r="I54" s="14"/>
      <c r="J54" s="12"/>
      <c r="K54" s="12"/>
    </row>
    <row r="55" spans="1:12" x14ac:dyDescent="0.4">
      <c r="C55" s="12"/>
      <c r="E55" s="14"/>
      <c r="G55" s="12"/>
      <c r="I55" s="14"/>
      <c r="K55" s="12"/>
    </row>
    <row r="56" spans="1:12" x14ac:dyDescent="0.4">
      <c r="C56" s="12"/>
      <c r="E56" s="14"/>
      <c r="G56" s="12"/>
      <c r="I56" s="14"/>
      <c r="K56" s="12"/>
    </row>
    <row r="57" spans="1:12" x14ac:dyDescent="0.4">
      <c r="C57" s="12"/>
      <c r="E57" s="14"/>
      <c r="G57" s="12"/>
      <c r="I57" s="14"/>
      <c r="K57" s="12"/>
    </row>
    <row r="58" spans="1:12" x14ac:dyDescent="0.4">
      <c r="C58" s="12"/>
      <c r="E58" s="14"/>
      <c r="G58" s="12"/>
      <c r="I58" s="14"/>
      <c r="K58" s="12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2005年月間（上中下旬）動向10月</oddHeader>
    <oddFooter>&amp;L沖縄県&amp;C&amp;P ﾍﾟｰｼﾞ&amp;R&amp;D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0.87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11月(月間)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136</v>
      </c>
      <c r="C4" s="177" t="s">
        <v>233</v>
      </c>
      <c r="D4" s="176" t="s">
        <v>87</v>
      </c>
      <c r="E4" s="176"/>
      <c r="F4" s="173" t="str">
        <f>+B4</f>
        <v>(05'11/1～30)</v>
      </c>
      <c r="G4" s="173" t="str">
        <f>+C4</f>
        <v>(04'11/1～30)</v>
      </c>
      <c r="H4" s="176" t="s">
        <v>87</v>
      </c>
      <c r="I4" s="176"/>
      <c r="J4" s="173" t="str">
        <f>+B4</f>
        <v>(05'11/1～30)</v>
      </c>
      <c r="K4" s="173" t="str">
        <f>+C4</f>
        <v>(04'11/1～30)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+B7+B36</f>
        <v>483121</v>
      </c>
      <c r="C6" s="43">
        <f>+C7+C36</f>
        <v>441871</v>
      </c>
      <c r="D6" s="20">
        <f t="shared" ref="D6:D36" si="0">+B6/C6</f>
        <v>1.0933530374249498</v>
      </c>
      <c r="E6" s="21">
        <f t="shared" ref="E6:E37" si="1">+B6-C6</f>
        <v>41250</v>
      </c>
      <c r="F6" s="43">
        <f>+F7+F36</f>
        <v>678904</v>
      </c>
      <c r="G6" s="43">
        <f>+G7+G36</f>
        <v>652792</v>
      </c>
      <c r="H6" s="20">
        <f t="shared" ref="H6:H37" si="2">+F6/G6</f>
        <v>1.0400004902020858</v>
      </c>
      <c r="I6" s="21">
        <f t="shared" ref="I6:I37" si="3">+F6-G6</f>
        <v>26112</v>
      </c>
      <c r="J6" s="20">
        <f t="shared" ref="J6:J37" si="4">+B6/F6</f>
        <v>0.71161902124600829</v>
      </c>
      <c r="K6" s="20">
        <f t="shared" ref="K6:K37" si="5">+C6/G6</f>
        <v>0.67689401830904794</v>
      </c>
      <c r="L6" s="33">
        <f t="shared" ref="L6:L37" si="6">+J6-K6</f>
        <v>3.4725002936960347E-2</v>
      </c>
    </row>
    <row r="7" spans="1:12" s="13" customFormat="1" x14ac:dyDescent="0.4">
      <c r="A7" s="84" t="s">
        <v>84</v>
      </c>
      <c r="B7" s="43">
        <f>+B8+B15+B33</f>
        <v>236099</v>
      </c>
      <c r="C7" s="43">
        <f>+C8+C15+C33</f>
        <v>214092</v>
      </c>
      <c r="D7" s="20">
        <f t="shared" si="0"/>
        <v>1.1027922575341442</v>
      </c>
      <c r="E7" s="21">
        <f t="shared" si="1"/>
        <v>22007</v>
      </c>
      <c r="F7" s="43">
        <f>+F8+F15+F33</f>
        <v>320441</v>
      </c>
      <c r="G7" s="43">
        <f>+G8+G15+G33</f>
        <v>302629</v>
      </c>
      <c r="H7" s="20">
        <f t="shared" si="2"/>
        <v>1.0588575450469055</v>
      </c>
      <c r="I7" s="21">
        <f t="shared" si="3"/>
        <v>17812</v>
      </c>
      <c r="J7" s="20">
        <f t="shared" si="4"/>
        <v>0.73679398079521663</v>
      </c>
      <c r="K7" s="20">
        <f t="shared" si="5"/>
        <v>0.70744046340568811</v>
      </c>
      <c r="L7" s="33">
        <f t="shared" si="6"/>
        <v>2.9353517389528516E-2</v>
      </c>
    </row>
    <row r="8" spans="1:12" x14ac:dyDescent="0.4">
      <c r="A8" s="110" t="s">
        <v>91</v>
      </c>
      <c r="B8" s="46">
        <f>SUM(B9:B14)</f>
        <v>190683</v>
      </c>
      <c r="C8" s="46">
        <f>SUM(C9:C14)</f>
        <v>171481</v>
      </c>
      <c r="D8" s="38">
        <f t="shared" si="0"/>
        <v>1.1119774202389769</v>
      </c>
      <c r="E8" s="109">
        <f t="shared" si="1"/>
        <v>19202</v>
      </c>
      <c r="F8" s="46">
        <f>SUM(F9:F14)</f>
        <v>261345</v>
      </c>
      <c r="G8" s="46">
        <f>SUM(G9:G14)</f>
        <v>244150</v>
      </c>
      <c r="H8" s="38">
        <f t="shared" si="2"/>
        <v>1.0704280155642023</v>
      </c>
      <c r="I8" s="109">
        <f t="shared" si="3"/>
        <v>17195</v>
      </c>
      <c r="J8" s="38">
        <f t="shared" si="4"/>
        <v>0.72962176433450032</v>
      </c>
      <c r="K8" s="38">
        <f t="shared" si="5"/>
        <v>0.70235920540651242</v>
      </c>
      <c r="L8" s="108">
        <f t="shared" si="6"/>
        <v>2.7262558927987901E-2</v>
      </c>
    </row>
    <row r="9" spans="1:12" x14ac:dyDescent="0.4">
      <c r="A9" s="88" t="s">
        <v>82</v>
      </c>
      <c r="B9" s="69">
        <v>110011</v>
      </c>
      <c r="C9" s="69">
        <v>102051</v>
      </c>
      <c r="D9" s="25">
        <f t="shared" si="0"/>
        <v>1.0780002155784854</v>
      </c>
      <c r="E9" s="26">
        <f t="shared" si="1"/>
        <v>7960</v>
      </c>
      <c r="F9" s="69">
        <v>142988</v>
      </c>
      <c r="G9" s="69">
        <v>145313</v>
      </c>
      <c r="H9" s="25">
        <f t="shared" si="2"/>
        <v>0.98400005505357402</v>
      </c>
      <c r="I9" s="26">
        <f t="shared" si="3"/>
        <v>-2325</v>
      </c>
      <c r="J9" s="25">
        <f t="shared" si="4"/>
        <v>0.76937225501440676</v>
      </c>
      <c r="K9" s="25">
        <f t="shared" si="5"/>
        <v>0.70228403515170701</v>
      </c>
      <c r="L9" s="24">
        <f t="shared" si="6"/>
        <v>6.7088219862699749E-2</v>
      </c>
    </row>
    <row r="10" spans="1:12" x14ac:dyDescent="0.4">
      <c r="A10" s="86" t="s">
        <v>83</v>
      </c>
      <c r="B10" s="64">
        <v>19308</v>
      </c>
      <c r="C10" s="64">
        <v>22399</v>
      </c>
      <c r="D10" s="27">
        <f t="shared" si="0"/>
        <v>0.8620027679807134</v>
      </c>
      <c r="E10" s="18">
        <f t="shared" si="1"/>
        <v>-3091</v>
      </c>
      <c r="F10" s="64">
        <v>26803</v>
      </c>
      <c r="G10" s="64">
        <v>32887</v>
      </c>
      <c r="H10" s="27">
        <f t="shared" si="2"/>
        <v>0.81500288867941739</v>
      </c>
      <c r="I10" s="18">
        <f t="shared" si="3"/>
        <v>-6084</v>
      </c>
      <c r="J10" s="27">
        <f t="shared" si="4"/>
        <v>0.72036712308323692</v>
      </c>
      <c r="K10" s="27">
        <f t="shared" si="5"/>
        <v>0.68108979231915345</v>
      </c>
      <c r="L10" s="32">
        <f t="shared" si="6"/>
        <v>3.9277330764083462E-2</v>
      </c>
    </row>
    <row r="11" spans="1:12" x14ac:dyDescent="0.4">
      <c r="A11" s="86" t="s">
        <v>96</v>
      </c>
      <c r="B11" s="64">
        <v>11642</v>
      </c>
      <c r="C11" s="64">
        <v>5055</v>
      </c>
      <c r="D11" s="27">
        <f t="shared" si="0"/>
        <v>2.3030662710187935</v>
      </c>
      <c r="E11" s="18">
        <f t="shared" si="1"/>
        <v>6587</v>
      </c>
      <c r="F11" s="64">
        <v>19542</v>
      </c>
      <c r="G11" s="64">
        <v>8369</v>
      </c>
      <c r="H11" s="27">
        <f t="shared" si="2"/>
        <v>2.3350460031067035</v>
      </c>
      <c r="I11" s="18">
        <f t="shared" si="3"/>
        <v>11173</v>
      </c>
      <c r="J11" s="27">
        <f t="shared" si="4"/>
        <v>0.59574250332616929</v>
      </c>
      <c r="K11" s="27">
        <f t="shared" si="5"/>
        <v>0.6040148165850161</v>
      </c>
      <c r="L11" s="32">
        <f t="shared" si="6"/>
        <v>-8.2723132588468085E-3</v>
      </c>
    </row>
    <row r="12" spans="1:12" x14ac:dyDescent="0.4">
      <c r="A12" s="86" t="s">
        <v>80</v>
      </c>
      <c r="B12" s="64">
        <v>21215</v>
      </c>
      <c r="C12" s="64">
        <v>20922</v>
      </c>
      <c r="D12" s="27">
        <f t="shared" si="0"/>
        <v>1.0140043972851545</v>
      </c>
      <c r="E12" s="18">
        <f t="shared" si="1"/>
        <v>293</v>
      </c>
      <c r="F12" s="64">
        <v>28125</v>
      </c>
      <c r="G12" s="64">
        <v>28787</v>
      </c>
      <c r="H12" s="27">
        <f t="shared" si="2"/>
        <v>0.9770035085281551</v>
      </c>
      <c r="I12" s="18">
        <f t="shared" si="3"/>
        <v>-662</v>
      </c>
      <c r="J12" s="27">
        <f t="shared" si="4"/>
        <v>0.75431111111111115</v>
      </c>
      <c r="K12" s="27">
        <f t="shared" si="5"/>
        <v>0.72678639663737099</v>
      </c>
      <c r="L12" s="32">
        <f t="shared" si="6"/>
        <v>2.7524714473740164E-2</v>
      </c>
    </row>
    <row r="13" spans="1:12" x14ac:dyDescent="0.4">
      <c r="A13" s="86" t="s">
        <v>81</v>
      </c>
      <c r="B13" s="64">
        <v>18947</v>
      </c>
      <c r="C13" s="64">
        <v>14664</v>
      </c>
      <c r="D13" s="27">
        <f t="shared" si="0"/>
        <v>1.292075831969449</v>
      </c>
      <c r="E13" s="18">
        <f t="shared" si="1"/>
        <v>4283</v>
      </c>
      <c r="F13" s="64">
        <v>31516</v>
      </c>
      <c r="G13" s="64">
        <v>20693</v>
      </c>
      <c r="H13" s="27">
        <f t="shared" si="2"/>
        <v>1.5230271106171169</v>
      </c>
      <c r="I13" s="18">
        <f t="shared" si="3"/>
        <v>10823</v>
      </c>
      <c r="J13" s="27">
        <f t="shared" si="4"/>
        <v>0.60118669881964715</v>
      </c>
      <c r="K13" s="27">
        <f t="shared" si="5"/>
        <v>0.70864543565456917</v>
      </c>
      <c r="L13" s="32">
        <f t="shared" si="6"/>
        <v>-0.10745873683492202</v>
      </c>
    </row>
    <row r="14" spans="1:12" x14ac:dyDescent="0.4">
      <c r="A14" s="89" t="s">
        <v>165</v>
      </c>
      <c r="B14" s="70">
        <v>9560</v>
      </c>
      <c r="C14" s="70">
        <v>6390</v>
      </c>
      <c r="D14" s="29">
        <f t="shared" si="0"/>
        <v>1.4960876369327074</v>
      </c>
      <c r="E14" s="28">
        <f t="shared" si="1"/>
        <v>3170</v>
      </c>
      <c r="F14" s="70">
        <v>12371</v>
      </c>
      <c r="G14" s="70">
        <v>8101</v>
      </c>
      <c r="H14" s="27">
        <f t="shared" si="2"/>
        <v>1.5270954203184792</v>
      </c>
      <c r="I14" s="18">
        <f t="shared" si="3"/>
        <v>4270</v>
      </c>
      <c r="J14" s="29">
        <f t="shared" si="4"/>
        <v>0.77277503839624928</v>
      </c>
      <c r="K14" s="29">
        <f t="shared" si="5"/>
        <v>0.78879150722133073</v>
      </c>
      <c r="L14" s="57">
        <f t="shared" si="6"/>
        <v>-1.6016468825081454E-2</v>
      </c>
    </row>
    <row r="15" spans="1:12" x14ac:dyDescent="0.4">
      <c r="A15" s="107" t="s">
        <v>90</v>
      </c>
      <c r="B15" s="48">
        <f>SUM(B16:B32)</f>
        <v>43635</v>
      </c>
      <c r="C15" s="48">
        <f>SUM(C16:C32)</f>
        <v>40971</v>
      </c>
      <c r="D15" s="31">
        <f t="shared" si="0"/>
        <v>1.0650216006443582</v>
      </c>
      <c r="E15" s="19">
        <f t="shared" si="1"/>
        <v>2664</v>
      </c>
      <c r="F15" s="48">
        <f>SUM(F16:F32)</f>
        <v>56717</v>
      </c>
      <c r="G15" s="48">
        <f>SUM(G16:G32)</f>
        <v>56100</v>
      </c>
      <c r="H15" s="31">
        <f t="shared" si="2"/>
        <v>1.0109982174688057</v>
      </c>
      <c r="I15" s="19">
        <f t="shared" si="3"/>
        <v>617</v>
      </c>
      <c r="J15" s="31">
        <f t="shared" si="4"/>
        <v>0.76934605144841939</v>
      </c>
      <c r="K15" s="31">
        <f t="shared" si="5"/>
        <v>0.73032085561497329</v>
      </c>
      <c r="L15" s="30">
        <f t="shared" si="6"/>
        <v>3.9025195833446102E-2</v>
      </c>
    </row>
    <row r="16" spans="1:12" x14ac:dyDescent="0.4">
      <c r="A16" s="88" t="s">
        <v>157</v>
      </c>
      <c r="B16" s="69">
        <v>1685</v>
      </c>
      <c r="C16" s="69">
        <v>1603</v>
      </c>
      <c r="D16" s="25">
        <f t="shared" si="0"/>
        <v>1.051154086088584</v>
      </c>
      <c r="E16" s="26">
        <f t="shared" si="1"/>
        <v>82</v>
      </c>
      <c r="F16" s="69">
        <v>2717</v>
      </c>
      <c r="G16" s="69">
        <v>2550</v>
      </c>
      <c r="H16" s="25">
        <f t="shared" si="2"/>
        <v>1.0654901960784313</v>
      </c>
      <c r="I16" s="26">
        <f t="shared" si="3"/>
        <v>167</v>
      </c>
      <c r="J16" s="25">
        <f t="shared" si="4"/>
        <v>0.62016930437983064</v>
      </c>
      <c r="K16" s="25">
        <f t="shared" si="5"/>
        <v>0.62862745098039219</v>
      </c>
      <c r="L16" s="24">
        <f t="shared" si="6"/>
        <v>-8.4581466005615447E-3</v>
      </c>
    </row>
    <row r="17" spans="1:12" x14ac:dyDescent="0.4">
      <c r="A17" s="86" t="s">
        <v>155</v>
      </c>
      <c r="B17" s="64">
        <v>3607</v>
      </c>
      <c r="C17" s="64">
        <v>3327</v>
      </c>
      <c r="D17" s="27">
        <f t="shared" si="0"/>
        <v>1.0841599038172527</v>
      </c>
      <c r="E17" s="18">
        <f t="shared" si="1"/>
        <v>280</v>
      </c>
      <c r="F17" s="64">
        <v>4500</v>
      </c>
      <c r="G17" s="64">
        <v>4500</v>
      </c>
      <c r="H17" s="27">
        <f t="shared" si="2"/>
        <v>1</v>
      </c>
      <c r="I17" s="18">
        <f t="shared" si="3"/>
        <v>0</v>
      </c>
      <c r="J17" s="27">
        <f t="shared" si="4"/>
        <v>0.80155555555555558</v>
      </c>
      <c r="K17" s="27">
        <f t="shared" si="5"/>
        <v>0.73933333333333329</v>
      </c>
      <c r="L17" s="32">
        <f t="shared" si="6"/>
        <v>6.222222222222229E-2</v>
      </c>
    </row>
    <row r="18" spans="1:12" x14ac:dyDescent="0.4">
      <c r="A18" s="86" t="s">
        <v>160</v>
      </c>
      <c r="B18" s="64">
        <v>4052</v>
      </c>
      <c r="C18" s="64">
        <v>3554</v>
      </c>
      <c r="D18" s="27">
        <f t="shared" si="0"/>
        <v>1.1401238041643218</v>
      </c>
      <c r="E18" s="18">
        <f t="shared" si="1"/>
        <v>498</v>
      </c>
      <c r="F18" s="64">
        <v>4500</v>
      </c>
      <c r="G18" s="64">
        <v>4500</v>
      </c>
      <c r="H18" s="27">
        <f t="shared" si="2"/>
        <v>1</v>
      </c>
      <c r="I18" s="18">
        <f t="shared" si="3"/>
        <v>0</v>
      </c>
      <c r="J18" s="27">
        <f t="shared" si="4"/>
        <v>0.90044444444444449</v>
      </c>
      <c r="K18" s="27">
        <f t="shared" si="5"/>
        <v>0.7897777777777778</v>
      </c>
      <c r="L18" s="32">
        <f t="shared" si="6"/>
        <v>0.11066666666666669</v>
      </c>
    </row>
    <row r="19" spans="1:12" x14ac:dyDescent="0.4">
      <c r="A19" s="86" t="s">
        <v>153</v>
      </c>
      <c r="B19" s="64">
        <v>4319</v>
      </c>
      <c r="C19" s="64">
        <v>4411</v>
      </c>
      <c r="D19" s="27">
        <f t="shared" si="0"/>
        <v>0.97914305146225344</v>
      </c>
      <c r="E19" s="18">
        <f t="shared" si="1"/>
        <v>-92</v>
      </c>
      <c r="F19" s="64">
        <v>5400</v>
      </c>
      <c r="G19" s="64">
        <v>5400</v>
      </c>
      <c r="H19" s="27">
        <f t="shared" si="2"/>
        <v>1</v>
      </c>
      <c r="I19" s="18">
        <f t="shared" si="3"/>
        <v>0</v>
      </c>
      <c r="J19" s="27">
        <f t="shared" si="4"/>
        <v>0.79981481481481487</v>
      </c>
      <c r="K19" s="27">
        <f t="shared" si="5"/>
        <v>0.81685185185185183</v>
      </c>
      <c r="L19" s="32">
        <f t="shared" si="6"/>
        <v>-1.7037037037036962E-2</v>
      </c>
    </row>
    <row r="20" spans="1:12" x14ac:dyDescent="0.4">
      <c r="A20" s="86" t="s">
        <v>161</v>
      </c>
      <c r="B20" s="65">
        <v>6469</v>
      </c>
      <c r="C20" s="65">
        <v>6772</v>
      </c>
      <c r="D20" s="23">
        <f t="shared" si="0"/>
        <v>0.95525694034258712</v>
      </c>
      <c r="E20" s="17">
        <f t="shared" si="1"/>
        <v>-303</v>
      </c>
      <c r="F20" s="65">
        <v>9000</v>
      </c>
      <c r="G20" s="65">
        <v>9000</v>
      </c>
      <c r="H20" s="23">
        <f t="shared" si="2"/>
        <v>1</v>
      </c>
      <c r="I20" s="17">
        <f t="shared" si="3"/>
        <v>0</v>
      </c>
      <c r="J20" s="23">
        <f t="shared" si="4"/>
        <v>0.71877777777777774</v>
      </c>
      <c r="K20" s="23">
        <f t="shared" si="5"/>
        <v>0.75244444444444447</v>
      </c>
      <c r="L20" s="22">
        <f t="shared" si="6"/>
        <v>-3.3666666666666734E-2</v>
      </c>
    </row>
    <row r="21" spans="1:12" x14ac:dyDescent="0.4">
      <c r="A21" s="87" t="s">
        <v>159</v>
      </c>
      <c r="B21" s="64">
        <v>2706</v>
      </c>
      <c r="C21" s="64">
        <v>2588</v>
      </c>
      <c r="D21" s="27">
        <f t="shared" si="0"/>
        <v>1.045595054095827</v>
      </c>
      <c r="E21" s="18">
        <f t="shared" si="1"/>
        <v>118</v>
      </c>
      <c r="F21" s="64">
        <v>4500</v>
      </c>
      <c r="G21" s="64">
        <v>4500</v>
      </c>
      <c r="H21" s="27">
        <f t="shared" si="2"/>
        <v>1</v>
      </c>
      <c r="I21" s="18">
        <f t="shared" si="3"/>
        <v>0</v>
      </c>
      <c r="J21" s="27">
        <f t="shared" si="4"/>
        <v>0.60133333333333339</v>
      </c>
      <c r="K21" s="27">
        <f t="shared" si="5"/>
        <v>0.57511111111111113</v>
      </c>
      <c r="L21" s="32">
        <f t="shared" si="6"/>
        <v>2.6222222222222258E-2</v>
      </c>
    </row>
    <row r="22" spans="1:12" x14ac:dyDescent="0.4">
      <c r="A22" s="87" t="s">
        <v>193</v>
      </c>
      <c r="B22" s="64">
        <v>0</v>
      </c>
      <c r="C22" s="64">
        <v>0</v>
      </c>
      <c r="D22" s="27" t="e">
        <f t="shared" si="0"/>
        <v>#DIV/0!</v>
      </c>
      <c r="E22" s="18">
        <f t="shared" si="1"/>
        <v>0</v>
      </c>
      <c r="F22" s="64">
        <v>0</v>
      </c>
      <c r="G22" s="64">
        <v>0</v>
      </c>
      <c r="H22" s="27" t="e">
        <f t="shared" si="2"/>
        <v>#DIV/0!</v>
      </c>
      <c r="I22" s="18">
        <f t="shared" si="3"/>
        <v>0</v>
      </c>
      <c r="J22" s="27" t="e">
        <f t="shared" si="4"/>
        <v>#DIV/0!</v>
      </c>
      <c r="K22" s="27" t="e">
        <f t="shared" si="5"/>
        <v>#DIV/0!</v>
      </c>
      <c r="L22" s="32" t="e">
        <f t="shared" si="6"/>
        <v>#DIV/0!</v>
      </c>
    </row>
    <row r="23" spans="1:12" x14ac:dyDescent="0.4">
      <c r="A23" s="86" t="s">
        <v>164</v>
      </c>
      <c r="B23" s="64">
        <v>3616</v>
      </c>
      <c r="C23" s="64">
        <v>3481</v>
      </c>
      <c r="D23" s="27">
        <f t="shared" si="0"/>
        <v>1.0387819592071244</v>
      </c>
      <c r="E23" s="18">
        <f t="shared" si="1"/>
        <v>135</v>
      </c>
      <c r="F23" s="71">
        <v>4500</v>
      </c>
      <c r="G23" s="64">
        <v>4500</v>
      </c>
      <c r="H23" s="27">
        <f t="shared" si="2"/>
        <v>1</v>
      </c>
      <c r="I23" s="18">
        <f t="shared" si="3"/>
        <v>0</v>
      </c>
      <c r="J23" s="27">
        <f t="shared" si="4"/>
        <v>0.80355555555555558</v>
      </c>
      <c r="K23" s="27">
        <f t="shared" si="5"/>
        <v>0.77355555555555555</v>
      </c>
      <c r="L23" s="32">
        <f t="shared" si="6"/>
        <v>3.0000000000000027E-2</v>
      </c>
    </row>
    <row r="24" spans="1:12" x14ac:dyDescent="0.4">
      <c r="A24" s="86" t="s">
        <v>156</v>
      </c>
      <c r="B24" s="65">
        <v>1126</v>
      </c>
      <c r="C24" s="65">
        <v>932</v>
      </c>
      <c r="D24" s="23">
        <f t="shared" si="0"/>
        <v>1.2081545064377683</v>
      </c>
      <c r="E24" s="17">
        <f t="shared" si="1"/>
        <v>194</v>
      </c>
      <c r="F24" s="90">
        <v>1800</v>
      </c>
      <c r="G24" s="65">
        <v>1950</v>
      </c>
      <c r="H24" s="23">
        <f t="shared" si="2"/>
        <v>0.92307692307692313</v>
      </c>
      <c r="I24" s="17">
        <f t="shared" si="3"/>
        <v>-150</v>
      </c>
      <c r="J24" s="23">
        <f t="shared" si="4"/>
        <v>0.62555555555555553</v>
      </c>
      <c r="K24" s="23">
        <f t="shared" si="5"/>
        <v>0.47794871794871796</v>
      </c>
      <c r="L24" s="22">
        <f t="shared" si="6"/>
        <v>0.14760683760683757</v>
      </c>
    </row>
    <row r="25" spans="1:12" x14ac:dyDescent="0.4">
      <c r="A25" s="87" t="s">
        <v>163</v>
      </c>
      <c r="B25" s="64">
        <v>4420</v>
      </c>
      <c r="C25" s="64">
        <v>4198</v>
      </c>
      <c r="D25" s="27">
        <f t="shared" si="0"/>
        <v>1.052882324916627</v>
      </c>
      <c r="E25" s="18">
        <f t="shared" si="1"/>
        <v>222</v>
      </c>
      <c r="F25" s="71">
        <v>4650</v>
      </c>
      <c r="G25" s="64">
        <v>4650</v>
      </c>
      <c r="H25" s="27">
        <f t="shared" si="2"/>
        <v>1</v>
      </c>
      <c r="I25" s="18">
        <f t="shared" si="3"/>
        <v>0</v>
      </c>
      <c r="J25" s="27">
        <f t="shared" si="4"/>
        <v>0.95053763440860217</v>
      </c>
      <c r="K25" s="52">
        <f t="shared" si="5"/>
        <v>0.90279569892473122</v>
      </c>
      <c r="L25" s="32">
        <f t="shared" si="6"/>
        <v>4.7741935483870956E-2</v>
      </c>
    </row>
    <row r="26" spans="1:12" x14ac:dyDescent="0.4">
      <c r="A26" s="86" t="s">
        <v>154</v>
      </c>
      <c r="B26" s="64">
        <v>4359</v>
      </c>
      <c r="C26" s="64">
        <v>4020</v>
      </c>
      <c r="D26" s="27">
        <f t="shared" si="0"/>
        <v>1.0843283582089551</v>
      </c>
      <c r="E26" s="18">
        <f t="shared" si="1"/>
        <v>339</v>
      </c>
      <c r="F26" s="71">
        <v>5400</v>
      </c>
      <c r="G26" s="64">
        <v>5400</v>
      </c>
      <c r="H26" s="27">
        <f t="shared" si="2"/>
        <v>1</v>
      </c>
      <c r="I26" s="18">
        <f t="shared" si="3"/>
        <v>0</v>
      </c>
      <c r="J26" s="27">
        <f t="shared" si="4"/>
        <v>0.80722222222222217</v>
      </c>
      <c r="K26" s="52">
        <f t="shared" si="5"/>
        <v>0.74444444444444446</v>
      </c>
      <c r="L26" s="32">
        <f t="shared" si="6"/>
        <v>6.277777777777771E-2</v>
      </c>
    </row>
    <row r="27" spans="1:12" x14ac:dyDescent="0.4">
      <c r="A27" s="87" t="s">
        <v>162</v>
      </c>
      <c r="B27" s="65">
        <v>3932</v>
      </c>
      <c r="C27" s="65">
        <v>3636</v>
      </c>
      <c r="D27" s="23">
        <f t="shared" si="0"/>
        <v>1.0814081408140814</v>
      </c>
      <c r="E27" s="17">
        <f t="shared" si="1"/>
        <v>296</v>
      </c>
      <c r="F27" s="90">
        <v>4800</v>
      </c>
      <c r="G27" s="65">
        <v>4650</v>
      </c>
      <c r="H27" s="23">
        <f t="shared" si="2"/>
        <v>1.032258064516129</v>
      </c>
      <c r="I27" s="17">
        <f t="shared" si="3"/>
        <v>150</v>
      </c>
      <c r="J27" s="23">
        <f t="shared" si="4"/>
        <v>0.81916666666666671</v>
      </c>
      <c r="K27" s="55">
        <f t="shared" si="5"/>
        <v>0.78193548387096778</v>
      </c>
      <c r="L27" s="22">
        <f t="shared" si="6"/>
        <v>3.7231182795698925E-2</v>
      </c>
    </row>
    <row r="28" spans="1:12" x14ac:dyDescent="0.4">
      <c r="A28" s="87" t="s">
        <v>214</v>
      </c>
      <c r="B28" s="65">
        <v>0</v>
      </c>
      <c r="C28" s="65">
        <v>0</v>
      </c>
      <c r="D28" s="23" t="e">
        <f t="shared" si="0"/>
        <v>#DIV/0!</v>
      </c>
      <c r="E28" s="17">
        <f t="shared" si="1"/>
        <v>0</v>
      </c>
      <c r="F28" s="90">
        <v>0</v>
      </c>
      <c r="G28" s="65">
        <v>0</v>
      </c>
      <c r="H28" s="23" t="e">
        <f t="shared" si="2"/>
        <v>#DIV/0!</v>
      </c>
      <c r="I28" s="17">
        <f t="shared" si="3"/>
        <v>0</v>
      </c>
      <c r="J28" s="23" t="e">
        <f t="shared" si="4"/>
        <v>#DIV/0!</v>
      </c>
      <c r="K28" s="55" t="e">
        <f t="shared" si="5"/>
        <v>#DIV/0!</v>
      </c>
      <c r="L28" s="22" t="e">
        <f t="shared" si="6"/>
        <v>#DIV/0!</v>
      </c>
    </row>
    <row r="29" spans="1:12" x14ac:dyDescent="0.4">
      <c r="A29" s="86" t="s">
        <v>158</v>
      </c>
      <c r="B29" s="64">
        <v>3000</v>
      </c>
      <c r="C29" s="64">
        <v>2449</v>
      </c>
      <c r="D29" s="27">
        <f t="shared" si="0"/>
        <v>1.2249897917517354</v>
      </c>
      <c r="E29" s="18">
        <f t="shared" si="1"/>
        <v>551</v>
      </c>
      <c r="F29" s="71">
        <v>4500</v>
      </c>
      <c r="G29" s="64">
        <v>4500</v>
      </c>
      <c r="H29" s="27">
        <f t="shared" si="2"/>
        <v>1</v>
      </c>
      <c r="I29" s="18">
        <f t="shared" si="3"/>
        <v>0</v>
      </c>
      <c r="J29" s="27">
        <f t="shared" si="4"/>
        <v>0.66666666666666663</v>
      </c>
      <c r="K29" s="52">
        <f t="shared" si="5"/>
        <v>0.54422222222222227</v>
      </c>
      <c r="L29" s="32">
        <f t="shared" si="6"/>
        <v>0.12244444444444436</v>
      </c>
    </row>
    <row r="30" spans="1:12" x14ac:dyDescent="0.4">
      <c r="A30" s="88" t="s">
        <v>232</v>
      </c>
      <c r="B30" s="69">
        <v>98</v>
      </c>
      <c r="C30" s="69">
        <v>0</v>
      </c>
      <c r="D30" s="25" t="e">
        <f t="shared" si="0"/>
        <v>#DIV/0!</v>
      </c>
      <c r="E30" s="26">
        <f t="shared" si="1"/>
        <v>98</v>
      </c>
      <c r="F30" s="72">
        <v>150</v>
      </c>
      <c r="G30" s="69">
        <v>0</v>
      </c>
      <c r="H30" s="25" t="e">
        <f t="shared" si="2"/>
        <v>#DIV/0!</v>
      </c>
      <c r="I30" s="26">
        <f t="shared" si="3"/>
        <v>150</v>
      </c>
      <c r="J30" s="25">
        <f t="shared" si="4"/>
        <v>0.65333333333333332</v>
      </c>
      <c r="K30" s="54" t="e">
        <f t="shared" si="5"/>
        <v>#DIV/0!</v>
      </c>
      <c r="L30" s="24" t="e">
        <f t="shared" si="6"/>
        <v>#DIV/0!</v>
      </c>
    </row>
    <row r="31" spans="1:12" x14ac:dyDescent="0.4">
      <c r="A31" s="86" t="s">
        <v>231</v>
      </c>
      <c r="B31" s="64">
        <v>143</v>
      </c>
      <c r="C31" s="64">
        <v>0</v>
      </c>
      <c r="D31" s="29" t="e">
        <f t="shared" si="0"/>
        <v>#DIV/0!</v>
      </c>
      <c r="E31" s="26">
        <f t="shared" si="1"/>
        <v>143</v>
      </c>
      <c r="F31" s="112">
        <v>150</v>
      </c>
      <c r="G31" s="70">
        <v>0</v>
      </c>
      <c r="H31" s="29" t="e">
        <f t="shared" si="2"/>
        <v>#DIV/0!</v>
      </c>
      <c r="I31" s="17">
        <f t="shared" si="3"/>
        <v>150</v>
      </c>
      <c r="J31" s="25">
        <f t="shared" si="4"/>
        <v>0.95333333333333337</v>
      </c>
      <c r="K31" s="52" t="e">
        <f t="shared" si="5"/>
        <v>#DIV/0!</v>
      </c>
      <c r="L31" s="32" t="e">
        <f t="shared" si="6"/>
        <v>#DIV/0!</v>
      </c>
    </row>
    <row r="32" spans="1:12" x14ac:dyDescent="0.4">
      <c r="A32" s="86" t="s">
        <v>230</v>
      </c>
      <c r="B32" s="64">
        <v>103</v>
      </c>
      <c r="C32" s="64">
        <v>0</v>
      </c>
      <c r="D32" s="27" t="e">
        <f t="shared" si="0"/>
        <v>#DIV/0!</v>
      </c>
      <c r="E32" s="18">
        <f t="shared" si="1"/>
        <v>103</v>
      </c>
      <c r="F32" s="71">
        <v>150</v>
      </c>
      <c r="G32" s="64">
        <v>0</v>
      </c>
      <c r="H32" s="27" t="e">
        <f t="shared" si="2"/>
        <v>#DIV/0!</v>
      </c>
      <c r="I32" s="18">
        <f t="shared" si="3"/>
        <v>150</v>
      </c>
      <c r="J32" s="25">
        <f t="shared" si="4"/>
        <v>0.68666666666666665</v>
      </c>
      <c r="K32" s="52" t="e">
        <f t="shared" si="5"/>
        <v>#DIV/0!</v>
      </c>
      <c r="L32" s="32" t="e">
        <f t="shared" si="6"/>
        <v>#DIV/0!</v>
      </c>
    </row>
    <row r="33" spans="1:12" x14ac:dyDescent="0.4">
      <c r="A33" s="107" t="s">
        <v>89</v>
      </c>
      <c r="B33" s="48">
        <f>SUM(B34:B35)</f>
        <v>1781</v>
      </c>
      <c r="C33" s="48">
        <f>SUM(C34:C35)</f>
        <v>1640</v>
      </c>
      <c r="D33" s="31">
        <f t="shared" si="0"/>
        <v>1.0859756097560975</v>
      </c>
      <c r="E33" s="19">
        <f t="shared" si="1"/>
        <v>141</v>
      </c>
      <c r="F33" s="48">
        <f>SUM(F34:F35)</f>
        <v>2379</v>
      </c>
      <c r="G33" s="48">
        <f>SUM(G34:G35)</f>
        <v>2379</v>
      </c>
      <c r="H33" s="31">
        <f t="shared" si="2"/>
        <v>1</v>
      </c>
      <c r="I33" s="19">
        <f t="shared" si="3"/>
        <v>0</v>
      </c>
      <c r="J33" s="31">
        <f t="shared" si="4"/>
        <v>0.74863387978142082</v>
      </c>
      <c r="K33" s="31">
        <f t="shared" si="5"/>
        <v>0.689365279529214</v>
      </c>
      <c r="L33" s="30">
        <f t="shared" si="6"/>
        <v>5.9268600252206816E-2</v>
      </c>
    </row>
    <row r="34" spans="1:12" x14ac:dyDescent="0.4">
      <c r="A34" s="88" t="s">
        <v>152</v>
      </c>
      <c r="B34" s="69">
        <v>925</v>
      </c>
      <c r="C34" s="69">
        <v>927</v>
      </c>
      <c r="D34" s="25">
        <f t="shared" si="0"/>
        <v>0.99784250269687158</v>
      </c>
      <c r="E34" s="26">
        <f t="shared" si="1"/>
        <v>-2</v>
      </c>
      <c r="F34" s="69">
        <v>1209</v>
      </c>
      <c r="G34" s="69">
        <v>1209</v>
      </c>
      <c r="H34" s="25">
        <f t="shared" si="2"/>
        <v>1</v>
      </c>
      <c r="I34" s="26">
        <f t="shared" si="3"/>
        <v>0</v>
      </c>
      <c r="J34" s="25">
        <f t="shared" si="4"/>
        <v>0.76509511993382961</v>
      </c>
      <c r="K34" s="25">
        <f t="shared" si="5"/>
        <v>0.76674937965260548</v>
      </c>
      <c r="L34" s="24">
        <f t="shared" si="6"/>
        <v>-1.6542597187758634E-3</v>
      </c>
    </row>
    <row r="35" spans="1:12" x14ac:dyDescent="0.4">
      <c r="A35" s="86" t="s">
        <v>151</v>
      </c>
      <c r="B35" s="64">
        <v>856</v>
      </c>
      <c r="C35" s="64">
        <v>713</v>
      </c>
      <c r="D35" s="27">
        <f t="shared" si="0"/>
        <v>1.2005610098176718</v>
      </c>
      <c r="E35" s="18">
        <f t="shared" si="1"/>
        <v>143</v>
      </c>
      <c r="F35" s="64">
        <v>1170</v>
      </c>
      <c r="G35" s="64">
        <v>1170</v>
      </c>
      <c r="H35" s="27">
        <f t="shared" si="2"/>
        <v>1</v>
      </c>
      <c r="I35" s="18">
        <f t="shared" si="3"/>
        <v>0</v>
      </c>
      <c r="J35" s="27">
        <f t="shared" si="4"/>
        <v>0.73162393162393158</v>
      </c>
      <c r="K35" s="27">
        <f t="shared" si="5"/>
        <v>0.60940170940170946</v>
      </c>
      <c r="L35" s="32">
        <f t="shared" si="6"/>
        <v>0.12222222222222212</v>
      </c>
    </row>
    <row r="36" spans="1:12" s="13" customFormat="1" x14ac:dyDescent="0.4">
      <c r="A36" s="84" t="s">
        <v>93</v>
      </c>
      <c r="B36" s="43">
        <f>SUM(B37:B55)</f>
        <v>247022</v>
      </c>
      <c r="C36" s="43">
        <f>SUM(C37:C55)</f>
        <v>227779</v>
      </c>
      <c r="D36" s="20">
        <f t="shared" si="0"/>
        <v>1.0844810101018971</v>
      </c>
      <c r="E36" s="21">
        <f t="shared" si="1"/>
        <v>19243</v>
      </c>
      <c r="F36" s="43">
        <f>SUM(F37:F55)</f>
        <v>358463</v>
      </c>
      <c r="G36" s="43">
        <f>SUM(G37:G55)</f>
        <v>350163</v>
      </c>
      <c r="H36" s="20">
        <f t="shared" si="2"/>
        <v>1.0237032467736453</v>
      </c>
      <c r="I36" s="21">
        <f t="shared" si="3"/>
        <v>8300</v>
      </c>
      <c r="J36" s="20">
        <f t="shared" si="4"/>
        <v>0.68911435768824114</v>
      </c>
      <c r="K36" s="20">
        <f t="shared" si="5"/>
        <v>0.65049419841616618</v>
      </c>
      <c r="L36" s="33">
        <f t="shared" si="6"/>
        <v>3.8620159272074961E-2</v>
      </c>
    </row>
    <row r="37" spans="1:12" x14ac:dyDescent="0.4">
      <c r="A37" s="86" t="s">
        <v>82</v>
      </c>
      <c r="B37" s="68">
        <v>95615</v>
      </c>
      <c r="C37" s="68">
        <v>83799</v>
      </c>
      <c r="D37" s="25">
        <f t="shared" ref="D37:D55" si="7">B37/C37</f>
        <v>1.1410040692609698</v>
      </c>
      <c r="E37" s="17">
        <f t="shared" si="1"/>
        <v>11816</v>
      </c>
      <c r="F37" s="68">
        <v>140157</v>
      </c>
      <c r="G37" s="64">
        <v>129864</v>
      </c>
      <c r="H37" s="23">
        <f t="shared" si="2"/>
        <v>1.0792598410644982</v>
      </c>
      <c r="I37" s="18">
        <f t="shared" si="3"/>
        <v>10293</v>
      </c>
      <c r="J37" s="27">
        <f t="shared" si="4"/>
        <v>0.68219924798618692</v>
      </c>
      <c r="K37" s="27">
        <f t="shared" si="5"/>
        <v>0.64528275734614671</v>
      </c>
      <c r="L37" s="32">
        <f t="shared" si="6"/>
        <v>3.6916490640040212E-2</v>
      </c>
    </row>
    <row r="38" spans="1:12" x14ac:dyDescent="0.4">
      <c r="A38" s="86" t="s">
        <v>150</v>
      </c>
      <c r="B38" s="64">
        <v>19704</v>
      </c>
      <c r="C38" s="64">
        <v>22205</v>
      </c>
      <c r="D38" s="25">
        <f t="shared" si="7"/>
        <v>0.88736770997523085</v>
      </c>
      <c r="E38" s="17">
        <f t="shared" ref="E38:E55" si="8">+B38-C38</f>
        <v>-2501</v>
      </c>
      <c r="F38" s="64">
        <v>25700</v>
      </c>
      <c r="G38" s="64">
        <v>34215</v>
      </c>
      <c r="H38" s="23">
        <f t="shared" ref="H38:H55" si="9">+F38/G38</f>
        <v>0.7511325442057577</v>
      </c>
      <c r="I38" s="18">
        <f t="shared" ref="I38:I55" si="10">+F38-G38</f>
        <v>-8515</v>
      </c>
      <c r="J38" s="27">
        <f t="shared" ref="J38:J55" si="11">+B38/F38</f>
        <v>0.76669260700389108</v>
      </c>
      <c r="K38" s="27">
        <f t="shared" ref="K38:K55" si="12">+C38/G38</f>
        <v>0.64898436358322376</v>
      </c>
      <c r="L38" s="32">
        <f t="shared" ref="L38:L55" si="13">+J38-K38</f>
        <v>0.11770824342066732</v>
      </c>
    </row>
    <row r="39" spans="1:12" x14ac:dyDescent="0.4">
      <c r="A39" s="86" t="s">
        <v>149</v>
      </c>
      <c r="B39" s="64">
        <v>17197</v>
      </c>
      <c r="C39" s="64">
        <v>11193</v>
      </c>
      <c r="D39" s="25">
        <f t="shared" si="7"/>
        <v>1.5364066827481462</v>
      </c>
      <c r="E39" s="17">
        <f t="shared" si="8"/>
        <v>6004</v>
      </c>
      <c r="F39" s="64">
        <v>26769</v>
      </c>
      <c r="G39" s="64">
        <v>17268</v>
      </c>
      <c r="H39" s="23">
        <f t="shared" si="9"/>
        <v>1.5502084781097984</v>
      </c>
      <c r="I39" s="18">
        <f t="shared" si="10"/>
        <v>9501</v>
      </c>
      <c r="J39" s="27">
        <f t="shared" si="11"/>
        <v>0.64242220478912171</v>
      </c>
      <c r="K39" s="27">
        <f t="shared" si="12"/>
        <v>0.64819318971507989</v>
      </c>
      <c r="L39" s="32">
        <f t="shared" si="13"/>
        <v>-5.770984925958178E-3</v>
      </c>
    </row>
    <row r="40" spans="1:12" x14ac:dyDescent="0.4">
      <c r="A40" s="86" t="s">
        <v>80</v>
      </c>
      <c r="B40" s="64">
        <v>37754</v>
      </c>
      <c r="C40" s="64">
        <v>37495</v>
      </c>
      <c r="D40" s="25">
        <f t="shared" si="7"/>
        <v>1.0069075876783571</v>
      </c>
      <c r="E40" s="17">
        <f t="shared" si="8"/>
        <v>259</v>
      </c>
      <c r="F40" s="64">
        <v>52286</v>
      </c>
      <c r="G40" s="64">
        <v>53576</v>
      </c>
      <c r="H40" s="23">
        <f t="shared" si="9"/>
        <v>0.97592205465133641</v>
      </c>
      <c r="I40" s="18">
        <f t="shared" si="10"/>
        <v>-1290</v>
      </c>
      <c r="J40" s="27">
        <f t="shared" si="11"/>
        <v>0.72206709252954904</v>
      </c>
      <c r="K40" s="27">
        <f t="shared" si="12"/>
        <v>0.69984694639390777</v>
      </c>
      <c r="L40" s="32">
        <f t="shared" si="13"/>
        <v>2.2220146135641272E-2</v>
      </c>
    </row>
    <row r="41" spans="1:12" x14ac:dyDescent="0.4">
      <c r="A41" s="86" t="s">
        <v>81</v>
      </c>
      <c r="B41" s="64">
        <v>19670</v>
      </c>
      <c r="C41" s="64">
        <v>17979</v>
      </c>
      <c r="D41" s="25">
        <f t="shared" si="7"/>
        <v>1.094054174314478</v>
      </c>
      <c r="E41" s="17">
        <f t="shared" si="8"/>
        <v>1691</v>
      </c>
      <c r="F41" s="64">
        <v>30333</v>
      </c>
      <c r="G41" s="64">
        <v>30612</v>
      </c>
      <c r="H41" s="23">
        <f t="shared" si="9"/>
        <v>0.99088592708741674</v>
      </c>
      <c r="I41" s="18">
        <f t="shared" si="10"/>
        <v>-279</v>
      </c>
      <c r="J41" s="27">
        <f t="shared" si="11"/>
        <v>0.64846866449081864</v>
      </c>
      <c r="K41" s="27">
        <f t="shared" si="12"/>
        <v>0.5873186985495884</v>
      </c>
      <c r="L41" s="32">
        <f t="shared" si="13"/>
        <v>6.1149965941230233E-2</v>
      </c>
    </row>
    <row r="42" spans="1:12" x14ac:dyDescent="0.4">
      <c r="A42" s="86" t="s">
        <v>79</v>
      </c>
      <c r="B42" s="67">
        <v>6873</v>
      </c>
      <c r="C42" s="64">
        <v>7229</v>
      </c>
      <c r="D42" s="25">
        <f t="shared" si="7"/>
        <v>0.95075390787107483</v>
      </c>
      <c r="E42" s="17">
        <f t="shared" si="8"/>
        <v>-356</v>
      </c>
      <c r="F42" s="64">
        <v>8640</v>
      </c>
      <c r="G42" s="64">
        <v>8640</v>
      </c>
      <c r="H42" s="23">
        <f t="shared" si="9"/>
        <v>1</v>
      </c>
      <c r="I42" s="18">
        <f t="shared" si="10"/>
        <v>0</v>
      </c>
      <c r="J42" s="27">
        <f t="shared" si="11"/>
        <v>0.79548611111111112</v>
      </c>
      <c r="K42" s="27">
        <f t="shared" si="12"/>
        <v>0.83668981481481486</v>
      </c>
      <c r="L42" s="32">
        <f t="shared" si="13"/>
        <v>-4.1203703703703742E-2</v>
      </c>
    </row>
    <row r="43" spans="1:12" x14ac:dyDescent="0.4">
      <c r="A43" s="86" t="s">
        <v>148</v>
      </c>
      <c r="B43" s="66">
        <v>3640</v>
      </c>
      <c r="C43" s="69">
        <v>3801</v>
      </c>
      <c r="D43" s="25">
        <f t="shared" si="7"/>
        <v>0.9576427255985267</v>
      </c>
      <c r="E43" s="17">
        <f t="shared" si="8"/>
        <v>-161</v>
      </c>
      <c r="F43" s="64">
        <v>4980</v>
      </c>
      <c r="G43" s="64">
        <v>6088</v>
      </c>
      <c r="H43" s="23">
        <f t="shared" si="9"/>
        <v>0.81800262812089353</v>
      </c>
      <c r="I43" s="18">
        <f t="shared" si="10"/>
        <v>-1108</v>
      </c>
      <c r="J43" s="27">
        <f t="shared" si="11"/>
        <v>0.73092369477911645</v>
      </c>
      <c r="K43" s="27">
        <f t="shared" si="12"/>
        <v>0.62434296977660975</v>
      </c>
      <c r="L43" s="32">
        <f t="shared" si="13"/>
        <v>0.1065807250025067</v>
      </c>
    </row>
    <row r="44" spans="1:12" x14ac:dyDescent="0.4">
      <c r="A44" s="86" t="s">
        <v>78</v>
      </c>
      <c r="B44" s="64">
        <v>6140</v>
      </c>
      <c r="C44" s="64">
        <v>5980</v>
      </c>
      <c r="D44" s="25">
        <f t="shared" si="7"/>
        <v>1.0267558528428093</v>
      </c>
      <c r="E44" s="17">
        <f t="shared" si="8"/>
        <v>160</v>
      </c>
      <c r="F44" s="64">
        <v>8541</v>
      </c>
      <c r="G44" s="64">
        <v>8638</v>
      </c>
      <c r="H44" s="23">
        <f t="shared" si="9"/>
        <v>0.98877054873813386</v>
      </c>
      <c r="I44" s="18">
        <f t="shared" si="10"/>
        <v>-97</v>
      </c>
      <c r="J44" s="27">
        <f t="shared" si="11"/>
        <v>0.71888537641962302</v>
      </c>
      <c r="K44" s="27">
        <f t="shared" si="12"/>
        <v>0.69228988191711049</v>
      </c>
      <c r="L44" s="32">
        <f t="shared" si="13"/>
        <v>2.6595494502512529E-2</v>
      </c>
    </row>
    <row r="45" spans="1:12" x14ac:dyDescent="0.4">
      <c r="A45" s="87" t="s">
        <v>77</v>
      </c>
      <c r="B45" s="65">
        <v>5100</v>
      </c>
      <c r="C45" s="65">
        <v>4683</v>
      </c>
      <c r="D45" s="25">
        <f t="shared" si="7"/>
        <v>1.0890454836643177</v>
      </c>
      <c r="E45" s="17">
        <f t="shared" si="8"/>
        <v>417</v>
      </c>
      <c r="F45" s="65">
        <v>8478</v>
      </c>
      <c r="G45" s="65">
        <v>8640</v>
      </c>
      <c r="H45" s="23">
        <f t="shared" si="9"/>
        <v>0.98124999999999996</v>
      </c>
      <c r="I45" s="18">
        <f t="shared" si="10"/>
        <v>-162</v>
      </c>
      <c r="J45" s="27">
        <f t="shared" si="11"/>
        <v>0.60155697098372263</v>
      </c>
      <c r="K45" s="23">
        <f t="shared" si="12"/>
        <v>0.54201388888888891</v>
      </c>
      <c r="L45" s="22">
        <f t="shared" si="13"/>
        <v>5.9543082094833721E-2</v>
      </c>
    </row>
    <row r="46" spans="1:12" x14ac:dyDescent="0.4">
      <c r="A46" s="86" t="s">
        <v>95</v>
      </c>
      <c r="B46" s="64">
        <v>2758</v>
      </c>
      <c r="C46" s="64">
        <v>2505</v>
      </c>
      <c r="D46" s="25">
        <f t="shared" si="7"/>
        <v>1.100998003992016</v>
      </c>
      <c r="E46" s="18">
        <f t="shared" si="8"/>
        <v>253</v>
      </c>
      <c r="F46" s="64">
        <v>4980</v>
      </c>
      <c r="G46" s="64">
        <v>4980</v>
      </c>
      <c r="H46" s="23">
        <f t="shared" si="9"/>
        <v>1</v>
      </c>
      <c r="I46" s="18">
        <f t="shared" si="10"/>
        <v>0</v>
      </c>
      <c r="J46" s="27">
        <f t="shared" si="11"/>
        <v>0.55381526104417667</v>
      </c>
      <c r="K46" s="27">
        <f t="shared" si="12"/>
        <v>0.50301204819277112</v>
      </c>
      <c r="L46" s="32">
        <f t="shared" si="13"/>
        <v>5.0803212851405544E-2</v>
      </c>
    </row>
    <row r="47" spans="1:12" x14ac:dyDescent="0.4">
      <c r="A47" s="86" t="s">
        <v>92</v>
      </c>
      <c r="B47" s="64">
        <v>4636</v>
      </c>
      <c r="C47" s="64">
        <v>4459</v>
      </c>
      <c r="D47" s="25">
        <f t="shared" si="7"/>
        <v>1.0396949988786723</v>
      </c>
      <c r="E47" s="18">
        <f t="shared" si="8"/>
        <v>177</v>
      </c>
      <c r="F47" s="64">
        <v>8370</v>
      </c>
      <c r="G47" s="64">
        <v>8639</v>
      </c>
      <c r="H47" s="27">
        <f t="shared" si="9"/>
        <v>0.96886213682139133</v>
      </c>
      <c r="I47" s="18">
        <f t="shared" si="10"/>
        <v>-269</v>
      </c>
      <c r="J47" s="27">
        <f t="shared" si="11"/>
        <v>0.55388291517323773</v>
      </c>
      <c r="K47" s="27">
        <f t="shared" si="12"/>
        <v>0.51614770228035656</v>
      </c>
      <c r="L47" s="32">
        <f t="shared" si="13"/>
        <v>3.7735212892881176E-2</v>
      </c>
    </row>
    <row r="48" spans="1:12" x14ac:dyDescent="0.4">
      <c r="A48" s="86" t="s">
        <v>74</v>
      </c>
      <c r="B48" s="64">
        <v>9117</v>
      </c>
      <c r="C48" s="64">
        <v>8578</v>
      </c>
      <c r="D48" s="25">
        <f t="shared" si="7"/>
        <v>1.0628351597108883</v>
      </c>
      <c r="E48" s="18">
        <f t="shared" si="8"/>
        <v>539</v>
      </c>
      <c r="F48" s="64">
        <v>11550</v>
      </c>
      <c r="G48" s="64">
        <v>11347</v>
      </c>
      <c r="H48" s="27">
        <f t="shared" si="9"/>
        <v>1.0178901912399754</v>
      </c>
      <c r="I48" s="18">
        <f t="shared" si="10"/>
        <v>203</v>
      </c>
      <c r="J48" s="27">
        <f t="shared" si="11"/>
        <v>0.78935064935064936</v>
      </c>
      <c r="K48" s="27">
        <f t="shared" si="12"/>
        <v>0.75597074116506568</v>
      </c>
      <c r="L48" s="32">
        <f t="shared" si="13"/>
        <v>3.3379908185583673E-2</v>
      </c>
    </row>
    <row r="49" spans="1:12" x14ac:dyDescent="0.4">
      <c r="A49" s="86" t="s">
        <v>76</v>
      </c>
      <c r="B49" s="64">
        <v>2592</v>
      </c>
      <c r="C49" s="64">
        <v>2540</v>
      </c>
      <c r="D49" s="25">
        <f t="shared" si="7"/>
        <v>1.020472440944882</v>
      </c>
      <c r="E49" s="18">
        <f t="shared" si="8"/>
        <v>52</v>
      </c>
      <c r="F49" s="64">
        <v>3780</v>
      </c>
      <c r="G49" s="64">
        <v>3780</v>
      </c>
      <c r="H49" s="27">
        <f t="shared" si="9"/>
        <v>1</v>
      </c>
      <c r="I49" s="18">
        <f t="shared" si="10"/>
        <v>0</v>
      </c>
      <c r="J49" s="27">
        <f t="shared" si="11"/>
        <v>0.68571428571428572</v>
      </c>
      <c r="K49" s="27">
        <f t="shared" si="12"/>
        <v>0.67195767195767198</v>
      </c>
      <c r="L49" s="32">
        <f t="shared" si="13"/>
        <v>1.3756613756613745E-2</v>
      </c>
    </row>
    <row r="50" spans="1:12" x14ac:dyDescent="0.4">
      <c r="A50" s="86" t="s">
        <v>75</v>
      </c>
      <c r="B50" s="64">
        <v>3014</v>
      </c>
      <c r="C50" s="64">
        <v>3116</v>
      </c>
      <c r="D50" s="25">
        <f t="shared" si="7"/>
        <v>0.96726572528883181</v>
      </c>
      <c r="E50" s="18">
        <f t="shared" si="8"/>
        <v>-102</v>
      </c>
      <c r="F50" s="64">
        <v>3780</v>
      </c>
      <c r="G50" s="64">
        <v>3787</v>
      </c>
      <c r="H50" s="27">
        <f t="shared" si="9"/>
        <v>0.99815157116451014</v>
      </c>
      <c r="I50" s="18">
        <f t="shared" si="10"/>
        <v>-7</v>
      </c>
      <c r="J50" s="27">
        <f t="shared" si="11"/>
        <v>0.79735449735449737</v>
      </c>
      <c r="K50" s="27">
        <f t="shared" si="12"/>
        <v>0.82281489305518885</v>
      </c>
      <c r="L50" s="32">
        <f t="shared" si="13"/>
        <v>-2.5460395700691474E-2</v>
      </c>
    </row>
    <row r="51" spans="1:12" x14ac:dyDescent="0.4">
      <c r="A51" s="86" t="s">
        <v>147</v>
      </c>
      <c r="B51" s="64">
        <v>1629</v>
      </c>
      <c r="C51" s="64">
        <v>2390</v>
      </c>
      <c r="D51" s="25">
        <f t="shared" si="7"/>
        <v>0.68158995815899581</v>
      </c>
      <c r="E51" s="18">
        <f t="shared" si="8"/>
        <v>-761</v>
      </c>
      <c r="F51" s="64">
        <v>4980</v>
      </c>
      <c r="G51" s="64">
        <v>4980</v>
      </c>
      <c r="H51" s="27">
        <f t="shared" si="9"/>
        <v>1</v>
      </c>
      <c r="I51" s="18">
        <f t="shared" si="10"/>
        <v>0</v>
      </c>
      <c r="J51" s="27">
        <f t="shared" si="11"/>
        <v>0.32710843373493975</v>
      </c>
      <c r="K51" s="27">
        <f t="shared" si="12"/>
        <v>0.47991967871485941</v>
      </c>
      <c r="L51" s="32">
        <f t="shared" si="13"/>
        <v>-0.15281124497991966</v>
      </c>
    </row>
    <row r="52" spans="1:12" x14ac:dyDescent="0.4">
      <c r="A52" s="86" t="s">
        <v>98</v>
      </c>
      <c r="B52" s="64">
        <v>3302</v>
      </c>
      <c r="C52" s="64">
        <v>2842</v>
      </c>
      <c r="D52" s="25">
        <f t="shared" si="7"/>
        <v>1.1618578465869107</v>
      </c>
      <c r="E52" s="18">
        <f t="shared" si="8"/>
        <v>460</v>
      </c>
      <c r="F52" s="64">
        <v>3794</v>
      </c>
      <c r="G52" s="64">
        <v>3780</v>
      </c>
      <c r="H52" s="27">
        <f t="shared" si="9"/>
        <v>1.0037037037037038</v>
      </c>
      <c r="I52" s="18">
        <f t="shared" si="10"/>
        <v>14</v>
      </c>
      <c r="J52" s="27">
        <f t="shared" si="11"/>
        <v>0.87032156035846076</v>
      </c>
      <c r="K52" s="27">
        <f t="shared" si="12"/>
        <v>0.75185185185185188</v>
      </c>
      <c r="L52" s="32">
        <f t="shared" si="13"/>
        <v>0.11846970850660887</v>
      </c>
    </row>
    <row r="53" spans="1:12" x14ac:dyDescent="0.4">
      <c r="A53" s="86" t="s">
        <v>146</v>
      </c>
      <c r="B53" s="64">
        <v>2982</v>
      </c>
      <c r="C53" s="64">
        <v>2701</v>
      </c>
      <c r="D53" s="25">
        <f t="shared" si="7"/>
        <v>1.1040355423917068</v>
      </c>
      <c r="E53" s="18">
        <f t="shared" si="8"/>
        <v>281</v>
      </c>
      <c r="F53" s="64">
        <v>3780</v>
      </c>
      <c r="G53" s="64">
        <v>3771</v>
      </c>
      <c r="H53" s="27">
        <f t="shared" si="9"/>
        <v>1.0023866348448687</v>
      </c>
      <c r="I53" s="18">
        <f t="shared" si="10"/>
        <v>9</v>
      </c>
      <c r="J53" s="27">
        <f t="shared" si="11"/>
        <v>0.78888888888888886</v>
      </c>
      <c r="K53" s="27">
        <f t="shared" si="12"/>
        <v>0.71625563511005041</v>
      </c>
      <c r="L53" s="32">
        <f t="shared" si="13"/>
        <v>7.2633253778838447E-2</v>
      </c>
    </row>
    <row r="54" spans="1:12" x14ac:dyDescent="0.4">
      <c r="A54" s="86" t="s">
        <v>145</v>
      </c>
      <c r="B54" s="64">
        <v>2576</v>
      </c>
      <c r="C54" s="64">
        <v>2065</v>
      </c>
      <c r="D54" s="25">
        <f t="shared" si="7"/>
        <v>1.2474576271186442</v>
      </c>
      <c r="E54" s="18">
        <f t="shared" si="8"/>
        <v>511</v>
      </c>
      <c r="F54" s="64">
        <v>3787</v>
      </c>
      <c r="G54" s="64">
        <v>3787</v>
      </c>
      <c r="H54" s="27">
        <f t="shared" si="9"/>
        <v>1</v>
      </c>
      <c r="I54" s="18">
        <f t="shared" si="10"/>
        <v>0</v>
      </c>
      <c r="J54" s="27">
        <f t="shared" si="11"/>
        <v>0.68022181146025873</v>
      </c>
      <c r="K54" s="27">
        <f t="shared" si="12"/>
        <v>0.54528650646950094</v>
      </c>
      <c r="L54" s="32">
        <f t="shared" si="13"/>
        <v>0.13493530499075779</v>
      </c>
    </row>
    <row r="55" spans="1:12" x14ac:dyDescent="0.4">
      <c r="A55" s="85" t="s">
        <v>144</v>
      </c>
      <c r="B55" s="61">
        <v>2723</v>
      </c>
      <c r="C55" s="61">
        <v>2219</v>
      </c>
      <c r="D55" s="36">
        <f t="shared" si="7"/>
        <v>1.2271293375394321</v>
      </c>
      <c r="E55" s="16">
        <f t="shared" si="8"/>
        <v>504</v>
      </c>
      <c r="F55" s="61">
        <v>3778</v>
      </c>
      <c r="G55" s="61">
        <v>3771</v>
      </c>
      <c r="H55" s="36">
        <f t="shared" si="9"/>
        <v>1.0018562715460091</v>
      </c>
      <c r="I55" s="16">
        <f t="shared" si="10"/>
        <v>7</v>
      </c>
      <c r="J55" s="36">
        <f t="shared" si="11"/>
        <v>0.72075172048703018</v>
      </c>
      <c r="K55" s="36">
        <f t="shared" si="12"/>
        <v>0.5884380800848581</v>
      </c>
      <c r="L55" s="35">
        <f t="shared" si="13"/>
        <v>0.13231364040217208</v>
      </c>
    </row>
    <row r="56" spans="1:12" x14ac:dyDescent="0.4">
      <c r="C56" s="12"/>
      <c r="D56" s="14"/>
      <c r="E56" s="14"/>
      <c r="F56" s="12"/>
      <c r="G56" s="12"/>
      <c r="H56" s="14"/>
      <c r="I56" s="14"/>
      <c r="J56" s="12"/>
      <c r="K56" s="12"/>
    </row>
    <row r="57" spans="1:12" x14ac:dyDescent="0.4">
      <c r="C57" s="12"/>
      <c r="D57" s="14"/>
      <c r="E57" s="14"/>
      <c r="F57" s="12"/>
      <c r="G57" s="12"/>
      <c r="H57" s="14"/>
      <c r="I57" s="14"/>
      <c r="J57" s="12"/>
      <c r="K57" s="12"/>
    </row>
    <row r="58" spans="1:12" x14ac:dyDescent="0.4">
      <c r="C58" s="12"/>
      <c r="E58" s="14"/>
      <c r="G58" s="12"/>
      <c r="I58" s="14"/>
      <c r="K58" s="12"/>
    </row>
    <row r="59" spans="1:12" x14ac:dyDescent="0.4">
      <c r="C59" s="12"/>
      <c r="E59" s="14"/>
      <c r="G59" s="12"/>
      <c r="I59" s="14"/>
      <c r="K59" s="12"/>
    </row>
    <row r="60" spans="1:12" x14ac:dyDescent="0.4">
      <c r="C60" s="12"/>
      <c r="E60" s="14"/>
      <c r="G60" s="12"/>
      <c r="I60" s="14"/>
      <c r="K60" s="12"/>
    </row>
    <row r="61" spans="1:12" x14ac:dyDescent="0.4">
      <c r="C61" s="12"/>
      <c r="E61" s="14"/>
      <c r="G61" s="12"/>
      <c r="I61" s="14"/>
      <c r="K61" s="12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2005年月間（上中下旬）動向11月</oddHeader>
    <oddFooter>&amp;L沖縄県&amp;C&amp;P ﾍﾟｰｼﾞ&amp;R&amp;D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11月(上旬)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137</v>
      </c>
      <c r="C4" s="177" t="s">
        <v>234</v>
      </c>
      <c r="D4" s="176" t="s">
        <v>87</v>
      </c>
      <c r="E4" s="176"/>
      <c r="F4" s="173" t="str">
        <f>+B4</f>
        <v>(05'11/1～10)</v>
      </c>
      <c r="G4" s="173" t="str">
        <f>+C4</f>
        <v>(04'11/1～10)</v>
      </c>
      <c r="H4" s="176" t="s">
        <v>87</v>
      </c>
      <c r="I4" s="176"/>
      <c r="J4" s="173" t="str">
        <f>+B4</f>
        <v>(05'11/1～10)</v>
      </c>
      <c r="K4" s="173" t="str">
        <f>+C4</f>
        <v>(04'11/1～10)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+B7+B36</f>
        <v>158443</v>
      </c>
      <c r="C6" s="43">
        <f>+C7+C36</f>
        <v>135354</v>
      </c>
      <c r="D6" s="20">
        <f t="shared" ref="D6:D37" si="0">+B6/C6</f>
        <v>1.170582324866646</v>
      </c>
      <c r="E6" s="21">
        <f t="shared" ref="E6:E37" si="1">+B6-C6</f>
        <v>23089</v>
      </c>
      <c r="F6" s="43">
        <f>+F7+F36</f>
        <v>228432</v>
      </c>
      <c r="G6" s="43">
        <f>+G7+G36</f>
        <v>217696</v>
      </c>
      <c r="H6" s="20">
        <f t="shared" ref="H6:H37" si="2">+F6/G6</f>
        <v>1.0493164780244011</v>
      </c>
      <c r="I6" s="21">
        <f t="shared" ref="I6:I37" si="3">+F6-G6</f>
        <v>10736</v>
      </c>
      <c r="J6" s="20">
        <f t="shared" ref="J6:J37" si="4">+B6/F6</f>
        <v>0.69361122784898788</v>
      </c>
      <c r="K6" s="20">
        <f t="shared" ref="K6:K37" si="5">+C6/G6</f>
        <v>0.62175694546523597</v>
      </c>
      <c r="L6" s="33">
        <f t="shared" ref="L6:L37" si="6">+J6-K6</f>
        <v>7.1854282383751911E-2</v>
      </c>
    </row>
    <row r="7" spans="1:12" s="13" customFormat="1" x14ac:dyDescent="0.4">
      <c r="A7" s="84" t="s">
        <v>84</v>
      </c>
      <c r="B7" s="43">
        <f>+B8+B15+B33</f>
        <v>79536</v>
      </c>
      <c r="C7" s="43">
        <f>+C8+C15+C33</f>
        <v>66586</v>
      </c>
      <c r="D7" s="20">
        <f t="shared" si="0"/>
        <v>1.1944853272459677</v>
      </c>
      <c r="E7" s="21">
        <f t="shared" si="1"/>
        <v>12950</v>
      </c>
      <c r="F7" s="43">
        <f>+F8+F15+F33</f>
        <v>108602</v>
      </c>
      <c r="G7" s="43">
        <f>+G8+G15+G33</f>
        <v>101261</v>
      </c>
      <c r="H7" s="20">
        <f t="shared" si="2"/>
        <v>1.0724958276137901</v>
      </c>
      <c r="I7" s="21">
        <f t="shared" si="3"/>
        <v>7341</v>
      </c>
      <c r="J7" s="20">
        <f t="shared" si="4"/>
        <v>0.73236220327434121</v>
      </c>
      <c r="K7" s="20">
        <f t="shared" si="5"/>
        <v>0.65756806667917556</v>
      </c>
      <c r="L7" s="33">
        <f t="shared" si="6"/>
        <v>7.479413659516565E-2</v>
      </c>
    </row>
    <row r="8" spans="1:12" x14ac:dyDescent="0.4">
      <c r="A8" s="110" t="s">
        <v>91</v>
      </c>
      <c r="B8" s="46">
        <f>SUM(B9:B14)</f>
        <v>64441</v>
      </c>
      <c r="C8" s="46">
        <f>SUM(C9:C14)</f>
        <v>53269</v>
      </c>
      <c r="D8" s="38">
        <f t="shared" si="0"/>
        <v>1.2097279843811597</v>
      </c>
      <c r="E8" s="109">
        <f t="shared" si="1"/>
        <v>11172</v>
      </c>
      <c r="F8" s="46">
        <f>SUM(F9:F14)</f>
        <v>88716</v>
      </c>
      <c r="G8" s="46">
        <f>SUM(G9:G14)</f>
        <v>81842</v>
      </c>
      <c r="H8" s="38">
        <f t="shared" si="2"/>
        <v>1.0839911048117103</v>
      </c>
      <c r="I8" s="109">
        <f t="shared" si="3"/>
        <v>6874</v>
      </c>
      <c r="J8" s="38">
        <f t="shared" si="4"/>
        <v>0.72637404752243118</v>
      </c>
      <c r="K8" s="38">
        <f t="shared" si="5"/>
        <v>0.65087607829720684</v>
      </c>
      <c r="L8" s="108">
        <f t="shared" si="6"/>
        <v>7.5497969225224337E-2</v>
      </c>
    </row>
    <row r="9" spans="1:12" x14ac:dyDescent="0.4">
      <c r="A9" s="88" t="s">
        <v>82</v>
      </c>
      <c r="B9" s="69">
        <v>37590</v>
      </c>
      <c r="C9" s="69">
        <v>32927</v>
      </c>
      <c r="D9" s="25">
        <f t="shared" si="0"/>
        <v>1.1416163027302821</v>
      </c>
      <c r="E9" s="26">
        <f t="shared" si="1"/>
        <v>4663</v>
      </c>
      <c r="F9" s="69">
        <v>48725</v>
      </c>
      <c r="G9" s="69">
        <v>48964</v>
      </c>
      <c r="H9" s="25">
        <f t="shared" si="2"/>
        <v>0.99511886283800344</v>
      </c>
      <c r="I9" s="26">
        <f t="shared" si="3"/>
        <v>-239</v>
      </c>
      <c r="J9" s="25">
        <f t="shared" si="4"/>
        <v>0.77147255002565418</v>
      </c>
      <c r="K9" s="25">
        <f t="shared" si="5"/>
        <v>0.67247365411322602</v>
      </c>
      <c r="L9" s="24">
        <f t="shared" si="6"/>
        <v>9.8998895912428164E-2</v>
      </c>
    </row>
    <row r="10" spans="1:12" x14ac:dyDescent="0.4">
      <c r="A10" s="86" t="s">
        <v>83</v>
      </c>
      <c r="B10" s="64">
        <v>6353</v>
      </c>
      <c r="C10" s="64">
        <v>6834</v>
      </c>
      <c r="D10" s="27">
        <f t="shared" si="0"/>
        <v>0.92961662276851043</v>
      </c>
      <c r="E10" s="18">
        <f t="shared" si="1"/>
        <v>-481</v>
      </c>
      <c r="F10" s="64">
        <v>9022</v>
      </c>
      <c r="G10" s="64">
        <v>10978</v>
      </c>
      <c r="H10" s="27">
        <f t="shared" si="2"/>
        <v>0.82182546912005827</v>
      </c>
      <c r="I10" s="18">
        <f t="shared" si="3"/>
        <v>-1956</v>
      </c>
      <c r="J10" s="27">
        <f t="shared" si="4"/>
        <v>0.7041675903347373</v>
      </c>
      <c r="K10" s="27">
        <f t="shared" si="5"/>
        <v>0.62251776279832394</v>
      </c>
      <c r="L10" s="32">
        <f t="shared" si="6"/>
        <v>8.1649827536413366E-2</v>
      </c>
    </row>
    <row r="11" spans="1:12" x14ac:dyDescent="0.4">
      <c r="A11" s="86" t="s">
        <v>96</v>
      </c>
      <c r="B11" s="64">
        <v>3467</v>
      </c>
      <c r="C11" s="64">
        <v>1274</v>
      </c>
      <c r="D11" s="27">
        <f t="shared" si="0"/>
        <v>2.7213500784929354</v>
      </c>
      <c r="E11" s="18">
        <f t="shared" si="1"/>
        <v>2193</v>
      </c>
      <c r="F11" s="64">
        <v>6553</v>
      </c>
      <c r="G11" s="64">
        <v>2700</v>
      </c>
      <c r="H11" s="27">
        <f t="shared" si="2"/>
        <v>2.4270370370370369</v>
      </c>
      <c r="I11" s="18">
        <f t="shared" si="3"/>
        <v>3853</v>
      </c>
      <c r="J11" s="27">
        <f t="shared" si="4"/>
        <v>0.52907065466198688</v>
      </c>
      <c r="K11" s="27">
        <f t="shared" si="5"/>
        <v>0.47185185185185186</v>
      </c>
      <c r="L11" s="32">
        <f t="shared" si="6"/>
        <v>5.7218802810135028E-2</v>
      </c>
    </row>
    <row r="12" spans="1:12" x14ac:dyDescent="0.4">
      <c r="A12" s="86" t="s">
        <v>80</v>
      </c>
      <c r="B12" s="64">
        <v>6689</v>
      </c>
      <c r="C12" s="64">
        <v>5557</v>
      </c>
      <c r="D12" s="27">
        <f t="shared" si="0"/>
        <v>1.2037070361705957</v>
      </c>
      <c r="E12" s="18">
        <f t="shared" si="1"/>
        <v>1132</v>
      </c>
      <c r="F12" s="64">
        <v>9456</v>
      </c>
      <c r="G12" s="64">
        <v>9600</v>
      </c>
      <c r="H12" s="27">
        <f t="shared" si="2"/>
        <v>0.98499999999999999</v>
      </c>
      <c r="I12" s="18">
        <f t="shared" si="3"/>
        <v>-144</v>
      </c>
      <c r="J12" s="27">
        <f t="shared" si="4"/>
        <v>0.70738155668358715</v>
      </c>
      <c r="K12" s="27">
        <f t="shared" si="5"/>
        <v>0.57885416666666667</v>
      </c>
      <c r="L12" s="32">
        <f t="shared" si="6"/>
        <v>0.12852739001692048</v>
      </c>
    </row>
    <row r="13" spans="1:12" x14ac:dyDescent="0.4">
      <c r="A13" s="86" t="s">
        <v>81</v>
      </c>
      <c r="B13" s="64">
        <v>6550</v>
      </c>
      <c r="C13" s="64">
        <v>4288</v>
      </c>
      <c r="D13" s="27">
        <f t="shared" si="0"/>
        <v>1.5275186567164178</v>
      </c>
      <c r="E13" s="18">
        <f t="shared" si="1"/>
        <v>2262</v>
      </c>
      <c r="F13" s="64">
        <v>10838</v>
      </c>
      <c r="G13" s="64">
        <v>6900</v>
      </c>
      <c r="H13" s="27">
        <f t="shared" si="2"/>
        <v>1.5707246376811594</v>
      </c>
      <c r="I13" s="18">
        <f t="shared" si="3"/>
        <v>3938</v>
      </c>
      <c r="J13" s="27">
        <f t="shared" si="4"/>
        <v>0.60435504705665255</v>
      </c>
      <c r="K13" s="27">
        <f t="shared" si="5"/>
        <v>0.62144927536231886</v>
      </c>
      <c r="L13" s="32">
        <f t="shared" si="6"/>
        <v>-1.7094228305666315E-2</v>
      </c>
    </row>
    <row r="14" spans="1:12" x14ac:dyDescent="0.4">
      <c r="A14" s="89" t="s">
        <v>165</v>
      </c>
      <c r="B14" s="70">
        <v>3792</v>
      </c>
      <c r="C14" s="70">
        <v>2389</v>
      </c>
      <c r="D14" s="29">
        <f t="shared" si="0"/>
        <v>1.5872750104646296</v>
      </c>
      <c r="E14" s="28">
        <f t="shared" si="1"/>
        <v>1403</v>
      </c>
      <c r="F14" s="70">
        <v>4122</v>
      </c>
      <c r="G14" s="70">
        <v>2700</v>
      </c>
      <c r="H14" s="27">
        <f t="shared" si="2"/>
        <v>1.5266666666666666</v>
      </c>
      <c r="I14" s="18">
        <f t="shared" si="3"/>
        <v>1422</v>
      </c>
      <c r="J14" s="29">
        <f t="shared" si="4"/>
        <v>0.91994177583697234</v>
      </c>
      <c r="K14" s="29">
        <f t="shared" si="5"/>
        <v>0.88481481481481483</v>
      </c>
      <c r="L14" s="57">
        <f t="shared" si="6"/>
        <v>3.512696102215751E-2</v>
      </c>
    </row>
    <row r="15" spans="1:12" x14ac:dyDescent="0.4">
      <c r="A15" s="107" t="s">
        <v>90</v>
      </c>
      <c r="B15" s="48">
        <f>SUM(B16:B32)</f>
        <v>14533</v>
      </c>
      <c r="C15" s="48">
        <f>SUM(C16:C32)</f>
        <v>12830</v>
      </c>
      <c r="D15" s="31">
        <f t="shared" si="0"/>
        <v>1.1327357755261107</v>
      </c>
      <c r="E15" s="19">
        <f t="shared" si="1"/>
        <v>1703</v>
      </c>
      <c r="F15" s="48">
        <f>SUM(F16:F32)</f>
        <v>19067</v>
      </c>
      <c r="G15" s="48">
        <f>SUM(G16:G32)</f>
        <v>18600</v>
      </c>
      <c r="H15" s="31">
        <f t="shared" si="2"/>
        <v>1.0251075268817205</v>
      </c>
      <c r="I15" s="19">
        <f t="shared" si="3"/>
        <v>467</v>
      </c>
      <c r="J15" s="31">
        <f t="shared" si="4"/>
        <v>0.76220695442387376</v>
      </c>
      <c r="K15" s="31">
        <f t="shared" si="5"/>
        <v>0.68978494623655917</v>
      </c>
      <c r="L15" s="30">
        <f t="shared" si="6"/>
        <v>7.242200818731459E-2</v>
      </c>
    </row>
    <row r="16" spans="1:12" x14ac:dyDescent="0.4">
      <c r="A16" s="88" t="s">
        <v>157</v>
      </c>
      <c r="B16" s="69">
        <v>645</v>
      </c>
      <c r="C16" s="69">
        <v>555</v>
      </c>
      <c r="D16" s="25">
        <f t="shared" si="0"/>
        <v>1.1621621621621621</v>
      </c>
      <c r="E16" s="26">
        <f t="shared" si="1"/>
        <v>90</v>
      </c>
      <c r="F16" s="69">
        <v>917</v>
      </c>
      <c r="G16" s="69">
        <v>900</v>
      </c>
      <c r="H16" s="25">
        <f t="shared" si="2"/>
        <v>1.018888888888889</v>
      </c>
      <c r="I16" s="26">
        <f t="shared" si="3"/>
        <v>17</v>
      </c>
      <c r="J16" s="25">
        <f t="shared" si="4"/>
        <v>0.70338058887677213</v>
      </c>
      <c r="K16" s="25">
        <f t="shared" si="5"/>
        <v>0.6166666666666667</v>
      </c>
      <c r="L16" s="24">
        <f t="shared" si="6"/>
        <v>8.6713922210105432E-2</v>
      </c>
    </row>
    <row r="17" spans="1:12" x14ac:dyDescent="0.4">
      <c r="A17" s="86" t="s">
        <v>155</v>
      </c>
      <c r="B17" s="64">
        <v>1143</v>
      </c>
      <c r="C17" s="64">
        <v>1118</v>
      </c>
      <c r="D17" s="27">
        <f t="shared" si="0"/>
        <v>1.022361359570662</v>
      </c>
      <c r="E17" s="18">
        <f t="shared" si="1"/>
        <v>25</v>
      </c>
      <c r="F17" s="64">
        <v>1500</v>
      </c>
      <c r="G17" s="64">
        <v>1500</v>
      </c>
      <c r="H17" s="27">
        <f t="shared" si="2"/>
        <v>1</v>
      </c>
      <c r="I17" s="18">
        <f t="shared" si="3"/>
        <v>0</v>
      </c>
      <c r="J17" s="27">
        <f t="shared" si="4"/>
        <v>0.76200000000000001</v>
      </c>
      <c r="K17" s="27">
        <f t="shared" si="5"/>
        <v>0.74533333333333329</v>
      </c>
      <c r="L17" s="32">
        <f t="shared" si="6"/>
        <v>1.6666666666666718E-2</v>
      </c>
    </row>
    <row r="18" spans="1:12" x14ac:dyDescent="0.4">
      <c r="A18" s="86" t="s">
        <v>160</v>
      </c>
      <c r="B18" s="64">
        <v>1347</v>
      </c>
      <c r="C18" s="64">
        <v>1150</v>
      </c>
      <c r="D18" s="27">
        <f t="shared" si="0"/>
        <v>1.1713043478260869</v>
      </c>
      <c r="E18" s="18">
        <f t="shared" si="1"/>
        <v>197</v>
      </c>
      <c r="F18" s="64">
        <v>1500</v>
      </c>
      <c r="G18" s="64">
        <v>1500</v>
      </c>
      <c r="H18" s="27">
        <f t="shared" si="2"/>
        <v>1</v>
      </c>
      <c r="I18" s="18">
        <f t="shared" si="3"/>
        <v>0</v>
      </c>
      <c r="J18" s="27">
        <f t="shared" si="4"/>
        <v>0.89800000000000002</v>
      </c>
      <c r="K18" s="27">
        <f t="shared" si="5"/>
        <v>0.76666666666666672</v>
      </c>
      <c r="L18" s="32">
        <f t="shared" si="6"/>
        <v>0.1313333333333333</v>
      </c>
    </row>
    <row r="19" spans="1:12" x14ac:dyDescent="0.4">
      <c r="A19" s="86" t="s">
        <v>153</v>
      </c>
      <c r="B19" s="64">
        <v>1606</v>
      </c>
      <c r="C19" s="64">
        <v>1427</v>
      </c>
      <c r="D19" s="27">
        <f t="shared" si="0"/>
        <v>1.125437981779958</v>
      </c>
      <c r="E19" s="18">
        <f t="shared" si="1"/>
        <v>179</v>
      </c>
      <c r="F19" s="64">
        <v>1950</v>
      </c>
      <c r="G19" s="64">
        <v>1800</v>
      </c>
      <c r="H19" s="27">
        <f t="shared" si="2"/>
        <v>1.0833333333333333</v>
      </c>
      <c r="I19" s="18">
        <f t="shared" si="3"/>
        <v>150</v>
      </c>
      <c r="J19" s="27">
        <f t="shared" si="4"/>
        <v>0.82358974358974357</v>
      </c>
      <c r="K19" s="27">
        <f t="shared" si="5"/>
        <v>0.7927777777777778</v>
      </c>
      <c r="L19" s="32">
        <f t="shared" si="6"/>
        <v>3.0811965811965769E-2</v>
      </c>
    </row>
    <row r="20" spans="1:12" x14ac:dyDescent="0.4">
      <c r="A20" s="86" t="s">
        <v>161</v>
      </c>
      <c r="B20" s="65">
        <v>2131</v>
      </c>
      <c r="C20" s="65">
        <v>2130</v>
      </c>
      <c r="D20" s="23">
        <f t="shared" si="0"/>
        <v>1.0004694835680752</v>
      </c>
      <c r="E20" s="17">
        <f t="shared" si="1"/>
        <v>1</v>
      </c>
      <c r="F20" s="65">
        <v>3000</v>
      </c>
      <c r="G20" s="65">
        <v>3000</v>
      </c>
      <c r="H20" s="23">
        <f t="shared" si="2"/>
        <v>1</v>
      </c>
      <c r="I20" s="17">
        <f t="shared" si="3"/>
        <v>0</v>
      </c>
      <c r="J20" s="23">
        <f t="shared" si="4"/>
        <v>0.71033333333333337</v>
      </c>
      <c r="K20" s="23">
        <f t="shared" si="5"/>
        <v>0.71</v>
      </c>
      <c r="L20" s="22">
        <f t="shared" si="6"/>
        <v>3.3333333333340764E-4</v>
      </c>
    </row>
    <row r="21" spans="1:12" x14ac:dyDescent="0.4">
      <c r="A21" s="87" t="s">
        <v>159</v>
      </c>
      <c r="B21" s="64">
        <v>1037</v>
      </c>
      <c r="C21" s="64">
        <v>898</v>
      </c>
      <c r="D21" s="27">
        <f t="shared" si="0"/>
        <v>1.1547884187082404</v>
      </c>
      <c r="E21" s="18">
        <f t="shared" si="1"/>
        <v>139</v>
      </c>
      <c r="F21" s="64">
        <v>1500</v>
      </c>
      <c r="G21" s="64">
        <v>1500</v>
      </c>
      <c r="H21" s="27">
        <f t="shared" si="2"/>
        <v>1</v>
      </c>
      <c r="I21" s="18">
        <f t="shared" si="3"/>
        <v>0</v>
      </c>
      <c r="J21" s="27">
        <f t="shared" si="4"/>
        <v>0.69133333333333336</v>
      </c>
      <c r="K21" s="27">
        <f t="shared" si="5"/>
        <v>0.59866666666666668</v>
      </c>
      <c r="L21" s="32">
        <f t="shared" si="6"/>
        <v>9.2666666666666675E-2</v>
      </c>
    </row>
    <row r="22" spans="1:12" x14ac:dyDescent="0.4">
      <c r="A22" s="87" t="s">
        <v>193</v>
      </c>
      <c r="B22" s="64">
        <v>0</v>
      </c>
      <c r="C22" s="64">
        <v>0</v>
      </c>
      <c r="D22" s="27" t="e">
        <f t="shared" si="0"/>
        <v>#DIV/0!</v>
      </c>
      <c r="E22" s="18">
        <f t="shared" si="1"/>
        <v>0</v>
      </c>
      <c r="F22" s="64">
        <v>0</v>
      </c>
      <c r="G22" s="64">
        <v>0</v>
      </c>
      <c r="H22" s="27" t="e">
        <f t="shared" si="2"/>
        <v>#DIV/0!</v>
      </c>
      <c r="I22" s="18">
        <f t="shared" si="3"/>
        <v>0</v>
      </c>
      <c r="J22" s="27" t="e">
        <f t="shared" si="4"/>
        <v>#DIV/0!</v>
      </c>
      <c r="K22" s="27" t="e">
        <f t="shared" si="5"/>
        <v>#DIV/0!</v>
      </c>
      <c r="L22" s="32" t="e">
        <f t="shared" si="6"/>
        <v>#DIV/0!</v>
      </c>
    </row>
    <row r="23" spans="1:12" x14ac:dyDescent="0.4">
      <c r="A23" s="86" t="s">
        <v>164</v>
      </c>
      <c r="B23" s="64">
        <v>1266</v>
      </c>
      <c r="C23" s="64">
        <v>1055</v>
      </c>
      <c r="D23" s="27">
        <f t="shared" si="0"/>
        <v>1.2</v>
      </c>
      <c r="E23" s="18">
        <f t="shared" si="1"/>
        <v>211</v>
      </c>
      <c r="F23" s="64">
        <v>1500</v>
      </c>
      <c r="G23" s="64">
        <v>1500</v>
      </c>
      <c r="H23" s="27">
        <f t="shared" si="2"/>
        <v>1</v>
      </c>
      <c r="I23" s="18">
        <f t="shared" si="3"/>
        <v>0</v>
      </c>
      <c r="J23" s="27">
        <f t="shared" si="4"/>
        <v>0.84399999999999997</v>
      </c>
      <c r="K23" s="27">
        <f t="shared" si="5"/>
        <v>0.70333333333333337</v>
      </c>
      <c r="L23" s="32">
        <f t="shared" si="6"/>
        <v>0.14066666666666661</v>
      </c>
    </row>
    <row r="24" spans="1:12" x14ac:dyDescent="0.4">
      <c r="A24" s="86" t="s">
        <v>156</v>
      </c>
      <c r="B24" s="65">
        <v>320</v>
      </c>
      <c r="C24" s="65">
        <v>265</v>
      </c>
      <c r="D24" s="23">
        <f t="shared" si="0"/>
        <v>1.2075471698113207</v>
      </c>
      <c r="E24" s="17">
        <f t="shared" si="1"/>
        <v>55</v>
      </c>
      <c r="F24" s="65">
        <v>600</v>
      </c>
      <c r="G24" s="65">
        <v>600</v>
      </c>
      <c r="H24" s="23">
        <f t="shared" si="2"/>
        <v>1</v>
      </c>
      <c r="I24" s="17">
        <f t="shared" si="3"/>
        <v>0</v>
      </c>
      <c r="J24" s="23">
        <f t="shared" si="4"/>
        <v>0.53333333333333333</v>
      </c>
      <c r="K24" s="23">
        <f t="shared" si="5"/>
        <v>0.44166666666666665</v>
      </c>
      <c r="L24" s="22">
        <f t="shared" si="6"/>
        <v>9.1666666666666674E-2</v>
      </c>
    </row>
    <row r="25" spans="1:12" x14ac:dyDescent="0.4">
      <c r="A25" s="87" t="s">
        <v>163</v>
      </c>
      <c r="B25" s="64">
        <v>1487</v>
      </c>
      <c r="C25" s="64">
        <v>1353</v>
      </c>
      <c r="D25" s="27">
        <f t="shared" si="0"/>
        <v>1.099039172209904</v>
      </c>
      <c r="E25" s="18">
        <f t="shared" si="1"/>
        <v>134</v>
      </c>
      <c r="F25" s="64">
        <v>1650</v>
      </c>
      <c r="G25" s="64">
        <v>1650</v>
      </c>
      <c r="H25" s="27">
        <f t="shared" si="2"/>
        <v>1</v>
      </c>
      <c r="I25" s="18">
        <f t="shared" si="3"/>
        <v>0</v>
      </c>
      <c r="J25" s="27">
        <f t="shared" si="4"/>
        <v>0.90121212121212124</v>
      </c>
      <c r="K25" s="27">
        <f t="shared" si="5"/>
        <v>0.82</v>
      </c>
      <c r="L25" s="32">
        <f t="shared" si="6"/>
        <v>8.1212121212121291E-2</v>
      </c>
    </row>
    <row r="26" spans="1:12" x14ac:dyDescent="0.4">
      <c r="A26" s="86" t="s">
        <v>154</v>
      </c>
      <c r="B26" s="64">
        <v>1198</v>
      </c>
      <c r="C26" s="64">
        <v>1109</v>
      </c>
      <c r="D26" s="27">
        <f t="shared" si="0"/>
        <v>1.0802524797114517</v>
      </c>
      <c r="E26" s="18">
        <f t="shared" si="1"/>
        <v>89</v>
      </c>
      <c r="F26" s="64">
        <v>1500</v>
      </c>
      <c r="G26" s="64">
        <v>1500</v>
      </c>
      <c r="H26" s="27">
        <f t="shared" si="2"/>
        <v>1</v>
      </c>
      <c r="I26" s="18">
        <f t="shared" si="3"/>
        <v>0</v>
      </c>
      <c r="J26" s="27">
        <f t="shared" si="4"/>
        <v>0.79866666666666664</v>
      </c>
      <c r="K26" s="27">
        <f t="shared" si="5"/>
        <v>0.73933333333333329</v>
      </c>
      <c r="L26" s="32">
        <f t="shared" si="6"/>
        <v>5.9333333333333349E-2</v>
      </c>
    </row>
    <row r="27" spans="1:12" x14ac:dyDescent="0.4">
      <c r="A27" s="87" t="s">
        <v>162</v>
      </c>
      <c r="B27" s="65">
        <v>990</v>
      </c>
      <c r="C27" s="65">
        <v>1026</v>
      </c>
      <c r="D27" s="23">
        <f t="shared" si="0"/>
        <v>0.96491228070175439</v>
      </c>
      <c r="E27" s="17">
        <f t="shared" si="1"/>
        <v>-36</v>
      </c>
      <c r="F27" s="65">
        <v>1500</v>
      </c>
      <c r="G27" s="65">
        <v>1650</v>
      </c>
      <c r="H27" s="23">
        <f t="shared" si="2"/>
        <v>0.90909090909090906</v>
      </c>
      <c r="I27" s="17">
        <f t="shared" si="3"/>
        <v>-150</v>
      </c>
      <c r="J27" s="23">
        <f t="shared" si="4"/>
        <v>0.66</v>
      </c>
      <c r="K27" s="23">
        <f t="shared" si="5"/>
        <v>0.62181818181818183</v>
      </c>
      <c r="L27" s="22">
        <f t="shared" si="6"/>
        <v>3.8181818181818206E-2</v>
      </c>
    </row>
    <row r="28" spans="1:12" x14ac:dyDescent="0.4">
      <c r="A28" s="87" t="s">
        <v>214</v>
      </c>
      <c r="B28" s="65">
        <v>0</v>
      </c>
      <c r="C28" s="65">
        <v>0</v>
      </c>
      <c r="D28" s="23" t="e">
        <f t="shared" si="0"/>
        <v>#DIV/0!</v>
      </c>
      <c r="E28" s="17">
        <f t="shared" si="1"/>
        <v>0</v>
      </c>
      <c r="F28" s="65">
        <v>0</v>
      </c>
      <c r="G28" s="65">
        <v>0</v>
      </c>
      <c r="H28" s="23" t="e">
        <f t="shared" si="2"/>
        <v>#DIV/0!</v>
      </c>
      <c r="I28" s="17">
        <f t="shared" si="3"/>
        <v>0</v>
      </c>
      <c r="J28" s="23" t="e">
        <f t="shared" si="4"/>
        <v>#DIV/0!</v>
      </c>
      <c r="K28" s="23" t="e">
        <f t="shared" si="5"/>
        <v>#DIV/0!</v>
      </c>
      <c r="L28" s="22" t="e">
        <f t="shared" si="6"/>
        <v>#DIV/0!</v>
      </c>
    </row>
    <row r="29" spans="1:12" x14ac:dyDescent="0.4">
      <c r="A29" s="86" t="s">
        <v>158</v>
      </c>
      <c r="B29" s="64">
        <v>1019</v>
      </c>
      <c r="C29" s="64">
        <v>744</v>
      </c>
      <c r="D29" s="27">
        <f t="shared" si="0"/>
        <v>1.3696236559139785</v>
      </c>
      <c r="E29" s="18">
        <f t="shared" si="1"/>
        <v>275</v>
      </c>
      <c r="F29" s="64">
        <v>1500</v>
      </c>
      <c r="G29" s="64">
        <v>1500</v>
      </c>
      <c r="H29" s="27">
        <f t="shared" si="2"/>
        <v>1</v>
      </c>
      <c r="I29" s="18">
        <f t="shared" si="3"/>
        <v>0</v>
      </c>
      <c r="J29" s="27">
        <f t="shared" si="4"/>
        <v>0.67933333333333334</v>
      </c>
      <c r="K29" s="27">
        <f t="shared" si="5"/>
        <v>0.496</v>
      </c>
      <c r="L29" s="32">
        <f t="shared" si="6"/>
        <v>0.18333333333333335</v>
      </c>
    </row>
    <row r="30" spans="1:12" x14ac:dyDescent="0.4">
      <c r="A30" s="88" t="s">
        <v>232</v>
      </c>
      <c r="B30" s="69">
        <v>98</v>
      </c>
      <c r="C30" s="69">
        <v>0</v>
      </c>
      <c r="D30" s="25" t="e">
        <f t="shared" si="0"/>
        <v>#DIV/0!</v>
      </c>
      <c r="E30" s="26">
        <f t="shared" si="1"/>
        <v>98</v>
      </c>
      <c r="F30" s="72">
        <v>150</v>
      </c>
      <c r="G30" s="69">
        <v>0</v>
      </c>
      <c r="H30" s="25" t="e">
        <f t="shared" si="2"/>
        <v>#DIV/0!</v>
      </c>
      <c r="I30" s="26">
        <f t="shared" si="3"/>
        <v>150</v>
      </c>
      <c r="J30" s="25">
        <f t="shared" si="4"/>
        <v>0.65333333333333332</v>
      </c>
      <c r="K30" s="54" t="e">
        <f t="shared" si="5"/>
        <v>#DIV/0!</v>
      </c>
      <c r="L30" s="24" t="e">
        <f t="shared" si="6"/>
        <v>#DIV/0!</v>
      </c>
    </row>
    <row r="31" spans="1:12" x14ac:dyDescent="0.4">
      <c r="A31" s="86" t="s">
        <v>231</v>
      </c>
      <c r="B31" s="64">
        <v>143</v>
      </c>
      <c r="C31" s="64">
        <v>0</v>
      </c>
      <c r="D31" s="29" t="e">
        <f t="shared" si="0"/>
        <v>#DIV/0!</v>
      </c>
      <c r="E31" s="26">
        <f t="shared" si="1"/>
        <v>143</v>
      </c>
      <c r="F31" s="112">
        <v>150</v>
      </c>
      <c r="G31" s="70">
        <v>0</v>
      </c>
      <c r="H31" s="29" t="e">
        <f t="shared" si="2"/>
        <v>#DIV/0!</v>
      </c>
      <c r="I31" s="17">
        <f t="shared" si="3"/>
        <v>150</v>
      </c>
      <c r="J31" s="25">
        <f t="shared" si="4"/>
        <v>0.95333333333333337</v>
      </c>
      <c r="K31" s="52" t="e">
        <f t="shared" si="5"/>
        <v>#DIV/0!</v>
      </c>
      <c r="L31" s="32" t="e">
        <f t="shared" si="6"/>
        <v>#DIV/0!</v>
      </c>
    </row>
    <row r="32" spans="1:12" x14ac:dyDescent="0.4">
      <c r="A32" s="86" t="s">
        <v>230</v>
      </c>
      <c r="B32" s="64">
        <v>103</v>
      </c>
      <c r="C32" s="64">
        <v>0</v>
      </c>
      <c r="D32" s="27" t="e">
        <f t="shared" si="0"/>
        <v>#DIV/0!</v>
      </c>
      <c r="E32" s="18">
        <f t="shared" si="1"/>
        <v>103</v>
      </c>
      <c r="F32" s="71">
        <v>150</v>
      </c>
      <c r="G32" s="64">
        <v>0</v>
      </c>
      <c r="H32" s="27" t="e">
        <f t="shared" si="2"/>
        <v>#DIV/0!</v>
      </c>
      <c r="I32" s="18">
        <f t="shared" si="3"/>
        <v>150</v>
      </c>
      <c r="J32" s="25">
        <f t="shared" si="4"/>
        <v>0.68666666666666665</v>
      </c>
      <c r="K32" s="52" t="e">
        <f t="shared" si="5"/>
        <v>#DIV/0!</v>
      </c>
      <c r="L32" s="32" t="e">
        <f t="shared" si="6"/>
        <v>#DIV/0!</v>
      </c>
    </row>
    <row r="33" spans="1:12" x14ac:dyDescent="0.4">
      <c r="A33" s="107" t="s">
        <v>89</v>
      </c>
      <c r="B33" s="48">
        <f>SUM(B34:B35)</f>
        <v>562</v>
      </c>
      <c r="C33" s="48">
        <f>SUM(C34:C35)</f>
        <v>487</v>
      </c>
      <c r="D33" s="31">
        <f t="shared" si="0"/>
        <v>1.1540041067761806</v>
      </c>
      <c r="E33" s="19">
        <f t="shared" si="1"/>
        <v>75</v>
      </c>
      <c r="F33" s="48">
        <f>SUM(F34:F35)</f>
        <v>819</v>
      </c>
      <c r="G33" s="48">
        <f>SUM(G34:G35)</f>
        <v>819</v>
      </c>
      <c r="H33" s="31">
        <f t="shared" si="2"/>
        <v>1</v>
      </c>
      <c r="I33" s="19">
        <f t="shared" si="3"/>
        <v>0</v>
      </c>
      <c r="J33" s="31">
        <f t="shared" si="4"/>
        <v>0.68620268620268621</v>
      </c>
      <c r="K33" s="31">
        <f t="shared" si="5"/>
        <v>0.59462759462759462</v>
      </c>
      <c r="L33" s="30">
        <f t="shared" si="6"/>
        <v>9.1575091575091583E-2</v>
      </c>
    </row>
    <row r="34" spans="1:12" x14ac:dyDescent="0.4">
      <c r="A34" s="88" t="s">
        <v>152</v>
      </c>
      <c r="B34" s="69">
        <v>306</v>
      </c>
      <c r="C34" s="69">
        <v>266</v>
      </c>
      <c r="D34" s="25">
        <f t="shared" si="0"/>
        <v>1.1503759398496241</v>
      </c>
      <c r="E34" s="26">
        <f t="shared" si="1"/>
        <v>40</v>
      </c>
      <c r="F34" s="69">
        <v>429</v>
      </c>
      <c r="G34" s="69">
        <v>429</v>
      </c>
      <c r="H34" s="25">
        <f t="shared" si="2"/>
        <v>1</v>
      </c>
      <c r="I34" s="26">
        <f t="shared" si="3"/>
        <v>0</v>
      </c>
      <c r="J34" s="25">
        <f t="shared" si="4"/>
        <v>0.71328671328671334</v>
      </c>
      <c r="K34" s="25">
        <f t="shared" si="5"/>
        <v>0.62004662004662003</v>
      </c>
      <c r="L34" s="24">
        <f t="shared" si="6"/>
        <v>9.3240093240093302E-2</v>
      </c>
    </row>
    <row r="35" spans="1:12" x14ac:dyDescent="0.4">
      <c r="A35" s="86" t="s">
        <v>151</v>
      </c>
      <c r="B35" s="64">
        <v>256</v>
      </c>
      <c r="C35" s="64">
        <v>221</v>
      </c>
      <c r="D35" s="27">
        <f t="shared" si="0"/>
        <v>1.158371040723982</v>
      </c>
      <c r="E35" s="18">
        <f t="shared" si="1"/>
        <v>35</v>
      </c>
      <c r="F35" s="64">
        <v>390</v>
      </c>
      <c r="G35" s="64">
        <v>390</v>
      </c>
      <c r="H35" s="27">
        <f t="shared" si="2"/>
        <v>1</v>
      </c>
      <c r="I35" s="18">
        <f t="shared" si="3"/>
        <v>0</v>
      </c>
      <c r="J35" s="27">
        <f t="shared" si="4"/>
        <v>0.65641025641025641</v>
      </c>
      <c r="K35" s="27">
        <f t="shared" si="5"/>
        <v>0.56666666666666665</v>
      </c>
      <c r="L35" s="32">
        <f t="shared" si="6"/>
        <v>8.9743589743589758E-2</v>
      </c>
    </row>
    <row r="36" spans="1:12" s="13" customFormat="1" x14ac:dyDescent="0.4">
      <c r="A36" s="84" t="s">
        <v>93</v>
      </c>
      <c r="B36" s="43">
        <f>SUM(B37:B55)</f>
        <v>78907</v>
      </c>
      <c r="C36" s="43">
        <f>SUM(C37:C55)</f>
        <v>68768</v>
      </c>
      <c r="D36" s="20">
        <f t="shared" si="0"/>
        <v>1.147437761749651</v>
      </c>
      <c r="E36" s="21">
        <f t="shared" si="1"/>
        <v>10139</v>
      </c>
      <c r="F36" s="43">
        <f>SUM(F37:F55)</f>
        <v>119830</v>
      </c>
      <c r="G36" s="43">
        <f>SUM(G37:G55)</f>
        <v>116435</v>
      </c>
      <c r="H36" s="20">
        <f t="shared" si="2"/>
        <v>1.0291578992570962</v>
      </c>
      <c r="I36" s="21">
        <f t="shared" si="3"/>
        <v>3395</v>
      </c>
      <c r="J36" s="20">
        <f t="shared" si="4"/>
        <v>0.65849119586080285</v>
      </c>
      <c r="K36" s="20">
        <f t="shared" si="5"/>
        <v>0.59061278825095542</v>
      </c>
      <c r="L36" s="33">
        <f t="shared" si="6"/>
        <v>6.7878407609847424E-2</v>
      </c>
    </row>
    <row r="37" spans="1:12" x14ac:dyDescent="0.4">
      <c r="A37" s="86" t="s">
        <v>82</v>
      </c>
      <c r="B37" s="68">
        <v>31251</v>
      </c>
      <c r="C37" s="68">
        <v>26224</v>
      </c>
      <c r="D37" s="38">
        <f t="shared" si="0"/>
        <v>1.1916946308724832</v>
      </c>
      <c r="E37" s="17">
        <f t="shared" si="1"/>
        <v>5027</v>
      </c>
      <c r="F37" s="68">
        <v>47052</v>
      </c>
      <c r="G37" s="64">
        <v>42704</v>
      </c>
      <c r="H37" s="23">
        <f t="shared" si="2"/>
        <v>1.1018171599850131</v>
      </c>
      <c r="I37" s="18">
        <f t="shared" si="3"/>
        <v>4348</v>
      </c>
      <c r="J37" s="27">
        <f t="shared" si="4"/>
        <v>0.66418005610813569</v>
      </c>
      <c r="K37" s="27">
        <f t="shared" si="5"/>
        <v>0.61408767328587488</v>
      </c>
      <c r="L37" s="32">
        <f t="shared" si="6"/>
        <v>5.0092382822260806E-2</v>
      </c>
    </row>
    <row r="38" spans="1:12" x14ac:dyDescent="0.4">
      <c r="A38" s="86" t="s">
        <v>150</v>
      </c>
      <c r="B38" s="64">
        <v>6223</v>
      </c>
      <c r="C38" s="64">
        <v>6823</v>
      </c>
      <c r="D38" s="25">
        <f t="shared" ref="D38:D55" si="7">+B38/C38</f>
        <v>0.9120621427524549</v>
      </c>
      <c r="E38" s="17">
        <f t="shared" ref="E38:E55" si="8">+B38-C38</f>
        <v>-600</v>
      </c>
      <c r="F38" s="64">
        <v>8569</v>
      </c>
      <c r="G38" s="64">
        <v>11437</v>
      </c>
      <c r="H38" s="23">
        <f t="shared" ref="H38:H55" si="9">+F38/G38</f>
        <v>0.74923493923231621</v>
      </c>
      <c r="I38" s="18">
        <f t="shared" ref="I38:I55" si="10">+F38-G38</f>
        <v>-2868</v>
      </c>
      <c r="J38" s="27">
        <f t="shared" ref="J38:J55" si="11">+B38/F38</f>
        <v>0.72622242968841166</v>
      </c>
      <c r="K38" s="27">
        <f t="shared" ref="K38:K55" si="12">+C38/G38</f>
        <v>0.59657252776077641</v>
      </c>
      <c r="L38" s="32">
        <f t="shared" ref="L38:L55" si="13">+J38-K38</f>
        <v>0.12964990192763526</v>
      </c>
    </row>
    <row r="39" spans="1:12" x14ac:dyDescent="0.4">
      <c r="A39" s="86" t="s">
        <v>149</v>
      </c>
      <c r="B39" s="64">
        <v>5135</v>
      </c>
      <c r="C39" s="64">
        <v>3030</v>
      </c>
      <c r="D39" s="25">
        <f t="shared" si="7"/>
        <v>1.6947194719471947</v>
      </c>
      <c r="E39" s="17">
        <f t="shared" si="8"/>
        <v>2105</v>
      </c>
      <c r="F39" s="64">
        <v>8860</v>
      </c>
      <c r="G39" s="64">
        <v>5754</v>
      </c>
      <c r="H39" s="23">
        <f t="shared" si="9"/>
        <v>1.5397984011122696</v>
      </c>
      <c r="I39" s="18">
        <f t="shared" si="10"/>
        <v>3106</v>
      </c>
      <c r="J39" s="27">
        <f t="shared" si="11"/>
        <v>0.57957110609480811</v>
      </c>
      <c r="K39" s="27">
        <f t="shared" si="12"/>
        <v>0.52659019812304486</v>
      </c>
      <c r="L39" s="32">
        <f t="shared" si="13"/>
        <v>5.2980907971763247E-2</v>
      </c>
    </row>
    <row r="40" spans="1:12" x14ac:dyDescent="0.4">
      <c r="A40" s="86" t="s">
        <v>80</v>
      </c>
      <c r="B40" s="64">
        <v>11181</v>
      </c>
      <c r="C40" s="64">
        <v>9962</v>
      </c>
      <c r="D40" s="25">
        <f t="shared" si="7"/>
        <v>1.1223649869504115</v>
      </c>
      <c r="E40" s="17">
        <f t="shared" si="8"/>
        <v>1219</v>
      </c>
      <c r="F40" s="64">
        <v>17496</v>
      </c>
      <c r="G40" s="64">
        <v>17803</v>
      </c>
      <c r="H40" s="23">
        <f t="shared" si="9"/>
        <v>0.98275571532887718</v>
      </c>
      <c r="I40" s="18">
        <f t="shared" si="10"/>
        <v>-307</v>
      </c>
      <c r="J40" s="27">
        <f t="shared" si="11"/>
        <v>0.63906035665294925</v>
      </c>
      <c r="K40" s="27">
        <f t="shared" si="12"/>
        <v>0.55956861203168007</v>
      </c>
      <c r="L40" s="32">
        <f t="shared" si="13"/>
        <v>7.9491744621269178E-2</v>
      </c>
    </row>
    <row r="41" spans="1:12" x14ac:dyDescent="0.4">
      <c r="A41" s="86" t="s">
        <v>81</v>
      </c>
      <c r="B41" s="64">
        <v>6660</v>
      </c>
      <c r="C41" s="64">
        <v>5865</v>
      </c>
      <c r="D41" s="25">
        <f t="shared" si="7"/>
        <v>1.1355498721227621</v>
      </c>
      <c r="E41" s="17">
        <f t="shared" si="8"/>
        <v>795</v>
      </c>
      <c r="F41" s="64">
        <v>10012</v>
      </c>
      <c r="G41" s="64">
        <v>10300</v>
      </c>
      <c r="H41" s="23">
        <f t="shared" si="9"/>
        <v>0.97203883495145627</v>
      </c>
      <c r="I41" s="18">
        <f t="shared" si="10"/>
        <v>-288</v>
      </c>
      <c r="J41" s="27">
        <f t="shared" si="11"/>
        <v>0.66520175789053138</v>
      </c>
      <c r="K41" s="27">
        <f t="shared" si="12"/>
        <v>0.56941747572815538</v>
      </c>
      <c r="L41" s="32">
        <f t="shared" si="13"/>
        <v>9.5784282162376E-2</v>
      </c>
    </row>
    <row r="42" spans="1:12" x14ac:dyDescent="0.4">
      <c r="A42" s="86" t="s">
        <v>79</v>
      </c>
      <c r="B42" s="67">
        <v>2272</v>
      </c>
      <c r="C42" s="64">
        <v>2082</v>
      </c>
      <c r="D42" s="25">
        <f t="shared" si="7"/>
        <v>1.0912584053794427</v>
      </c>
      <c r="E42" s="17">
        <f t="shared" si="8"/>
        <v>190</v>
      </c>
      <c r="F42" s="64">
        <v>2880</v>
      </c>
      <c r="G42" s="64">
        <v>2880</v>
      </c>
      <c r="H42" s="23">
        <f t="shared" si="9"/>
        <v>1</v>
      </c>
      <c r="I42" s="18">
        <f t="shared" si="10"/>
        <v>0</v>
      </c>
      <c r="J42" s="27">
        <f t="shared" si="11"/>
        <v>0.78888888888888886</v>
      </c>
      <c r="K42" s="27">
        <f t="shared" si="12"/>
        <v>0.72291666666666665</v>
      </c>
      <c r="L42" s="32">
        <f t="shared" si="13"/>
        <v>6.597222222222221E-2</v>
      </c>
    </row>
    <row r="43" spans="1:12" x14ac:dyDescent="0.4">
      <c r="A43" s="86" t="s">
        <v>148</v>
      </c>
      <c r="B43" s="66">
        <v>1317</v>
      </c>
      <c r="C43" s="69">
        <v>1239</v>
      </c>
      <c r="D43" s="25">
        <f t="shared" si="7"/>
        <v>1.062953995157385</v>
      </c>
      <c r="E43" s="17">
        <f t="shared" si="8"/>
        <v>78</v>
      </c>
      <c r="F43" s="64">
        <v>1660</v>
      </c>
      <c r="G43" s="64">
        <v>2236</v>
      </c>
      <c r="H43" s="23">
        <f t="shared" si="9"/>
        <v>0.74239713774597493</v>
      </c>
      <c r="I43" s="18">
        <f t="shared" si="10"/>
        <v>-576</v>
      </c>
      <c r="J43" s="27">
        <f t="shared" si="11"/>
        <v>0.79337349397590362</v>
      </c>
      <c r="K43" s="27">
        <f t="shared" si="12"/>
        <v>0.55411449016100178</v>
      </c>
      <c r="L43" s="32">
        <f t="shared" si="13"/>
        <v>0.23925900381490184</v>
      </c>
    </row>
    <row r="44" spans="1:12" x14ac:dyDescent="0.4">
      <c r="A44" s="86" t="s">
        <v>78</v>
      </c>
      <c r="B44" s="64">
        <v>2162</v>
      </c>
      <c r="C44" s="64">
        <v>1874</v>
      </c>
      <c r="D44" s="25">
        <f t="shared" si="7"/>
        <v>1.1536819637139808</v>
      </c>
      <c r="E44" s="17">
        <f t="shared" si="8"/>
        <v>288</v>
      </c>
      <c r="F44" s="64">
        <v>2880</v>
      </c>
      <c r="G44" s="64">
        <v>2880</v>
      </c>
      <c r="H44" s="23">
        <f t="shared" si="9"/>
        <v>1</v>
      </c>
      <c r="I44" s="18">
        <f t="shared" si="10"/>
        <v>0</v>
      </c>
      <c r="J44" s="27">
        <f t="shared" si="11"/>
        <v>0.75069444444444444</v>
      </c>
      <c r="K44" s="27">
        <f t="shared" si="12"/>
        <v>0.65069444444444446</v>
      </c>
      <c r="L44" s="32">
        <f t="shared" si="13"/>
        <v>9.9999999999999978E-2</v>
      </c>
    </row>
    <row r="45" spans="1:12" x14ac:dyDescent="0.4">
      <c r="A45" s="87" t="s">
        <v>77</v>
      </c>
      <c r="B45" s="65">
        <v>1365</v>
      </c>
      <c r="C45" s="65">
        <v>1255</v>
      </c>
      <c r="D45" s="25">
        <f t="shared" si="7"/>
        <v>1.0876494023904382</v>
      </c>
      <c r="E45" s="17">
        <f t="shared" si="8"/>
        <v>110</v>
      </c>
      <c r="F45" s="65">
        <v>2880</v>
      </c>
      <c r="G45" s="65">
        <v>2880</v>
      </c>
      <c r="H45" s="23">
        <f t="shared" si="9"/>
        <v>1</v>
      </c>
      <c r="I45" s="18">
        <f t="shared" si="10"/>
        <v>0</v>
      </c>
      <c r="J45" s="27">
        <f t="shared" si="11"/>
        <v>0.47395833333333331</v>
      </c>
      <c r="K45" s="23">
        <f t="shared" si="12"/>
        <v>0.4357638888888889</v>
      </c>
      <c r="L45" s="22">
        <f t="shared" si="13"/>
        <v>3.819444444444442E-2</v>
      </c>
    </row>
    <row r="46" spans="1:12" x14ac:dyDescent="0.4">
      <c r="A46" s="86" t="s">
        <v>95</v>
      </c>
      <c r="B46" s="64">
        <v>905</v>
      </c>
      <c r="C46" s="64">
        <v>726</v>
      </c>
      <c r="D46" s="25">
        <f t="shared" si="7"/>
        <v>1.2465564738292012</v>
      </c>
      <c r="E46" s="18">
        <f t="shared" si="8"/>
        <v>179</v>
      </c>
      <c r="F46" s="64">
        <v>1660</v>
      </c>
      <c r="G46" s="64">
        <v>1660</v>
      </c>
      <c r="H46" s="23">
        <f t="shared" si="9"/>
        <v>1</v>
      </c>
      <c r="I46" s="18">
        <f t="shared" si="10"/>
        <v>0</v>
      </c>
      <c r="J46" s="27">
        <f t="shared" si="11"/>
        <v>0.54518072289156627</v>
      </c>
      <c r="K46" s="27">
        <f t="shared" si="12"/>
        <v>0.43734939759036146</v>
      </c>
      <c r="L46" s="32">
        <f t="shared" si="13"/>
        <v>0.10783132530120482</v>
      </c>
    </row>
    <row r="47" spans="1:12" x14ac:dyDescent="0.4">
      <c r="A47" s="86" t="s">
        <v>92</v>
      </c>
      <c r="B47" s="64">
        <v>1185</v>
      </c>
      <c r="C47" s="64">
        <v>1448</v>
      </c>
      <c r="D47" s="25">
        <f t="shared" si="7"/>
        <v>0.8183701657458563</v>
      </c>
      <c r="E47" s="18">
        <f t="shared" si="8"/>
        <v>-263</v>
      </c>
      <c r="F47" s="64">
        <v>2790</v>
      </c>
      <c r="G47" s="64">
        <v>2880</v>
      </c>
      <c r="H47" s="27">
        <f t="shared" si="9"/>
        <v>0.96875</v>
      </c>
      <c r="I47" s="18">
        <f t="shared" si="10"/>
        <v>-90</v>
      </c>
      <c r="J47" s="27">
        <f t="shared" si="11"/>
        <v>0.42473118279569894</v>
      </c>
      <c r="K47" s="27">
        <f t="shared" si="12"/>
        <v>0.50277777777777777</v>
      </c>
      <c r="L47" s="32">
        <f t="shared" si="13"/>
        <v>-7.8046594982078832E-2</v>
      </c>
    </row>
    <row r="48" spans="1:12" x14ac:dyDescent="0.4">
      <c r="A48" s="86" t="s">
        <v>74</v>
      </c>
      <c r="B48" s="64">
        <v>2894</v>
      </c>
      <c r="C48" s="64">
        <v>2412</v>
      </c>
      <c r="D48" s="25">
        <f t="shared" si="7"/>
        <v>1.1998341625207296</v>
      </c>
      <c r="E48" s="18">
        <f t="shared" si="8"/>
        <v>482</v>
      </c>
      <c r="F48" s="64">
        <v>3850</v>
      </c>
      <c r="G48" s="64">
        <v>3787</v>
      </c>
      <c r="H48" s="27">
        <f t="shared" si="9"/>
        <v>1.0166358595194085</v>
      </c>
      <c r="I48" s="18">
        <f t="shared" si="10"/>
        <v>63</v>
      </c>
      <c r="J48" s="27">
        <f t="shared" si="11"/>
        <v>0.75168831168831174</v>
      </c>
      <c r="K48" s="27">
        <f t="shared" si="12"/>
        <v>0.63691576445735409</v>
      </c>
      <c r="L48" s="32">
        <f t="shared" si="13"/>
        <v>0.11477254723095764</v>
      </c>
    </row>
    <row r="49" spans="1:12" x14ac:dyDescent="0.4">
      <c r="A49" s="86" t="s">
        <v>76</v>
      </c>
      <c r="B49" s="64">
        <v>942</v>
      </c>
      <c r="C49" s="64">
        <v>797</v>
      </c>
      <c r="D49" s="25">
        <f t="shared" si="7"/>
        <v>1.1819322459222084</v>
      </c>
      <c r="E49" s="18">
        <f t="shared" si="8"/>
        <v>145</v>
      </c>
      <c r="F49" s="64">
        <v>1260</v>
      </c>
      <c r="G49" s="64">
        <v>1260</v>
      </c>
      <c r="H49" s="27">
        <f t="shared" si="9"/>
        <v>1</v>
      </c>
      <c r="I49" s="18">
        <f t="shared" si="10"/>
        <v>0</v>
      </c>
      <c r="J49" s="27">
        <f t="shared" si="11"/>
        <v>0.74761904761904763</v>
      </c>
      <c r="K49" s="27">
        <f t="shared" si="12"/>
        <v>0.63253968253968251</v>
      </c>
      <c r="L49" s="32">
        <f t="shared" si="13"/>
        <v>0.11507936507936511</v>
      </c>
    </row>
    <row r="50" spans="1:12" x14ac:dyDescent="0.4">
      <c r="A50" s="86" t="s">
        <v>75</v>
      </c>
      <c r="B50" s="64">
        <v>1034</v>
      </c>
      <c r="C50" s="64">
        <v>939</v>
      </c>
      <c r="D50" s="25">
        <f t="shared" si="7"/>
        <v>1.101171458998935</v>
      </c>
      <c r="E50" s="18">
        <f t="shared" si="8"/>
        <v>95</v>
      </c>
      <c r="F50" s="64">
        <v>1260</v>
      </c>
      <c r="G50" s="64">
        <v>1267</v>
      </c>
      <c r="H50" s="27">
        <f t="shared" si="9"/>
        <v>0.99447513812154698</v>
      </c>
      <c r="I50" s="18">
        <f t="shared" si="10"/>
        <v>-7</v>
      </c>
      <c r="J50" s="27">
        <f t="shared" si="11"/>
        <v>0.82063492063492061</v>
      </c>
      <c r="K50" s="27">
        <f t="shared" si="12"/>
        <v>0.74112075769534336</v>
      </c>
      <c r="L50" s="32">
        <f t="shared" si="13"/>
        <v>7.9514162939577249E-2</v>
      </c>
    </row>
    <row r="51" spans="1:12" x14ac:dyDescent="0.4">
      <c r="A51" s="86" t="s">
        <v>147</v>
      </c>
      <c r="B51" s="64">
        <v>528</v>
      </c>
      <c r="C51" s="64">
        <v>749</v>
      </c>
      <c r="D51" s="25">
        <f t="shared" si="7"/>
        <v>0.70493991989319094</v>
      </c>
      <c r="E51" s="18">
        <f t="shared" si="8"/>
        <v>-221</v>
      </c>
      <c r="F51" s="64">
        <v>1660</v>
      </c>
      <c r="G51" s="64">
        <v>1660</v>
      </c>
      <c r="H51" s="27">
        <f t="shared" si="9"/>
        <v>1</v>
      </c>
      <c r="I51" s="18">
        <f t="shared" si="10"/>
        <v>0</v>
      </c>
      <c r="J51" s="27">
        <f t="shared" si="11"/>
        <v>0.3180722891566265</v>
      </c>
      <c r="K51" s="27">
        <f t="shared" si="12"/>
        <v>0.45120481927710843</v>
      </c>
      <c r="L51" s="32">
        <f t="shared" si="13"/>
        <v>-0.13313253012048193</v>
      </c>
    </row>
    <row r="52" spans="1:12" x14ac:dyDescent="0.4">
      <c r="A52" s="86" t="s">
        <v>98</v>
      </c>
      <c r="B52" s="64">
        <v>1062</v>
      </c>
      <c r="C52" s="64">
        <v>912</v>
      </c>
      <c r="D52" s="25">
        <f t="shared" si="7"/>
        <v>1.1644736842105263</v>
      </c>
      <c r="E52" s="18">
        <f t="shared" si="8"/>
        <v>150</v>
      </c>
      <c r="F52" s="64">
        <v>1267</v>
      </c>
      <c r="G52" s="64">
        <v>1260</v>
      </c>
      <c r="H52" s="27">
        <f t="shared" si="9"/>
        <v>1.0055555555555555</v>
      </c>
      <c r="I52" s="18">
        <f t="shared" si="10"/>
        <v>7</v>
      </c>
      <c r="J52" s="27">
        <f t="shared" si="11"/>
        <v>0.8382004735595896</v>
      </c>
      <c r="K52" s="27">
        <f t="shared" si="12"/>
        <v>0.72380952380952379</v>
      </c>
      <c r="L52" s="32">
        <f t="shared" si="13"/>
        <v>0.11439094975006581</v>
      </c>
    </row>
    <row r="53" spans="1:12" x14ac:dyDescent="0.4">
      <c r="A53" s="86" t="s">
        <v>146</v>
      </c>
      <c r="B53" s="64">
        <v>989</v>
      </c>
      <c r="C53" s="64">
        <v>927</v>
      </c>
      <c r="D53" s="25">
        <f t="shared" si="7"/>
        <v>1.0668824163969794</v>
      </c>
      <c r="E53" s="18">
        <f t="shared" si="8"/>
        <v>62</v>
      </c>
      <c r="F53" s="64">
        <v>1260</v>
      </c>
      <c r="G53" s="64">
        <v>1260</v>
      </c>
      <c r="H53" s="27">
        <f t="shared" si="9"/>
        <v>1</v>
      </c>
      <c r="I53" s="18">
        <f t="shared" si="10"/>
        <v>0</v>
      </c>
      <c r="J53" s="27">
        <f t="shared" si="11"/>
        <v>0.78492063492063491</v>
      </c>
      <c r="K53" s="27">
        <f t="shared" si="12"/>
        <v>0.73571428571428577</v>
      </c>
      <c r="L53" s="32">
        <f t="shared" si="13"/>
        <v>4.9206349206349143E-2</v>
      </c>
    </row>
    <row r="54" spans="1:12" x14ac:dyDescent="0.4">
      <c r="A54" s="86" t="s">
        <v>145</v>
      </c>
      <c r="B54" s="64">
        <v>886</v>
      </c>
      <c r="C54" s="64">
        <v>685</v>
      </c>
      <c r="D54" s="25">
        <f t="shared" si="7"/>
        <v>1.2934306569343066</v>
      </c>
      <c r="E54" s="18">
        <f t="shared" si="8"/>
        <v>201</v>
      </c>
      <c r="F54" s="64">
        <v>1267</v>
      </c>
      <c r="G54" s="64">
        <v>1267</v>
      </c>
      <c r="H54" s="27">
        <f t="shared" si="9"/>
        <v>1</v>
      </c>
      <c r="I54" s="18">
        <f t="shared" si="10"/>
        <v>0</v>
      </c>
      <c r="J54" s="27">
        <f t="shared" si="11"/>
        <v>0.69928966061562747</v>
      </c>
      <c r="K54" s="27">
        <f t="shared" si="12"/>
        <v>0.54064719810576167</v>
      </c>
      <c r="L54" s="32">
        <f t="shared" si="13"/>
        <v>0.1586424625098658</v>
      </c>
    </row>
    <row r="55" spans="1:12" x14ac:dyDescent="0.4">
      <c r="A55" s="85" t="s">
        <v>144</v>
      </c>
      <c r="B55" s="61">
        <v>916</v>
      </c>
      <c r="C55" s="61">
        <v>819</v>
      </c>
      <c r="D55" s="60">
        <f t="shared" si="7"/>
        <v>1.1184371184371185</v>
      </c>
      <c r="E55" s="16">
        <f t="shared" si="8"/>
        <v>97</v>
      </c>
      <c r="F55" s="61">
        <v>1267</v>
      </c>
      <c r="G55" s="61">
        <v>1260</v>
      </c>
      <c r="H55" s="36">
        <f t="shared" si="9"/>
        <v>1.0055555555555555</v>
      </c>
      <c r="I55" s="16">
        <f t="shared" si="10"/>
        <v>7</v>
      </c>
      <c r="J55" s="36">
        <f t="shared" si="11"/>
        <v>0.72296764009471193</v>
      </c>
      <c r="K55" s="36">
        <f t="shared" si="12"/>
        <v>0.65</v>
      </c>
      <c r="L55" s="35">
        <f t="shared" si="13"/>
        <v>7.2967640094711905E-2</v>
      </c>
    </row>
    <row r="56" spans="1:12" x14ac:dyDescent="0.4">
      <c r="C56" s="12"/>
      <c r="D56" s="14"/>
      <c r="E56" s="14"/>
      <c r="F56" s="12"/>
      <c r="G56" s="12"/>
      <c r="H56" s="14"/>
      <c r="I56" s="14"/>
      <c r="J56" s="12"/>
      <c r="K56" s="12"/>
    </row>
    <row r="57" spans="1:12" x14ac:dyDescent="0.4">
      <c r="C57" s="12"/>
      <c r="D57" s="14"/>
      <c r="E57" s="14"/>
      <c r="F57" s="12"/>
      <c r="G57" s="12"/>
      <c r="H57" s="14"/>
      <c r="I57" s="14"/>
      <c r="J57" s="12"/>
      <c r="K57" s="12"/>
    </row>
    <row r="58" spans="1:12" x14ac:dyDescent="0.4">
      <c r="C58" s="12"/>
      <c r="E58" s="14"/>
      <c r="G58" s="12"/>
      <c r="I58" s="14"/>
      <c r="K58" s="12"/>
    </row>
    <row r="59" spans="1:12" x14ac:dyDescent="0.4">
      <c r="C59" s="12"/>
      <c r="E59" s="14"/>
      <c r="G59" s="12"/>
      <c r="I59" s="14"/>
      <c r="K59" s="12"/>
    </row>
    <row r="60" spans="1:12" x14ac:dyDescent="0.4">
      <c r="C60" s="12"/>
      <c r="E60" s="14"/>
      <c r="G60" s="12"/>
      <c r="I60" s="14"/>
      <c r="K60" s="12"/>
    </row>
    <row r="61" spans="1:12" x14ac:dyDescent="0.4">
      <c r="C61" s="12"/>
      <c r="E61" s="14"/>
      <c r="G61" s="12"/>
      <c r="I61" s="14"/>
      <c r="K61" s="12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2005年月間（上中下旬）動向11月</oddHeader>
    <oddFooter>&amp;L沖縄県&amp;C&amp;P ﾍﾟｰｼﾞ&amp;R&amp;D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11月(中旬)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138</v>
      </c>
      <c r="C4" s="177" t="s">
        <v>235</v>
      </c>
      <c r="D4" s="176" t="s">
        <v>87</v>
      </c>
      <c r="E4" s="176"/>
      <c r="F4" s="173" t="str">
        <f>+B4</f>
        <v>(05'11/11～20)</v>
      </c>
      <c r="G4" s="173" t="str">
        <f>+C4</f>
        <v>(04'11/11～20)</v>
      </c>
      <c r="H4" s="176" t="s">
        <v>87</v>
      </c>
      <c r="I4" s="176"/>
      <c r="J4" s="173" t="str">
        <f>+B4</f>
        <v>(05'11/11～20)</v>
      </c>
      <c r="K4" s="173" t="str">
        <f>+C4</f>
        <v>(04'11/11～20)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+B7+B33</f>
        <v>175666</v>
      </c>
      <c r="C6" s="43">
        <f>+C7+C33</f>
        <v>168117</v>
      </c>
      <c r="D6" s="20">
        <f t="shared" ref="D6:D52" si="0">+B6/C6</f>
        <v>1.0449032519019492</v>
      </c>
      <c r="E6" s="21">
        <f t="shared" ref="E6:E52" si="1">+B6-C6</f>
        <v>7549</v>
      </c>
      <c r="F6" s="43">
        <f>+F7+F33</f>
        <v>228047</v>
      </c>
      <c r="G6" s="43">
        <f>+G7+G33</f>
        <v>218438</v>
      </c>
      <c r="H6" s="20">
        <f t="shared" ref="H6:H52" si="2">+F6/G6</f>
        <v>1.043989598879316</v>
      </c>
      <c r="I6" s="21">
        <f t="shared" ref="I6:I52" si="3">+F6-G6</f>
        <v>9609</v>
      </c>
      <c r="J6" s="20">
        <f t="shared" ref="J6:J52" si="4">+B6/F6</f>
        <v>0.77030612110661401</v>
      </c>
      <c r="K6" s="20">
        <f t="shared" ref="K6:K52" si="5">+C6/G6</f>
        <v>0.7696325730871002</v>
      </c>
      <c r="L6" s="33">
        <f t="shared" ref="L6:L52" si="6">+J6-K6</f>
        <v>6.7354801951380328E-4</v>
      </c>
    </row>
    <row r="7" spans="1:12" s="13" customFormat="1" x14ac:dyDescent="0.4">
      <c r="A7" s="84" t="s">
        <v>84</v>
      </c>
      <c r="B7" s="43">
        <f>+B8+B15+B30</f>
        <v>85383</v>
      </c>
      <c r="C7" s="43">
        <f>+C8+C15+C30</f>
        <v>80075</v>
      </c>
      <c r="D7" s="20">
        <f t="shared" si="0"/>
        <v>1.0662878551358101</v>
      </c>
      <c r="E7" s="21">
        <f t="shared" si="1"/>
        <v>5308</v>
      </c>
      <c r="F7" s="43">
        <f>+F8+F15+F30</f>
        <v>106226</v>
      </c>
      <c r="G7" s="43">
        <f>+G8+G15+G30</f>
        <v>101729</v>
      </c>
      <c r="H7" s="20">
        <f t="shared" si="2"/>
        <v>1.0442056837283371</v>
      </c>
      <c r="I7" s="21">
        <f t="shared" si="3"/>
        <v>4497</v>
      </c>
      <c r="J7" s="20">
        <f t="shared" si="4"/>
        <v>0.80378626701560818</v>
      </c>
      <c r="K7" s="20">
        <f t="shared" si="5"/>
        <v>0.78714034346154982</v>
      </c>
      <c r="L7" s="33">
        <f t="shared" si="6"/>
        <v>1.6645923554058362E-2</v>
      </c>
    </row>
    <row r="8" spans="1:12" x14ac:dyDescent="0.4">
      <c r="A8" s="110" t="s">
        <v>91</v>
      </c>
      <c r="B8" s="46">
        <f>SUM(B9:B14)</f>
        <v>68515</v>
      </c>
      <c r="C8" s="46">
        <f>SUM(C9:C14)</f>
        <v>64015</v>
      </c>
      <c r="D8" s="38">
        <f t="shared" si="0"/>
        <v>1.0702960243692885</v>
      </c>
      <c r="E8" s="109">
        <f t="shared" si="1"/>
        <v>4500</v>
      </c>
      <c r="F8" s="46">
        <f>SUM(F9:F14)</f>
        <v>85796</v>
      </c>
      <c r="G8" s="46">
        <f>SUM(G9:G14)</f>
        <v>81599</v>
      </c>
      <c r="H8" s="38">
        <f t="shared" si="2"/>
        <v>1.0514344538536011</v>
      </c>
      <c r="I8" s="109">
        <f t="shared" si="3"/>
        <v>4197</v>
      </c>
      <c r="J8" s="38">
        <f t="shared" si="4"/>
        <v>0.79858035339642874</v>
      </c>
      <c r="K8" s="38">
        <f t="shared" si="5"/>
        <v>0.78450716307797885</v>
      </c>
      <c r="L8" s="108">
        <f t="shared" si="6"/>
        <v>1.4073190318449891E-2</v>
      </c>
    </row>
    <row r="9" spans="1:12" x14ac:dyDescent="0.4">
      <c r="A9" s="88" t="s">
        <v>82</v>
      </c>
      <c r="B9" s="47">
        <f>'[11]11月動向(20)'!B8-'11月(上旬)'!B9</f>
        <v>37930</v>
      </c>
      <c r="C9" s="47">
        <f>'[11]11月動向(20)'!C8-'11月(上旬)'!C9</f>
        <v>37937</v>
      </c>
      <c r="D9" s="25">
        <f t="shared" si="0"/>
        <v>0.9998154835648575</v>
      </c>
      <c r="E9" s="26">
        <f t="shared" si="1"/>
        <v>-7</v>
      </c>
      <c r="F9" s="47">
        <f>'[11]11月動向(20)'!F8-'11月(上旬)'!F9</f>
        <v>46902</v>
      </c>
      <c r="G9" s="47">
        <f>'[11]11月動向(20)'!G8-'11月(上旬)'!G9</f>
        <v>48637</v>
      </c>
      <c r="H9" s="25">
        <f t="shared" si="2"/>
        <v>0.964327569545819</v>
      </c>
      <c r="I9" s="26">
        <f t="shared" si="3"/>
        <v>-1735</v>
      </c>
      <c r="J9" s="25">
        <f t="shared" si="4"/>
        <v>0.80870751780307881</v>
      </c>
      <c r="K9" s="25">
        <f t="shared" si="5"/>
        <v>0.78000287846701066</v>
      </c>
      <c r="L9" s="24">
        <f t="shared" si="6"/>
        <v>2.870463933606815E-2</v>
      </c>
    </row>
    <row r="10" spans="1:12" x14ac:dyDescent="0.4">
      <c r="A10" s="86" t="s">
        <v>83</v>
      </c>
      <c r="B10" s="47">
        <f>'[11]11月動向(20)'!B9-'11月(上旬)'!B10</f>
        <v>7417</v>
      </c>
      <c r="C10" s="47">
        <f>'[11]11月動向(20)'!C9-'11月(上旬)'!C10</f>
        <v>8108</v>
      </c>
      <c r="D10" s="27">
        <f t="shared" si="0"/>
        <v>0.91477553034040449</v>
      </c>
      <c r="E10" s="18">
        <f t="shared" si="1"/>
        <v>-691</v>
      </c>
      <c r="F10" s="47">
        <f>'[11]11月動向(20)'!F9-'11月(上旬)'!F10</f>
        <v>8521</v>
      </c>
      <c r="G10" s="47">
        <f>'[11]11月動向(20)'!G9-'11月(上旬)'!G10</f>
        <v>11062</v>
      </c>
      <c r="H10" s="27">
        <f t="shared" si="2"/>
        <v>0.77029470258542754</v>
      </c>
      <c r="I10" s="18">
        <f t="shared" si="3"/>
        <v>-2541</v>
      </c>
      <c r="J10" s="27">
        <f t="shared" si="4"/>
        <v>0.87043774204905533</v>
      </c>
      <c r="K10" s="27">
        <f t="shared" si="5"/>
        <v>0.73295968179352744</v>
      </c>
      <c r="L10" s="32">
        <f t="shared" si="6"/>
        <v>0.13747806025552789</v>
      </c>
    </row>
    <row r="11" spans="1:12" x14ac:dyDescent="0.4">
      <c r="A11" s="86" t="s">
        <v>96</v>
      </c>
      <c r="B11" s="47">
        <f>'[11]11月動向(20)'!B10-'11月(上旬)'!B11</f>
        <v>4556</v>
      </c>
      <c r="C11" s="47">
        <f>'[11]11月動向(20)'!C10-'11月(上旬)'!C11</f>
        <v>1900</v>
      </c>
      <c r="D11" s="27">
        <f t="shared" si="0"/>
        <v>2.3978947368421051</v>
      </c>
      <c r="E11" s="18">
        <f t="shared" si="1"/>
        <v>2656</v>
      </c>
      <c r="F11" s="47">
        <f>'[11]11月動向(20)'!F10-'11月(上旬)'!F11</f>
        <v>6499</v>
      </c>
      <c r="G11" s="47">
        <f>'[11]11月動向(20)'!G10-'11月(上旬)'!G11</f>
        <v>2700</v>
      </c>
      <c r="H11" s="27">
        <f t="shared" si="2"/>
        <v>2.4070370370370369</v>
      </c>
      <c r="I11" s="18">
        <f t="shared" si="3"/>
        <v>3799</v>
      </c>
      <c r="J11" s="27">
        <f t="shared" si="4"/>
        <v>0.7010309278350515</v>
      </c>
      <c r="K11" s="27">
        <f t="shared" si="5"/>
        <v>0.70370370370370372</v>
      </c>
      <c r="L11" s="32">
        <f t="shared" si="6"/>
        <v>-2.6727758686522218E-3</v>
      </c>
    </row>
    <row r="12" spans="1:12" x14ac:dyDescent="0.4">
      <c r="A12" s="86" t="s">
        <v>80</v>
      </c>
      <c r="B12" s="47">
        <f>'[11]11月動向(20)'!B11-'11月(上旬)'!B12</f>
        <v>8142</v>
      </c>
      <c r="C12" s="47">
        <f>'[11]11月動向(20)'!C11-'11月(上旬)'!C12</f>
        <v>8303</v>
      </c>
      <c r="D12" s="27">
        <f t="shared" si="0"/>
        <v>0.98060941828254844</v>
      </c>
      <c r="E12" s="18">
        <f t="shared" si="1"/>
        <v>-161</v>
      </c>
      <c r="F12" s="47">
        <f>'[11]11月動向(20)'!F11-'11月(上旬)'!F12</f>
        <v>9339</v>
      </c>
      <c r="G12" s="47">
        <f>'[11]11月動向(20)'!G11-'11月(上旬)'!G12</f>
        <v>9600</v>
      </c>
      <c r="H12" s="27">
        <f t="shared" si="2"/>
        <v>0.97281249999999997</v>
      </c>
      <c r="I12" s="18">
        <f t="shared" si="3"/>
        <v>-261</v>
      </c>
      <c r="J12" s="27">
        <f t="shared" si="4"/>
        <v>0.87182781882428528</v>
      </c>
      <c r="K12" s="27">
        <f t="shared" si="5"/>
        <v>0.86489583333333331</v>
      </c>
      <c r="L12" s="32">
        <f t="shared" si="6"/>
        <v>6.9319854909519751E-3</v>
      </c>
    </row>
    <row r="13" spans="1:12" x14ac:dyDescent="0.4">
      <c r="A13" s="86" t="s">
        <v>81</v>
      </c>
      <c r="B13" s="47">
        <f>'[11]11月動向(20)'!B12-'11月(上旬)'!B13</f>
        <v>6995</v>
      </c>
      <c r="C13" s="47">
        <f>'[11]11月動向(20)'!C12-'11月(上旬)'!C13</f>
        <v>5401</v>
      </c>
      <c r="D13" s="27">
        <f t="shared" si="0"/>
        <v>1.2951305313830772</v>
      </c>
      <c r="E13" s="18">
        <f t="shared" si="1"/>
        <v>1594</v>
      </c>
      <c r="F13" s="47">
        <f>'[11]11月動向(20)'!F12-'11月(上旬)'!F13</f>
        <v>10339</v>
      </c>
      <c r="G13" s="47">
        <f>'[11]11月動向(20)'!G12-'11月(上旬)'!G13</f>
        <v>6900</v>
      </c>
      <c r="H13" s="27">
        <f t="shared" si="2"/>
        <v>1.4984057971014493</v>
      </c>
      <c r="I13" s="18">
        <f t="shared" si="3"/>
        <v>3439</v>
      </c>
      <c r="J13" s="27">
        <f t="shared" si="4"/>
        <v>0.67656446464841857</v>
      </c>
      <c r="K13" s="27">
        <f t="shared" si="5"/>
        <v>0.7827536231884058</v>
      </c>
      <c r="L13" s="32">
        <f t="shared" si="6"/>
        <v>-0.10618915853998723</v>
      </c>
    </row>
    <row r="14" spans="1:12" x14ac:dyDescent="0.4">
      <c r="A14" s="89" t="s">
        <v>165</v>
      </c>
      <c r="B14" s="47">
        <f>'[11]11月動向(20)'!B13-'11月(上旬)'!B14</f>
        <v>3475</v>
      </c>
      <c r="C14" s="47">
        <f>'[11]11月動向(20)'!C13-'11月(上旬)'!C14</f>
        <v>2366</v>
      </c>
      <c r="D14" s="29">
        <f t="shared" si="0"/>
        <v>1.4687235841081996</v>
      </c>
      <c r="E14" s="28">
        <f t="shared" si="1"/>
        <v>1109</v>
      </c>
      <c r="F14" s="47">
        <f>'[11]11月動向(20)'!F13-'11月(上旬)'!F14</f>
        <v>4196</v>
      </c>
      <c r="G14" s="47">
        <f>'[11]11月動向(20)'!G13-'11月(上旬)'!G14</f>
        <v>2700</v>
      </c>
      <c r="H14" s="27">
        <f t="shared" si="2"/>
        <v>1.5540740740740742</v>
      </c>
      <c r="I14" s="18">
        <f t="shared" si="3"/>
        <v>1496</v>
      </c>
      <c r="J14" s="29">
        <f t="shared" si="4"/>
        <v>0.82816968541468061</v>
      </c>
      <c r="K14" s="29">
        <f t="shared" si="5"/>
        <v>0.87629629629629635</v>
      </c>
      <c r="L14" s="57">
        <f t="shared" si="6"/>
        <v>-4.8126610881615739E-2</v>
      </c>
    </row>
    <row r="15" spans="1:12" x14ac:dyDescent="0.4">
      <c r="A15" s="107" t="s">
        <v>90</v>
      </c>
      <c r="B15" s="48">
        <f>SUM(B16:B29)</f>
        <v>16224</v>
      </c>
      <c r="C15" s="48">
        <f>SUM(C16:C29)</f>
        <v>15446</v>
      </c>
      <c r="D15" s="31">
        <f t="shared" si="0"/>
        <v>1.050369027579956</v>
      </c>
      <c r="E15" s="19">
        <f t="shared" si="1"/>
        <v>778</v>
      </c>
      <c r="F15" s="48">
        <f>SUM(F16:F29)</f>
        <v>19650</v>
      </c>
      <c r="G15" s="48">
        <f>SUM(G16:G29)</f>
        <v>19350</v>
      </c>
      <c r="H15" s="31">
        <f t="shared" si="2"/>
        <v>1.0155038759689923</v>
      </c>
      <c r="I15" s="19">
        <f t="shared" si="3"/>
        <v>300</v>
      </c>
      <c r="J15" s="31">
        <f t="shared" si="4"/>
        <v>0.82564885496183205</v>
      </c>
      <c r="K15" s="31">
        <f t="shared" si="5"/>
        <v>0.79824289405684756</v>
      </c>
      <c r="L15" s="30">
        <f t="shared" si="6"/>
        <v>2.7405960904984483E-2</v>
      </c>
    </row>
    <row r="16" spans="1:12" x14ac:dyDescent="0.4">
      <c r="A16" s="88" t="s">
        <v>157</v>
      </c>
      <c r="B16" s="47">
        <f>'[11]11月動向(20)'!B15-'11月(上旬)'!B16</f>
        <v>674</v>
      </c>
      <c r="C16" s="47">
        <f>'[11]11月動向(20)'!C15-'11月(上旬)'!C16</f>
        <v>414</v>
      </c>
      <c r="D16" s="25">
        <f t="shared" si="0"/>
        <v>1.6280193236714975</v>
      </c>
      <c r="E16" s="26">
        <f t="shared" si="1"/>
        <v>260</v>
      </c>
      <c r="F16" s="47">
        <f>'[11]11月動向(20)'!F15-'11月(上旬)'!F16</f>
        <v>900</v>
      </c>
      <c r="G16" s="47">
        <f>'[11]11月動向(20)'!G15-'11月(上旬)'!G16</f>
        <v>750</v>
      </c>
      <c r="H16" s="25">
        <f t="shared" si="2"/>
        <v>1.2</v>
      </c>
      <c r="I16" s="26">
        <f t="shared" si="3"/>
        <v>150</v>
      </c>
      <c r="J16" s="25">
        <f t="shared" si="4"/>
        <v>0.74888888888888894</v>
      </c>
      <c r="K16" s="25">
        <f t="shared" si="5"/>
        <v>0.55200000000000005</v>
      </c>
      <c r="L16" s="24">
        <f t="shared" si="6"/>
        <v>0.19688888888888889</v>
      </c>
    </row>
    <row r="17" spans="1:12" x14ac:dyDescent="0.4">
      <c r="A17" s="86" t="s">
        <v>155</v>
      </c>
      <c r="B17" s="47">
        <f>'[11]11月動向(20)'!B16-'11月(上旬)'!B17</f>
        <v>1276</v>
      </c>
      <c r="C17" s="47">
        <f>'[11]11月動向(20)'!C16-'11月(上旬)'!C17</f>
        <v>1163</v>
      </c>
      <c r="D17" s="27">
        <f t="shared" si="0"/>
        <v>1.0971625107480654</v>
      </c>
      <c r="E17" s="18">
        <f t="shared" si="1"/>
        <v>113</v>
      </c>
      <c r="F17" s="47">
        <f>'[11]11月動向(20)'!F16-'11月(上旬)'!F17</f>
        <v>1500</v>
      </c>
      <c r="G17" s="47">
        <f>'[11]11月動向(20)'!G16-'11月(上旬)'!G17</f>
        <v>1500</v>
      </c>
      <c r="H17" s="27">
        <f t="shared" si="2"/>
        <v>1</v>
      </c>
      <c r="I17" s="18">
        <f t="shared" si="3"/>
        <v>0</v>
      </c>
      <c r="J17" s="27">
        <f t="shared" si="4"/>
        <v>0.85066666666666668</v>
      </c>
      <c r="K17" s="27">
        <f t="shared" si="5"/>
        <v>0.77533333333333332</v>
      </c>
      <c r="L17" s="32">
        <f t="shared" si="6"/>
        <v>7.5333333333333363E-2</v>
      </c>
    </row>
    <row r="18" spans="1:12" x14ac:dyDescent="0.4">
      <c r="A18" s="86" t="s">
        <v>160</v>
      </c>
      <c r="B18" s="47">
        <f>'[11]11月動向(20)'!B17-'11月(上旬)'!B18</f>
        <v>1380</v>
      </c>
      <c r="C18" s="47">
        <f>'[11]11月動向(20)'!C17-'11月(上旬)'!C18</f>
        <v>1282</v>
      </c>
      <c r="D18" s="27">
        <f t="shared" si="0"/>
        <v>1.076443057722309</v>
      </c>
      <c r="E18" s="18">
        <f t="shared" si="1"/>
        <v>98</v>
      </c>
      <c r="F18" s="47">
        <f>'[11]11月動向(20)'!F17-'11月(上旬)'!F18</f>
        <v>1500</v>
      </c>
      <c r="G18" s="47">
        <f>'[11]11月動向(20)'!G17-'11月(上旬)'!G18</f>
        <v>1500</v>
      </c>
      <c r="H18" s="27">
        <f t="shared" si="2"/>
        <v>1</v>
      </c>
      <c r="I18" s="18">
        <f t="shared" si="3"/>
        <v>0</v>
      </c>
      <c r="J18" s="27">
        <f t="shared" si="4"/>
        <v>0.92</v>
      </c>
      <c r="K18" s="27">
        <f t="shared" si="5"/>
        <v>0.85466666666666669</v>
      </c>
      <c r="L18" s="32">
        <f t="shared" si="6"/>
        <v>6.5333333333333354E-2</v>
      </c>
    </row>
    <row r="19" spans="1:12" x14ac:dyDescent="0.4">
      <c r="A19" s="86" t="s">
        <v>153</v>
      </c>
      <c r="B19" s="47">
        <f>'[11]11月動向(20)'!B18-'11月(上旬)'!B19</f>
        <v>1682</v>
      </c>
      <c r="C19" s="47">
        <f>'[11]11月動向(20)'!C18-'11月(上旬)'!C19</f>
        <v>1661</v>
      </c>
      <c r="D19" s="27">
        <f t="shared" si="0"/>
        <v>1.01264298615292</v>
      </c>
      <c r="E19" s="18">
        <f t="shared" si="1"/>
        <v>21</v>
      </c>
      <c r="F19" s="47">
        <f>'[11]11月動向(20)'!F18-'11月(上旬)'!F19</f>
        <v>1950</v>
      </c>
      <c r="G19" s="47">
        <f>'[11]11月動向(20)'!G18-'11月(上旬)'!G19</f>
        <v>1950</v>
      </c>
      <c r="H19" s="27">
        <f t="shared" si="2"/>
        <v>1</v>
      </c>
      <c r="I19" s="18">
        <f t="shared" si="3"/>
        <v>0</v>
      </c>
      <c r="J19" s="27">
        <f t="shared" si="4"/>
        <v>0.86256410256410254</v>
      </c>
      <c r="K19" s="27">
        <f t="shared" si="5"/>
        <v>0.85179487179487179</v>
      </c>
      <c r="L19" s="32">
        <f t="shared" si="6"/>
        <v>1.0769230769230753E-2</v>
      </c>
    </row>
    <row r="20" spans="1:12" x14ac:dyDescent="0.4">
      <c r="A20" s="86" t="s">
        <v>161</v>
      </c>
      <c r="B20" s="47">
        <f>'[11]11月動向(20)'!B19-'11月(上旬)'!B20</f>
        <v>2291</v>
      </c>
      <c r="C20" s="47">
        <f>'[11]11月動向(20)'!C19-'11月(上旬)'!C20</f>
        <v>2468</v>
      </c>
      <c r="D20" s="23">
        <f t="shared" si="0"/>
        <v>0.92828200972447328</v>
      </c>
      <c r="E20" s="17">
        <f t="shared" si="1"/>
        <v>-177</v>
      </c>
      <c r="F20" s="47">
        <f>'[11]11月動向(20)'!F19-'11月(上旬)'!F20</f>
        <v>3000</v>
      </c>
      <c r="G20" s="47">
        <f>'[11]11月動向(20)'!G19-'11月(上旬)'!G20</f>
        <v>3000</v>
      </c>
      <c r="H20" s="23">
        <f t="shared" si="2"/>
        <v>1</v>
      </c>
      <c r="I20" s="17">
        <f t="shared" si="3"/>
        <v>0</v>
      </c>
      <c r="J20" s="23">
        <f t="shared" si="4"/>
        <v>0.76366666666666672</v>
      </c>
      <c r="K20" s="23">
        <f t="shared" si="5"/>
        <v>0.82266666666666666</v>
      </c>
      <c r="L20" s="22">
        <f t="shared" si="6"/>
        <v>-5.8999999999999941E-2</v>
      </c>
    </row>
    <row r="21" spans="1:12" x14ac:dyDescent="0.4">
      <c r="A21" s="87" t="s">
        <v>159</v>
      </c>
      <c r="B21" s="47">
        <f>'[11]11月動向(20)'!B20-'11月(上旬)'!B21</f>
        <v>910</v>
      </c>
      <c r="C21" s="47">
        <f>'[11]11月動向(20)'!C20-'11月(上旬)'!C21</f>
        <v>966</v>
      </c>
      <c r="D21" s="27">
        <f t="shared" si="0"/>
        <v>0.94202898550724634</v>
      </c>
      <c r="E21" s="18">
        <f t="shared" si="1"/>
        <v>-56</v>
      </c>
      <c r="F21" s="47">
        <f>'[11]11月動向(20)'!F20-'11月(上旬)'!F21</f>
        <v>1500</v>
      </c>
      <c r="G21" s="47">
        <f>'[11]11月動向(20)'!G20-'11月(上旬)'!G21</f>
        <v>1500</v>
      </c>
      <c r="H21" s="27">
        <f t="shared" si="2"/>
        <v>1</v>
      </c>
      <c r="I21" s="18">
        <f t="shared" si="3"/>
        <v>0</v>
      </c>
      <c r="J21" s="27">
        <f t="shared" si="4"/>
        <v>0.60666666666666669</v>
      </c>
      <c r="K21" s="27">
        <f t="shared" si="5"/>
        <v>0.64400000000000002</v>
      </c>
      <c r="L21" s="32">
        <f t="shared" si="6"/>
        <v>-3.7333333333333329E-2</v>
      </c>
    </row>
    <row r="22" spans="1:12" x14ac:dyDescent="0.4">
      <c r="A22" s="87" t="s">
        <v>193</v>
      </c>
      <c r="B22" s="47">
        <f>'[11]11月動向(20)'!B21-'11月(上旬)'!B22</f>
        <v>0</v>
      </c>
      <c r="C22" s="47">
        <f>'[11]11月動向(20)'!C21-'11月(上旬)'!C22</f>
        <v>0</v>
      </c>
      <c r="D22" s="27" t="e">
        <f t="shared" si="0"/>
        <v>#DIV/0!</v>
      </c>
      <c r="E22" s="18">
        <f t="shared" si="1"/>
        <v>0</v>
      </c>
      <c r="F22" s="47">
        <f>'[11]11月動向(20)'!F21-'11月(上旬)'!F22</f>
        <v>0</v>
      </c>
      <c r="G22" s="47">
        <f>'[11]11月動向(20)'!G21-'11月(上旬)'!G22</f>
        <v>0</v>
      </c>
      <c r="H22" s="27" t="e">
        <f t="shared" si="2"/>
        <v>#DIV/0!</v>
      </c>
      <c r="I22" s="18">
        <f t="shared" si="3"/>
        <v>0</v>
      </c>
      <c r="J22" s="27" t="e">
        <f t="shared" si="4"/>
        <v>#DIV/0!</v>
      </c>
      <c r="K22" s="27" t="e">
        <f t="shared" si="5"/>
        <v>#DIV/0!</v>
      </c>
      <c r="L22" s="32" t="e">
        <f t="shared" si="6"/>
        <v>#DIV/0!</v>
      </c>
    </row>
    <row r="23" spans="1:12" x14ac:dyDescent="0.4">
      <c r="A23" s="86" t="s">
        <v>164</v>
      </c>
      <c r="B23" s="47">
        <f>'[11]11月動向(20)'!B22-'11月(上旬)'!B23</f>
        <v>1225</v>
      </c>
      <c r="C23" s="47">
        <f>'[11]11月動向(20)'!C22-'11月(上旬)'!C23</f>
        <v>1276</v>
      </c>
      <c r="D23" s="27">
        <f t="shared" si="0"/>
        <v>0.96003134796238243</v>
      </c>
      <c r="E23" s="18">
        <f t="shared" si="1"/>
        <v>-51</v>
      </c>
      <c r="F23" s="47">
        <f>'[11]11月動向(20)'!F22-'11月(上旬)'!F23</f>
        <v>1500</v>
      </c>
      <c r="G23" s="47">
        <f>'[11]11月動向(20)'!G22-'11月(上旬)'!G23</f>
        <v>1500</v>
      </c>
      <c r="H23" s="27">
        <f t="shared" si="2"/>
        <v>1</v>
      </c>
      <c r="I23" s="18">
        <f t="shared" si="3"/>
        <v>0</v>
      </c>
      <c r="J23" s="27">
        <f t="shared" si="4"/>
        <v>0.81666666666666665</v>
      </c>
      <c r="K23" s="27">
        <f t="shared" si="5"/>
        <v>0.85066666666666668</v>
      </c>
      <c r="L23" s="32">
        <f t="shared" si="6"/>
        <v>-3.400000000000003E-2</v>
      </c>
    </row>
    <row r="24" spans="1:12" x14ac:dyDescent="0.4">
      <c r="A24" s="86" t="s">
        <v>156</v>
      </c>
      <c r="B24" s="47">
        <f>'[11]11月動向(20)'!B23-'11月(上旬)'!B24</f>
        <v>472</v>
      </c>
      <c r="C24" s="47">
        <f>'[11]11月動向(20)'!C23-'11月(上旬)'!C24</f>
        <v>467</v>
      </c>
      <c r="D24" s="23">
        <f t="shared" si="0"/>
        <v>1.0107066381156318</v>
      </c>
      <c r="E24" s="17">
        <f t="shared" si="1"/>
        <v>5</v>
      </c>
      <c r="F24" s="47">
        <f>'[11]11月動向(20)'!F23-'11月(上旬)'!F24</f>
        <v>600</v>
      </c>
      <c r="G24" s="47">
        <f>'[11]11月動向(20)'!G23-'11月(上旬)'!G24</f>
        <v>750</v>
      </c>
      <c r="H24" s="23">
        <f t="shared" si="2"/>
        <v>0.8</v>
      </c>
      <c r="I24" s="17">
        <f t="shared" si="3"/>
        <v>-150</v>
      </c>
      <c r="J24" s="23">
        <f t="shared" si="4"/>
        <v>0.78666666666666663</v>
      </c>
      <c r="K24" s="23">
        <f t="shared" si="5"/>
        <v>0.6226666666666667</v>
      </c>
      <c r="L24" s="22">
        <f t="shared" si="6"/>
        <v>0.16399999999999992</v>
      </c>
    </row>
    <row r="25" spans="1:12" x14ac:dyDescent="0.4">
      <c r="A25" s="87" t="s">
        <v>163</v>
      </c>
      <c r="B25" s="47">
        <f>'[11]11月動向(20)'!B24-'11月(上旬)'!B25</f>
        <v>1488</v>
      </c>
      <c r="C25" s="47">
        <f>'[11]11月動向(20)'!C24-'11月(上旬)'!C25</f>
        <v>1461</v>
      </c>
      <c r="D25" s="27">
        <f t="shared" si="0"/>
        <v>1.0184804928131417</v>
      </c>
      <c r="E25" s="18">
        <f t="shared" si="1"/>
        <v>27</v>
      </c>
      <c r="F25" s="47">
        <f>'[11]11月動向(20)'!F24-'11月(上旬)'!F25</f>
        <v>1500</v>
      </c>
      <c r="G25" s="47">
        <f>'[11]11月動向(20)'!G24-'11月(上旬)'!G25</f>
        <v>1500</v>
      </c>
      <c r="H25" s="27">
        <f t="shared" si="2"/>
        <v>1</v>
      </c>
      <c r="I25" s="18">
        <f t="shared" si="3"/>
        <v>0</v>
      </c>
      <c r="J25" s="27">
        <f t="shared" si="4"/>
        <v>0.99199999999999999</v>
      </c>
      <c r="K25" s="27">
        <f t="shared" si="5"/>
        <v>0.97399999999999998</v>
      </c>
      <c r="L25" s="32">
        <f t="shared" si="6"/>
        <v>1.8000000000000016E-2</v>
      </c>
    </row>
    <row r="26" spans="1:12" x14ac:dyDescent="0.4">
      <c r="A26" s="86" t="s">
        <v>154</v>
      </c>
      <c r="B26" s="47">
        <f>'[11]11月動向(20)'!B25-'11月(上旬)'!B26</f>
        <v>2164</v>
      </c>
      <c r="C26" s="47">
        <f>'[11]11月動向(20)'!C25-'11月(上旬)'!C26</f>
        <v>1961</v>
      </c>
      <c r="D26" s="27">
        <f t="shared" si="0"/>
        <v>1.1035186129525751</v>
      </c>
      <c r="E26" s="18">
        <f t="shared" si="1"/>
        <v>203</v>
      </c>
      <c r="F26" s="47">
        <f>'[11]11月動向(20)'!F25-'11月(上旬)'!F26</f>
        <v>2400</v>
      </c>
      <c r="G26" s="47">
        <f>'[11]11月動向(20)'!G25-'11月(上旬)'!G26</f>
        <v>2400</v>
      </c>
      <c r="H26" s="27">
        <f t="shared" si="2"/>
        <v>1</v>
      </c>
      <c r="I26" s="18">
        <f t="shared" si="3"/>
        <v>0</v>
      </c>
      <c r="J26" s="27">
        <f t="shared" si="4"/>
        <v>0.90166666666666662</v>
      </c>
      <c r="K26" s="27">
        <f t="shared" si="5"/>
        <v>0.81708333333333338</v>
      </c>
      <c r="L26" s="32">
        <f t="shared" si="6"/>
        <v>8.4583333333333233E-2</v>
      </c>
    </row>
    <row r="27" spans="1:12" x14ac:dyDescent="0.4">
      <c r="A27" s="87" t="s">
        <v>162</v>
      </c>
      <c r="B27" s="47">
        <f>'[11]11月動向(20)'!B26-'11月(上旬)'!B27</f>
        <v>1619</v>
      </c>
      <c r="C27" s="47">
        <f>'[11]11月動向(20)'!C26-'11月(上旬)'!C27</f>
        <v>1407</v>
      </c>
      <c r="D27" s="23">
        <f t="shared" si="0"/>
        <v>1.1506751954513148</v>
      </c>
      <c r="E27" s="17">
        <f t="shared" si="1"/>
        <v>212</v>
      </c>
      <c r="F27" s="47">
        <f>'[11]11月動向(20)'!F26-'11月(上旬)'!F27</f>
        <v>1800</v>
      </c>
      <c r="G27" s="47">
        <f>'[11]11月動向(20)'!G26-'11月(上旬)'!G27</f>
        <v>1500</v>
      </c>
      <c r="H27" s="23">
        <f t="shared" si="2"/>
        <v>1.2</v>
      </c>
      <c r="I27" s="17">
        <f t="shared" si="3"/>
        <v>300</v>
      </c>
      <c r="J27" s="23">
        <f t="shared" si="4"/>
        <v>0.89944444444444449</v>
      </c>
      <c r="K27" s="23">
        <f t="shared" si="5"/>
        <v>0.93799999999999994</v>
      </c>
      <c r="L27" s="22">
        <f t="shared" si="6"/>
        <v>-3.8555555555555454E-2</v>
      </c>
    </row>
    <row r="28" spans="1:12" x14ac:dyDescent="0.4">
      <c r="A28" s="87" t="s">
        <v>214</v>
      </c>
      <c r="B28" s="47">
        <f>'[11]11月動向(20)'!B27-'11月(上旬)'!B28</f>
        <v>0</v>
      </c>
      <c r="C28" s="47">
        <f>'[11]11月動向(20)'!C27-'11月(上旬)'!C28</f>
        <v>0</v>
      </c>
      <c r="D28" s="23" t="e">
        <f t="shared" si="0"/>
        <v>#DIV/0!</v>
      </c>
      <c r="E28" s="17">
        <f t="shared" si="1"/>
        <v>0</v>
      </c>
      <c r="F28" s="47">
        <f>'[11]11月動向(20)'!F27-'11月(上旬)'!F28</f>
        <v>0</v>
      </c>
      <c r="G28" s="47">
        <f>'[11]11月動向(20)'!G27-'11月(上旬)'!G28</f>
        <v>0</v>
      </c>
      <c r="H28" s="23" t="e">
        <f t="shared" si="2"/>
        <v>#DIV/0!</v>
      </c>
      <c r="I28" s="17">
        <f t="shared" si="3"/>
        <v>0</v>
      </c>
      <c r="J28" s="23" t="e">
        <f t="shared" si="4"/>
        <v>#DIV/0!</v>
      </c>
      <c r="K28" s="23" t="e">
        <f t="shared" si="5"/>
        <v>#DIV/0!</v>
      </c>
      <c r="L28" s="22" t="e">
        <f t="shared" si="6"/>
        <v>#DIV/0!</v>
      </c>
    </row>
    <row r="29" spans="1:12" x14ac:dyDescent="0.4">
      <c r="A29" s="87" t="s">
        <v>158</v>
      </c>
      <c r="B29" s="47">
        <f>'[11]11月動向(20)'!B28-'11月(上旬)'!B29</f>
        <v>1043</v>
      </c>
      <c r="C29" s="47">
        <f>'[11]11月動向(20)'!C28-'11月(上旬)'!C29</f>
        <v>920</v>
      </c>
      <c r="D29" s="23">
        <f t="shared" si="0"/>
        <v>1.133695652173913</v>
      </c>
      <c r="E29" s="17">
        <f t="shared" si="1"/>
        <v>123</v>
      </c>
      <c r="F29" s="47">
        <f>'[11]11月動向(20)'!F28-'11月(上旬)'!F29</f>
        <v>1500</v>
      </c>
      <c r="G29" s="47">
        <f>'[11]11月動向(20)'!G28-'11月(上旬)'!G29</f>
        <v>1500</v>
      </c>
      <c r="H29" s="23">
        <f t="shared" si="2"/>
        <v>1</v>
      </c>
      <c r="I29" s="17">
        <f t="shared" si="3"/>
        <v>0</v>
      </c>
      <c r="J29" s="23">
        <f t="shared" si="4"/>
        <v>0.69533333333333336</v>
      </c>
      <c r="K29" s="23">
        <f t="shared" si="5"/>
        <v>0.61333333333333329</v>
      </c>
      <c r="L29" s="22">
        <f t="shared" si="6"/>
        <v>8.2000000000000073E-2</v>
      </c>
    </row>
    <row r="30" spans="1:12" x14ac:dyDescent="0.4">
      <c r="A30" s="107" t="s">
        <v>89</v>
      </c>
      <c r="B30" s="48">
        <f>SUM(B31:B32)</f>
        <v>644</v>
      </c>
      <c r="C30" s="48">
        <f>SUM(C31:C32)</f>
        <v>614</v>
      </c>
      <c r="D30" s="31">
        <f t="shared" si="0"/>
        <v>1.0488599348534202</v>
      </c>
      <c r="E30" s="19">
        <f t="shared" si="1"/>
        <v>30</v>
      </c>
      <c r="F30" s="48">
        <f>SUM(F31:F32)</f>
        <v>780</v>
      </c>
      <c r="G30" s="48">
        <f>SUM(G31:G32)</f>
        <v>780</v>
      </c>
      <c r="H30" s="31">
        <f t="shared" si="2"/>
        <v>1</v>
      </c>
      <c r="I30" s="19">
        <f t="shared" si="3"/>
        <v>0</v>
      </c>
      <c r="J30" s="31">
        <f t="shared" si="4"/>
        <v>0.82564102564102559</v>
      </c>
      <c r="K30" s="31">
        <f t="shared" si="5"/>
        <v>0.78717948717948716</v>
      </c>
      <c r="L30" s="30">
        <f t="shared" si="6"/>
        <v>3.8461538461538436E-2</v>
      </c>
    </row>
    <row r="31" spans="1:12" x14ac:dyDescent="0.4">
      <c r="A31" s="88" t="s">
        <v>152</v>
      </c>
      <c r="B31" s="47">
        <f>'[11]11月動向(20)'!B30-'11月(上旬)'!B34</f>
        <v>306</v>
      </c>
      <c r="C31" s="47">
        <f>'[11]11月動向(20)'!C30-'11月(上旬)'!C34</f>
        <v>352</v>
      </c>
      <c r="D31" s="25">
        <f t="shared" si="0"/>
        <v>0.86931818181818177</v>
      </c>
      <c r="E31" s="26">
        <f t="shared" si="1"/>
        <v>-46</v>
      </c>
      <c r="F31" s="47">
        <f>'[11]11月動向(20)'!F30-'11月(上旬)'!F34</f>
        <v>390</v>
      </c>
      <c r="G31" s="47">
        <f>'[11]11月動向(20)'!G30-'11月(上旬)'!G34</f>
        <v>390</v>
      </c>
      <c r="H31" s="25">
        <f t="shared" si="2"/>
        <v>1</v>
      </c>
      <c r="I31" s="26">
        <f t="shared" si="3"/>
        <v>0</v>
      </c>
      <c r="J31" s="25">
        <f t="shared" si="4"/>
        <v>0.7846153846153846</v>
      </c>
      <c r="K31" s="25">
        <f t="shared" si="5"/>
        <v>0.90256410256410258</v>
      </c>
      <c r="L31" s="24">
        <f t="shared" si="6"/>
        <v>-0.11794871794871797</v>
      </c>
    </row>
    <row r="32" spans="1:12" x14ac:dyDescent="0.4">
      <c r="A32" s="86" t="s">
        <v>151</v>
      </c>
      <c r="B32" s="47">
        <f>'[11]11月動向(20)'!B31-'11月(上旬)'!B35</f>
        <v>338</v>
      </c>
      <c r="C32" s="47">
        <f>'[11]11月動向(20)'!C31-'11月(上旬)'!C35</f>
        <v>262</v>
      </c>
      <c r="D32" s="27">
        <f t="shared" si="0"/>
        <v>1.2900763358778626</v>
      </c>
      <c r="E32" s="18">
        <f t="shared" si="1"/>
        <v>76</v>
      </c>
      <c r="F32" s="47">
        <f>'[11]11月動向(20)'!F31-'11月(上旬)'!F35</f>
        <v>390</v>
      </c>
      <c r="G32" s="47">
        <f>'[11]11月動向(20)'!G31-'11月(上旬)'!G35</f>
        <v>390</v>
      </c>
      <c r="H32" s="27">
        <f t="shared" si="2"/>
        <v>1</v>
      </c>
      <c r="I32" s="18">
        <f t="shared" si="3"/>
        <v>0</v>
      </c>
      <c r="J32" s="27">
        <f t="shared" si="4"/>
        <v>0.8666666666666667</v>
      </c>
      <c r="K32" s="27">
        <f t="shared" si="5"/>
        <v>0.67179487179487174</v>
      </c>
      <c r="L32" s="32">
        <f t="shared" si="6"/>
        <v>0.19487179487179496</v>
      </c>
    </row>
    <row r="33" spans="1:12" s="13" customFormat="1" x14ac:dyDescent="0.4">
      <c r="A33" s="84" t="s">
        <v>93</v>
      </c>
      <c r="B33" s="43">
        <f>SUM(B34:B52)</f>
        <v>90283</v>
      </c>
      <c r="C33" s="43">
        <f>SUM(C34:C52)</f>
        <v>88042</v>
      </c>
      <c r="D33" s="20">
        <f t="shared" si="0"/>
        <v>1.025453760705118</v>
      </c>
      <c r="E33" s="21">
        <f t="shared" si="1"/>
        <v>2241</v>
      </c>
      <c r="F33" s="59">
        <f>SUM(F34:F52)</f>
        <v>121821</v>
      </c>
      <c r="G33" s="43">
        <f>SUM(G34:G52)</f>
        <v>116709</v>
      </c>
      <c r="H33" s="20">
        <f t="shared" si="2"/>
        <v>1.0438012492609825</v>
      </c>
      <c r="I33" s="21">
        <f t="shared" si="3"/>
        <v>5112</v>
      </c>
      <c r="J33" s="20">
        <f t="shared" si="4"/>
        <v>0.74111195935019414</v>
      </c>
      <c r="K33" s="20">
        <f t="shared" si="5"/>
        <v>0.75437198502257752</v>
      </c>
      <c r="L33" s="33">
        <f t="shared" si="6"/>
        <v>-1.326002567238338E-2</v>
      </c>
    </row>
    <row r="34" spans="1:12" x14ac:dyDescent="0.4">
      <c r="A34" s="86" t="s">
        <v>82</v>
      </c>
      <c r="B34" s="46">
        <f>'[11]11月動向(20)'!B33-'11月(上旬)'!B37</f>
        <v>34561</v>
      </c>
      <c r="C34" s="46">
        <f>'[11]11月動向(20)'!C33-'11月(上旬)'!C37</f>
        <v>33319</v>
      </c>
      <c r="D34" s="38">
        <f t="shared" si="0"/>
        <v>1.0372760286923377</v>
      </c>
      <c r="E34" s="17">
        <f t="shared" si="1"/>
        <v>1242</v>
      </c>
      <c r="F34" s="58">
        <f>'[11]11月動向(20)'!F33-'11月(上旬)'!F37</f>
        <v>46827</v>
      </c>
      <c r="G34" s="42">
        <f>'[11]11月動向(20)'!G33-'11月(上旬)'!G37</f>
        <v>43770</v>
      </c>
      <c r="H34" s="55">
        <f t="shared" si="2"/>
        <v>1.0698423577793008</v>
      </c>
      <c r="I34" s="18">
        <f t="shared" si="3"/>
        <v>3057</v>
      </c>
      <c r="J34" s="27">
        <f t="shared" si="4"/>
        <v>0.73805710380763234</v>
      </c>
      <c r="K34" s="27">
        <f t="shared" si="5"/>
        <v>0.76122915238748001</v>
      </c>
      <c r="L34" s="32">
        <f t="shared" si="6"/>
        <v>-2.3172048579847671E-2</v>
      </c>
    </row>
    <row r="35" spans="1:12" x14ac:dyDescent="0.4">
      <c r="A35" s="86" t="s">
        <v>150</v>
      </c>
      <c r="B35" s="44">
        <f>'[11]11月動向(20)'!B34-'11月(上旬)'!B38</f>
        <v>7113</v>
      </c>
      <c r="C35" s="44">
        <f>'[11]11月動向(20)'!C34-'11月(上旬)'!C38</f>
        <v>8372</v>
      </c>
      <c r="D35" s="25">
        <f t="shared" si="0"/>
        <v>0.84961777353081702</v>
      </c>
      <c r="E35" s="17">
        <f t="shared" si="1"/>
        <v>-1259</v>
      </c>
      <c r="F35" s="49">
        <f>'[11]11月動向(20)'!F34-'11月(上旬)'!F38</f>
        <v>8570</v>
      </c>
      <c r="G35" s="44">
        <f>'[11]11月動向(20)'!G34-'11月(上旬)'!G38</f>
        <v>11450</v>
      </c>
      <c r="H35" s="55">
        <f t="shared" si="2"/>
        <v>0.74847161572052401</v>
      </c>
      <c r="I35" s="18">
        <f t="shared" si="3"/>
        <v>-2880</v>
      </c>
      <c r="J35" s="27">
        <f t="shared" si="4"/>
        <v>0.82998833138856476</v>
      </c>
      <c r="K35" s="27">
        <f t="shared" si="5"/>
        <v>0.73117903930131001</v>
      </c>
      <c r="L35" s="32">
        <f t="shared" si="6"/>
        <v>9.8809292087254752E-2</v>
      </c>
    </row>
    <row r="36" spans="1:12" x14ac:dyDescent="0.4">
      <c r="A36" s="86" t="s">
        <v>149</v>
      </c>
      <c r="B36" s="44">
        <f>'[11]11月動向(20)'!B35-'11月(上旬)'!B39</f>
        <v>6283</v>
      </c>
      <c r="C36" s="44">
        <f>'[11]11月動向(20)'!C35-'11月(上旬)'!C39</f>
        <v>4042</v>
      </c>
      <c r="D36" s="25">
        <f t="shared" si="0"/>
        <v>1.5544285007422067</v>
      </c>
      <c r="E36" s="17">
        <f t="shared" si="1"/>
        <v>2241</v>
      </c>
      <c r="F36" s="49">
        <f>'[11]11月動向(20)'!F35-'11月(上旬)'!F39</f>
        <v>10867</v>
      </c>
      <c r="G36" s="44">
        <f>'[11]11月動向(20)'!G35-'11月(上旬)'!G39</f>
        <v>5754</v>
      </c>
      <c r="H36" s="55">
        <f t="shared" si="2"/>
        <v>1.8885992353145638</v>
      </c>
      <c r="I36" s="18">
        <f t="shared" si="3"/>
        <v>5113</v>
      </c>
      <c r="J36" s="27">
        <f t="shared" si="4"/>
        <v>0.57817244869789275</v>
      </c>
      <c r="K36" s="27">
        <f t="shared" si="5"/>
        <v>0.70246784845324994</v>
      </c>
      <c r="L36" s="32">
        <f t="shared" si="6"/>
        <v>-0.12429539975535719</v>
      </c>
    </row>
    <row r="37" spans="1:12" x14ac:dyDescent="0.4">
      <c r="A37" s="86" t="s">
        <v>80</v>
      </c>
      <c r="B37" s="44">
        <f>'[11]11月動向(20)'!B36-'11月(上旬)'!B40</f>
        <v>14412</v>
      </c>
      <c r="C37" s="44">
        <f>'[11]11月動向(20)'!C36-'11月(上旬)'!C40</f>
        <v>14896</v>
      </c>
      <c r="D37" s="25">
        <f t="shared" si="0"/>
        <v>0.96750805585392052</v>
      </c>
      <c r="E37" s="17">
        <f t="shared" si="1"/>
        <v>-484</v>
      </c>
      <c r="F37" s="53">
        <f>'[11]11月動向(20)'!F36-'11月(上旬)'!F40</f>
        <v>17572</v>
      </c>
      <c r="G37" s="47">
        <f>'[11]11月動向(20)'!G36-'11月(上旬)'!G40</f>
        <v>17892</v>
      </c>
      <c r="H37" s="55">
        <f t="shared" si="2"/>
        <v>0.98211491169237652</v>
      </c>
      <c r="I37" s="18">
        <f t="shared" si="3"/>
        <v>-320</v>
      </c>
      <c r="J37" s="27">
        <f t="shared" si="4"/>
        <v>0.82016844980651038</v>
      </c>
      <c r="K37" s="27">
        <f t="shared" si="5"/>
        <v>0.83255086071987483</v>
      </c>
      <c r="L37" s="32">
        <f t="shared" si="6"/>
        <v>-1.238241091336445E-2</v>
      </c>
    </row>
    <row r="38" spans="1:12" x14ac:dyDescent="0.4">
      <c r="A38" s="86" t="s">
        <v>81</v>
      </c>
      <c r="B38" s="50">
        <f>'[11]11月動向(20)'!B37-'11月(上旬)'!B41</f>
        <v>7214</v>
      </c>
      <c r="C38" s="50">
        <f>'[11]11月動向(20)'!C37-'11月(上旬)'!C41</f>
        <v>7047</v>
      </c>
      <c r="D38" s="25">
        <f t="shared" si="0"/>
        <v>1.0236980275294452</v>
      </c>
      <c r="E38" s="17">
        <f t="shared" si="1"/>
        <v>167</v>
      </c>
      <c r="F38" s="51">
        <f>'[11]11月動向(20)'!F37-'11月(上旬)'!F41</f>
        <v>10255</v>
      </c>
      <c r="G38" s="50">
        <f>'[11]11月動向(20)'!G37-'11月(上旬)'!G41</f>
        <v>10012</v>
      </c>
      <c r="H38" s="55">
        <f t="shared" si="2"/>
        <v>1.02427087495006</v>
      </c>
      <c r="I38" s="18">
        <f t="shared" si="3"/>
        <v>243</v>
      </c>
      <c r="J38" s="27">
        <f t="shared" si="4"/>
        <v>0.70346172598732326</v>
      </c>
      <c r="K38" s="27">
        <f t="shared" si="5"/>
        <v>0.70385537355173788</v>
      </c>
      <c r="L38" s="32">
        <f t="shared" si="6"/>
        <v>-3.9364756441462312E-4</v>
      </c>
    </row>
    <row r="39" spans="1:12" x14ac:dyDescent="0.4">
      <c r="A39" s="92" t="s">
        <v>79</v>
      </c>
      <c r="B39" s="115">
        <f>'[11]11月動向(20)'!B38-'11月(上旬)'!B42</f>
        <v>2310</v>
      </c>
      <c r="C39" s="44">
        <f>'[11]11月動向(20)'!C38-'11月(上旬)'!C42</f>
        <v>2572</v>
      </c>
      <c r="D39" s="25">
        <f t="shared" si="0"/>
        <v>0.89813374805598756</v>
      </c>
      <c r="E39" s="17">
        <f t="shared" si="1"/>
        <v>-262</v>
      </c>
      <c r="F39" s="49">
        <f>'[11]11月動向(20)'!F38-'11月(上旬)'!F42</f>
        <v>2880</v>
      </c>
      <c r="G39" s="44">
        <f>'[11]11月動向(20)'!G38-'11月(上旬)'!G42</f>
        <v>2880</v>
      </c>
      <c r="H39" s="55">
        <f t="shared" si="2"/>
        <v>1</v>
      </c>
      <c r="I39" s="18">
        <f t="shared" si="3"/>
        <v>0</v>
      </c>
      <c r="J39" s="27">
        <f t="shared" si="4"/>
        <v>0.80208333333333337</v>
      </c>
      <c r="K39" s="27">
        <f t="shared" si="5"/>
        <v>0.8930555555555556</v>
      </c>
      <c r="L39" s="32">
        <f t="shared" si="6"/>
        <v>-9.0972222222222232E-2</v>
      </c>
    </row>
    <row r="40" spans="1:12" x14ac:dyDescent="0.4">
      <c r="A40" s="86" t="s">
        <v>148</v>
      </c>
      <c r="B40" s="50">
        <f>'[11]11月動向(20)'!B39-'11月(上旬)'!B43</f>
        <v>1123</v>
      </c>
      <c r="C40" s="50">
        <f>'[11]11月動向(20)'!C39-'11月(上旬)'!C43</f>
        <v>1218</v>
      </c>
      <c r="D40" s="25">
        <f t="shared" si="0"/>
        <v>0.92200328407224963</v>
      </c>
      <c r="E40" s="17">
        <f t="shared" si="1"/>
        <v>-95</v>
      </c>
      <c r="F40" s="51">
        <f>'[11]11月動向(20)'!F39-'11月(上旬)'!F43</f>
        <v>1660</v>
      </c>
      <c r="G40" s="50">
        <f>'[11]11月動向(20)'!G39-'11月(上旬)'!G43</f>
        <v>1660</v>
      </c>
      <c r="H40" s="55">
        <f t="shared" si="2"/>
        <v>1</v>
      </c>
      <c r="I40" s="18">
        <f t="shared" si="3"/>
        <v>0</v>
      </c>
      <c r="J40" s="27">
        <f t="shared" si="4"/>
        <v>0.67650602409638549</v>
      </c>
      <c r="K40" s="27">
        <f t="shared" si="5"/>
        <v>0.73373493975903614</v>
      </c>
      <c r="L40" s="32">
        <f t="shared" si="6"/>
        <v>-5.7228915662650648E-2</v>
      </c>
    </row>
    <row r="41" spans="1:12" x14ac:dyDescent="0.4">
      <c r="A41" s="92" t="s">
        <v>78</v>
      </c>
      <c r="B41" s="137">
        <f>'[11]11月動向(20)'!B40-'11月(上旬)'!B44</f>
        <v>2206</v>
      </c>
      <c r="C41" s="45">
        <f>'[11]11月動向(20)'!C40-'11月(上旬)'!C44</f>
        <v>2282</v>
      </c>
      <c r="D41" s="25">
        <f t="shared" si="0"/>
        <v>0.9666958808063103</v>
      </c>
      <c r="E41" s="17">
        <f t="shared" si="1"/>
        <v>-76</v>
      </c>
      <c r="F41" s="49">
        <f>'[11]11月動向(20)'!F40-'11月(上旬)'!F44</f>
        <v>2862</v>
      </c>
      <c r="G41" s="44">
        <f>'[11]11月動向(20)'!G40-'11月(上旬)'!G44</f>
        <v>2880</v>
      </c>
      <c r="H41" s="55">
        <f t="shared" si="2"/>
        <v>0.99375000000000002</v>
      </c>
      <c r="I41" s="18">
        <f t="shared" si="3"/>
        <v>-18</v>
      </c>
      <c r="J41" s="27">
        <f t="shared" si="4"/>
        <v>0.77078965758211038</v>
      </c>
      <c r="K41" s="27">
        <f t="shared" si="5"/>
        <v>0.79236111111111107</v>
      </c>
      <c r="L41" s="32">
        <f t="shared" si="6"/>
        <v>-2.1571453529000695E-2</v>
      </c>
    </row>
    <row r="42" spans="1:12" x14ac:dyDescent="0.4">
      <c r="A42" s="136" t="s">
        <v>77</v>
      </c>
      <c r="B42" s="115">
        <f>'[11]11月動向(20)'!B41-'11月(上旬)'!B45</f>
        <v>1740</v>
      </c>
      <c r="C42" s="44">
        <f>'[11]11月動向(20)'!C41-'11月(上旬)'!C45</f>
        <v>1809</v>
      </c>
      <c r="D42" s="25">
        <f t="shared" si="0"/>
        <v>0.96185737976782748</v>
      </c>
      <c r="E42" s="17">
        <f t="shared" si="1"/>
        <v>-69</v>
      </c>
      <c r="F42" s="51">
        <f>'[11]11月動向(20)'!F41-'11月(上旬)'!F45</f>
        <v>2808</v>
      </c>
      <c r="G42" s="50">
        <f>'[11]11月動向(20)'!G41-'11月(上旬)'!G45</f>
        <v>2880</v>
      </c>
      <c r="H42" s="55">
        <f t="shared" si="2"/>
        <v>0.97499999999999998</v>
      </c>
      <c r="I42" s="18">
        <f t="shared" si="3"/>
        <v>-72</v>
      </c>
      <c r="J42" s="27">
        <f t="shared" si="4"/>
        <v>0.61965811965811968</v>
      </c>
      <c r="K42" s="23">
        <f t="shared" si="5"/>
        <v>0.62812500000000004</v>
      </c>
      <c r="L42" s="22">
        <f t="shared" si="6"/>
        <v>-8.4668803418803673E-3</v>
      </c>
    </row>
    <row r="43" spans="1:12" x14ac:dyDescent="0.4">
      <c r="A43" s="92" t="s">
        <v>95</v>
      </c>
      <c r="B43" s="135">
        <f>'[11]11月動向(20)'!B42-'11月(上旬)'!B46</f>
        <v>1104</v>
      </c>
      <c r="C43" s="47">
        <f>'[11]11月動向(20)'!C42-'11月(上旬)'!C46</f>
        <v>981</v>
      </c>
      <c r="D43" s="25">
        <f t="shared" si="0"/>
        <v>1.1253822629969419</v>
      </c>
      <c r="E43" s="18">
        <f t="shared" si="1"/>
        <v>123</v>
      </c>
      <c r="F43" s="49">
        <f>'[11]11月動向(20)'!F42-'11月(上旬)'!F46</f>
        <v>1660</v>
      </c>
      <c r="G43" s="44">
        <f>'[11]11月動向(20)'!G42-'11月(上旬)'!G46</f>
        <v>1660</v>
      </c>
      <c r="H43" s="55">
        <f t="shared" si="2"/>
        <v>1</v>
      </c>
      <c r="I43" s="18">
        <f t="shared" si="3"/>
        <v>0</v>
      </c>
      <c r="J43" s="27">
        <f t="shared" si="4"/>
        <v>0.66506024096385541</v>
      </c>
      <c r="K43" s="27">
        <f t="shared" si="5"/>
        <v>0.59096385542168672</v>
      </c>
      <c r="L43" s="32">
        <f t="shared" si="6"/>
        <v>7.4096385542168686E-2</v>
      </c>
    </row>
    <row r="44" spans="1:12" x14ac:dyDescent="0.4">
      <c r="A44" s="86" t="s">
        <v>92</v>
      </c>
      <c r="B44" s="50">
        <f>'[11]11月動向(20)'!B43-'11月(上旬)'!B47</f>
        <v>1965</v>
      </c>
      <c r="C44" s="50">
        <f>'[11]11月動向(20)'!C43-'11月(上旬)'!C47</f>
        <v>1661</v>
      </c>
      <c r="D44" s="25">
        <f t="shared" si="0"/>
        <v>1.1830222757375075</v>
      </c>
      <c r="E44" s="18">
        <f t="shared" si="1"/>
        <v>304</v>
      </c>
      <c r="F44" s="51">
        <f>'[11]11月動向(20)'!F43-'11月(上旬)'!F47</f>
        <v>2790</v>
      </c>
      <c r="G44" s="50">
        <f>'[11]11月動向(20)'!G43-'11月(上旬)'!G47</f>
        <v>2880</v>
      </c>
      <c r="H44" s="52">
        <f t="shared" si="2"/>
        <v>0.96875</v>
      </c>
      <c r="I44" s="18">
        <f t="shared" si="3"/>
        <v>-90</v>
      </c>
      <c r="J44" s="27">
        <f t="shared" si="4"/>
        <v>0.70430107526881724</v>
      </c>
      <c r="K44" s="27">
        <f t="shared" si="5"/>
        <v>0.57673611111111112</v>
      </c>
      <c r="L44" s="32">
        <f t="shared" si="6"/>
        <v>0.12756496415770613</v>
      </c>
    </row>
    <row r="45" spans="1:12" x14ac:dyDescent="0.4">
      <c r="A45" s="92" t="s">
        <v>74</v>
      </c>
      <c r="B45" s="115">
        <f>'[11]11月動向(20)'!B44-'11月(上旬)'!B48</f>
        <v>3336</v>
      </c>
      <c r="C45" s="44">
        <f>'[11]11月動向(20)'!C44-'11月(上旬)'!C48</f>
        <v>3310</v>
      </c>
      <c r="D45" s="25">
        <f t="shared" si="0"/>
        <v>1.0078549848942597</v>
      </c>
      <c r="E45" s="18">
        <f t="shared" si="1"/>
        <v>26</v>
      </c>
      <c r="F45" s="49">
        <f>'[11]11月動向(20)'!F44-'11月(上旬)'!F48</f>
        <v>3850</v>
      </c>
      <c r="G45" s="44">
        <f>'[11]11月動向(20)'!G44-'11月(上旬)'!G48</f>
        <v>3780</v>
      </c>
      <c r="H45" s="52">
        <f t="shared" si="2"/>
        <v>1.0185185185185186</v>
      </c>
      <c r="I45" s="18">
        <f t="shared" si="3"/>
        <v>70</v>
      </c>
      <c r="J45" s="27">
        <f t="shared" si="4"/>
        <v>0.86649350649350654</v>
      </c>
      <c r="K45" s="27">
        <f t="shared" si="5"/>
        <v>0.8756613756613757</v>
      </c>
      <c r="L45" s="32">
        <f t="shared" si="6"/>
        <v>-9.1678691678691582E-3</v>
      </c>
    </row>
    <row r="46" spans="1:12" x14ac:dyDescent="0.4">
      <c r="A46" s="86" t="s">
        <v>76</v>
      </c>
      <c r="B46" s="44">
        <f>'[11]11月動向(20)'!B45-'11月(上旬)'!B49</f>
        <v>946</v>
      </c>
      <c r="C46" s="44">
        <f>'[11]11月動向(20)'!C45-'11月(上旬)'!C49</f>
        <v>1016</v>
      </c>
      <c r="D46" s="25">
        <f t="shared" si="0"/>
        <v>0.93110236220472442</v>
      </c>
      <c r="E46" s="18">
        <f t="shared" si="1"/>
        <v>-70</v>
      </c>
      <c r="F46" s="49">
        <f>'[11]11月動向(20)'!F45-'11月(上旬)'!F49</f>
        <v>1260</v>
      </c>
      <c r="G46" s="44">
        <f>'[11]11月動向(20)'!G45-'11月(上旬)'!G49</f>
        <v>1260</v>
      </c>
      <c r="H46" s="52">
        <f t="shared" si="2"/>
        <v>1</v>
      </c>
      <c r="I46" s="18">
        <f t="shared" si="3"/>
        <v>0</v>
      </c>
      <c r="J46" s="27">
        <f t="shared" si="4"/>
        <v>0.75079365079365079</v>
      </c>
      <c r="K46" s="27">
        <f t="shared" si="5"/>
        <v>0.80634920634920637</v>
      </c>
      <c r="L46" s="32">
        <f t="shared" si="6"/>
        <v>-5.555555555555558E-2</v>
      </c>
    </row>
    <row r="47" spans="1:12" x14ac:dyDescent="0.4">
      <c r="A47" s="92" t="s">
        <v>75</v>
      </c>
      <c r="B47" s="115">
        <f>'[11]11月動向(20)'!B46-'11月(上旬)'!B50</f>
        <v>1104</v>
      </c>
      <c r="C47" s="44">
        <f>'[11]11月動向(20)'!C46-'11月(上旬)'!C50</f>
        <v>1140</v>
      </c>
      <c r="D47" s="25">
        <f t="shared" si="0"/>
        <v>0.96842105263157896</v>
      </c>
      <c r="E47" s="18">
        <f t="shared" si="1"/>
        <v>-36</v>
      </c>
      <c r="F47" s="49">
        <f>'[11]11月動向(20)'!F46-'11月(上旬)'!F50</f>
        <v>1260</v>
      </c>
      <c r="G47" s="44">
        <f>'[11]11月動向(20)'!G46-'11月(上旬)'!G50</f>
        <v>1260</v>
      </c>
      <c r="H47" s="52">
        <f t="shared" si="2"/>
        <v>1</v>
      </c>
      <c r="I47" s="18">
        <f t="shared" si="3"/>
        <v>0</v>
      </c>
      <c r="J47" s="27">
        <f t="shared" si="4"/>
        <v>0.87619047619047619</v>
      </c>
      <c r="K47" s="27">
        <f t="shared" si="5"/>
        <v>0.90476190476190477</v>
      </c>
      <c r="L47" s="32">
        <f t="shared" si="6"/>
        <v>-2.8571428571428581E-2</v>
      </c>
    </row>
    <row r="48" spans="1:12" x14ac:dyDescent="0.4">
      <c r="A48" s="92" t="s">
        <v>147</v>
      </c>
      <c r="B48" s="135">
        <f>'[11]11月動向(20)'!B47-'11月(上旬)'!B51</f>
        <v>659</v>
      </c>
      <c r="C48" s="47">
        <f>'[11]11月動向(20)'!C47-'11月(上旬)'!C51</f>
        <v>780</v>
      </c>
      <c r="D48" s="25">
        <f t="shared" si="0"/>
        <v>0.84487179487179487</v>
      </c>
      <c r="E48" s="18">
        <f t="shared" si="1"/>
        <v>-121</v>
      </c>
      <c r="F48" s="49">
        <f>'[11]11月動向(20)'!F47-'11月(上旬)'!F51</f>
        <v>1660</v>
      </c>
      <c r="G48" s="44">
        <f>'[11]11月動向(20)'!G47-'11月(上旬)'!G51</f>
        <v>1660</v>
      </c>
      <c r="H48" s="52">
        <f t="shared" si="2"/>
        <v>1</v>
      </c>
      <c r="I48" s="18">
        <f t="shared" si="3"/>
        <v>0</v>
      </c>
      <c r="J48" s="27">
        <f t="shared" si="4"/>
        <v>0.3969879518072289</v>
      </c>
      <c r="K48" s="27">
        <f t="shared" si="5"/>
        <v>0.46987951807228917</v>
      </c>
      <c r="L48" s="32">
        <f t="shared" si="6"/>
        <v>-7.289156626506027E-2</v>
      </c>
    </row>
    <row r="49" spans="1:12" x14ac:dyDescent="0.4">
      <c r="A49" s="86" t="s">
        <v>98</v>
      </c>
      <c r="B49" s="44">
        <f>'[11]11月動向(20)'!B48-'11月(上旬)'!B52</f>
        <v>1159</v>
      </c>
      <c r="C49" s="44">
        <f>'[11]11月動向(20)'!C48-'11月(上旬)'!C52</f>
        <v>991</v>
      </c>
      <c r="D49" s="25">
        <f t="shared" si="0"/>
        <v>1.1695257315842584</v>
      </c>
      <c r="E49" s="18">
        <f t="shared" si="1"/>
        <v>168</v>
      </c>
      <c r="F49" s="49">
        <f>'[11]11月動向(20)'!F48-'11月(上旬)'!F52</f>
        <v>1260</v>
      </c>
      <c r="G49" s="44">
        <f>'[11]11月動向(20)'!G48-'11月(上旬)'!G52</f>
        <v>1260</v>
      </c>
      <c r="H49" s="52">
        <f t="shared" si="2"/>
        <v>1</v>
      </c>
      <c r="I49" s="18">
        <f t="shared" si="3"/>
        <v>0</v>
      </c>
      <c r="J49" s="27">
        <f t="shared" si="4"/>
        <v>0.91984126984126979</v>
      </c>
      <c r="K49" s="27">
        <f t="shared" si="5"/>
        <v>0.78650793650793649</v>
      </c>
      <c r="L49" s="32">
        <f t="shared" si="6"/>
        <v>0.1333333333333333</v>
      </c>
    </row>
    <row r="50" spans="1:12" x14ac:dyDescent="0.4">
      <c r="A50" s="86" t="s">
        <v>146</v>
      </c>
      <c r="B50" s="44">
        <f>'[11]11月動向(20)'!B49-'11月(上旬)'!B53</f>
        <v>1096</v>
      </c>
      <c r="C50" s="44">
        <f>'[11]11月動向(20)'!C49-'11月(上旬)'!C53</f>
        <v>1001</v>
      </c>
      <c r="D50" s="25">
        <f t="shared" si="0"/>
        <v>1.0949050949050949</v>
      </c>
      <c r="E50" s="18">
        <f t="shared" si="1"/>
        <v>95</v>
      </c>
      <c r="F50" s="49">
        <f>'[11]11月動向(20)'!F49-'11月(上旬)'!F53</f>
        <v>1260</v>
      </c>
      <c r="G50" s="44">
        <f>'[11]11月動向(20)'!G49-'11月(上旬)'!G53</f>
        <v>1260</v>
      </c>
      <c r="H50" s="52">
        <f t="shared" si="2"/>
        <v>1</v>
      </c>
      <c r="I50" s="18">
        <f t="shared" si="3"/>
        <v>0</v>
      </c>
      <c r="J50" s="27">
        <f t="shared" si="4"/>
        <v>0.86984126984126986</v>
      </c>
      <c r="K50" s="27">
        <f t="shared" si="5"/>
        <v>0.7944444444444444</v>
      </c>
      <c r="L50" s="32">
        <f t="shared" si="6"/>
        <v>7.5396825396825462E-2</v>
      </c>
    </row>
    <row r="51" spans="1:12" x14ac:dyDescent="0.4">
      <c r="A51" s="86" t="s">
        <v>145</v>
      </c>
      <c r="B51" s="44">
        <f>'[11]11月動向(20)'!B50-'11月(上旬)'!B54</f>
        <v>957</v>
      </c>
      <c r="C51" s="44">
        <f>'[11]11月動向(20)'!C50-'11月(上旬)'!C54</f>
        <v>793</v>
      </c>
      <c r="D51" s="25">
        <f t="shared" si="0"/>
        <v>1.2068095838587642</v>
      </c>
      <c r="E51" s="18">
        <f t="shared" si="1"/>
        <v>164</v>
      </c>
      <c r="F51" s="49">
        <f>'[11]11月動向(20)'!F50-'11月(上旬)'!F54</f>
        <v>1260</v>
      </c>
      <c r="G51" s="44">
        <f>'[11]11月動向(20)'!G50-'11月(上旬)'!G54</f>
        <v>1260</v>
      </c>
      <c r="H51" s="52">
        <f t="shared" si="2"/>
        <v>1</v>
      </c>
      <c r="I51" s="18">
        <f t="shared" si="3"/>
        <v>0</v>
      </c>
      <c r="J51" s="27">
        <f t="shared" si="4"/>
        <v>0.75952380952380949</v>
      </c>
      <c r="K51" s="27">
        <f t="shared" si="5"/>
        <v>0.62936507936507935</v>
      </c>
      <c r="L51" s="32">
        <f t="shared" si="6"/>
        <v>0.13015873015873014</v>
      </c>
    </row>
    <row r="52" spans="1:12" x14ac:dyDescent="0.4">
      <c r="A52" s="85" t="s">
        <v>144</v>
      </c>
      <c r="B52" s="93">
        <f>'[11]11月動向(20)'!B51-'11月(上旬)'!B55</f>
        <v>995</v>
      </c>
      <c r="C52" s="93">
        <f>'[11]11月動向(20)'!C51-'11月(上旬)'!C55</f>
        <v>812</v>
      </c>
      <c r="D52" s="60">
        <f t="shared" si="0"/>
        <v>1.2253694581280787</v>
      </c>
      <c r="E52" s="16">
        <f t="shared" si="1"/>
        <v>183</v>
      </c>
      <c r="F52" s="93">
        <f>'[11]11月動向(20)'!F51-'11月(上旬)'!F55</f>
        <v>1260</v>
      </c>
      <c r="G52" s="93">
        <f>'[11]11月動向(20)'!G51-'11月(上旬)'!G55</f>
        <v>1251</v>
      </c>
      <c r="H52" s="134">
        <f t="shared" si="2"/>
        <v>1.0071942446043165</v>
      </c>
      <c r="I52" s="16">
        <f t="shared" si="3"/>
        <v>9</v>
      </c>
      <c r="J52" s="36">
        <f t="shared" si="4"/>
        <v>0.78968253968253965</v>
      </c>
      <c r="K52" s="36">
        <f t="shared" si="5"/>
        <v>0.64908073541167066</v>
      </c>
      <c r="L52" s="35">
        <f t="shared" si="6"/>
        <v>0.14060180427086899</v>
      </c>
    </row>
    <row r="53" spans="1:12" x14ac:dyDescent="0.4">
      <c r="C53" s="12"/>
      <c r="D53" s="14"/>
      <c r="E53" s="14"/>
      <c r="F53" s="12"/>
      <c r="G53" s="12"/>
      <c r="H53" s="14"/>
      <c r="I53" s="14"/>
      <c r="J53" s="12"/>
      <c r="K53" s="12"/>
    </row>
    <row r="54" spans="1:12" x14ac:dyDescent="0.4">
      <c r="C54" s="12"/>
      <c r="D54" s="14"/>
      <c r="E54" s="14"/>
      <c r="F54" s="12"/>
      <c r="G54" s="12"/>
      <c r="H54" s="14"/>
      <c r="I54" s="14"/>
      <c r="J54" s="12"/>
      <c r="K54" s="12"/>
    </row>
    <row r="55" spans="1:12" x14ac:dyDescent="0.4">
      <c r="C55" s="12"/>
      <c r="E55" s="14"/>
      <c r="G55" s="12"/>
      <c r="I55" s="14"/>
      <c r="K55" s="12"/>
    </row>
    <row r="56" spans="1:12" x14ac:dyDescent="0.4">
      <c r="C56" s="12"/>
      <c r="E56" s="14"/>
      <c r="G56" s="12"/>
      <c r="I56" s="14"/>
      <c r="K56" s="12"/>
    </row>
    <row r="57" spans="1:12" x14ac:dyDescent="0.4">
      <c r="C57" s="12"/>
      <c r="E57" s="14"/>
      <c r="G57" s="12"/>
      <c r="I57" s="14"/>
      <c r="K57" s="12"/>
    </row>
    <row r="58" spans="1:12" x14ac:dyDescent="0.4">
      <c r="C58" s="12"/>
      <c r="E58" s="14"/>
      <c r="G58" s="12"/>
      <c r="I58" s="14"/>
      <c r="K58" s="12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2005年月間（上中下旬）動向11月</oddHeader>
    <oddFooter>&amp;L沖縄県&amp;C&amp;P ﾍﾟｰｼﾞ&amp;R&amp;D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11月(下旬)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237</v>
      </c>
      <c r="C4" s="177" t="s">
        <v>236</v>
      </c>
      <c r="D4" s="176" t="s">
        <v>87</v>
      </c>
      <c r="E4" s="176"/>
      <c r="F4" s="173" t="str">
        <f>+B4</f>
        <v>(05'11/21～31)</v>
      </c>
      <c r="G4" s="173" t="str">
        <f>+C4</f>
        <v>(04'11/21～31)</v>
      </c>
      <c r="H4" s="176" t="s">
        <v>87</v>
      </c>
      <c r="I4" s="176"/>
      <c r="J4" s="173" t="str">
        <f>+B4</f>
        <v>(05'11/21～31)</v>
      </c>
      <c r="K4" s="173" t="str">
        <f>+C4</f>
        <v>(04'11/21～31)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+B7+B33</f>
        <v>149012</v>
      </c>
      <c r="C6" s="43">
        <f>+C7+C33</f>
        <v>138400</v>
      </c>
      <c r="D6" s="20">
        <f t="shared" ref="D6:D52" si="0">+B6/C6</f>
        <v>1.0766763005780347</v>
      </c>
      <c r="E6" s="21">
        <f t="shared" ref="E6:E52" si="1">+B6-C6</f>
        <v>10612</v>
      </c>
      <c r="F6" s="43">
        <f>+F7+F33</f>
        <v>222425</v>
      </c>
      <c r="G6" s="43">
        <f>+G7+G33</f>
        <v>216658</v>
      </c>
      <c r="H6" s="20">
        <f t="shared" ref="H6:H52" si="2">+F6/G6</f>
        <v>1.026617987796435</v>
      </c>
      <c r="I6" s="21">
        <f t="shared" ref="I6:I52" si="3">+F6-G6</f>
        <v>5767</v>
      </c>
      <c r="J6" s="20">
        <f t="shared" ref="J6:J52" si="4">+B6/F6</f>
        <v>0.66994267730695745</v>
      </c>
      <c r="K6" s="20">
        <f t="shared" ref="K6:K52" si="5">+C6/G6</f>
        <v>0.63879478256053324</v>
      </c>
      <c r="L6" s="33">
        <f t="shared" ref="L6:L52" si="6">+J6-K6</f>
        <v>3.114789474642421E-2</v>
      </c>
    </row>
    <row r="7" spans="1:12" s="13" customFormat="1" x14ac:dyDescent="0.4">
      <c r="A7" s="84" t="s">
        <v>84</v>
      </c>
      <c r="B7" s="43">
        <f>+B8+B15+B30</f>
        <v>71180</v>
      </c>
      <c r="C7" s="43">
        <f>+C8+C15+C30</f>
        <v>67431</v>
      </c>
      <c r="D7" s="20">
        <f t="shared" si="0"/>
        <v>1.0555975738161973</v>
      </c>
      <c r="E7" s="21">
        <f t="shared" si="1"/>
        <v>3749</v>
      </c>
      <c r="F7" s="43">
        <f>+F8+F15+F30</f>
        <v>105613</v>
      </c>
      <c r="G7" s="43">
        <f>+G8+G15+G30</f>
        <v>99639</v>
      </c>
      <c r="H7" s="20">
        <f t="shared" si="2"/>
        <v>1.0599564427583577</v>
      </c>
      <c r="I7" s="21">
        <f t="shared" si="3"/>
        <v>5974</v>
      </c>
      <c r="J7" s="20">
        <f t="shared" si="4"/>
        <v>0.67397006050391528</v>
      </c>
      <c r="K7" s="20">
        <f t="shared" si="5"/>
        <v>0.67675307861379586</v>
      </c>
      <c r="L7" s="33">
        <f t="shared" si="6"/>
        <v>-2.7830181098805751E-3</v>
      </c>
    </row>
    <row r="8" spans="1:12" x14ac:dyDescent="0.4">
      <c r="A8" s="110" t="s">
        <v>91</v>
      </c>
      <c r="B8" s="46">
        <f>SUM(B9:B14)</f>
        <v>57727</v>
      </c>
      <c r="C8" s="46">
        <f>SUM(C9:C14)</f>
        <v>54197</v>
      </c>
      <c r="D8" s="38">
        <f t="shared" si="0"/>
        <v>1.0651327564256323</v>
      </c>
      <c r="E8" s="109">
        <f t="shared" si="1"/>
        <v>3530</v>
      </c>
      <c r="F8" s="46">
        <f>SUM(F9:F14)</f>
        <v>86833</v>
      </c>
      <c r="G8" s="46">
        <f>SUM(G9:G14)</f>
        <v>80709</v>
      </c>
      <c r="H8" s="38">
        <f t="shared" si="2"/>
        <v>1.0758775353430226</v>
      </c>
      <c r="I8" s="109">
        <f t="shared" si="3"/>
        <v>6124</v>
      </c>
      <c r="J8" s="38">
        <f t="shared" si="4"/>
        <v>0.66480485529694933</v>
      </c>
      <c r="K8" s="38">
        <f t="shared" si="5"/>
        <v>0.67151123170897919</v>
      </c>
      <c r="L8" s="108">
        <f t="shared" si="6"/>
        <v>-6.7063764120298686E-3</v>
      </c>
    </row>
    <row r="9" spans="1:12" x14ac:dyDescent="0.4">
      <c r="A9" s="88" t="s">
        <v>82</v>
      </c>
      <c r="B9" s="69">
        <f>'11月(月間)'!B9-'[11]11月動向(20)'!B8</f>
        <v>34491</v>
      </c>
      <c r="C9" s="69">
        <f>'11月(月間)'!C9-'[11]11月動向(20)'!C8</f>
        <v>31187</v>
      </c>
      <c r="D9" s="25">
        <f t="shared" si="0"/>
        <v>1.105941578221695</v>
      </c>
      <c r="E9" s="26">
        <f t="shared" si="1"/>
        <v>3304</v>
      </c>
      <c r="F9" s="69">
        <f>'11月(月間)'!F9-'[11]11月動向(20)'!F8</f>
        <v>47361</v>
      </c>
      <c r="G9" s="69">
        <f>'11月(月間)'!G9-'[11]11月動向(20)'!G8</f>
        <v>47712</v>
      </c>
      <c r="H9" s="25">
        <f t="shared" si="2"/>
        <v>0.99264336016096577</v>
      </c>
      <c r="I9" s="26">
        <f t="shared" si="3"/>
        <v>-351</v>
      </c>
      <c r="J9" s="25">
        <f t="shared" si="4"/>
        <v>0.72825742699689622</v>
      </c>
      <c r="K9" s="25">
        <f t="shared" si="5"/>
        <v>0.65365107310529846</v>
      </c>
      <c r="L9" s="24">
        <f t="shared" si="6"/>
        <v>7.4606353891597754E-2</v>
      </c>
    </row>
    <row r="10" spans="1:12" x14ac:dyDescent="0.4">
      <c r="A10" s="86" t="s">
        <v>83</v>
      </c>
      <c r="B10" s="69">
        <f>'11月(月間)'!B10-'[11]11月動向(20)'!B9</f>
        <v>5538</v>
      </c>
      <c r="C10" s="69">
        <f>'11月(月間)'!C10-'[11]11月動向(20)'!C9</f>
        <v>7457</v>
      </c>
      <c r="D10" s="27">
        <f t="shared" si="0"/>
        <v>0.74265790532385678</v>
      </c>
      <c r="E10" s="18">
        <f t="shared" si="1"/>
        <v>-1919</v>
      </c>
      <c r="F10" s="69">
        <f>'11月(月間)'!F10-'[11]11月動向(20)'!F9</f>
        <v>9260</v>
      </c>
      <c r="G10" s="69">
        <f>'11月(月間)'!G10-'[11]11月動向(20)'!G9</f>
        <v>10847</v>
      </c>
      <c r="H10" s="27">
        <f t="shared" si="2"/>
        <v>0.85369226514243568</v>
      </c>
      <c r="I10" s="18">
        <f t="shared" si="3"/>
        <v>-1587</v>
      </c>
      <c r="J10" s="27">
        <f t="shared" si="4"/>
        <v>0.59805615550755942</v>
      </c>
      <c r="K10" s="27">
        <f t="shared" si="5"/>
        <v>0.68747119019083613</v>
      </c>
      <c r="L10" s="32">
        <f t="shared" si="6"/>
        <v>-8.9415034683276717E-2</v>
      </c>
    </row>
    <row r="11" spans="1:12" x14ac:dyDescent="0.4">
      <c r="A11" s="86" t="s">
        <v>96</v>
      </c>
      <c r="B11" s="69">
        <f>'11月(月間)'!B11-'[11]11月動向(20)'!B10</f>
        <v>3619</v>
      </c>
      <c r="C11" s="69">
        <f>'11月(月間)'!C11-'[11]11月動向(20)'!C10</f>
        <v>1881</v>
      </c>
      <c r="D11" s="27">
        <f t="shared" si="0"/>
        <v>1.9239766081871346</v>
      </c>
      <c r="E11" s="18">
        <f t="shared" si="1"/>
        <v>1738</v>
      </c>
      <c r="F11" s="69">
        <f>'11月(月間)'!F11-'[11]11月動向(20)'!F10</f>
        <v>6490</v>
      </c>
      <c r="G11" s="69">
        <f>'11月(月間)'!G11-'[11]11月動向(20)'!G10</f>
        <v>2969</v>
      </c>
      <c r="H11" s="27">
        <f t="shared" si="2"/>
        <v>2.1859211855843719</v>
      </c>
      <c r="I11" s="18">
        <f t="shared" si="3"/>
        <v>3521</v>
      </c>
      <c r="J11" s="27">
        <f t="shared" si="4"/>
        <v>0.55762711864406778</v>
      </c>
      <c r="K11" s="27">
        <f t="shared" si="5"/>
        <v>0.63354664870326705</v>
      </c>
      <c r="L11" s="32">
        <f t="shared" si="6"/>
        <v>-7.5919530059199269E-2</v>
      </c>
    </row>
    <row r="12" spans="1:12" x14ac:dyDescent="0.4">
      <c r="A12" s="86" t="s">
        <v>80</v>
      </c>
      <c r="B12" s="69">
        <f>'11月(月間)'!B12-'[11]11月動向(20)'!B11</f>
        <v>6384</v>
      </c>
      <c r="C12" s="69">
        <f>'11月(月間)'!C12-'[11]11月動向(20)'!C11</f>
        <v>7062</v>
      </c>
      <c r="D12" s="27">
        <f t="shared" si="0"/>
        <v>0.90399320305862363</v>
      </c>
      <c r="E12" s="18">
        <f t="shared" si="1"/>
        <v>-678</v>
      </c>
      <c r="F12" s="69">
        <f>'11月(月間)'!F12-'[11]11月動向(20)'!F11</f>
        <v>9330</v>
      </c>
      <c r="G12" s="69">
        <f>'11月(月間)'!G12-'[11]11月動向(20)'!G11</f>
        <v>9587</v>
      </c>
      <c r="H12" s="27">
        <f t="shared" si="2"/>
        <v>0.97319286533847915</v>
      </c>
      <c r="I12" s="18">
        <f t="shared" si="3"/>
        <v>-257</v>
      </c>
      <c r="J12" s="27">
        <f t="shared" si="4"/>
        <v>0.68424437299035368</v>
      </c>
      <c r="K12" s="27">
        <f t="shared" si="5"/>
        <v>0.7366225096484823</v>
      </c>
      <c r="L12" s="32">
        <f t="shared" si="6"/>
        <v>-5.2378136658128627E-2</v>
      </c>
    </row>
    <row r="13" spans="1:12" x14ac:dyDescent="0.4">
      <c r="A13" s="86" t="s">
        <v>81</v>
      </c>
      <c r="B13" s="69">
        <f>'11月(月間)'!B13-'[11]11月動向(20)'!B12</f>
        <v>5402</v>
      </c>
      <c r="C13" s="69">
        <f>'11月(月間)'!C13-'[11]11月動向(20)'!C12</f>
        <v>4975</v>
      </c>
      <c r="D13" s="27">
        <f t="shared" si="0"/>
        <v>1.0858291457286433</v>
      </c>
      <c r="E13" s="18">
        <f t="shared" si="1"/>
        <v>427</v>
      </c>
      <c r="F13" s="69">
        <f>'11月(月間)'!F13-'[11]11月動向(20)'!F12</f>
        <v>10339</v>
      </c>
      <c r="G13" s="69">
        <f>'11月(月間)'!G13-'[11]11月動向(20)'!G12</f>
        <v>6893</v>
      </c>
      <c r="H13" s="27">
        <f t="shared" si="2"/>
        <v>1.4999274626432613</v>
      </c>
      <c r="I13" s="18">
        <f t="shared" si="3"/>
        <v>3446</v>
      </c>
      <c r="J13" s="27">
        <f t="shared" si="4"/>
        <v>0.52248766805300317</v>
      </c>
      <c r="K13" s="27">
        <f t="shared" si="5"/>
        <v>0.72174669955026838</v>
      </c>
      <c r="L13" s="32">
        <f t="shared" si="6"/>
        <v>-0.1992590314972652</v>
      </c>
    </row>
    <row r="14" spans="1:12" x14ac:dyDescent="0.4">
      <c r="A14" s="89" t="s">
        <v>165</v>
      </c>
      <c r="B14" s="69">
        <f>'11月(月間)'!B14-'[11]11月動向(20)'!B13</f>
        <v>2293</v>
      </c>
      <c r="C14" s="69">
        <f>'11月(月間)'!C14-'[11]11月動向(20)'!C13</f>
        <v>1635</v>
      </c>
      <c r="D14" s="29">
        <f t="shared" si="0"/>
        <v>1.4024464831804282</v>
      </c>
      <c r="E14" s="28">
        <f t="shared" si="1"/>
        <v>658</v>
      </c>
      <c r="F14" s="69">
        <f>'11月(月間)'!F14-'[11]11月動向(20)'!F13</f>
        <v>4053</v>
      </c>
      <c r="G14" s="69">
        <f>'11月(月間)'!G14-'[11]11月動向(20)'!G13</f>
        <v>2701</v>
      </c>
      <c r="H14" s="27">
        <f t="shared" si="2"/>
        <v>1.5005553498704183</v>
      </c>
      <c r="I14" s="18">
        <f t="shared" si="3"/>
        <v>1352</v>
      </c>
      <c r="J14" s="29">
        <f t="shared" si="4"/>
        <v>0.56575376264495436</v>
      </c>
      <c r="K14" s="29">
        <f t="shared" si="5"/>
        <v>0.60533135875601629</v>
      </c>
      <c r="L14" s="57">
        <f t="shared" si="6"/>
        <v>-3.957759611106193E-2</v>
      </c>
    </row>
    <row r="15" spans="1:12" x14ac:dyDescent="0.4">
      <c r="A15" s="107" t="s">
        <v>90</v>
      </c>
      <c r="B15" s="48">
        <f>SUM(B16:B29)</f>
        <v>12878</v>
      </c>
      <c r="C15" s="48">
        <f>SUM(C16:C29)</f>
        <v>12695</v>
      </c>
      <c r="D15" s="31">
        <f t="shared" si="0"/>
        <v>1.0144151240645924</v>
      </c>
      <c r="E15" s="19">
        <f t="shared" si="1"/>
        <v>183</v>
      </c>
      <c r="F15" s="48">
        <f>SUM(F16:F29)</f>
        <v>18000</v>
      </c>
      <c r="G15" s="48">
        <f>SUM(G16:G29)</f>
        <v>18150</v>
      </c>
      <c r="H15" s="31">
        <f t="shared" si="2"/>
        <v>0.99173553719008267</v>
      </c>
      <c r="I15" s="19">
        <f t="shared" si="3"/>
        <v>-150</v>
      </c>
      <c r="J15" s="31">
        <f t="shared" si="4"/>
        <v>0.71544444444444444</v>
      </c>
      <c r="K15" s="31">
        <f t="shared" si="5"/>
        <v>0.69944903581267215</v>
      </c>
      <c r="L15" s="30">
        <f t="shared" si="6"/>
        <v>1.599540863177229E-2</v>
      </c>
    </row>
    <row r="16" spans="1:12" x14ac:dyDescent="0.4">
      <c r="A16" s="88" t="s">
        <v>157</v>
      </c>
      <c r="B16" s="69">
        <f>'11月(月間)'!B16-'[11]11月動向(20)'!B15</f>
        <v>366</v>
      </c>
      <c r="C16" s="69">
        <f>'11月(月間)'!C16-'[11]11月動向(20)'!C15</f>
        <v>634</v>
      </c>
      <c r="D16" s="25">
        <f t="shared" si="0"/>
        <v>0.57728706624605675</v>
      </c>
      <c r="E16" s="26">
        <f t="shared" si="1"/>
        <v>-268</v>
      </c>
      <c r="F16" s="69">
        <f>'11月(月間)'!F16-'[11]11月動向(20)'!F15</f>
        <v>900</v>
      </c>
      <c r="G16" s="69">
        <f>'11月(月間)'!G16-'[11]11月動向(20)'!G15</f>
        <v>900</v>
      </c>
      <c r="H16" s="25">
        <f t="shared" si="2"/>
        <v>1</v>
      </c>
      <c r="I16" s="26">
        <f t="shared" si="3"/>
        <v>0</v>
      </c>
      <c r="J16" s="25">
        <f t="shared" si="4"/>
        <v>0.40666666666666668</v>
      </c>
      <c r="K16" s="25">
        <f t="shared" si="5"/>
        <v>0.70444444444444443</v>
      </c>
      <c r="L16" s="24">
        <f t="shared" si="6"/>
        <v>-0.29777777777777775</v>
      </c>
    </row>
    <row r="17" spans="1:12" x14ac:dyDescent="0.4">
      <c r="A17" s="86" t="s">
        <v>155</v>
      </c>
      <c r="B17" s="69">
        <f>'11月(月間)'!B17-'[11]11月動向(20)'!B16</f>
        <v>1188</v>
      </c>
      <c r="C17" s="69">
        <f>'11月(月間)'!C17-'[11]11月動向(20)'!C16</f>
        <v>1046</v>
      </c>
      <c r="D17" s="27">
        <f t="shared" si="0"/>
        <v>1.1357552581261949</v>
      </c>
      <c r="E17" s="18">
        <f t="shared" si="1"/>
        <v>142</v>
      </c>
      <c r="F17" s="69">
        <f>'11月(月間)'!F17-'[11]11月動向(20)'!F16</f>
        <v>1500</v>
      </c>
      <c r="G17" s="69">
        <f>'11月(月間)'!G17-'[11]11月動向(20)'!G16</f>
        <v>1500</v>
      </c>
      <c r="H17" s="27">
        <f t="shared" si="2"/>
        <v>1</v>
      </c>
      <c r="I17" s="18">
        <f t="shared" si="3"/>
        <v>0</v>
      </c>
      <c r="J17" s="27">
        <f t="shared" si="4"/>
        <v>0.79200000000000004</v>
      </c>
      <c r="K17" s="27">
        <f t="shared" si="5"/>
        <v>0.69733333333333336</v>
      </c>
      <c r="L17" s="32">
        <f t="shared" si="6"/>
        <v>9.4666666666666677E-2</v>
      </c>
    </row>
    <row r="18" spans="1:12" x14ac:dyDescent="0.4">
      <c r="A18" s="86" t="s">
        <v>160</v>
      </c>
      <c r="B18" s="69">
        <f>'11月(月間)'!B18-'[11]11月動向(20)'!B17</f>
        <v>1325</v>
      </c>
      <c r="C18" s="69">
        <f>'11月(月間)'!C18-'[11]11月動向(20)'!C17</f>
        <v>1122</v>
      </c>
      <c r="D18" s="27">
        <f t="shared" si="0"/>
        <v>1.1809269162210339</v>
      </c>
      <c r="E18" s="18">
        <f t="shared" si="1"/>
        <v>203</v>
      </c>
      <c r="F18" s="69">
        <f>'11月(月間)'!F18-'[11]11月動向(20)'!F17</f>
        <v>1500</v>
      </c>
      <c r="G18" s="69">
        <f>'11月(月間)'!G18-'[11]11月動向(20)'!G17</f>
        <v>1500</v>
      </c>
      <c r="H18" s="27">
        <f t="shared" si="2"/>
        <v>1</v>
      </c>
      <c r="I18" s="18">
        <f t="shared" si="3"/>
        <v>0</v>
      </c>
      <c r="J18" s="27">
        <f t="shared" si="4"/>
        <v>0.8833333333333333</v>
      </c>
      <c r="K18" s="27">
        <f t="shared" si="5"/>
        <v>0.748</v>
      </c>
      <c r="L18" s="32">
        <f t="shared" si="6"/>
        <v>0.13533333333333331</v>
      </c>
    </row>
    <row r="19" spans="1:12" x14ac:dyDescent="0.4">
      <c r="A19" s="86" t="s">
        <v>153</v>
      </c>
      <c r="B19" s="69">
        <f>'11月(月間)'!B19-'[11]11月動向(20)'!B18</f>
        <v>1031</v>
      </c>
      <c r="C19" s="69">
        <f>'11月(月間)'!C19-'[11]11月動向(20)'!C18</f>
        <v>1323</v>
      </c>
      <c r="D19" s="27">
        <f t="shared" si="0"/>
        <v>0.77928949357520783</v>
      </c>
      <c r="E19" s="18">
        <f t="shared" si="1"/>
        <v>-292</v>
      </c>
      <c r="F19" s="69">
        <f>'11月(月間)'!F19-'[11]11月動向(20)'!F18</f>
        <v>1500</v>
      </c>
      <c r="G19" s="69">
        <f>'11月(月間)'!G19-'[11]11月動向(20)'!G18</f>
        <v>1650</v>
      </c>
      <c r="H19" s="27">
        <f t="shared" si="2"/>
        <v>0.90909090909090906</v>
      </c>
      <c r="I19" s="18">
        <f t="shared" si="3"/>
        <v>-150</v>
      </c>
      <c r="J19" s="27">
        <f t="shared" si="4"/>
        <v>0.68733333333333335</v>
      </c>
      <c r="K19" s="27">
        <f t="shared" si="5"/>
        <v>0.80181818181818176</v>
      </c>
      <c r="L19" s="32">
        <f t="shared" si="6"/>
        <v>-0.11448484848484841</v>
      </c>
    </row>
    <row r="20" spans="1:12" x14ac:dyDescent="0.4">
      <c r="A20" s="86" t="s">
        <v>161</v>
      </c>
      <c r="B20" s="69">
        <f>'11月(月間)'!B20-'[11]11月動向(20)'!B19</f>
        <v>2047</v>
      </c>
      <c r="C20" s="69">
        <f>'11月(月間)'!C20-'[11]11月動向(20)'!C19</f>
        <v>2174</v>
      </c>
      <c r="D20" s="23">
        <f t="shared" si="0"/>
        <v>0.94158233670653169</v>
      </c>
      <c r="E20" s="17">
        <f t="shared" si="1"/>
        <v>-127</v>
      </c>
      <c r="F20" s="69">
        <f>'11月(月間)'!F20-'[11]11月動向(20)'!F19</f>
        <v>3000</v>
      </c>
      <c r="G20" s="69">
        <f>'11月(月間)'!G20-'[11]11月動向(20)'!G19</f>
        <v>3000</v>
      </c>
      <c r="H20" s="23">
        <f t="shared" si="2"/>
        <v>1</v>
      </c>
      <c r="I20" s="17">
        <f t="shared" si="3"/>
        <v>0</v>
      </c>
      <c r="J20" s="23">
        <f t="shared" si="4"/>
        <v>0.68233333333333335</v>
      </c>
      <c r="K20" s="23">
        <f t="shared" si="5"/>
        <v>0.72466666666666668</v>
      </c>
      <c r="L20" s="22">
        <f t="shared" si="6"/>
        <v>-4.2333333333333334E-2</v>
      </c>
    </row>
    <row r="21" spans="1:12" x14ac:dyDescent="0.4">
      <c r="A21" s="87" t="s">
        <v>159</v>
      </c>
      <c r="B21" s="69">
        <f>'11月(月間)'!B21-'[11]11月動向(20)'!B20</f>
        <v>759</v>
      </c>
      <c r="C21" s="69">
        <f>'11月(月間)'!C21-'[11]11月動向(20)'!C20</f>
        <v>724</v>
      </c>
      <c r="D21" s="27">
        <f t="shared" si="0"/>
        <v>1.048342541436464</v>
      </c>
      <c r="E21" s="18">
        <f t="shared" si="1"/>
        <v>35</v>
      </c>
      <c r="F21" s="69">
        <f>'11月(月間)'!F21-'[11]11月動向(20)'!F20</f>
        <v>1500</v>
      </c>
      <c r="G21" s="69">
        <f>'11月(月間)'!G21-'[11]11月動向(20)'!G20</f>
        <v>1500</v>
      </c>
      <c r="H21" s="27">
        <f t="shared" si="2"/>
        <v>1</v>
      </c>
      <c r="I21" s="18">
        <f t="shared" si="3"/>
        <v>0</v>
      </c>
      <c r="J21" s="27">
        <f t="shared" si="4"/>
        <v>0.50600000000000001</v>
      </c>
      <c r="K21" s="27">
        <f t="shared" si="5"/>
        <v>0.48266666666666669</v>
      </c>
      <c r="L21" s="32">
        <f t="shared" si="6"/>
        <v>2.3333333333333317E-2</v>
      </c>
    </row>
    <row r="22" spans="1:12" x14ac:dyDescent="0.4">
      <c r="A22" s="87" t="s">
        <v>193</v>
      </c>
      <c r="B22" s="69">
        <f>'11月(月間)'!B22-'[11]11月動向(20)'!B21</f>
        <v>0</v>
      </c>
      <c r="C22" s="69">
        <f>'11月(月間)'!C22-'[11]11月動向(20)'!C21</f>
        <v>0</v>
      </c>
      <c r="D22" s="27" t="e">
        <f t="shared" si="0"/>
        <v>#DIV/0!</v>
      </c>
      <c r="E22" s="18">
        <f t="shared" si="1"/>
        <v>0</v>
      </c>
      <c r="F22" s="69">
        <f>'11月(月間)'!F22-'[11]11月動向(20)'!F21</f>
        <v>0</v>
      </c>
      <c r="G22" s="69">
        <f>'11月(月間)'!G22-'[11]11月動向(20)'!G21</f>
        <v>0</v>
      </c>
      <c r="H22" s="27" t="e">
        <f t="shared" si="2"/>
        <v>#DIV/0!</v>
      </c>
      <c r="I22" s="18">
        <f t="shared" si="3"/>
        <v>0</v>
      </c>
      <c r="J22" s="27" t="e">
        <f t="shared" si="4"/>
        <v>#DIV/0!</v>
      </c>
      <c r="K22" s="27" t="e">
        <f t="shared" si="5"/>
        <v>#DIV/0!</v>
      </c>
      <c r="L22" s="32" t="e">
        <f t="shared" si="6"/>
        <v>#DIV/0!</v>
      </c>
    </row>
    <row r="23" spans="1:12" x14ac:dyDescent="0.4">
      <c r="A23" s="86" t="s">
        <v>164</v>
      </c>
      <c r="B23" s="69">
        <f>'11月(月間)'!B23-'[11]11月動向(20)'!B22</f>
        <v>1125</v>
      </c>
      <c r="C23" s="69">
        <f>'11月(月間)'!C23-'[11]11月動向(20)'!C22</f>
        <v>1150</v>
      </c>
      <c r="D23" s="27">
        <f t="shared" si="0"/>
        <v>0.97826086956521741</v>
      </c>
      <c r="E23" s="18">
        <f t="shared" si="1"/>
        <v>-25</v>
      </c>
      <c r="F23" s="69">
        <f>'11月(月間)'!F23-'[11]11月動向(20)'!F22</f>
        <v>1500</v>
      </c>
      <c r="G23" s="69">
        <f>'11月(月間)'!G23-'[11]11月動向(20)'!G22</f>
        <v>1500</v>
      </c>
      <c r="H23" s="27">
        <f t="shared" si="2"/>
        <v>1</v>
      </c>
      <c r="I23" s="18">
        <f t="shared" si="3"/>
        <v>0</v>
      </c>
      <c r="J23" s="27">
        <f t="shared" si="4"/>
        <v>0.75</v>
      </c>
      <c r="K23" s="27">
        <f t="shared" si="5"/>
        <v>0.76666666666666672</v>
      </c>
      <c r="L23" s="32">
        <f t="shared" si="6"/>
        <v>-1.6666666666666718E-2</v>
      </c>
    </row>
    <row r="24" spans="1:12" x14ac:dyDescent="0.4">
      <c r="A24" s="86" t="s">
        <v>156</v>
      </c>
      <c r="B24" s="69">
        <f>'11月(月間)'!B24-'[11]11月動向(20)'!B23</f>
        <v>334</v>
      </c>
      <c r="C24" s="69">
        <f>'11月(月間)'!C24-'[11]11月動向(20)'!C23</f>
        <v>200</v>
      </c>
      <c r="D24" s="23">
        <f t="shared" si="0"/>
        <v>1.67</v>
      </c>
      <c r="E24" s="17">
        <f t="shared" si="1"/>
        <v>134</v>
      </c>
      <c r="F24" s="69">
        <f>'11月(月間)'!F24-'[11]11月動向(20)'!F23</f>
        <v>600</v>
      </c>
      <c r="G24" s="69">
        <f>'11月(月間)'!G24-'[11]11月動向(20)'!G23</f>
        <v>600</v>
      </c>
      <c r="H24" s="23">
        <f t="shared" si="2"/>
        <v>1</v>
      </c>
      <c r="I24" s="17">
        <f t="shared" si="3"/>
        <v>0</v>
      </c>
      <c r="J24" s="23">
        <f t="shared" si="4"/>
        <v>0.55666666666666664</v>
      </c>
      <c r="K24" s="23">
        <f t="shared" si="5"/>
        <v>0.33333333333333331</v>
      </c>
      <c r="L24" s="22">
        <f t="shared" si="6"/>
        <v>0.22333333333333333</v>
      </c>
    </row>
    <row r="25" spans="1:12" x14ac:dyDescent="0.4">
      <c r="A25" s="87" t="s">
        <v>163</v>
      </c>
      <c r="B25" s="69">
        <f>'11月(月間)'!B25-'[11]11月動向(20)'!B24</f>
        <v>1445</v>
      </c>
      <c r="C25" s="69">
        <f>'11月(月間)'!C25-'[11]11月動向(20)'!C24</f>
        <v>1384</v>
      </c>
      <c r="D25" s="27">
        <f t="shared" si="0"/>
        <v>1.0440751445086704</v>
      </c>
      <c r="E25" s="18">
        <f t="shared" si="1"/>
        <v>61</v>
      </c>
      <c r="F25" s="69">
        <f>'11月(月間)'!F25-'[11]11月動向(20)'!F24</f>
        <v>1500</v>
      </c>
      <c r="G25" s="69">
        <f>'11月(月間)'!G25-'[11]11月動向(20)'!G24</f>
        <v>1500</v>
      </c>
      <c r="H25" s="27">
        <f t="shared" si="2"/>
        <v>1</v>
      </c>
      <c r="I25" s="18">
        <f t="shared" si="3"/>
        <v>0</v>
      </c>
      <c r="J25" s="27">
        <f t="shared" si="4"/>
        <v>0.96333333333333337</v>
      </c>
      <c r="K25" s="27">
        <f t="shared" si="5"/>
        <v>0.92266666666666663</v>
      </c>
      <c r="L25" s="32">
        <f t="shared" si="6"/>
        <v>4.066666666666674E-2</v>
      </c>
    </row>
    <row r="26" spans="1:12" x14ac:dyDescent="0.4">
      <c r="A26" s="86" t="s">
        <v>154</v>
      </c>
      <c r="B26" s="69">
        <f>'11月(月間)'!B26-'[11]11月動向(20)'!B25</f>
        <v>997</v>
      </c>
      <c r="C26" s="69">
        <f>'11月(月間)'!C26-'[11]11月動向(20)'!C25</f>
        <v>950</v>
      </c>
      <c r="D26" s="27">
        <f t="shared" si="0"/>
        <v>1.0494736842105263</v>
      </c>
      <c r="E26" s="18">
        <f t="shared" si="1"/>
        <v>47</v>
      </c>
      <c r="F26" s="69">
        <f>'11月(月間)'!F26-'[11]11月動向(20)'!F25</f>
        <v>1500</v>
      </c>
      <c r="G26" s="69">
        <f>'11月(月間)'!G26-'[11]11月動向(20)'!G25</f>
        <v>1500</v>
      </c>
      <c r="H26" s="27">
        <f t="shared" si="2"/>
        <v>1</v>
      </c>
      <c r="I26" s="18">
        <f t="shared" si="3"/>
        <v>0</v>
      </c>
      <c r="J26" s="27">
        <f t="shared" si="4"/>
        <v>0.66466666666666663</v>
      </c>
      <c r="K26" s="27">
        <f t="shared" si="5"/>
        <v>0.6333333333333333</v>
      </c>
      <c r="L26" s="32">
        <f t="shared" si="6"/>
        <v>3.1333333333333324E-2</v>
      </c>
    </row>
    <row r="27" spans="1:12" x14ac:dyDescent="0.4">
      <c r="A27" s="87" t="s">
        <v>162</v>
      </c>
      <c r="B27" s="69">
        <f>'11月(月間)'!B27-'[11]11月動向(20)'!B26</f>
        <v>1323</v>
      </c>
      <c r="C27" s="69">
        <f>'11月(月間)'!C27-'[11]11月動向(20)'!C26</f>
        <v>1203</v>
      </c>
      <c r="D27" s="23">
        <f t="shared" si="0"/>
        <v>1.0997506234413965</v>
      </c>
      <c r="E27" s="17">
        <f t="shared" si="1"/>
        <v>120</v>
      </c>
      <c r="F27" s="69">
        <f>'11月(月間)'!F27-'[11]11月動向(20)'!F26</f>
        <v>1500</v>
      </c>
      <c r="G27" s="69">
        <f>'11月(月間)'!G27-'[11]11月動向(20)'!G26</f>
        <v>1500</v>
      </c>
      <c r="H27" s="23">
        <f t="shared" si="2"/>
        <v>1</v>
      </c>
      <c r="I27" s="17">
        <f t="shared" si="3"/>
        <v>0</v>
      </c>
      <c r="J27" s="23">
        <f t="shared" si="4"/>
        <v>0.88200000000000001</v>
      </c>
      <c r="K27" s="23">
        <f t="shared" si="5"/>
        <v>0.80200000000000005</v>
      </c>
      <c r="L27" s="22">
        <f t="shared" si="6"/>
        <v>7.999999999999996E-2</v>
      </c>
    </row>
    <row r="28" spans="1:12" x14ac:dyDescent="0.4">
      <c r="A28" s="87" t="s">
        <v>214</v>
      </c>
      <c r="B28" s="69">
        <f>'11月(月間)'!B28-'[11]11月動向(20)'!B27</f>
        <v>0</v>
      </c>
      <c r="C28" s="69">
        <f>'11月(月間)'!C28-'[11]11月動向(20)'!C27</f>
        <v>0</v>
      </c>
      <c r="D28" s="23" t="e">
        <f t="shared" si="0"/>
        <v>#DIV/0!</v>
      </c>
      <c r="E28" s="17">
        <f t="shared" si="1"/>
        <v>0</v>
      </c>
      <c r="F28" s="69">
        <f>'11月(月間)'!F28-'[11]11月動向(20)'!F27</f>
        <v>0</v>
      </c>
      <c r="G28" s="69">
        <f>'11月(月間)'!G28-'[11]11月動向(20)'!G27</f>
        <v>0</v>
      </c>
      <c r="H28" s="23" t="e">
        <f t="shared" si="2"/>
        <v>#DIV/0!</v>
      </c>
      <c r="I28" s="17">
        <f t="shared" si="3"/>
        <v>0</v>
      </c>
      <c r="J28" s="23" t="e">
        <f t="shared" si="4"/>
        <v>#DIV/0!</v>
      </c>
      <c r="K28" s="23" t="e">
        <f t="shared" si="5"/>
        <v>#DIV/0!</v>
      </c>
      <c r="L28" s="22" t="e">
        <f t="shared" si="6"/>
        <v>#DIV/0!</v>
      </c>
    </row>
    <row r="29" spans="1:12" x14ac:dyDescent="0.4">
      <c r="A29" s="87" t="s">
        <v>158</v>
      </c>
      <c r="B29" s="69">
        <f>'11月(月間)'!B29-'[11]11月動向(20)'!B28</f>
        <v>938</v>
      </c>
      <c r="C29" s="69">
        <f>'11月(月間)'!C29-'[11]11月動向(20)'!C28</f>
        <v>785</v>
      </c>
      <c r="D29" s="23">
        <f t="shared" si="0"/>
        <v>1.1949044585987261</v>
      </c>
      <c r="E29" s="17">
        <f t="shared" si="1"/>
        <v>153</v>
      </c>
      <c r="F29" s="69">
        <f>'11月(月間)'!F29-'[11]11月動向(20)'!F28</f>
        <v>1500</v>
      </c>
      <c r="G29" s="69">
        <f>'11月(月間)'!G29-'[11]11月動向(20)'!G28</f>
        <v>1500</v>
      </c>
      <c r="H29" s="23">
        <f t="shared" si="2"/>
        <v>1</v>
      </c>
      <c r="I29" s="17">
        <f t="shared" si="3"/>
        <v>0</v>
      </c>
      <c r="J29" s="23">
        <f t="shared" si="4"/>
        <v>0.6253333333333333</v>
      </c>
      <c r="K29" s="23">
        <f t="shared" si="5"/>
        <v>0.52333333333333332</v>
      </c>
      <c r="L29" s="22">
        <f t="shared" si="6"/>
        <v>0.10199999999999998</v>
      </c>
    </row>
    <row r="30" spans="1:12" x14ac:dyDescent="0.4">
      <c r="A30" s="107" t="s">
        <v>89</v>
      </c>
      <c r="B30" s="48">
        <f>SUM(B31:B32)</f>
        <v>575</v>
      </c>
      <c r="C30" s="48">
        <f>SUM(C31:C32)</f>
        <v>539</v>
      </c>
      <c r="D30" s="31">
        <f t="shared" si="0"/>
        <v>1.0667903525046383</v>
      </c>
      <c r="E30" s="19">
        <f t="shared" si="1"/>
        <v>36</v>
      </c>
      <c r="F30" s="48">
        <f>SUM(F31:F32)</f>
        <v>780</v>
      </c>
      <c r="G30" s="48">
        <f>SUM(G31:G32)</f>
        <v>780</v>
      </c>
      <c r="H30" s="31">
        <f t="shared" si="2"/>
        <v>1</v>
      </c>
      <c r="I30" s="19">
        <f t="shared" si="3"/>
        <v>0</v>
      </c>
      <c r="J30" s="31">
        <f t="shared" si="4"/>
        <v>0.73717948717948723</v>
      </c>
      <c r="K30" s="31">
        <f t="shared" si="5"/>
        <v>0.69102564102564101</v>
      </c>
      <c r="L30" s="30">
        <f t="shared" si="6"/>
        <v>4.6153846153846212E-2</v>
      </c>
    </row>
    <row r="31" spans="1:12" x14ac:dyDescent="0.4">
      <c r="A31" s="88" t="s">
        <v>152</v>
      </c>
      <c r="B31" s="69">
        <f>'11月(月間)'!B34-'[11]11月動向(20)'!B30</f>
        <v>313</v>
      </c>
      <c r="C31" s="69">
        <f>'11月(月間)'!C34-'[11]11月動向(20)'!C30</f>
        <v>309</v>
      </c>
      <c r="D31" s="25">
        <f t="shared" si="0"/>
        <v>1.0129449838187703</v>
      </c>
      <c r="E31" s="26">
        <f t="shared" si="1"/>
        <v>4</v>
      </c>
      <c r="F31" s="69">
        <f>'11月(月間)'!F34-'[11]11月動向(20)'!F30</f>
        <v>390</v>
      </c>
      <c r="G31" s="69">
        <f>'11月(月間)'!G34-'[11]11月動向(20)'!G30</f>
        <v>390</v>
      </c>
      <c r="H31" s="25">
        <f t="shared" si="2"/>
        <v>1</v>
      </c>
      <c r="I31" s="26">
        <f t="shared" si="3"/>
        <v>0</v>
      </c>
      <c r="J31" s="25">
        <f t="shared" si="4"/>
        <v>0.8025641025641026</v>
      </c>
      <c r="K31" s="25">
        <f t="shared" si="5"/>
        <v>0.79230769230769227</v>
      </c>
      <c r="L31" s="24">
        <f t="shared" si="6"/>
        <v>1.0256410256410331E-2</v>
      </c>
    </row>
    <row r="32" spans="1:12" x14ac:dyDescent="0.4">
      <c r="A32" s="86" t="s">
        <v>151</v>
      </c>
      <c r="B32" s="69">
        <f>'11月(月間)'!B35-'[11]11月動向(20)'!B31</f>
        <v>262</v>
      </c>
      <c r="C32" s="69">
        <f>'11月(月間)'!C35-'[11]11月動向(20)'!C31</f>
        <v>230</v>
      </c>
      <c r="D32" s="27">
        <f t="shared" si="0"/>
        <v>1.1391304347826088</v>
      </c>
      <c r="E32" s="18">
        <f t="shared" si="1"/>
        <v>32</v>
      </c>
      <c r="F32" s="69">
        <f>'11月(月間)'!F35-'[11]11月動向(20)'!F31</f>
        <v>390</v>
      </c>
      <c r="G32" s="69">
        <f>'11月(月間)'!G35-'[11]11月動向(20)'!G31</f>
        <v>390</v>
      </c>
      <c r="H32" s="27">
        <f t="shared" si="2"/>
        <v>1</v>
      </c>
      <c r="I32" s="18">
        <f t="shared" si="3"/>
        <v>0</v>
      </c>
      <c r="J32" s="27">
        <f t="shared" si="4"/>
        <v>0.67179487179487174</v>
      </c>
      <c r="K32" s="27">
        <f t="shared" si="5"/>
        <v>0.58974358974358976</v>
      </c>
      <c r="L32" s="32">
        <f t="shared" si="6"/>
        <v>8.2051282051281982E-2</v>
      </c>
    </row>
    <row r="33" spans="1:12" s="13" customFormat="1" x14ac:dyDescent="0.4">
      <c r="A33" s="84" t="s">
        <v>93</v>
      </c>
      <c r="B33" s="43">
        <f>SUM(B34:B52)</f>
        <v>77832</v>
      </c>
      <c r="C33" s="43">
        <f>SUM(C34:C52)</f>
        <v>70969</v>
      </c>
      <c r="D33" s="20">
        <f t="shared" si="0"/>
        <v>1.0967041947892742</v>
      </c>
      <c r="E33" s="21">
        <f t="shared" si="1"/>
        <v>6863</v>
      </c>
      <c r="F33" s="43">
        <f>SUM(F34:F52)</f>
        <v>116812</v>
      </c>
      <c r="G33" s="43">
        <f>SUM(G34:G52)</f>
        <v>117019</v>
      </c>
      <c r="H33" s="20">
        <f t="shared" si="2"/>
        <v>0.99823105649509913</v>
      </c>
      <c r="I33" s="21">
        <f t="shared" si="3"/>
        <v>-207</v>
      </c>
      <c r="J33" s="20">
        <f t="shared" si="4"/>
        <v>0.66630140738965171</v>
      </c>
      <c r="K33" s="20">
        <f t="shared" si="5"/>
        <v>0.60647416231552143</v>
      </c>
      <c r="L33" s="33">
        <f t="shared" si="6"/>
        <v>5.9827245074130286E-2</v>
      </c>
    </row>
    <row r="34" spans="1:12" x14ac:dyDescent="0.4">
      <c r="A34" s="86" t="s">
        <v>82</v>
      </c>
      <c r="B34" s="68">
        <f>'11月(月間)'!B37-'[11]11月動向(20)'!B33</f>
        <v>29803</v>
      </c>
      <c r="C34" s="68">
        <f>'11月(月間)'!C37-'[11]11月動向(20)'!C33</f>
        <v>24256</v>
      </c>
      <c r="D34" s="38">
        <f t="shared" si="0"/>
        <v>1.2286856860158311</v>
      </c>
      <c r="E34" s="41">
        <f t="shared" si="1"/>
        <v>5547</v>
      </c>
      <c r="F34" s="114">
        <f>'11月(月間)'!F37-'[11]11月動向(20)'!F33</f>
        <v>46278</v>
      </c>
      <c r="G34" s="68">
        <f>'11月(月間)'!G37-'[11]11月動向(20)'!G33</f>
        <v>43390</v>
      </c>
      <c r="H34" s="55">
        <f t="shared" si="2"/>
        <v>1.066559115003457</v>
      </c>
      <c r="I34" s="18">
        <f t="shared" si="3"/>
        <v>2888</v>
      </c>
      <c r="J34" s="27">
        <f t="shared" si="4"/>
        <v>0.64399930852672982</v>
      </c>
      <c r="K34" s="27">
        <f t="shared" si="5"/>
        <v>0.55902281631712381</v>
      </c>
      <c r="L34" s="32">
        <f t="shared" si="6"/>
        <v>8.4976492209606014E-2</v>
      </c>
    </row>
    <row r="35" spans="1:12" x14ac:dyDescent="0.4">
      <c r="A35" s="86" t="s">
        <v>150</v>
      </c>
      <c r="B35" s="64">
        <f>'11月(月間)'!B38-'[11]11月動向(20)'!B34</f>
        <v>6368</v>
      </c>
      <c r="C35" s="64">
        <f>'11月(月間)'!C38-'[11]11月動向(20)'!C34</f>
        <v>7010</v>
      </c>
      <c r="D35" s="25">
        <f t="shared" si="0"/>
        <v>0.90841654778887304</v>
      </c>
      <c r="E35" s="17">
        <f t="shared" si="1"/>
        <v>-642</v>
      </c>
      <c r="F35" s="71">
        <f>'11月(月間)'!F38-'[11]11月動向(20)'!F34</f>
        <v>8561</v>
      </c>
      <c r="G35" s="64">
        <f>'11月(月間)'!G38-'[11]11月動向(20)'!G34</f>
        <v>11328</v>
      </c>
      <c r="H35" s="55">
        <f t="shared" si="2"/>
        <v>0.75573799435028244</v>
      </c>
      <c r="I35" s="18">
        <f t="shared" si="3"/>
        <v>-2767</v>
      </c>
      <c r="J35" s="27">
        <f t="shared" si="4"/>
        <v>0.74383833664291554</v>
      </c>
      <c r="K35" s="27">
        <f t="shared" si="5"/>
        <v>0.61882062146892658</v>
      </c>
      <c r="L35" s="32">
        <f t="shared" si="6"/>
        <v>0.12501771517398896</v>
      </c>
    </row>
    <row r="36" spans="1:12" x14ac:dyDescent="0.4">
      <c r="A36" s="86" t="s">
        <v>149</v>
      </c>
      <c r="B36" s="64">
        <f>'11月(月間)'!B39-'[11]11月動向(20)'!B35</f>
        <v>5779</v>
      </c>
      <c r="C36" s="64">
        <f>'11月(月間)'!C39-'[11]11月動向(20)'!C35</f>
        <v>4121</v>
      </c>
      <c r="D36" s="25">
        <f t="shared" si="0"/>
        <v>1.4023295316670712</v>
      </c>
      <c r="E36" s="17">
        <f t="shared" si="1"/>
        <v>1658</v>
      </c>
      <c r="F36" s="71">
        <f>'11月(月間)'!F39-'[11]11月動向(20)'!F35</f>
        <v>7042</v>
      </c>
      <c r="G36" s="64">
        <f>'11月(月間)'!G39-'[11]11月動向(20)'!G35</f>
        <v>5760</v>
      </c>
      <c r="H36" s="55">
        <f t="shared" si="2"/>
        <v>1.2225694444444444</v>
      </c>
      <c r="I36" s="18">
        <f t="shared" si="3"/>
        <v>1282</v>
      </c>
      <c r="J36" s="27">
        <f t="shared" si="4"/>
        <v>0.8206475433115592</v>
      </c>
      <c r="K36" s="27">
        <f t="shared" si="5"/>
        <v>0.71545138888888893</v>
      </c>
      <c r="L36" s="32">
        <f t="shared" si="6"/>
        <v>0.10519615442267027</v>
      </c>
    </row>
    <row r="37" spans="1:12" x14ac:dyDescent="0.4">
      <c r="A37" s="86" t="s">
        <v>80</v>
      </c>
      <c r="B37" s="64">
        <f>'11月(月間)'!B40-'[11]11月動向(20)'!B36</f>
        <v>12161</v>
      </c>
      <c r="C37" s="64">
        <f>'11月(月間)'!C40-'[11]11月動向(20)'!C36</f>
        <v>12637</v>
      </c>
      <c r="D37" s="25">
        <f t="shared" si="0"/>
        <v>0.96233283215953158</v>
      </c>
      <c r="E37" s="17">
        <f t="shared" si="1"/>
        <v>-476</v>
      </c>
      <c r="F37" s="71">
        <f>'11月(月間)'!F40-'[11]11月動向(20)'!F36</f>
        <v>17218</v>
      </c>
      <c r="G37" s="64">
        <f>'11月(月間)'!G40-'[11]11月動向(20)'!G36</f>
        <v>17881</v>
      </c>
      <c r="H37" s="55">
        <f t="shared" si="2"/>
        <v>0.96292153682679937</v>
      </c>
      <c r="I37" s="18">
        <f t="shared" si="3"/>
        <v>-663</v>
      </c>
      <c r="J37" s="27">
        <f t="shared" si="4"/>
        <v>0.7062957370193983</v>
      </c>
      <c r="K37" s="27">
        <f t="shared" si="5"/>
        <v>0.70672781164364407</v>
      </c>
      <c r="L37" s="32">
        <f t="shared" si="6"/>
        <v>-4.320746242457707E-4</v>
      </c>
    </row>
    <row r="38" spans="1:12" x14ac:dyDescent="0.4">
      <c r="A38" s="86" t="s">
        <v>81</v>
      </c>
      <c r="B38" s="64">
        <f>'11月(月間)'!B41-'[11]11月動向(20)'!B37</f>
        <v>5796</v>
      </c>
      <c r="C38" s="64">
        <f>'11月(月間)'!C41-'[11]11月動向(20)'!C37</f>
        <v>5067</v>
      </c>
      <c r="D38" s="25">
        <f t="shared" si="0"/>
        <v>1.1438721136767318</v>
      </c>
      <c r="E38" s="17">
        <f t="shared" si="1"/>
        <v>729</v>
      </c>
      <c r="F38" s="71">
        <f>'11月(月間)'!F41-'[11]11月動向(20)'!F37</f>
        <v>10066</v>
      </c>
      <c r="G38" s="64">
        <f>'11月(月間)'!G41-'[11]11月動向(20)'!G37</f>
        <v>10300</v>
      </c>
      <c r="H38" s="55">
        <f t="shared" si="2"/>
        <v>0.97728155339805822</v>
      </c>
      <c r="I38" s="18">
        <f t="shared" si="3"/>
        <v>-234</v>
      </c>
      <c r="J38" s="27">
        <f t="shared" si="4"/>
        <v>0.57579972183588313</v>
      </c>
      <c r="K38" s="27">
        <f t="shared" si="5"/>
        <v>0.49194174757281556</v>
      </c>
      <c r="L38" s="32">
        <f t="shared" si="6"/>
        <v>8.385797426306757E-2</v>
      </c>
    </row>
    <row r="39" spans="1:12" x14ac:dyDescent="0.4">
      <c r="A39" s="86" t="s">
        <v>79</v>
      </c>
      <c r="B39" s="64">
        <f>'11月(月間)'!B42-'[11]11月動向(20)'!B38</f>
        <v>2291</v>
      </c>
      <c r="C39" s="64">
        <f>'11月(月間)'!C42-'[11]11月動向(20)'!C38</f>
        <v>2575</v>
      </c>
      <c r="D39" s="25">
        <f t="shared" si="0"/>
        <v>0.88970873786407767</v>
      </c>
      <c r="E39" s="17">
        <f t="shared" si="1"/>
        <v>-284</v>
      </c>
      <c r="F39" s="71">
        <f>'11月(月間)'!F42-'[11]11月動向(20)'!F38</f>
        <v>2880</v>
      </c>
      <c r="G39" s="64">
        <f>'11月(月間)'!G42-'[11]11月動向(20)'!G38</f>
        <v>2880</v>
      </c>
      <c r="H39" s="55">
        <f t="shared" si="2"/>
        <v>1</v>
      </c>
      <c r="I39" s="18">
        <f t="shared" si="3"/>
        <v>0</v>
      </c>
      <c r="J39" s="27">
        <f t="shared" si="4"/>
        <v>0.79548611111111112</v>
      </c>
      <c r="K39" s="27">
        <f t="shared" si="5"/>
        <v>0.89409722222222221</v>
      </c>
      <c r="L39" s="32">
        <f t="shared" si="6"/>
        <v>-9.8611111111111094E-2</v>
      </c>
    </row>
    <row r="40" spans="1:12" x14ac:dyDescent="0.4">
      <c r="A40" s="86" t="s">
        <v>148</v>
      </c>
      <c r="B40" s="64">
        <f>'11月(月間)'!B43-'[11]11月動向(20)'!B39</f>
        <v>1200</v>
      </c>
      <c r="C40" s="64">
        <f>'11月(月間)'!C43-'[11]11月動向(20)'!C39</f>
        <v>1344</v>
      </c>
      <c r="D40" s="25">
        <f t="shared" si="0"/>
        <v>0.8928571428571429</v>
      </c>
      <c r="E40" s="17">
        <f t="shared" si="1"/>
        <v>-144</v>
      </c>
      <c r="F40" s="71">
        <f>'11月(月間)'!F43-'[11]11月動向(20)'!F39</f>
        <v>1660</v>
      </c>
      <c r="G40" s="64">
        <f>'11月(月間)'!G43-'[11]11月動向(20)'!G39</f>
        <v>2192</v>
      </c>
      <c r="H40" s="55">
        <f t="shared" si="2"/>
        <v>0.75729927007299269</v>
      </c>
      <c r="I40" s="18">
        <f t="shared" si="3"/>
        <v>-532</v>
      </c>
      <c r="J40" s="27">
        <f t="shared" si="4"/>
        <v>0.72289156626506024</v>
      </c>
      <c r="K40" s="27">
        <f t="shared" si="5"/>
        <v>0.61313868613138689</v>
      </c>
      <c r="L40" s="32">
        <f t="shared" si="6"/>
        <v>0.10975288013367335</v>
      </c>
    </row>
    <row r="41" spans="1:12" x14ac:dyDescent="0.4">
      <c r="A41" s="86" t="s">
        <v>78</v>
      </c>
      <c r="B41" s="70">
        <f>'11月(月間)'!B44-'[11]11月動向(20)'!B40</f>
        <v>1772</v>
      </c>
      <c r="C41" s="70">
        <f>'11月(月間)'!C44-'[11]11月動向(20)'!C40</f>
        <v>1824</v>
      </c>
      <c r="D41" s="25">
        <f t="shared" si="0"/>
        <v>0.97149122807017541</v>
      </c>
      <c r="E41" s="17">
        <f t="shared" si="1"/>
        <v>-52</v>
      </c>
      <c r="F41" s="71">
        <f>'11月(月間)'!F44-'[11]11月動向(20)'!F40</f>
        <v>2799</v>
      </c>
      <c r="G41" s="64">
        <f>'11月(月間)'!G44-'[11]11月動向(20)'!G40</f>
        <v>2878</v>
      </c>
      <c r="H41" s="55">
        <f t="shared" si="2"/>
        <v>0.972550382209868</v>
      </c>
      <c r="I41" s="18">
        <f t="shared" si="3"/>
        <v>-79</v>
      </c>
      <c r="J41" s="27">
        <f t="shared" si="4"/>
        <v>0.63308324401571991</v>
      </c>
      <c r="K41" s="27">
        <f t="shared" si="5"/>
        <v>0.63377345378735228</v>
      </c>
      <c r="L41" s="32">
        <f t="shared" si="6"/>
        <v>-6.902097716323663E-4</v>
      </c>
    </row>
    <row r="42" spans="1:12" x14ac:dyDescent="0.4">
      <c r="A42" s="136" t="s">
        <v>77</v>
      </c>
      <c r="B42" s="133">
        <f>'11月(月間)'!B45-'[11]11月動向(20)'!B41</f>
        <v>1995</v>
      </c>
      <c r="C42" s="64">
        <f>'11月(月間)'!C45-'[11]11月動向(20)'!C41</f>
        <v>1619</v>
      </c>
      <c r="D42" s="25">
        <f t="shared" si="0"/>
        <v>1.2322421247683755</v>
      </c>
      <c r="E42" s="17">
        <f t="shared" si="1"/>
        <v>376</v>
      </c>
      <c r="F42" s="71">
        <f>'11月(月間)'!F45-'[11]11月動向(20)'!F41</f>
        <v>2790</v>
      </c>
      <c r="G42" s="64">
        <f>'11月(月間)'!G45-'[11]11月動向(20)'!G41</f>
        <v>2880</v>
      </c>
      <c r="H42" s="55">
        <f t="shared" si="2"/>
        <v>0.96875</v>
      </c>
      <c r="I42" s="18">
        <f t="shared" si="3"/>
        <v>-90</v>
      </c>
      <c r="J42" s="27">
        <f t="shared" si="4"/>
        <v>0.71505376344086025</v>
      </c>
      <c r="K42" s="23">
        <f t="shared" si="5"/>
        <v>0.56215277777777772</v>
      </c>
      <c r="L42" s="22">
        <f t="shared" si="6"/>
        <v>0.15290098566308252</v>
      </c>
    </row>
    <row r="43" spans="1:12" x14ac:dyDescent="0.4">
      <c r="A43" s="86" t="s">
        <v>95</v>
      </c>
      <c r="B43" s="70">
        <f>'11月(月間)'!B46-'[11]11月動向(20)'!B42</f>
        <v>749</v>
      </c>
      <c r="C43" s="70">
        <f>'11月(月間)'!C46-'[11]11月動向(20)'!C42</f>
        <v>798</v>
      </c>
      <c r="D43" s="25">
        <f t="shared" si="0"/>
        <v>0.93859649122807021</v>
      </c>
      <c r="E43" s="18">
        <f t="shared" si="1"/>
        <v>-49</v>
      </c>
      <c r="F43" s="71">
        <f>'11月(月間)'!F46-'[11]11月動向(20)'!F42</f>
        <v>1660</v>
      </c>
      <c r="G43" s="64">
        <f>'11月(月間)'!G46-'[11]11月動向(20)'!G42</f>
        <v>1660</v>
      </c>
      <c r="H43" s="55">
        <f t="shared" si="2"/>
        <v>1</v>
      </c>
      <c r="I43" s="18">
        <f t="shared" si="3"/>
        <v>0</v>
      </c>
      <c r="J43" s="27">
        <f t="shared" si="4"/>
        <v>0.45120481927710843</v>
      </c>
      <c r="K43" s="27">
        <f t="shared" si="5"/>
        <v>0.48072289156626508</v>
      </c>
      <c r="L43" s="32">
        <f t="shared" si="6"/>
        <v>-2.9518072289156649E-2</v>
      </c>
    </row>
    <row r="44" spans="1:12" x14ac:dyDescent="0.4">
      <c r="A44" s="92" t="s">
        <v>92</v>
      </c>
      <c r="B44" s="133">
        <f>'11月(月間)'!B47-'[11]11月動向(20)'!B43</f>
        <v>1486</v>
      </c>
      <c r="C44" s="64">
        <f>'11月(月間)'!C47-'[11]11月動向(20)'!C43</f>
        <v>1350</v>
      </c>
      <c r="D44" s="25">
        <f t="shared" si="0"/>
        <v>1.1007407407407408</v>
      </c>
      <c r="E44" s="18">
        <f t="shared" si="1"/>
        <v>136</v>
      </c>
      <c r="F44" s="71">
        <f>'11月(月間)'!F47-'[11]11月動向(20)'!F43</f>
        <v>2790</v>
      </c>
      <c r="G44" s="64">
        <f>'11月(月間)'!G47-'[11]11月動向(20)'!G43</f>
        <v>2879</v>
      </c>
      <c r="H44" s="52">
        <f t="shared" si="2"/>
        <v>0.96908648836401523</v>
      </c>
      <c r="I44" s="18">
        <f t="shared" si="3"/>
        <v>-89</v>
      </c>
      <c r="J44" s="27">
        <f t="shared" si="4"/>
        <v>0.53261648745519719</v>
      </c>
      <c r="K44" s="27">
        <f t="shared" si="5"/>
        <v>0.46891281695032999</v>
      </c>
      <c r="L44" s="32">
        <f t="shared" si="6"/>
        <v>6.3703670504867194E-2</v>
      </c>
    </row>
    <row r="45" spans="1:12" x14ac:dyDescent="0.4">
      <c r="A45" s="86" t="s">
        <v>74</v>
      </c>
      <c r="B45" s="70">
        <f>'11月(月間)'!B48-'[11]11月動向(20)'!B44</f>
        <v>2887</v>
      </c>
      <c r="C45" s="70">
        <f>'11月(月間)'!C48-'[11]11月動向(20)'!C44</f>
        <v>2856</v>
      </c>
      <c r="D45" s="25">
        <f t="shared" si="0"/>
        <v>1.0108543417366946</v>
      </c>
      <c r="E45" s="18">
        <f t="shared" si="1"/>
        <v>31</v>
      </c>
      <c r="F45" s="71">
        <f>'11月(月間)'!F48-'[11]11月動向(20)'!F44</f>
        <v>3850</v>
      </c>
      <c r="G45" s="64">
        <f>'11月(月間)'!G48-'[11]11月動向(20)'!G44</f>
        <v>3780</v>
      </c>
      <c r="H45" s="52">
        <f t="shared" si="2"/>
        <v>1.0185185185185186</v>
      </c>
      <c r="I45" s="18">
        <f t="shared" si="3"/>
        <v>70</v>
      </c>
      <c r="J45" s="27">
        <f t="shared" si="4"/>
        <v>0.74987012987012991</v>
      </c>
      <c r="K45" s="27">
        <f t="shared" si="5"/>
        <v>0.75555555555555554</v>
      </c>
      <c r="L45" s="32">
        <f t="shared" si="6"/>
        <v>-5.6854256854256269E-3</v>
      </c>
    </row>
    <row r="46" spans="1:12" x14ac:dyDescent="0.4">
      <c r="A46" s="92" t="s">
        <v>76</v>
      </c>
      <c r="B46" s="133">
        <f>'11月(月間)'!B49-'[11]11月動向(20)'!B45</f>
        <v>704</v>
      </c>
      <c r="C46" s="64">
        <f>'11月(月間)'!C49-'[11]11月動向(20)'!C45</f>
        <v>727</v>
      </c>
      <c r="D46" s="25">
        <f t="shared" si="0"/>
        <v>0.96836313617606606</v>
      </c>
      <c r="E46" s="18">
        <f t="shared" si="1"/>
        <v>-23</v>
      </c>
      <c r="F46" s="71">
        <f>'11月(月間)'!F49-'[11]11月動向(20)'!F45</f>
        <v>1260</v>
      </c>
      <c r="G46" s="64">
        <f>'11月(月間)'!G49-'[11]11月動向(20)'!G45</f>
        <v>1260</v>
      </c>
      <c r="H46" s="52">
        <f t="shared" si="2"/>
        <v>1</v>
      </c>
      <c r="I46" s="18">
        <f t="shared" si="3"/>
        <v>0</v>
      </c>
      <c r="J46" s="27">
        <f t="shared" si="4"/>
        <v>0.55873015873015874</v>
      </c>
      <c r="K46" s="27">
        <f t="shared" si="5"/>
        <v>0.57698412698412693</v>
      </c>
      <c r="L46" s="32">
        <f t="shared" si="6"/>
        <v>-1.8253968253968189E-2</v>
      </c>
    </row>
    <row r="47" spans="1:12" x14ac:dyDescent="0.4">
      <c r="A47" s="92" t="s">
        <v>75</v>
      </c>
      <c r="B47" s="139">
        <f>'11月(月間)'!B50-'[11]11月動向(20)'!B46</f>
        <v>876</v>
      </c>
      <c r="C47" s="69">
        <f>'11月(月間)'!C50-'[11]11月動向(20)'!C46</f>
        <v>1037</v>
      </c>
      <c r="D47" s="25">
        <f t="shared" si="0"/>
        <v>0.84474445515911278</v>
      </c>
      <c r="E47" s="18">
        <f t="shared" si="1"/>
        <v>-161</v>
      </c>
      <c r="F47" s="71">
        <f>'11月(月間)'!F50-'[11]11月動向(20)'!F46</f>
        <v>1260</v>
      </c>
      <c r="G47" s="64">
        <f>'11月(月間)'!G50-'[11]11月動向(20)'!G46</f>
        <v>1260</v>
      </c>
      <c r="H47" s="52">
        <f t="shared" si="2"/>
        <v>1</v>
      </c>
      <c r="I47" s="18">
        <f t="shared" si="3"/>
        <v>0</v>
      </c>
      <c r="J47" s="27">
        <f t="shared" si="4"/>
        <v>0.69523809523809521</v>
      </c>
      <c r="K47" s="27">
        <f t="shared" si="5"/>
        <v>0.82301587301587298</v>
      </c>
      <c r="L47" s="32">
        <f t="shared" si="6"/>
        <v>-0.12777777777777777</v>
      </c>
    </row>
    <row r="48" spans="1:12" x14ac:dyDescent="0.4">
      <c r="A48" s="86" t="s">
        <v>147</v>
      </c>
      <c r="B48" s="64">
        <f>'11月(月間)'!B51-'[11]11月動向(20)'!B47</f>
        <v>442</v>
      </c>
      <c r="C48" s="64">
        <f>'11月(月間)'!C51-'[11]11月動向(20)'!C47</f>
        <v>861</v>
      </c>
      <c r="D48" s="25">
        <f t="shared" si="0"/>
        <v>0.51335656213704994</v>
      </c>
      <c r="E48" s="18">
        <f t="shared" si="1"/>
        <v>-419</v>
      </c>
      <c r="F48" s="71">
        <f>'11月(月間)'!F51-'[11]11月動向(20)'!F47</f>
        <v>1660</v>
      </c>
      <c r="G48" s="64">
        <f>'11月(月間)'!G51-'[11]11月動向(20)'!G47</f>
        <v>1660</v>
      </c>
      <c r="H48" s="52">
        <f t="shared" si="2"/>
        <v>1</v>
      </c>
      <c r="I48" s="18">
        <f t="shared" si="3"/>
        <v>0</v>
      </c>
      <c r="J48" s="27">
        <f t="shared" si="4"/>
        <v>0.26626506024096386</v>
      </c>
      <c r="K48" s="27">
        <f t="shared" si="5"/>
        <v>0.51867469879518069</v>
      </c>
      <c r="L48" s="32">
        <f t="shared" si="6"/>
        <v>-0.25240963855421683</v>
      </c>
    </row>
    <row r="49" spans="1:12" x14ac:dyDescent="0.4">
      <c r="A49" s="86" t="s">
        <v>98</v>
      </c>
      <c r="B49" s="70">
        <f>'11月(月間)'!B52-'[11]11月動向(20)'!B48</f>
        <v>1081</v>
      </c>
      <c r="C49" s="70">
        <f>'11月(月間)'!C52-'[11]11月動向(20)'!C48</f>
        <v>939</v>
      </c>
      <c r="D49" s="25">
        <f t="shared" si="0"/>
        <v>1.1512247071352502</v>
      </c>
      <c r="E49" s="18">
        <f t="shared" si="1"/>
        <v>142</v>
      </c>
      <c r="F49" s="71">
        <f>'11月(月間)'!F52-'[11]11月動向(20)'!F48</f>
        <v>1267</v>
      </c>
      <c r="G49" s="64">
        <f>'11月(月間)'!G52-'[11]11月動向(20)'!G48</f>
        <v>1260</v>
      </c>
      <c r="H49" s="52">
        <f t="shared" si="2"/>
        <v>1.0055555555555555</v>
      </c>
      <c r="I49" s="18">
        <f t="shared" si="3"/>
        <v>7</v>
      </c>
      <c r="J49" s="27">
        <f t="shared" si="4"/>
        <v>0.85319652722967643</v>
      </c>
      <c r="K49" s="27">
        <f t="shared" si="5"/>
        <v>0.74523809523809526</v>
      </c>
      <c r="L49" s="32">
        <f t="shared" si="6"/>
        <v>0.10795843199158117</v>
      </c>
    </row>
    <row r="50" spans="1:12" x14ac:dyDescent="0.4">
      <c r="A50" s="92" t="s">
        <v>146</v>
      </c>
      <c r="B50" s="133">
        <f>'11月(月間)'!B53-'[11]11月動向(20)'!B49</f>
        <v>897</v>
      </c>
      <c r="C50" s="64">
        <f>'11月(月間)'!C53-'[11]11月動向(20)'!C49</f>
        <v>773</v>
      </c>
      <c r="D50" s="25">
        <f t="shared" si="0"/>
        <v>1.1604139715394566</v>
      </c>
      <c r="E50" s="18">
        <f t="shared" si="1"/>
        <v>124</v>
      </c>
      <c r="F50" s="71">
        <f>'11月(月間)'!F53-'[11]11月動向(20)'!F49</f>
        <v>1260</v>
      </c>
      <c r="G50" s="64">
        <f>'11月(月間)'!G53-'[11]11月動向(20)'!G49</f>
        <v>1251</v>
      </c>
      <c r="H50" s="52">
        <f t="shared" si="2"/>
        <v>1.0071942446043165</v>
      </c>
      <c r="I50" s="18">
        <f t="shared" si="3"/>
        <v>9</v>
      </c>
      <c r="J50" s="27">
        <f t="shared" si="4"/>
        <v>0.71190476190476193</v>
      </c>
      <c r="K50" s="27">
        <f t="shared" si="5"/>
        <v>0.61790567545963226</v>
      </c>
      <c r="L50" s="32">
        <f t="shared" si="6"/>
        <v>9.3999086445129665E-2</v>
      </c>
    </row>
    <row r="51" spans="1:12" x14ac:dyDescent="0.4">
      <c r="A51" s="92" t="s">
        <v>145</v>
      </c>
      <c r="B51" s="133">
        <f>'11月(月間)'!B54-'[11]11月動向(20)'!B50</f>
        <v>733</v>
      </c>
      <c r="C51" s="64">
        <f>'11月(月間)'!C54-'[11]11月動向(20)'!C50</f>
        <v>587</v>
      </c>
      <c r="D51" s="25">
        <f t="shared" si="0"/>
        <v>1.2487223168654173</v>
      </c>
      <c r="E51" s="18">
        <f t="shared" si="1"/>
        <v>146</v>
      </c>
      <c r="F51" s="71">
        <f>'11月(月間)'!F54-'[11]11月動向(20)'!F50</f>
        <v>1260</v>
      </c>
      <c r="G51" s="64">
        <f>'11月(月間)'!G54-'[11]11月動向(20)'!G50</f>
        <v>1260</v>
      </c>
      <c r="H51" s="52">
        <f t="shared" si="2"/>
        <v>1</v>
      </c>
      <c r="I51" s="18">
        <f t="shared" si="3"/>
        <v>0</v>
      </c>
      <c r="J51" s="27">
        <f t="shared" si="4"/>
        <v>0.58174603174603179</v>
      </c>
      <c r="K51" s="27">
        <f t="shared" si="5"/>
        <v>0.46587301587301588</v>
      </c>
      <c r="L51" s="32">
        <f t="shared" si="6"/>
        <v>0.11587301587301591</v>
      </c>
    </row>
    <row r="52" spans="1:12" x14ac:dyDescent="0.4">
      <c r="A52" s="85" t="s">
        <v>144</v>
      </c>
      <c r="B52" s="111">
        <f>'11月(月間)'!B55-'[11]11月動向(20)'!B51</f>
        <v>812</v>
      </c>
      <c r="C52" s="111">
        <f>'11月(月間)'!C55-'[11]11月動向(20)'!C51</f>
        <v>588</v>
      </c>
      <c r="D52" s="60">
        <f t="shared" si="0"/>
        <v>1.3809523809523809</v>
      </c>
      <c r="E52" s="16">
        <f t="shared" si="1"/>
        <v>224</v>
      </c>
      <c r="F52" s="138">
        <f>'11月(月間)'!F55-'[11]11月動向(20)'!F51</f>
        <v>1251</v>
      </c>
      <c r="G52" s="111">
        <f>'11月(月間)'!G55-'[11]11月動向(20)'!G51</f>
        <v>1260</v>
      </c>
      <c r="H52" s="134">
        <f t="shared" si="2"/>
        <v>0.99285714285714288</v>
      </c>
      <c r="I52" s="16">
        <f t="shared" si="3"/>
        <v>-9</v>
      </c>
      <c r="J52" s="36">
        <f t="shared" si="4"/>
        <v>0.64908073541167066</v>
      </c>
      <c r="K52" s="36">
        <f t="shared" si="5"/>
        <v>0.46666666666666667</v>
      </c>
      <c r="L52" s="35">
        <f t="shared" si="6"/>
        <v>0.18241406874500399</v>
      </c>
    </row>
    <row r="53" spans="1:12" x14ac:dyDescent="0.4">
      <c r="C53" s="12"/>
      <c r="D53" s="14"/>
      <c r="E53" s="14"/>
      <c r="F53" s="12"/>
      <c r="G53" s="12"/>
      <c r="H53" s="14"/>
      <c r="I53" s="14"/>
      <c r="J53" s="12"/>
      <c r="K53" s="12"/>
    </row>
    <row r="54" spans="1:12" x14ac:dyDescent="0.4">
      <c r="C54" s="12"/>
      <c r="D54" s="14"/>
      <c r="E54" s="14"/>
      <c r="F54" s="12"/>
      <c r="G54" s="12"/>
      <c r="H54" s="14"/>
      <c r="I54" s="14"/>
      <c r="J54" s="12"/>
      <c r="K54" s="12"/>
    </row>
    <row r="55" spans="1:12" x14ac:dyDescent="0.4">
      <c r="C55" s="12"/>
      <c r="E55" s="14"/>
      <c r="G55" s="12"/>
      <c r="I55" s="14"/>
      <c r="K55" s="12"/>
    </row>
    <row r="56" spans="1:12" x14ac:dyDescent="0.4">
      <c r="C56" s="12"/>
      <c r="E56" s="14"/>
      <c r="G56" s="12"/>
      <c r="I56" s="14"/>
      <c r="K56" s="12"/>
    </row>
    <row r="57" spans="1:12" x14ac:dyDescent="0.4">
      <c r="C57" s="12"/>
      <c r="E57" s="14"/>
      <c r="G57" s="12"/>
      <c r="I57" s="14"/>
      <c r="K57" s="12"/>
    </row>
    <row r="58" spans="1:12" x14ac:dyDescent="0.4">
      <c r="C58" s="12"/>
      <c r="E58" s="14"/>
      <c r="G58" s="12"/>
      <c r="I58" s="14"/>
      <c r="K58" s="12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2005年月間（上中下旬）動向11月</oddHeader>
    <oddFooter>&amp;L沖縄県&amp;C&amp;P ﾍﾟｰｼﾞ&amp;R&amp;D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0.87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12月(月間)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139</v>
      </c>
      <c r="C4" s="177" t="s">
        <v>239</v>
      </c>
      <c r="D4" s="176" t="s">
        <v>87</v>
      </c>
      <c r="E4" s="176"/>
      <c r="F4" s="173" t="str">
        <f>+B4</f>
        <v>(05'12/1～31)</v>
      </c>
      <c r="G4" s="173" t="str">
        <f>+C4</f>
        <v>(04'12/1～31)</v>
      </c>
      <c r="H4" s="176" t="s">
        <v>87</v>
      </c>
      <c r="I4" s="176"/>
      <c r="J4" s="173" t="str">
        <f>+B4</f>
        <v>(05'12/1～31)</v>
      </c>
      <c r="K4" s="173" t="str">
        <f>+C4</f>
        <v>(04'12/1～31)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+B7+B34</f>
        <v>475682</v>
      </c>
      <c r="C6" s="43">
        <f>+C7+C34</f>
        <v>420945</v>
      </c>
      <c r="D6" s="20">
        <f t="shared" ref="D6:D34" si="0">+B6/C6</f>
        <v>1.1300336148427943</v>
      </c>
      <c r="E6" s="21">
        <f t="shared" ref="E6:E53" si="1">+B6-C6</f>
        <v>54737</v>
      </c>
      <c r="F6" s="43">
        <f>+F7+F34</f>
        <v>698563</v>
      </c>
      <c r="G6" s="43">
        <f>+G7+G34</f>
        <v>669020</v>
      </c>
      <c r="H6" s="20">
        <f t="shared" ref="H6:H53" si="2">+F6/G6</f>
        <v>1.0441586200711488</v>
      </c>
      <c r="I6" s="21">
        <f t="shared" ref="I6:I53" si="3">+F6-G6</f>
        <v>29543</v>
      </c>
      <c r="J6" s="20">
        <f t="shared" ref="J6:J53" si="4">+B6/F6</f>
        <v>0.68094359420696482</v>
      </c>
      <c r="K6" s="20">
        <f t="shared" ref="K6:K53" si="5">+C6/G6</f>
        <v>0.62919643657887658</v>
      </c>
      <c r="L6" s="33">
        <f t="shared" ref="L6:L53" si="6">+J6-K6</f>
        <v>5.1747157628088236E-2</v>
      </c>
    </row>
    <row r="7" spans="1:12" s="13" customFormat="1" x14ac:dyDescent="0.4">
      <c r="A7" s="84" t="s">
        <v>84</v>
      </c>
      <c r="B7" s="43">
        <f>+B8+B16+B31</f>
        <v>232925</v>
      </c>
      <c r="C7" s="43">
        <f>+C8+C16+C31</f>
        <v>201794</v>
      </c>
      <c r="D7" s="20">
        <f t="shared" si="0"/>
        <v>1.1542711874485863</v>
      </c>
      <c r="E7" s="21">
        <f t="shared" si="1"/>
        <v>31131</v>
      </c>
      <c r="F7" s="43">
        <f>+F8+F16+F31</f>
        <v>328197</v>
      </c>
      <c r="G7" s="43">
        <f>+G8+G16+G31</f>
        <v>308618</v>
      </c>
      <c r="H7" s="20">
        <f t="shared" si="2"/>
        <v>1.0634408880881867</v>
      </c>
      <c r="I7" s="21">
        <f t="shared" si="3"/>
        <v>19579</v>
      </c>
      <c r="J7" s="20">
        <f t="shared" si="4"/>
        <v>0.70971093580989464</v>
      </c>
      <c r="K7" s="20">
        <f t="shared" si="5"/>
        <v>0.65386335210519153</v>
      </c>
      <c r="L7" s="33">
        <f t="shared" si="6"/>
        <v>5.5847583704703108E-2</v>
      </c>
    </row>
    <row r="8" spans="1:12" x14ac:dyDescent="0.4">
      <c r="A8" s="110" t="s">
        <v>91</v>
      </c>
      <c r="B8" s="46">
        <f>SUM(B9:B15)</f>
        <v>193214</v>
      </c>
      <c r="C8" s="46">
        <f>SUM(C9:C15)</f>
        <v>165950</v>
      </c>
      <c r="D8" s="38">
        <f t="shared" si="0"/>
        <v>1.1642904489304007</v>
      </c>
      <c r="E8" s="109">
        <f t="shared" si="1"/>
        <v>27264</v>
      </c>
      <c r="F8" s="46">
        <f>SUM(F9:F15)</f>
        <v>269562</v>
      </c>
      <c r="G8" s="46">
        <f>SUM(G9:G15)</f>
        <v>249320</v>
      </c>
      <c r="H8" s="38">
        <f t="shared" si="2"/>
        <v>1.0811888336274667</v>
      </c>
      <c r="I8" s="109">
        <f t="shared" si="3"/>
        <v>20242</v>
      </c>
      <c r="J8" s="38">
        <f t="shared" si="4"/>
        <v>0.71677016790200399</v>
      </c>
      <c r="K8" s="38">
        <f t="shared" si="5"/>
        <v>0.66561046045243066</v>
      </c>
      <c r="L8" s="108">
        <f t="shared" si="6"/>
        <v>5.1159707449573322E-2</v>
      </c>
    </row>
    <row r="9" spans="1:12" x14ac:dyDescent="0.4">
      <c r="A9" s="88" t="s">
        <v>82</v>
      </c>
      <c r="B9" s="69">
        <v>110742</v>
      </c>
      <c r="C9" s="69">
        <v>98196</v>
      </c>
      <c r="D9" s="25">
        <f t="shared" si="0"/>
        <v>1.1277648784064525</v>
      </c>
      <c r="E9" s="26">
        <f t="shared" si="1"/>
        <v>12546</v>
      </c>
      <c r="F9" s="69">
        <v>145555</v>
      </c>
      <c r="G9" s="69">
        <v>144776</v>
      </c>
      <c r="H9" s="25">
        <f t="shared" si="2"/>
        <v>1.0053807260871968</v>
      </c>
      <c r="I9" s="26">
        <f t="shared" si="3"/>
        <v>779</v>
      </c>
      <c r="J9" s="25">
        <f t="shared" si="4"/>
        <v>0.7608258046786438</v>
      </c>
      <c r="K9" s="25">
        <f t="shared" si="5"/>
        <v>0.67826159031883737</v>
      </c>
      <c r="L9" s="24">
        <f t="shared" si="6"/>
        <v>8.2564214359806432E-2</v>
      </c>
    </row>
    <row r="10" spans="1:12" x14ac:dyDescent="0.4">
      <c r="A10" s="86" t="s">
        <v>83</v>
      </c>
      <c r="B10" s="64">
        <v>21768</v>
      </c>
      <c r="C10" s="64">
        <v>23784</v>
      </c>
      <c r="D10" s="27">
        <f t="shared" si="0"/>
        <v>0.91523713420787078</v>
      </c>
      <c r="E10" s="18">
        <f t="shared" si="1"/>
        <v>-2016</v>
      </c>
      <c r="F10" s="64">
        <v>31579</v>
      </c>
      <c r="G10" s="64">
        <v>36366</v>
      </c>
      <c r="H10" s="27">
        <f t="shared" si="2"/>
        <v>0.86836605620634655</v>
      </c>
      <c r="I10" s="18">
        <f t="shared" si="3"/>
        <v>-4787</v>
      </c>
      <c r="J10" s="27">
        <f t="shared" si="4"/>
        <v>0.68931885113524816</v>
      </c>
      <c r="K10" s="27">
        <f t="shared" si="5"/>
        <v>0.65401748886322386</v>
      </c>
      <c r="L10" s="32">
        <f t="shared" si="6"/>
        <v>3.5301362272024295E-2</v>
      </c>
    </row>
    <row r="11" spans="1:12" x14ac:dyDescent="0.4">
      <c r="A11" s="86" t="s">
        <v>96</v>
      </c>
      <c r="B11" s="64">
        <v>11831</v>
      </c>
      <c r="C11" s="64">
        <v>5046</v>
      </c>
      <c r="D11" s="27">
        <f t="shared" si="0"/>
        <v>2.3446294094332143</v>
      </c>
      <c r="E11" s="18">
        <f t="shared" si="1"/>
        <v>6785</v>
      </c>
      <c r="F11" s="64">
        <v>19865</v>
      </c>
      <c r="G11" s="64">
        <v>8784</v>
      </c>
      <c r="H11" s="27">
        <f t="shared" si="2"/>
        <v>2.261498178506375</v>
      </c>
      <c r="I11" s="18">
        <f t="shared" si="3"/>
        <v>11081</v>
      </c>
      <c r="J11" s="27">
        <f t="shared" si="4"/>
        <v>0.59557009816259754</v>
      </c>
      <c r="K11" s="27">
        <f t="shared" si="5"/>
        <v>0.57445355191256831</v>
      </c>
      <c r="L11" s="32">
        <f t="shared" si="6"/>
        <v>2.1116546250029233E-2</v>
      </c>
    </row>
    <row r="12" spans="1:12" x14ac:dyDescent="0.4">
      <c r="A12" s="86" t="s">
        <v>80</v>
      </c>
      <c r="B12" s="64">
        <v>21007</v>
      </c>
      <c r="C12" s="64">
        <v>18419</v>
      </c>
      <c r="D12" s="27">
        <f t="shared" si="0"/>
        <v>1.1405070850751942</v>
      </c>
      <c r="E12" s="18">
        <f t="shared" si="1"/>
        <v>2588</v>
      </c>
      <c r="F12" s="64">
        <v>28401</v>
      </c>
      <c r="G12" s="64">
        <v>29760</v>
      </c>
      <c r="H12" s="27">
        <f t="shared" si="2"/>
        <v>0.95433467741935485</v>
      </c>
      <c r="I12" s="18">
        <f t="shared" si="3"/>
        <v>-1359</v>
      </c>
      <c r="J12" s="27">
        <f t="shared" si="4"/>
        <v>0.73965705432907292</v>
      </c>
      <c r="K12" s="27">
        <f t="shared" si="5"/>
        <v>0.61891801075268815</v>
      </c>
      <c r="L12" s="32">
        <f t="shared" si="6"/>
        <v>0.12073904357638476</v>
      </c>
    </row>
    <row r="13" spans="1:12" x14ac:dyDescent="0.4">
      <c r="A13" s="86" t="s">
        <v>81</v>
      </c>
      <c r="B13" s="64">
        <v>19969</v>
      </c>
      <c r="C13" s="64">
        <v>14938</v>
      </c>
      <c r="D13" s="27">
        <f t="shared" si="0"/>
        <v>1.3367920739054759</v>
      </c>
      <c r="E13" s="18">
        <f t="shared" si="1"/>
        <v>5031</v>
      </c>
      <c r="F13" s="64">
        <v>33477</v>
      </c>
      <c r="G13" s="64">
        <v>21804</v>
      </c>
      <c r="H13" s="27">
        <f t="shared" si="2"/>
        <v>1.5353604843148045</v>
      </c>
      <c r="I13" s="18">
        <f t="shared" si="3"/>
        <v>11673</v>
      </c>
      <c r="J13" s="27">
        <f t="shared" si="4"/>
        <v>0.59649908892672576</v>
      </c>
      <c r="K13" s="27">
        <f t="shared" si="5"/>
        <v>0.68510365070629242</v>
      </c>
      <c r="L13" s="32">
        <f t="shared" si="6"/>
        <v>-8.860456177956666E-2</v>
      </c>
    </row>
    <row r="14" spans="1:12" x14ac:dyDescent="0.4">
      <c r="A14" s="86" t="s">
        <v>165</v>
      </c>
      <c r="B14" s="64">
        <v>6905</v>
      </c>
      <c r="C14" s="64">
        <v>5567</v>
      </c>
      <c r="D14" s="27">
        <f t="shared" si="0"/>
        <v>1.2403448895275733</v>
      </c>
      <c r="E14" s="18">
        <f t="shared" si="1"/>
        <v>1338</v>
      </c>
      <c r="F14" s="64">
        <v>9218</v>
      </c>
      <c r="G14" s="64">
        <v>7830</v>
      </c>
      <c r="H14" s="27">
        <f t="shared" si="2"/>
        <v>1.1772669220945082</v>
      </c>
      <c r="I14" s="18">
        <f t="shared" si="3"/>
        <v>1388</v>
      </c>
      <c r="J14" s="27">
        <f t="shared" si="4"/>
        <v>0.74907789108266432</v>
      </c>
      <c r="K14" s="27">
        <f t="shared" si="5"/>
        <v>0.71098339719029369</v>
      </c>
      <c r="L14" s="32">
        <f t="shared" si="6"/>
        <v>3.8094493892370629E-2</v>
      </c>
    </row>
    <row r="15" spans="1:12" x14ac:dyDescent="0.4">
      <c r="A15" s="89" t="s">
        <v>238</v>
      </c>
      <c r="B15" s="70">
        <v>992</v>
      </c>
      <c r="C15" s="70">
        <v>0</v>
      </c>
      <c r="D15" s="29" t="e">
        <f t="shared" si="0"/>
        <v>#DIV/0!</v>
      </c>
      <c r="E15" s="28">
        <f t="shared" si="1"/>
        <v>992</v>
      </c>
      <c r="F15" s="70">
        <v>1467</v>
      </c>
      <c r="G15" s="70">
        <v>0</v>
      </c>
      <c r="H15" s="29" t="e">
        <f t="shared" si="2"/>
        <v>#DIV/0!</v>
      </c>
      <c r="I15" s="28">
        <f t="shared" si="3"/>
        <v>1467</v>
      </c>
      <c r="J15" s="29">
        <f t="shared" si="4"/>
        <v>0.67620995228357195</v>
      </c>
      <c r="K15" s="29" t="e">
        <f t="shared" si="5"/>
        <v>#DIV/0!</v>
      </c>
      <c r="L15" s="57" t="e">
        <f t="shared" si="6"/>
        <v>#DIV/0!</v>
      </c>
    </row>
    <row r="16" spans="1:12" x14ac:dyDescent="0.4">
      <c r="A16" s="107" t="s">
        <v>90</v>
      </c>
      <c r="B16" s="48">
        <f>SUM(B17:B30)</f>
        <v>38257</v>
      </c>
      <c r="C16" s="48">
        <f>SUM(C17:C30)</f>
        <v>34413</v>
      </c>
      <c r="D16" s="31">
        <f t="shared" si="0"/>
        <v>1.1117019730915643</v>
      </c>
      <c r="E16" s="19">
        <f t="shared" si="1"/>
        <v>3844</v>
      </c>
      <c r="F16" s="48">
        <f>SUM(F17:F30)</f>
        <v>56100</v>
      </c>
      <c r="G16" s="48">
        <f>SUM(G17:G30)</f>
        <v>56100</v>
      </c>
      <c r="H16" s="31">
        <f t="shared" si="2"/>
        <v>1</v>
      </c>
      <c r="I16" s="19">
        <f t="shared" si="3"/>
        <v>0</v>
      </c>
      <c r="J16" s="31">
        <f t="shared" si="4"/>
        <v>0.68194295900178248</v>
      </c>
      <c r="K16" s="31">
        <f t="shared" si="5"/>
        <v>0.61342245989304811</v>
      </c>
      <c r="L16" s="30">
        <f t="shared" si="6"/>
        <v>6.8520499108734367E-2</v>
      </c>
    </row>
    <row r="17" spans="1:12" x14ac:dyDescent="0.4">
      <c r="A17" s="88" t="s">
        <v>157</v>
      </c>
      <c r="B17" s="69">
        <v>1428</v>
      </c>
      <c r="C17" s="69">
        <v>1344</v>
      </c>
      <c r="D17" s="25">
        <f t="shared" si="0"/>
        <v>1.0625</v>
      </c>
      <c r="E17" s="26">
        <f t="shared" si="1"/>
        <v>84</v>
      </c>
      <c r="F17" s="69">
        <v>2550</v>
      </c>
      <c r="G17" s="69">
        <v>2700</v>
      </c>
      <c r="H17" s="25">
        <f t="shared" si="2"/>
        <v>0.94444444444444442</v>
      </c>
      <c r="I17" s="26">
        <f t="shared" si="3"/>
        <v>-150</v>
      </c>
      <c r="J17" s="25">
        <f t="shared" si="4"/>
        <v>0.56000000000000005</v>
      </c>
      <c r="K17" s="25">
        <f t="shared" si="5"/>
        <v>0.49777777777777776</v>
      </c>
      <c r="L17" s="24">
        <f t="shared" si="6"/>
        <v>6.222222222222229E-2</v>
      </c>
    </row>
    <row r="18" spans="1:12" x14ac:dyDescent="0.4">
      <c r="A18" s="86" t="s">
        <v>155</v>
      </c>
      <c r="B18" s="64">
        <v>3466</v>
      </c>
      <c r="C18" s="64">
        <v>3214</v>
      </c>
      <c r="D18" s="27">
        <f t="shared" si="0"/>
        <v>1.0784069695084006</v>
      </c>
      <c r="E18" s="18">
        <f t="shared" si="1"/>
        <v>252</v>
      </c>
      <c r="F18" s="64">
        <v>4950</v>
      </c>
      <c r="G18" s="64">
        <v>4650</v>
      </c>
      <c r="H18" s="27">
        <f t="shared" si="2"/>
        <v>1.064516129032258</v>
      </c>
      <c r="I18" s="18">
        <f t="shared" si="3"/>
        <v>300</v>
      </c>
      <c r="J18" s="27">
        <f t="shared" si="4"/>
        <v>0.70020202020202016</v>
      </c>
      <c r="K18" s="27">
        <f t="shared" si="5"/>
        <v>0.69118279569892471</v>
      </c>
      <c r="L18" s="32">
        <f t="shared" si="6"/>
        <v>9.0192245030954465E-3</v>
      </c>
    </row>
    <row r="19" spans="1:12" x14ac:dyDescent="0.4">
      <c r="A19" s="86" t="s">
        <v>160</v>
      </c>
      <c r="B19" s="64">
        <v>3884</v>
      </c>
      <c r="C19" s="64">
        <v>3579</v>
      </c>
      <c r="D19" s="27">
        <f t="shared" si="0"/>
        <v>1.0852193350097792</v>
      </c>
      <c r="E19" s="18">
        <f t="shared" si="1"/>
        <v>305</v>
      </c>
      <c r="F19" s="64">
        <v>4650</v>
      </c>
      <c r="G19" s="64">
        <v>4650</v>
      </c>
      <c r="H19" s="27">
        <f t="shared" si="2"/>
        <v>1</v>
      </c>
      <c r="I19" s="18">
        <f t="shared" si="3"/>
        <v>0</v>
      </c>
      <c r="J19" s="27">
        <f t="shared" si="4"/>
        <v>0.83526881720430113</v>
      </c>
      <c r="K19" s="27">
        <f t="shared" si="5"/>
        <v>0.76967741935483869</v>
      </c>
      <c r="L19" s="32">
        <f t="shared" si="6"/>
        <v>6.5591397849462441E-2</v>
      </c>
    </row>
    <row r="20" spans="1:12" x14ac:dyDescent="0.4">
      <c r="A20" s="86" t="s">
        <v>153</v>
      </c>
      <c r="B20" s="64">
        <v>3078</v>
      </c>
      <c r="C20" s="64">
        <v>2798</v>
      </c>
      <c r="D20" s="27">
        <f t="shared" si="0"/>
        <v>1.100071479628306</v>
      </c>
      <c r="E20" s="18">
        <f t="shared" si="1"/>
        <v>280</v>
      </c>
      <c r="F20" s="64">
        <v>4650</v>
      </c>
      <c r="G20" s="64">
        <v>4950</v>
      </c>
      <c r="H20" s="27">
        <f t="shared" si="2"/>
        <v>0.93939393939393945</v>
      </c>
      <c r="I20" s="18">
        <f t="shared" si="3"/>
        <v>-300</v>
      </c>
      <c r="J20" s="27">
        <f t="shared" si="4"/>
        <v>0.66193548387096779</v>
      </c>
      <c r="K20" s="27">
        <f t="shared" si="5"/>
        <v>0.56525252525252523</v>
      </c>
      <c r="L20" s="32">
        <f t="shared" si="6"/>
        <v>9.668295861844256E-2</v>
      </c>
    </row>
    <row r="21" spans="1:12" x14ac:dyDescent="0.4">
      <c r="A21" s="86" t="s">
        <v>161</v>
      </c>
      <c r="B21" s="65">
        <v>6743</v>
      </c>
      <c r="C21" s="65">
        <v>5473</v>
      </c>
      <c r="D21" s="23">
        <f t="shared" si="0"/>
        <v>1.2320482367988306</v>
      </c>
      <c r="E21" s="17">
        <f t="shared" si="1"/>
        <v>1270</v>
      </c>
      <c r="F21" s="65">
        <v>9300</v>
      </c>
      <c r="G21" s="65">
        <v>9300</v>
      </c>
      <c r="H21" s="23">
        <f t="shared" si="2"/>
        <v>1</v>
      </c>
      <c r="I21" s="17">
        <f t="shared" si="3"/>
        <v>0</v>
      </c>
      <c r="J21" s="23">
        <f t="shared" si="4"/>
        <v>0.72505376344086025</v>
      </c>
      <c r="K21" s="23">
        <f t="shared" si="5"/>
        <v>0.58849462365591398</v>
      </c>
      <c r="L21" s="22">
        <f t="shared" si="6"/>
        <v>0.13655913978494627</v>
      </c>
    </row>
    <row r="22" spans="1:12" x14ac:dyDescent="0.4">
      <c r="A22" s="87" t="s">
        <v>159</v>
      </c>
      <c r="B22" s="64">
        <v>2314</v>
      </c>
      <c r="C22" s="64">
        <v>2450</v>
      </c>
      <c r="D22" s="27">
        <f t="shared" si="0"/>
        <v>0.94448979591836735</v>
      </c>
      <c r="E22" s="18">
        <f t="shared" si="1"/>
        <v>-136</v>
      </c>
      <c r="F22" s="64">
        <v>4650</v>
      </c>
      <c r="G22" s="64">
        <v>4650</v>
      </c>
      <c r="H22" s="27">
        <f t="shared" si="2"/>
        <v>1</v>
      </c>
      <c r="I22" s="18">
        <f t="shared" si="3"/>
        <v>0</v>
      </c>
      <c r="J22" s="27">
        <f t="shared" si="4"/>
        <v>0.49763440860215052</v>
      </c>
      <c r="K22" s="27">
        <f t="shared" si="5"/>
        <v>0.5268817204301075</v>
      </c>
      <c r="L22" s="32">
        <f t="shared" si="6"/>
        <v>-2.9247311827956979E-2</v>
      </c>
    </row>
    <row r="23" spans="1:12" x14ac:dyDescent="0.4">
      <c r="A23" s="87" t="s">
        <v>193</v>
      </c>
      <c r="B23" s="64">
        <v>0</v>
      </c>
      <c r="C23" s="64">
        <v>0</v>
      </c>
      <c r="D23" s="27" t="e">
        <f t="shared" si="0"/>
        <v>#DIV/0!</v>
      </c>
      <c r="E23" s="18">
        <f t="shared" si="1"/>
        <v>0</v>
      </c>
      <c r="F23" s="64">
        <v>0</v>
      </c>
      <c r="G23" s="64">
        <v>0</v>
      </c>
      <c r="H23" s="27" t="e">
        <f t="shared" si="2"/>
        <v>#DIV/0!</v>
      </c>
      <c r="I23" s="18">
        <f t="shared" si="3"/>
        <v>0</v>
      </c>
      <c r="J23" s="27" t="e">
        <f t="shared" si="4"/>
        <v>#DIV/0!</v>
      </c>
      <c r="K23" s="27" t="e">
        <f t="shared" si="5"/>
        <v>#DIV/0!</v>
      </c>
      <c r="L23" s="32" t="e">
        <f t="shared" si="6"/>
        <v>#DIV/0!</v>
      </c>
    </row>
    <row r="24" spans="1:12" x14ac:dyDescent="0.4">
      <c r="A24" s="86" t="s">
        <v>164</v>
      </c>
      <c r="B24" s="64">
        <v>3398</v>
      </c>
      <c r="C24" s="64">
        <v>3310</v>
      </c>
      <c r="D24" s="27">
        <f t="shared" si="0"/>
        <v>1.0265861027190333</v>
      </c>
      <c r="E24" s="18">
        <f t="shared" si="1"/>
        <v>88</v>
      </c>
      <c r="F24" s="71">
        <v>4650</v>
      </c>
      <c r="G24" s="64">
        <v>4650</v>
      </c>
      <c r="H24" s="27">
        <f t="shared" si="2"/>
        <v>1</v>
      </c>
      <c r="I24" s="18">
        <f t="shared" si="3"/>
        <v>0</v>
      </c>
      <c r="J24" s="27">
        <f t="shared" si="4"/>
        <v>0.73075268817204297</v>
      </c>
      <c r="K24" s="27">
        <f t="shared" si="5"/>
        <v>0.71182795698924728</v>
      </c>
      <c r="L24" s="32">
        <f t="shared" si="6"/>
        <v>1.8924731182795695E-2</v>
      </c>
    </row>
    <row r="25" spans="1:12" x14ac:dyDescent="0.4">
      <c r="A25" s="86" t="s">
        <v>156</v>
      </c>
      <c r="B25" s="65">
        <v>984</v>
      </c>
      <c r="C25" s="65">
        <v>839</v>
      </c>
      <c r="D25" s="23">
        <f t="shared" si="0"/>
        <v>1.1728247914183552</v>
      </c>
      <c r="E25" s="17">
        <f t="shared" si="1"/>
        <v>145</v>
      </c>
      <c r="F25" s="90">
        <v>2100</v>
      </c>
      <c r="G25" s="65">
        <v>1950</v>
      </c>
      <c r="H25" s="23">
        <f t="shared" si="2"/>
        <v>1.0769230769230769</v>
      </c>
      <c r="I25" s="17">
        <f t="shared" si="3"/>
        <v>150</v>
      </c>
      <c r="J25" s="23">
        <f t="shared" si="4"/>
        <v>0.46857142857142858</v>
      </c>
      <c r="K25" s="23">
        <f t="shared" si="5"/>
        <v>0.43025641025641026</v>
      </c>
      <c r="L25" s="22">
        <f t="shared" si="6"/>
        <v>3.8315018315018323E-2</v>
      </c>
    </row>
    <row r="26" spans="1:12" x14ac:dyDescent="0.4">
      <c r="A26" s="87" t="s">
        <v>163</v>
      </c>
      <c r="B26" s="64">
        <v>4079</v>
      </c>
      <c r="C26" s="64">
        <v>3670</v>
      </c>
      <c r="D26" s="27">
        <f t="shared" si="0"/>
        <v>1.1114441416893732</v>
      </c>
      <c r="E26" s="18">
        <f t="shared" si="1"/>
        <v>409</v>
      </c>
      <c r="F26" s="71">
        <v>4650</v>
      </c>
      <c r="G26" s="64">
        <v>4650</v>
      </c>
      <c r="H26" s="27">
        <f t="shared" si="2"/>
        <v>1</v>
      </c>
      <c r="I26" s="18">
        <f t="shared" si="3"/>
        <v>0</v>
      </c>
      <c r="J26" s="27">
        <f t="shared" si="4"/>
        <v>0.87720430107526881</v>
      </c>
      <c r="K26" s="52">
        <f t="shared" si="5"/>
        <v>0.78924731182795704</v>
      </c>
      <c r="L26" s="32">
        <f t="shared" si="6"/>
        <v>8.7956989247311768E-2</v>
      </c>
    </row>
    <row r="27" spans="1:12" x14ac:dyDescent="0.4">
      <c r="A27" s="86" t="s">
        <v>154</v>
      </c>
      <c r="B27" s="64">
        <v>2988</v>
      </c>
      <c r="C27" s="64">
        <v>2864</v>
      </c>
      <c r="D27" s="27">
        <f t="shared" si="0"/>
        <v>1.0432960893854748</v>
      </c>
      <c r="E27" s="18">
        <f t="shared" si="1"/>
        <v>124</v>
      </c>
      <c r="F27" s="71">
        <v>4650</v>
      </c>
      <c r="G27" s="64">
        <v>4650</v>
      </c>
      <c r="H27" s="27">
        <f t="shared" si="2"/>
        <v>1</v>
      </c>
      <c r="I27" s="18">
        <f t="shared" si="3"/>
        <v>0</v>
      </c>
      <c r="J27" s="27">
        <f t="shared" si="4"/>
        <v>0.64258064516129032</v>
      </c>
      <c r="K27" s="52">
        <f t="shared" si="5"/>
        <v>0.6159139784946237</v>
      </c>
      <c r="L27" s="32">
        <f t="shared" si="6"/>
        <v>2.6666666666666616E-2</v>
      </c>
    </row>
    <row r="28" spans="1:12" x14ac:dyDescent="0.4">
      <c r="A28" s="87" t="s">
        <v>162</v>
      </c>
      <c r="B28" s="65">
        <v>3085</v>
      </c>
      <c r="C28" s="65">
        <v>2671</v>
      </c>
      <c r="D28" s="23">
        <f t="shared" si="0"/>
        <v>1.1549981280419319</v>
      </c>
      <c r="E28" s="17">
        <f t="shared" si="1"/>
        <v>414</v>
      </c>
      <c r="F28" s="90">
        <v>4650</v>
      </c>
      <c r="G28" s="65">
        <v>4650</v>
      </c>
      <c r="H28" s="23">
        <f t="shared" si="2"/>
        <v>1</v>
      </c>
      <c r="I28" s="17">
        <f t="shared" si="3"/>
        <v>0</v>
      </c>
      <c r="J28" s="23">
        <f t="shared" si="4"/>
        <v>0.66344086021505377</v>
      </c>
      <c r="K28" s="55">
        <f t="shared" si="5"/>
        <v>0.57440860215053768</v>
      </c>
      <c r="L28" s="22">
        <f t="shared" si="6"/>
        <v>8.903225806451609E-2</v>
      </c>
    </row>
    <row r="29" spans="1:12" x14ac:dyDescent="0.4">
      <c r="A29" s="87" t="s">
        <v>214</v>
      </c>
      <c r="B29" s="65">
        <v>0</v>
      </c>
      <c r="C29" s="65">
        <v>0</v>
      </c>
      <c r="D29" s="23" t="e">
        <f t="shared" si="0"/>
        <v>#DIV/0!</v>
      </c>
      <c r="E29" s="17">
        <f t="shared" si="1"/>
        <v>0</v>
      </c>
      <c r="F29" s="90">
        <v>0</v>
      </c>
      <c r="G29" s="65">
        <v>0</v>
      </c>
      <c r="H29" s="23" t="e">
        <f t="shared" si="2"/>
        <v>#DIV/0!</v>
      </c>
      <c r="I29" s="17">
        <f t="shared" si="3"/>
        <v>0</v>
      </c>
      <c r="J29" s="23" t="e">
        <f t="shared" si="4"/>
        <v>#DIV/0!</v>
      </c>
      <c r="K29" s="55" t="e">
        <f t="shared" si="5"/>
        <v>#DIV/0!</v>
      </c>
      <c r="L29" s="22" t="e">
        <f t="shared" si="6"/>
        <v>#DIV/0!</v>
      </c>
    </row>
    <row r="30" spans="1:12" x14ac:dyDescent="0.4">
      <c r="A30" s="86" t="s">
        <v>158</v>
      </c>
      <c r="B30" s="64">
        <v>2810</v>
      </c>
      <c r="C30" s="64">
        <v>2201</v>
      </c>
      <c r="D30" s="27">
        <f t="shared" si="0"/>
        <v>1.2766924125397547</v>
      </c>
      <c r="E30" s="18">
        <f t="shared" si="1"/>
        <v>609</v>
      </c>
      <c r="F30" s="71">
        <v>4650</v>
      </c>
      <c r="G30" s="64">
        <v>4650</v>
      </c>
      <c r="H30" s="27">
        <f t="shared" si="2"/>
        <v>1</v>
      </c>
      <c r="I30" s="18">
        <f t="shared" si="3"/>
        <v>0</v>
      </c>
      <c r="J30" s="27">
        <f t="shared" si="4"/>
        <v>0.60430107526881716</v>
      </c>
      <c r="K30" s="52">
        <f t="shared" si="5"/>
        <v>0.47333333333333333</v>
      </c>
      <c r="L30" s="32">
        <f t="shared" si="6"/>
        <v>0.13096774193548383</v>
      </c>
    </row>
    <row r="31" spans="1:12" x14ac:dyDescent="0.4">
      <c r="A31" s="107" t="s">
        <v>89</v>
      </c>
      <c r="B31" s="48">
        <f>SUM(B32:B33)</f>
        <v>1454</v>
      </c>
      <c r="C31" s="48">
        <f>SUM(C32:C33)</f>
        <v>1431</v>
      </c>
      <c r="D31" s="31">
        <f t="shared" si="0"/>
        <v>1.016072676450035</v>
      </c>
      <c r="E31" s="19">
        <f t="shared" si="1"/>
        <v>23</v>
      </c>
      <c r="F31" s="48">
        <f>SUM(F32:F33)</f>
        <v>2535</v>
      </c>
      <c r="G31" s="48">
        <f>SUM(G32:G33)</f>
        <v>3198</v>
      </c>
      <c r="H31" s="31">
        <f t="shared" si="2"/>
        <v>0.79268292682926833</v>
      </c>
      <c r="I31" s="19">
        <f t="shared" si="3"/>
        <v>-663</v>
      </c>
      <c r="J31" s="31">
        <f t="shared" si="4"/>
        <v>0.5735700197238659</v>
      </c>
      <c r="K31" s="31">
        <f t="shared" si="5"/>
        <v>0.44746716697936212</v>
      </c>
      <c r="L31" s="30">
        <f t="shared" si="6"/>
        <v>0.12610285274450378</v>
      </c>
    </row>
    <row r="32" spans="1:12" x14ac:dyDescent="0.4">
      <c r="A32" s="88" t="s">
        <v>152</v>
      </c>
      <c r="B32" s="69">
        <v>776</v>
      </c>
      <c r="C32" s="69">
        <v>754</v>
      </c>
      <c r="D32" s="25">
        <f t="shared" si="0"/>
        <v>1.0291777188328912</v>
      </c>
      <c r="E32" s="26">
        <f t="shared" si="1"/>
        <v>22</v>
      </c>
      <c r="F32" s="69">
        <v>1404</v>
      </c>
      <c r="G32" s="69">
        <v>1989</v>
      </c>
      <c r="H32" s="25">
        <f t="shared" si="2"/>
        <v>0.70588235294117652</v>
      </c>
      <c r="I32" s="26">
        <f t="shared" si="3"/>
        <v>-585</v>
      </c>
      <c r="J32" s="25">
        <f t="shared" si="4"/>
        <v>0.55270655270655267</v>
      </c>
      <c r="K32" s="25">
        <f t="shared" si="5"/>
        <v>0.37908496732026142</v>
      </c>
      <c r="L32" s="24">
        <f t="shared" si="6"/>
        <v>0.17362158538629124</v>
      </c>
    </row>
    <row r="33" spans="1:12" x14ac:dyDescent="0.4">
      <c r="A33" s="86" t="s">
        <v>151</v>
      </c>
      <c r="B33" s="64">
        <v>678</v>
      </c>
      <c r="C33" s="64">
        <v>677</v>
      </c>
      <c r="D33" s="27">
        <f t="shared" si="0"/>
        <v>1.0014771048744462</v>
      </c>
      <c r="E33" s="18">
        <f t="shared" si="1"/>
        <v>1</v>
      </c>
      <c r="F33" s="64">
        <v>1131</v>
      </c>
      <c r="G33" s="64">
        <v>1209</v>
      </c>
      <c r="H33" s="27">
        <f t="shared" si="2"/>
        <v>0.93548387096774188</v>
      </c>
      <c r="I33" s="18">
        <f t="shared" si="3"/>
        <v>-78</v>
      </c>
      <c r="J33" s="27">
        <f t="shared" si="4"/>
        <v>0.59946949602122013</v>
      </c>
      <c r="K33" s="27">
        <f t="shared" si="5"/>
        <v>0.55996691480562444</v>
      </c>
      <c r="L33" s="32">
        <f t="shared" si="6"/>
        <v>3.9502581215595689E-2</v>
      </c>
    </row>
    <row r="34" spans="1:12" s="13" customFormat="1" x14ac:dyDescent="0.4">
      <c r="A34" s="84" t="s">
        <v>93</v>
      </c>
      <c r="B34" s="43">
        <f>SUM(B35:B53)</f>
        <v>242757</v>
      </c>
      <c r="C34" s="43">
        <f>SUM(C35:C53)</f>
        <v>219151</v>
      </c>
      <c r="D34" s="20">
        <f t="shared" si="0"/>
        <v>1.1077156846192808</v>
      </c>
      <c r="E34" s="21">
        <f t="shared" si="1"/>
        <v>23606</v>
      </c>
      <c r="F34" s="43">
        <f>SUM(F35:F53)</f>
        <v>370366</v>
      </c>
      <c r="G34" s="43">
        <f>SUM(G35:G53)</f>
        <v>360402</v>
      </c>
      <c r="H34" s="20">
        <f t="shared" si="2"/>
        <v>1.027646905400081</v>
      </c>
      <c r="I34" s="21">
        <f t="shared" si="3"/>
        <v>9964</v>
      </c>
      <c r="J34" s="20">
        <f t="shared" si="4"/>
        <v>0.6554516343292851</v>
      </c>
      <c r="K34" s="20">
        <f t="shared" si="5"/>
        <v>0.60807376207679198</v>
      </c>
      <c r="L34" s="33">
        <f t="shared" si="6"/>
        <v>4.7377872252493125E-2</v>
      </c>
    </row>
    <row r="35" spans="1:12" x14ac:dyDescent="0.4">
      <c r="A35" s="86" t="s">
        <v>82</v>
      </c>
      <c r="B35" s="68">
        <v>96306</v>
      </c>
      <c r="C35" s="68">
        <v>82243</v>
      </c>
      <c r="D35" s="25">
        <f t="shared" ref="D35:D53" si="7">B35/C35</f>
        <v>1.1709932760234913</v>
      </c>
      <c r="E35" s="17">
        <f t="shared" si="1"/>
        <v>14063</v>
      </c>
      <c r="F35" s="68">
        <v>145903</v>
      </c>
      <c r="G35" s="64">
        <v>129527</v>
      </c>
      <c r="H35" s="23">
        <f t="shared" si="2"/>
        <v>1.1264292386915469</v>
      </c>
      <c r="I35" s="18">
        <f t="shared" si="3"/>
        <v>16376</v>
      </c>
      <c r="J35" s="27">
        <f t="shared" si="4"/>
        <v>0.66006867576403505</v>
      </c>
      <c r="K35" s="27">
        <f t="shared" si="5"/>
        <v>0.63494869795486653</v>
      </c>
      <c r="L35" s="32">
        <f t="shared" si="6"/>
        <v>2.5119977809168526E-2</v>
      </c>
    </row>
    <row r="36" spans="1:12" x14ac:dyDescent="0.4">
      <c r="A36" s="86" t="s">
        <v>150</v>
      </c>
      <c r="B36" s="64">
        <v>20390</v>
      </c>
      <c r="C36" s="64">
        <v>23756</v>
      </c>
      <c r="D36" s="25">
        <f t="shared" si="7"/>
        <v>0.85830947971038896</v>
      </c>
      <c r="E36" s="17">
        <f t="shared" si="1"/>
        <v>-3366</v>
      </c>
      <c r="F36" s="64">
        <v>27921</v>
      </c>
      <c r="G36" s="64">
        <v>36166</v>
      </c>
      <c r="H36" s="23">
        <f t="shared" si="2"/>
        <v>0.77202344743681917</v>
      </c>
      <c r="I36" s="18">
        <f t="shared" si="3"/>
        <v>-8245</v>
      </c>
      <c r="J36" s="27">
        <f t="shared" si="4"/>
        <v>0.73027470362809355</v>
      </c>
      <c r="K36" s="27">
        <f t="shared" si="5"/>
        <v>0.65686003428634632</v>
      </c>
      <c r="L36" s="32">
        <f t="shared" si="6"/>
        <v>7.341466934174723E-2</v>
      </c>
    </row>
    <row r="37" spans="1:12" x14ac:dyDescent="0.4">
      <c r="A37" s="86" t="s">
        <v>149</v>
      </c>
      <c r="B37" s="64">
        <v>17478</v>
      </c>
      <c r="C37" s="64">
        <v>10019</v>
      </c>
      <c r="D37" s="25">
        <f t="shared" si="7"/>
        <v>1.7444854775925742</v>
      </c>
      <c r="E37" s="17">
        <f t="shared" si="1"/>
        <v>7459</v>
      </c>
      <c r="F37" s="64">
        <v>27907</v>
      </c>
      <c r="G37" s="64">
        <v>17856</v>
      </c>
      <c r="H37" s="23">
        <f t="shared" si="2"/>
        <v>1.5628920250896057</v>
      </c>
      <c r="I37" s="18">
        <f t="shared" si="3"/>
        <v>10051</v>
      </c>
      <c r="J37" s="27">
        <f t="shared" si="4"/>
        <v>0.62629447808793492</v>
      </c>
      <c r="K37" s="27">
        <f t="shared" si="5"/>
        <v>0.56109991039426521</v>
      </c>
      <c r="L37" s="32">
        <f t="shared" si="6"/>
        <v>6.5194567693669714E-2</v>
      </c>
    </row>
    <row r="38" spans="1:12" x14ac:dyDescent="0.4">
      <c r="A38" s="86" t="s">
        <v>80</v>
      </c>
      <c r="B38" s="64">
        <v>36100</v>
      </c>
      <c r="C38" s="64">
        <v>31709</v>
      </c>
      <c r="D38" s="25">
        <f t="shared" si="7"/>
        <v>1.1384780346273928</v>
      </c>
      <c r="E38" s="17">
        <f t="shared" si="1"/>
        <v>4391</v>
      </c>
      <c r="F38" s="64">
        <v>53951</v>
      </c>
      <c r="G38" s="64">
        <v>55247</v>
      </c>
      <c r="H38" s="23">
        <f t="shared" si="2"/>
        <v>0.97654171267218126</v>
      </c>
      <c r="I38" s="18">
        <f t="shared" si="3"/>
        <v>-1296</v>
      </c>
      <c r="J38" s="27">
        <f t="shared" si="4"/>
        <v>0.6691256881244092</v>
      </c>
      <c r="K38" s="27">
        <f t="shared" si="5"/>
        <v>0.57394971672670014</v>
      </c>
      <c r="L38" s="32">
        <f t="shared" si="6"/>
        <v>9.5175971397709058E-2</v>
      </c>
    </row>
    <row r="39" spans="1:12" x14ac:dyDescent="0.4">
      <c r="A39" s="86" t="s">
        <v>81</v>
      </c>
      <c r="B39" s="64">
        <v>20058</v>
      </c>
      <c r="C39" s="64">
        <v>19375</v>
      </c>
      <c r="D39" s="25">
        <f t="shared" si="7"/>
        <v>1.0352516129032259</v>
      </c>
      <c r="E39" s="17">
        <f t="shared" si="1"/>
        <v>683</v>
      </c>
      <c r="F39" s="64">
        <v>29810</v>
      </c>
      <c r="G39" s="64">
        <v>31965</v>
      </c>
      <c r="H39" s="23">
        <f t="shared" si="2"/>
        <v>0.9325825121226341</v>
      </c>
      <c r="I39" s="18">
        <f t="shared" si="3"/>
        <v>-2155</v>
      </c>
      <c r="J39" s="27">
        <f t="shared" si="4"/>
        <v>0.67286145588728619</v>
      </c>
      <c r="K39" s="27">
        <f t="shared" si="5"/>
        <v>0.60613170655404347</v>
      </c>
      <c r="L39" s="32">
        <f t="shared" si="6"/>
        <v>6.6729749333242716E-2</v>
      </c>
    </row>
    <row r="40" spans="1:12" x14ac:dyDescent="0.4">
      <c r="A40" s="86" t="s">
        <v>79</v>
      </c>
      <c r="B40" s="67">
        <v>7303</v>
      </c>
      <c r="C40" s="64">
        <v>7118</v>
      </c>
      <c r="D40" s="25">
        <f t="shared" si="7"/>
        <v>1.0259904467547063</v>
      </c>
      <c r="E40" s="17">
        <f t="shared" si="1"/>
        <v>185</v>
      </c>
      <c r="F40" s="64">
        <v>8665</v>
      </c>
      <c r="G40" s="64">
        <v>8928</v>
      </c>
      <c r="H40" s="23">
        <f t="shared" si="2"/>
        <v>0.97054211469534046</v>
      </c>
      <c r="I40" s="18">
        <f t="shared" si="3"/>
        <v>-263</v>
      </c>
      <c r="J40" s="27">
        <f t="shared" si="4"/>
        <v>0.84281592613964229</v>
      </c>
      <c r="K40" s="27">
        <f t="shared" si="5"/>
        <v>0.79726702508960579</v>
      </c>
      <c r="L40" s="32">
        <f t="shared" si="6"/>
        <v>4.5548901050036505E-2</v>
      </c>
    </row>
    <row r="41" spans="1:12" x14ac:dyDescent="0.4">
      <c r="A41" s="86" t="s">
        <v>148</v>
      </c>
      <c r="B41" s="66">
        <v>3658</v>
      </c>
      <c r="C41" s="69">
        <v>5725</v>
      </c>
      <c r="D41" s="25">
        <f t="shared" si="7"/>
        <v>0.63895196506550223</v>
      </c>
      <c r="E41" s="17">
        <f t="shared" si="1"/>
        <v>-2067</v>
      </c>
      <c r="F41" s="64">
        <v>4980</v>
      </c>
      <c r="G41" s="64">
        <v>8782</v>
      </c>
      <c r="H41" s="23">
        <f t="shared" si="2"/>
        <v>0.56706900478250966</v>
      </c>
      <c r="I41" s="18">
        <f t="shared" si="3"/>
        <v>-3802</v>
      </c>
      <c r="J41" s="27">
        <f t="shared" si="4"/>
        <v>0.73453815261044175</v>
      </c>
      <c r="K41" s="27">
        <f t="shared" si="5"/>
        <v>0.6519016169437486</v>
      </c>
      <c r="L41" s="32">
        <f t="shared" si="6"/>
        <v>8.2636535666693156E-2</v>
      </c>
    </row>
    <row r="42" spans="1:12" x14ac:dyDescent="0.4">
      <c r="A42" s="86" t="s">
        <v>78</v>
      </c>
      <c r="B42" s="64">
        <v>6358</v>
      </c>
      <c r="C42" s="64">
        <v>6500</v>
      </c>
      <c r="D42" s="25">
        <f t="shared" si="7"/>
        <v>0.97815384615384615</v>
      </c>
      <c r="E42" s="17">
        <f t="shared" si="1"/>
        <v>-142</v>
      </c>
      <c r="F42" s="64">
        <v>8649</v>
      </c>
      <c r="G42" s="64">
        <v>8928</v>
      </c>
      <c r="H42" s="23">
        <f t="shared" si="2"/>
        <v>0.96875</v>
      </c>
      <c r="I42" s="18">
        <f t="shared" si="3"/>
        <v>-279</v>
      </c>
      <c r="J42" s="27">
        <f t="shared" si="4"/>
        <v>0.73511388599838134</v>
      </c>
      <c r="K42" s="27">
        <f t="shared" si="5"/>
        <v>0.7280465949820788</v>
      </c>
      <c r="L42" s="32">
        <f t="shared" si="6"/>
        <v>7.067291016302546E-3</v>
      </c>
    </row>
    <row r="43" spans="1:12" x14ac:dyDescent="0.4">
      <c r="A43" s="87" t="s">
        <v>77</v>
      </c>
      <c r="B43" s="65">
        <v>4372</v>
      </c>
      <c r="C43" s="65">
        <v>4180</v>
      </c>
      <c r="D43" s="25">
        <f t="shared" si="7"/>
        <v>1.045933014354067</v>
      </c>
      <c r="E43" s="17">
        <f t="shared" si="1"/>
        <v>192</v>
      </c>
      <c r="F43" s="65">
        <v>8649</v>
      </c>
      <c r="G43" s="65">
        <v>8928</v>
      </c>
      <c r="H43" s="23">
        <f t="shared" si="2"/>
        <v>0.96875</v>
      </c>
      <c r="I43" s="18">
        <f t="shared" si="3"/>
        <v>-279</v>
      </c>
      <c r="J43" s="27">
        <f t="shared" si="4"/>
        <v>0.50549196438894672</v>
      </c>
      <c r="K43" s="23">
        <f t="shared" si="5"/>
        <v>0.46818996415770608</v>
      </c>
      <c r="L43" s="22">
        <f t="shared" si="6"/>
        <v>3.730200023124064E-2</v>
      </c>
    </row>
    <row r="44" spans="1:12" x14ac:dyDescent="0.4">
      <c r="A44" s="86" t="s">
        <v>95</v>
      </c>
      <c r="B44" s="64">
        <v>2135</v>
      </c>
      <c r="C44" s="64">
        <v>2045</v>
      </c>
      <c r="D44" s="25">
        <f t="shared" si="7"/>
        <v>1.0440097799511003</v>
      </c>
      <c r="E44" s="18">
        <f t="shared" si="1"/>
        <v>90</v>
      </c>
      <c r="F44" s="64">
        <v>5146</v>
      </c>
      <c r="G44" s="64">
        <v>5144</v>
      </c>
      <c r="H44" s="23">
        <f t="shared" si="2"/>
        <v>1.0003888024883358</v>
      </c>
      <c r="I44" s="18">
        <f t="shared" si="3"/>
        <v>2</v>
      </c>
      <c r="J44" s="27">
        <f t="shared" si="4"/>
        <v>0.41488534784298486</v>
      </c>
      <c r="K44" s="27">
        <f t="shared" si="5"/>
        <v>0.39755054432348369</v>
      </c>
      <c r="L44" s="32">
        <f t="shared" si="6"/>
        <v>1.7334803519501174E-2</v>
      </c>
    </row>
    <row r="45" spans="1:12" x14ac:dyDescent="0.4">
      <c r="A45" s="86" t="s">
        <v>92</v>
      </c>
      <c r="B45" s="64">
        <v>4827</v>
      </c>
      <c r="C45" s="64">
        <v>4205</v>
      </c>
      <c r="D45" s="25">
        <f t="shared" si="7"/>
        <v>1.1479191438763376</v>
      </c>
      <c r="E45" s="18">
        <f t="shared" si="1"/>
        <v>622</v>
      </c>
      <c r="F45" s="64">
        <v>8853</v>
      </c>
      <c r="G45" s="64">
        <v>8640</v>
      </c>
      <c r="H45" s="27">
        <f t="shared" si="2"/>
        <v>1.0246527777777779</v>
      </c>
      <c r="I45" s="18">
        <f t="shared" si="3"/>
        <v>213</v>
      </c>
      <c r="J45" s="27">
        <f t="shared" si="4"/>
        <v>0.54523890206709591</v>
      </c>
      <c r="K45" s="27">
        <f t="shared" si="5"/>
        <v>0.48668981481481483</v>
      </c>
      <c r="L45" s="32">
        <f t="shared" si="6"/>
        <v>5.8549087252281085E-2</v>
      </c>
    </row>
    <row r="46" spans="1:12" x14ac:dyDescent="0.4">
      <c r="A46" s="86" t="s">
        <v>74</v>
      </c>
      <c r="B46" s="64">
        <v>7071</v>
      </c>
      <c r="C46" s="64">
        <v>6913</v>
      </c>
      <c r="D46" s="25">
        <f t="shared" si="7"/>
        <v>1.0228554896571675</v>
      </c>
      <c r="E46" s="18">
        <f t="shared" si="1"/>
        <v>158</v>
      </c>
      <c r="F46" s="64">
        <v>11592</v>
      </c>
      <c r="G46" s="64">
        <v>11718</v>
      </c>
      <c r="H46" s="27">
        <f t="shared" si="2"/>
        <v>0.989247311827957</v>
      </c>
      <c r="I46" s="18">
        <f t="shared" si="3"/>
        <v>-126</v>
      </c>
      <c r="J46" s="27">
        <f t="shared" si="4"/>
        <v>0.60998964803312627</v>
      </c>
      <c r="K46" s="27">
        <f t="shared" si="5"/>
        <v>0.58994708994709</v>
      </c>
      <c r="L46" s="32">
        <f t="shared" si="6"/>
        <v>2.0042558086036277E-2</v>
      </c>
    </row>
    <row r="47" spans="1:12" x14ac:dyDescent="0.4">
      <c r="A47" s="86" t="s">
        <v>76</v>
      </c>
      <c r="B47" s="64">
        <v>2081</v>
      </c>
      <c r="C47" s="64">
        <v>2145</v>
      </c>
      <c r="D47" s="25">
        <f t="shared" si="7"/>
        <v>0.97016317016317011</v>
      </c>
      <c r="E47" s="18">
        <f t="shared" si="1"/>
        <v>-64</v>
      </c>
      <c r="F47" s="64">
        <v>3776</v>
      </c>
      <c r="G47" s="64">
        <v>3906</v>
      </c>
      <c r="H47" s="27">
        <f t="shared" si="2"/>
        <v>0.96671786994367637</v>
      </c>
      <c r="I47" s="18">
        <f t="shared" si="3"/>
        <v>-130</v>
      </c>
      <c r="J47" s="27">
        <f t="shared" si="4"/>
        <v>0.55111228813559321</v>
      </c>
      <c r="K47" s="27">
        <f t="shared" si="5"/>
        <v>0.54915514592933945</v>
      </c>
      <c r="L47" s="32">
        <f t="shared" si="6"/>
        <v>1.9571422062537591E-3</v>
      </c>
    </row>
    <row r="48" spans="1:12" x14ac:dyDescent="0.4">
      <c r="A48" s="86" t="s">
        <v>75</v>
      </c>
      <c r="B48" s="64">
        <v>2545</v>
      </c>
      <c r="C48" s="64">
        <v>2517</v>
      </c>
      <c r="D48" s="25">
        <f t="shared" si="7"/>
        <v>1.0111243543901469</v>
      </c>
      <c r="E48" s="18">
        <f t="shared" si="1"/>
        <v>28</v>
      </c>
      <c r="F48" s="64">
        <v>3906</v>
      </c>
      <c r="G48" s="64">
        <v>3906</v>
      </c>
      <c r="H48" s="27">
        <f t="shared" si="2"/>
        <v>1</v>
      </c>
      <c r="I48" s="18">
        <f t="shared" si="3"/>
        <v>0</v>
      </c>
      <c r="J48" s="27">
        <f t="shared" si="4"/>
        <v>0.65156169994879676</v>
      </c>
      <c r="K48" s="27">
        <f t="shared" si="5"/>
        <v>0.64439324116743468</v>
      </c>
      <c r="L48" s="32">
        <f t="shared" si="6"/>
        <v>7.1684587813620748E-3</v>
      </c>
    </row>
    <row r="49" spans="1:12" x14ac:dyDescent="0.4">
      <c r="A49" s="86" t="s">
        <v>147</v>
      </c>
      <c r="B49" s="64">
        <v>2230</v>
      </c>
      <c r="C49" s="64">
        <v>2190</v>
      </c>
      <c r="D49" s="25">
        <f t="shared" si="7"/>
        <v>1.0182648401826484</v>
      </c>
      <c r="E49" s="18">
        <f t="shared" si="1"/>
        <v>40</v>
      </c>
      <c r="F49" s="64">
        <v>5146</v>
      </c>
      <c r="G49" s="64">
        <v>5146</v>
      </c>
      <c r="H49" s="27">
        <f t="shared" si="2"/>
        <v>1</v>
      </c>
      <c r="I49" s="18">
        <f t="shared" si="3"/>
        <v>0</v>
      </c>
      <c r="J49" s="27">
        <f t="shared" si="4"/>
        <v>0.43334628837932376</v>
      </c>
      <c r="K49" s="27">
        <f t="shared" si="5"/>
        <v>0.42557326078507579</v>
      </c>
      <c r="L49" s="32">
        <f t="shared" si="6"/>
        <v>7.7730275942479721E-3</v>
      </c>
    </row>
    <row r="50" spans="1:12" x14ac:dyDescent="0.4">
      <c r="A50" s="86" t="s">
        <v>98</v>
      </c>
      <c r="B50" s="64">
        <v>2885</v>
      </c>
      <c r="C50" s="64">
        <v>2497</v>
      </c>
      <c r="D50" s="25">
        <f t="shared" si="7"/>
        <v>1.1553864637565079</v>
      </c>
      <c r="E50" s="18">
        <f t="shared" si="1"/>
        <v>388</v>
      </c>
      <c r="F50" s="64">
        <v>3780</v>
      </c>
      <c r="G50" s="64">
        <v>3906</v>
      </c>
      <c r="H50" s="27">
        <f t="shared" si="2"/>
        <v>0.967741935483871</v>
      </c>
      <c r="I50" s="18">
        <f t="shared" si="3"/>
        <v>-126</v>
      </c>
      <c r="J50" s="27">
        <f t="shared" si="4"/>
        <v>0.76322751322751325</v>
      </c>
      <c r="K50" s="27">
        <f t="shared" si="5"/>
        <v>0.63927291346646187</v>
      </c>
      <c r="L50" s="32">
        <f t="shared" si="6"/>
        <v>0.12395459976105139</v>
      </c>
    </row>
    <row r="51" spans="1:12" x14ac:dyDescent="0.4">
      <c r="A51" s="86" t="s">
        <v>146</v>
      </c>
      <c r="B51" s="64">
        <v>2289</v>
      </c>
      <c r="C51" s="64">
        <v>2222</v>
      </c>
      <c r="D51" s="25">
        <f t="shared" si="7"/>
        <v>1.0301530153015301</v>
      </c>
      <c r="E51" s="18">
        <f t="shared" si="1"/>
        <v>67</v>
      </c>
      <c r="F51" s="64">
        <v>3913</v>
      </c>
      <c r="G51" s="64">
        <v>3897</v>
      </c>
      <c r="H51" s="27">
        <f t="shared" si="2"/>
        <v>1.0041057223505261</v>
      </c>
      <c r="I51" s="18">
        <f t="shared" si="3"/>
        <v>16</v>
      </c>
      <c r="J51" s="27">
        <f t="shared" si="4"/>
        <v>0.58497316636851515</v>
      </c>
      <c r="K51" s="27">
        <f t="shared" si="5"/>
        <v>0.5701821914293046</v>
      </c>
      <c r="L51" s="32">
        <f t="shared" si="6"/>
        <v>1.4790974939210555E-2</v>
      </c>
    </row>
    <row r="52" spans="1:12" x14ac:dyDescent="0.4">
      <c r="A52" s="86" t="s">
        <v>145</v>
      </c>
      <c r="B52" s="64">
        <v>2462</v>
      </c>
      <c r="C52" s="64">
        <v>2030</v>
      </c>
      <c r="D52" s="25">
        <f t="shared" si="7"/>
        <v>1.2128078817733989</v>
      </c>
      <c r="E52" s="18">
        <f t="shared" si="1"/>
        <v>432</v>
      </c>
      <c r="F52" s="64">
        <v>3906</v>
      </c>
      <c r="G52" s="64">
        <v>3906</v>
      </c>
      <c r="H52" s="27">
        <f t="shared" si="2"/>
        <v>1</v>
      </c>
      <c r="I52" s="18">
        <f t="shared" si="3"/>
        <v>0</v>
      </c>
      <c r="J52" s="27">
        <f t="shared" si="4"/>
        <v>0.63031233998975933</v>
      </c>
      <c r="K52" s="27">
        <f t="shared" si="5"/>
        <v>0.51971326164874554</v>
      </c>
      <c r="L52" s="32">
        <f t="shared" si="6"/>
        <v>0.11059907834101379</v>
      </c>
    </row>
    <row r="53" spans="1:12" x14ac:dyDescent="0.4">
      <c r="A53" s="85" t="s">
        <v>144</v>
      </c>
      <c r="B53" s="61">
        <v>2209</v>
      </c>
      <c r="C53" s="61">
        <v>1762</v>
      </c>
      <c r="D53" s="36">
        <f t="shared" si="7"/>
        <v>1.253688989784336</v>
      </c>
      <c r="E53" s="16">
        <f t="shared" si="1"/>
        <v>447</v>
      </c>
      <c r="F53" s="61">
        <v>3913</v>
      </c>
      <c r="G53" s="61">
        <v>3906</v>
      </c>
      <c r="H53" s="36">
        <f t="shared" si="2"/>
        <v>1.0017921146953406</v>
      </c>
      <c r="I53" s="16">
        <f t="shared" si="3"/>
        <v>7</v>
      </c>
      <c r="J53" s="36">
        <f t="shared" si="4"/>
        <v>0.56452849476105293</v>
      </c>
      <c r="K53" s="36">
        <f t="shared" si="5"/>
        <v>0.45110087045570918</v>
      </c>
      <c r="L53" s="35">
        <f t="shared" si="6"/>
        <v>0.11342762430534375</v>
      </c>
    </row>
    <row r="54" spans="1:12" x14ac:dyDescent="0.4">
      <c r="C54" s="12"/>
      <c r="D54" s="14"/>
      <c r="E54" s="14"/>
      <c r="F54" s="12"/>
      <c r="G54" s="12"/>
      <c r="H54" s="14"/>
      <c r="I54" s="14"/>
      <c r="J54" s="12"/>
      <c r="K54" s="12"/>
    </row>
    <row r="55" spans="1:12" x14ac:dyDescent="0.4">
      <c r="C55" s="12"/>
      <c r="D55" s="14"/>
      <c r="E55" s="14"/>
      <c r="F55" s="12"/>
      <c r="G55" s="12"/>
      <c r="H55" s="14"/>
      <c r="I55" s="14"/>
      <c r="J55" s="12"/>
      <c r="K55" s="12"/>
    </row>
    <row r="56" spans="1:12" x14ac:dyDescent="0.4">
      <c r="C56" s="12"/>
      <c r="E56" s="14"/>
      <c r="G56" s="12"/>
      <c r="I56" s="14"/>
      <c r="K56" s="12"/>
    </row>
    <row r="57" spans="1:12" x14ac:dyDescent="0.4">
      <c r="C57" s="12"/>
      <c r="E57" s="14"/>
      <c r="G57" s="12"/>
      <c r="I57" s="14"/>
      <c r="K57" s="12"/>
    </row>
    <row r="58" spans="1:12" x14ac:dyDescent="0.4">
      <c r="C58" s="12"/>
      <c r="E58" s="14"/>
      <c r="G58" s="12"/>
      <c r="I58" s="14"/>
      <c r="K58" s="12"/>
    </row>
    <row r="59" spans="1:12" x14ac:dyDescent="0.4">
      <c r="C59" s="12"/>
      <c r="E59" s="14"/>
      <c r="G59" s="12"/>
      <c r="I59" s="14"/>
      <c r="K59" s="12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2005年月間（上中下旬）動向12月</oddHeader>
    <oddFooter>&amp;L沖縄県&amp;C&amp;P ﾍﾟｰｼﾞ&amp;R&amp;D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12月(上旬)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140</v>
      </c>
      <c r="C4" s="177" t="s">
        <v>240</v>
      </c>
      <c r="D4" s="176" t="s">
        <v>87</v>
      </c>
      <c r="E4" s="176"/>
      <c r="F4" s="173" t="str">
        <f>+B4</f>
        <v>(05'12/1～10)</v>
      </c>
      <c r="G4" s="173" t="str">
        <f>+C4</f>
        <v>(04'12/1～10)</v>
      </c>
      <c r="H4" s="176" t="s">
        <v>87</v>
      </c>
      <c r="I4" s="176"/>
      <c r="J4" s="173" t="str">
        <f>+B4</f>
        <v>(05'12/1～10)</v>
      </c>
      <c r="K4" s="173" t="str">
        <f>+C4</f>
        <v>(04'12/1～10)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+B7+B33</f>
        <v>163088</v>
      </c>
      <c r="C6" s="43">
        <f>+C7+C33</f>
        <v>145069</v>
      </c>
      <c r="D6" s="20">
        <f t="shared" ref="D6:D52" si="0">+B6/C6</f>
        <v>1.1242098587568674</v>
      </c>
      <c r="E6" s="21">
        <f t="shared" ref="E6:E52" si="1">+B6-C6</f>
        <v>18019</v>
      </c>
      <c r="F6" s="43">
        <f>+F7+F33</f>
        <v>223229</v>
      </c>
      <c r="G6" s="43">
        <f>+G7+G33</f>
        <v>214490</v>
      </c>
      <c r="H6" s="20">
        <f t="shared" ref="H6:H52" si="2">+F6/G6</f>
        <v>1.0407431581891931</v>
      </c>
      <c r="I6" s="21">
        <f t="shared" ref="I6:I52" si="3">+F6-G6</f>
        <v>8739</v>
      </c>
      <c r="J6" s="20">
        <f t="shared" ref="J6:J52" si="4">+B6/F6</f>
        <v>0.73058607976562184</v>
      </c>
      <c r="K6" s="20">
        <f t="shared" ref="K6:K52" si="5">+C6/G6</f>
        <v>0.67634388549582736</v>
      </c>
      <c r="L6" s="33">
        <f t="shared" ref="L6:L52" si="6">+J6-K6</f>
        <v>5.4242194269794486E-2</v>
      </c>
    </row>
    <row r="7" spans="1:12" s="13" customFormat="1" x14ac:dyDescent="0.4">
      <c r="A7" s="84" t="s">
        <v>84</v>
      </c>
      <c r="B7" s="43">
        <f>+B8+B15+B30</f>
        <v>78918</v>
      </c>
      <c r="C7" s="43">
        <f>+C8+C15+C30</f>
        <v>68055</v>
      </c>
      <c r="D7" s="20">
        <f t="shared" si="0"/>
        <v>1.159620894864448</v>
      </c>
      <c r="E7" s="21">
        <f t="shared" si="1"/>
        <v>10863</v>
      </c>
      <c r="F7" s="43">
        <f>+F8+F15+F30</f>
        <v>103769</v>
      </c>
      <c r="G7" s="43">
        <f>+G8+G15+G30</f>
        <v>98146</v>
      </c>
      <c r="H7" s="20">
        <f t="shared" si="2"/>
        <v>1.0572921973386586</v>
      </c>
      <c r="I7" s="21">
        <f t="shared" si="3"/>
        <v>5623</v>
      </c>
      <c r="J7" s="20">
        <f t="shared" si="4"/>
        <v>0.7605161464406518</v>
      </c>
      <c r="K7" s="20">
        <f t="shared" si="5"/>
        <v>0.69340574246530684</v>
      </c>
      <c r="L7" s="33">
        <f t="shared" si="6"/>
        <v>6.7110403975344957E-2</v>
      </c>
    </row>
    <row r="8" spans="1:12" x14ac:dyDescent="0.4">
      <c r="A8" s="110" t="s">
        <v>91</v>
      </c>
      <c r="B8" s="46">
        <f>SUM(B9:B14)</f>
        <v>64989</v>
      </c>
      <c r="C8" s="46">
        <f>SUM(C9:C14)</f>
        <v>56356</v>
      </c>
      <c r="D8" s="38">
        <f t="shared" si="0"/>
        <v>1.1531868833842005</v>
      </c>
      <c r="E8" s="109">
        <f t="shared" si="1"/>
        <v>8633</v>
      </c>
      <c r="F8" s="46">
        <f>SUM(F9:F14)</f>
        <v>84728</v>
      </c>
      <c r="G8" s="46">
        <f>SUM(G9:G14)</f>
        <v>79066</v>
      </c>
      <c r="H8" s="38">
        <f t="shared" si="2"/>
        <v>1.0716110591151695</v>
      </c>
      <c r="I8" s="109">
        <f t="shared" si="3"/>
        <v>5662</v>
      </c>
      <c r="J8" s="38">
        <f t="shared" si="4"/>
        <v>0.76703096969124729</v>
      </c>
      <c r="K8" s="38">
        <f t="shared" si="5"/>
        <v>0.71277160852958288</v>
      </c>
      <c r="L8" s="108">
        <f t="shared" si="6"/>
        <v>5.425936116166441E-2</v>
      </c>
    </row>
    <row r="9" spans="1:12" x14ac:dyDescent="0.4">
      <c r="A9" s="88" t="s">
        <v>82</v>
      </c>
      <c r="B9" s="69">
        <v>37691</v>
      </c>
      <c r="C9" s="69">
        <v>34260</v>
      </c>
      <c r="D9" s="25">
        <f t="shared" si="0"/>
        <v>1.1001459427904261</v>
      </c>
      <c r="E9" s="26">
        <f t="shared" si="1"/>
        <v>3431</v>
      </c>
      <c r="F9" s="69">
        <v>46508</v>
      </c>
      <c r="G9" s="69">
        <v>46306</v>
      </c>
      <c r="H9" s="25">
        <f t="shared" si="2"/>
        <v>1.0043622856649246</v>
      </c>
      <c r="I9" s="26">
        <f t="shared" si="3"/>
        <v>202</v>
      </c>
      <c r="J9" s="25">
        <f t="shared" si="4"/>
        <v>0.8104197127375935</v>
      </c>
      <c r="K9" s="25">
        <f t="shared" si="5"/>
        <v>0.7398609251500885</v>
      </c>
      <c r="L9" s="24">
        <f t="shared" si="6"/>
        <v>7.0558787587505001E-2</v>
      </c>
    </row>
    <row r="10" spans="1:12" x14ac:dyDescent="0.4">
      <c r="A10" s="86" t="s">
        <v>83</v>
      </c>
      <c r="B10" s="64">
        <v>7166</v>
      </c>
      <c r="C10" s="64">
        <v>7409</v>
      </c>
      <c r="D10" s="27">
        <f t="shared" si="0"/>
        <v>0.96720205155891481</v>
      </c>
      <c r="E10" s="18">
        <f t="shared" si="1"/>
        <v>-243</v>
      </c>
      <c r="F10" s="64">
        <v>9340</v>
      </c>
      <c r="G10" s="64">
        <v>10860</v>
      </c>
      <c r="H10" s="27">
        <f t="shared" si="2"/>
        <v>0.86003683241252304</v>
      </c>
      <c r="I10" s="18">
        <f t="shared" si="3"/>
        <v>-1520</v>
      </c>
      <c r="J10" s="27">
        <f t="shared" si="4"/>
        <v>0.76723768736616704</v>
      </c>
      <c r="K10" s="27">
        <f t="shared" si="5"/>
        <v>0.68222836095764272</v>
      </c>
      <c r="L10" s="32">
        <f t="shared" si="6"/>
        <v>8.5009326408524322E-2</v>
      </c>
    </row>
    <row r="11" spans="1:12" x14ac:dyDescent="0.4">
      <c r="A11" s="86" t="s">
        <v>96</v>
      </c>
      <c r="B11" s="64">
        <v>3505</v>
      </c>
      <c r="C11" s="64">
        <v>1443</v>
      </c>
      <c r="D11" s="27">
        <f t="shared" si="0"/>
        <v>2.4289674289674288</v>
      </c>
      <c r="E11" s="18">
        <f t="shared" si="1"/>
        <v>2062</v>
      </c>
      <c r="F11" s="64">
        <v>6490</v>
      </c>
      <c r="G11" s="64">
        <v>2700</v>
      </c>
      <c r="H11" s="27">
        <f t="shared" si="2"/>
        <v>2.4037037037037039</v>
      </c>
      <c r="I11" s="18">
        <f t="shared" si="3"/>
        <v>3790</v>
      </c>
      <c r="J11" s="27">
        <f t="shared" si="4"/>
        <v>0.54006163328197232</v>
      </c>
      <c r="K11" s="27">
        <f t="shared" si="5"/>
        <v>0.5344444444444445</v>
      </c>
      <c r="L11" s="32">
        <f t="shared" si="6"/>
        <v>5.6171888375278201E-3</v>
      </c>
    </row>
    <row r="12" spans="1:12" x14ac:dyDescent="0.4">
      <c r="A12" s="86" t="s">
        <v>80</v>
      </c>
      <c r="B12" s="64">
        <v>7424</v>
      </c>
      <c r="C12" s="64">
        <v>6633</v>
      </c>
      <c r="D12" s="27">
        <f t="shared" si="0"/>
        <v>1.1192522237298357</v>
      </c>
      <c r="E12" s="18">
        <f t="shared" si="1"/>
        <v>791</v>
      </c>
      <c r="F12" s="64">
        <v>9330</v>
      </c>
      <c r="G12" s="64">
        <v>9600</v>
      </c>
      <c r="H12" s="27">
        <f t="shared" si="2"/>
        <v>0.97187500000000004</v>
      </c>
      <c r="I12" s="18">
        <f t="shared" si="3"/>
        <v>-270</v>
      </c>
      <c r="J12" s="27">
        <f t="shared" si="4"/>
        <v>0.7957127545551983</v>
      </c>
      <c r="K12" s="27">
        <f t="shared" si="5"/>
        <v>0.69093749999999998</v>
      </c>
      <c r="L12" s="32">
        <f t="shared" si="6"/>
        <v>0.10477525455519832</v>
      </c>
    </row>
    <row r="13" spans="1:12" x14ac:dyDescent="0.4">
      <c r="A13" s="86" t="s">
        <v>81</v>
      </c>
      <c r="B13" s="64">
        <v>6934</v>
      </c>
      <c r="C13" s="64">
        <v>4331</v>
      </c>
      <c r="D13" s="27">
        <f t="shared" si="0"/>
        <v>1.6010159316555068</v>
      </c>
      <c r="E13" s="18">
        <f t="shared" si="1"/>
        <v>2603</v>
      </c>
      <c r="F13" s="64">
        <v>10450</v>
      </c>
      <c r="G13" s="64">
        <v>6900</v>
      </c>
      <c r="H13" s="27">
        <f t="shared" si="2"/>
        <v>1.5144927536231885</v>
      </c>
      <c r="I13" s="18">
        <f t="shared" si="3"/>
        <v>3550</v>
      </c>
      <c r="J13" s="27">
        <f t="shared" si="4"/>
        <v>0.66354066985645932</v>
      </c>
      <c r="K13" s="27">
        <f t="shared" si="5"/>
        <v>0.6276811594202899</v>
      </c>
      <c r="L13" s="32">
        <f t="shared" si="6"/>
        <v>3.5859510436169417E-2</v>
      </c>
    </row>
    <row r="14" spans="1:12" x14ac:dyDescent="0.4">
      <c r="A14" s="89" t="s">
        <v>165</v>
      </c>
      <c r="B14" s="70">
        <v>2269</v>
      </c>
      <c r="C14" s="70">
        <v>2280</v>
      </c>
      <c r="D14" s="29">
        <f t="shared" si="0"/>
        <v>0.99517543859649127</v>
      </c>
      <c r="E14" s="28">
        <f t="shared" si="1"/>
        <v>-11</v>
      </c>
      <c r="F14" s="70">
        <v>2610</v>
      </c>
      <c r="G14" s="70">
        <v>2700</v>
      </c>
      <c r="H14" s="27">
        <f t="shared" si="2"/>
        <v>0.96666666666666667</v>
      </c>
      <c r="I14" s="18">
        <f t="shared" si="3"/>
        <v>-90</v>
      </c>
      <c r="J14" s="29">
        <f t="shared" si="4"/>
        <v>0.8693486590038314</v>
      </c>
      <c r="K14" s="29">
        <f t="shared" si="5"/>
        <v>0.84444444444444444</v>
      </c>
      <c r="L14" s="57">
        <f t="shared" si="6"/>
        <v>2.4904214559386961E-2</v>
      </c>
    </row>
    <row r="15" spans="1:12" x14ac:dyDescent="0.4">
      <c r="A15" s="107" t="s">
        <v>90</v>
      </c>
      <c r="B15" s="48">
        <f>SUM(B16:B29)</f>
        <v>13394</v>
      </c>
      <c r="C15" s="48">
        <f>SUM(C16:C29)</f>
        <v>11195</v>
      </c>
      <c r="D15" s="31">
        <f t="shared" si="0"/>
        <v>1.1964269763287181</v>
      </c>
      <c r="E15" s="19">
        <f t="shared" si="1"/>
        <v>2199</v>
      </c>
      <c r="F15" s="48">
        <f>SUM(F16:F29)</f>
        <v>18300</v>
      </c>
      <c r="G15" s="48">
        <f>SUM(G16:G29)</f>
        <v>18300</v>
      </c>
      <c r="H15" s="31">
        <f t="shared" si="2"/>
        <v>1</v>
      </c>
      <c r="I15" s="19">
        <f t="shared" si="3"/>
        <v>0</v>
      </c>
      <c r="J15" s="31">
        <f t="shared" si="4"/>
        <v>0.73191256830601092</v>
      </c>
      <c r="K15" s="31">
        <f t="shared" si="5"/>
        <v>0.6117486338797814</v>
      </c>
      <c r="L15" s="30">
        <f t="shared" si="6"/>
        <v>0.12016393442622952</v>
      </c>
    </row>
    <row r="16" spans="1:12" x14ac:dyDescent="0.4">
      <c r="A16" s="88" t="s">
        <v>157</v>
      </c>
      <c r="B16" s="69">
        <v>353</v>
      </c>
      <c r="C16" s="69">
        <v>337</v>
      </c>
      <c r="D16" s="25">
        <f t="shared" si="0"/>
        <v>1.0474777448071217</v>
      </c>
      <c r="E16" s="26">
        <f t="shared" si="1"/>
        <v>16</v>
      </c>
      <c r="F16" s="69">
        <v>750</v>
      </c>
      <c r="G16" s="69">
        <v>900</v>
      </c>
      <c r="H16" s="25">
        <f t="shared" si="2"/>
        <v>0.83333333333333337</v>
      </c>
      <c r="I16" s="26">
        <f t="shared" si="3"/>
        <v>-150</v>
      </c>
      <c r="J16" s="25">
        <f t="shared" si="4"/>
        <v>0.47066666666666668</v>
      </c>
      <c r="K16" s="25">
        <f t="shared" si="5"/>
        <v>0.37444444444444447</v>
      </c>
      <c r="L16" s="24">
        <f t="shared" si="6"/>
        <v>9.6222222222222209E-2</v>
      </c>
    </row>
    <row r="17" spans="1:12" x14ac:dyDescent="0.4">
      <c r="A17" s="86" t="s">
        <v>155</v>
      </c>
      <c r="B17" s="64">
        <v>1298</v>
      </c>
      <c r="C17" s="64">
        <v>993</v>
      </c>
      <c r="D17" s="27">
        <f t="shared" si="0"/>
        <v>1.3071500503524673</v>
      </c>
      <c r="E17" s="18">
        <f t="shared" si="1"/>
        <v>305</v>
      </c>
      <c r="F17" s="64">
        <v>1800</v>
      </c>
      <c r="G17" s="64">
        <v>1500</v>
      </c>
      <c r="H17" s="27">
        <f t="shared" si="2"/>
        <v>1.2</v>
      </c>
      <c r="I17" s="18">
        <f t="shared" si="3"/>
        <v>300</v>
      </c>
      <c r="J17" s="27">
        <f t="shared" si="4"/>
        <v>0.72111111111111115</v>
      </c>
      <c r="K17" s="27">
        <f t="shared" si="5"/>
        <v>0.66200000000000003</v>
      </c>
      <c r="L17" s="32">
        <f t="shared" si="6"/>
        <v>5.9111111111111114E-2</v>
      </c>
    </row>
    <row r="18" spans="1:12" x14ac:dyDescent="0.4">
      <c r="A18" s="86" t="s">
        <v>160</v>
      </c>
      <c r="B18" s="64">
        <v>1284</v>
      </c>
      <c r="C18" s="64">
        <v>1092</v>
      </c>
      <c r="D18" s="27">
        <f t="shared" si="0"/>
        <v>1.1758241758241759</v>
      </c>
      <c r="E18" s="18">
        <f t="shared" si="1"/>
        <v>192</v>
      </c>
      <c r="F18" s="64">
        <v>1500</v>
      </c>
      <c r="G18" s="64">
        <v>1500</v>
      </c>
      <c r="H18" s="27">
        <f t="shared" si="2"/>
        <v>1</v>
      </c>
      <c r="I18" s="18">
        <f t="shared" si="3"/>
        <v>0</v>
      </c>
      <c r="J18" s="27">
        <f t="shared" si="4"/>
        <v>0.85599999999999998</v>
      </c>
      <c r="K18" s="27">
        <f t="shared" si="5"/>
        <v>0.72799999999999998</v>
      </c>
      <c r="L18" s="32">
        <f t="shared" si="6"/>
        <v>0.128</v>
      </c>
    </row>
    <row r="19" spans="1:12" x14ac:dyDescent="0.4">
      <c r="A19" s="86" t="s">
        <v>153</v>
      </c>
      <c r="B19" s="64">
        <v>1100</v>
      </c>
      <c r="C19" s="64">
        <v>1098</v>
      </c>
      <c r="D19" s="27">
        <f t="shared" si="0"/>
        <v>1.0018214936247722</v>
      </c>
      <c r="E19" s="18">
        <f t="shared" si="1"/>
        <v>2</v>
      </c>
      <c r="F19" s="64">
        <v>1500</v>
      </c>
      <c r="G19" s="64">
        <v>1800</v>
      </c>
      <c r="H19" s="27">
        <f t="shared" si="2"/>
        <v>0.83333333333333337</v>
      </c>
      <c r="I19" s="18">
        <f t="shared" si="3"/>
        <v>-300</v>
      </c>
      <c r="J19" s="27">
        <f t="shared" si="4"/>
        <v>0.73333333333333328</v>
      </c>
      <c r="K19" s="27">
        <f t="shared" si="5"/>
        <v>0.61</v>
      </c>
      <c r="L19" s="32">
        <f t="shared" si="6"/>
        <v>0.12333333333333329</v>
      </c>
    </row>
    <row r="20" spans="1:12" x14ac:dyDescent="0.4">
      <c r="A20" s="86" t="s">
        <v>161</v>
      </c>
      <c r="B20" s="65">
        <v>2312</v>
      </c>
      <c r="C20" s="65">
        <v>1744</v>
      </c>
      <c r="D20" s="23">
        <f t="shared" si="0"/>
        <v>1.3256880733944953</v>
      </c>
      <c r="E20" s="17">
        <f t="shared" si="1"/>
        <v>568</v>
      </c>
      <c r="F20" s="65">
        <v>3000</v>
      </c>
      <c r="G20" s="65">
        <v>3000</v>
      </c>
      <c r="H20" s="23">
        <f t="shared" si="2"/>
        <v>1</v>
      </c>
      <c r="I20" s="17">
        <f t="shared" si="3"/>
        <v>0</v>
      </c>
      <c r="J20" s="23">
        <f t="shared" si="4"/>
        <v>0.77066666666666672</v>
      </c>
      <c r="K20" s="23">
        <f t="shared" si="5"/>
        <v>0.58133333333333337</v>
      </c>
      <c r="L20" s="22">
        <f t="shared" si="6"/>
        <v>0.18933333333333335</v>
      </c>
    </row>
    <row r="21" spans="1:12" x14ac:dyDescent="0.4">
      <c r="A21" s="87" t="s">
        <v>159</v>
      </c>
      <c r="B21" s="64">
        <v>940</v>
      </c>
      <c r="C21" s="64">
        <v>718</v>
      </c>
      <c r="D21" s="27">
        <f t="shared" si="0"/>
        <v>1.3091922005571031</v>
      </c>
      <c r="E21" s="18">
        <f t="shared" si="1"/>
        <v>222</v>
      </c>
      <c r="F21" s="64">
        <v>1500</v>
      </c>
      <c r="G21" s="64">
        <v>1500</v>
      </c>
      <c r="H21" s="27">
        <f t="shared" si="2"/>
        <v>1</v>
      </c>
      <c r="I21" s="18">
        <f t="shared" si="3"/>
        <v>0</v>
      </c>
      <c r="J21" s="27">
        <f t="shared" si="4"/>
        <v>0.62666666666666671</v>
      </c>
      <c r="K21" s="27">
        <f t="shared" si="5"/>
        <v>0.47866666666666668</v>
      </c>
      <c r="L21" s="32">
        <f t="shared" si="6"/>
        <v>0.14800000000000002</v>
      </c>
    </row>
    <row r="22" spans="1:12" x14ac:dyDescent="0.4">
      <c r="A22" s="87" t="s">
        <v>193</v>
      </c>
      <c r="B22" s="64">
        <v>0</v>
      </c>
      <c r="C22" s="64">
        <v>0</v>
      </c>
      <c r="D22" s="27" t="e">
        <f t="shared" si="0"/>
        <v>#DIV/0!</v>
      </c>
      <c r="E22" s="18">
        <f t="shared" si="1"/>
        <v>0</v>
      </c>
      <c r="F22" s="64">
        <v>0</v>
      </c>
      <c r="G22" s="64">
        <v>0</v>
      </c>
      <c r="H22" s="27" t="e">
        <f t="shared" si="2"/>
        <v>#DIV/0!</v>
      </c>
      <c r="I22" s="18">
        <f t="shared" si="3"/>
        <v>0</v>
      </c>
      <c r="J22" s="27" t="e">
        <f t="shared" si="4"/>
        <v>#DIV/0!</v>
      </c>
      <c r="K22" s="27" t="e">
        <f t="shared" si="5"/>
        <v>#DIV/0!</v>
      </c>
      <c r="L22" s="32" t="e">
        <f t="shared" si="6"/>
        <v>#DIV/0!</v>
      </c>
    </row>
    <row r="23" spans="1:12" x14ac:dyDescent="0.4">
      <c r="A23" s="86" t="s">
        <v>164</v>
      </c>
      <c r="B23" s="64">
        <v>1045</v>
      </c>
      <c r="C23" s="64">
        <v>986</v>
      </c>
      <c r="D23" s="27">
        <f t="shared" si="0"/>
        <v>1.0598377281947262</v>
      </c>
      <c r="E23" s="18">
        <f t="shared" si="1"/>
        <v>59</v>
      </c>
      <c r="F23" s="64">
        <v>1500</v>
      </c>
      <c r="G23" s="64">
        <v>1500</v>
      </c>
      <c r="H23" s="27">
        <f t="shared" si="2"/>
        <v>1</v>
      </c>
      <c r="I23" s="18">
        <f t="shared" si="3"/>
        <v>0</v>
      </c>
      <c r="J23" s="27">
        <f t="shared" si="4"/>
        <v>0.69666666666666666</v>
      </c>
      <c r="K23" s="27">
        <f t="shared" si="5"/>
        <v>0.65733333333333333</v>
      </c>
      <c r="L23" s="32">
        <f t="shared" si="6"/>
        <v>3.9333333333333331E-2</v>
      </c>
    </row>
    <row r="24" spans="1:12" x14ac:dyDescent="0.4">
      <c r="A24" s="86" t="s">
        <v>156</v>
      </c>
      <c r="B24" s="65">
        <v>326</v>
      </c>
      <c r="C24" s="65">
        <v>155</v>
      </c>
      <c r="D24" s="23">
        <f t="shared" si="0"/>
        <v>2.1032258064516127</v>
      </c>
      <c r="E24" s="17">
        <f t="shared" si="1"/>
        <v>171</v>
      </c>
      <c r="F24" s="65">
        <v>750</v>
      </c>
      <c r="G24" s="65">
        <v>600</v>
      </c>
      <c r="H24" s="23">
        <f t="shared" si="2"/>
        <v>1.25</v>
      </c>
      <c r="I24" s="17">
        <f t="shared" si="3"/>
        <v>150</v>
      </c>
      <c r="J24" s="23">
        <f t="shared" si="4"/>
        <v>0.43466666666666665</v>
      </c>
      <c r="K24" s="23">
        <f t="shared" si="5"/>
        <v>0.25833333333333336</v>
      </c>
      <c r="L24" s="22">
        <f t="shared" si="6"/>
        <v>0.17633333333333329</v>
      </c>
    </row>
    <row r="25" spans="1:12" x14ac:dyDescent="0.4">
      <c r="A25" s="87" t="s">
        <v>163</v>
      </c>
      <c r="B25" s="64">
        <v>1334</v>
      </c>
      <c r="C25" s="64">
        <v>1221</v>
      </c>
      <c r="D25" s="27">
        <f t="shared" si="0"/>
        <v>1.0925470925470926</v>
      </c>
      <c r="E25" s="18">
        <f t="shared" si="1"/>
        <v>113</v>
      </c>
      <c r="F25" s="64">
        <v>1500</v>
      </c>
      <c r="G25" s="64">
        <v>1500</v>
      </c>
      <c r="H25" s="27">
        <f t="shared" si="2"/>
        <v>1</v>
      </c>
      <c r="I25" s="18">
        <f t="shared" si="3"/>
        <v>0</v>
      </c>
      <c r="J25" s="27">
        <f t="shared" si="4"/>
        <v>0.88933333333333331</v>
      </c>
      <c r="K25" s="27">
        <f t="shared" si="5"/>
        <v>0.81399999999999995</v>
      </c>
      <c r="L25" s="32">
        <f t="shared" si="6"/>
        <v>7.5333333333333363E-2</v>
      </c>
    </row>
    <row r="26" spans="1:12" x14ac:dyDescent="0.4">
      <c r="A26" s="86" t="s">
        <v>154</v>
      </c>
      <c r="B26" s="64">
        <v>1303</v>
      </c>
      <c r="C26" s="64">
        <v>1159</v>
      </c>
      <c r="D26" s="27">
        <f t="shared" si="0"/>
        <v>1.1242450388265746</v>
      </c>
      <c r="E26" s="18">
        <f t="shared" si="1"/>
        <v>144</v>
      </c>
      <c r="F26" s="64">
        <v>1500</v>
      </c>
      <c r="G26" s="64">
        <v>1500</v>
      </c>
      <c r="H26" s="27">
        <f t="shared" si="2"/>
        <v>1</v>
      </c>
      <c r="I26" s="18">
        <f t="shared" si="3"/>
        <v>0</v>
      </c>
      <c r="J26" s="27">
        <f t="shared" si="4"/>
        <v>0.8686666666666667</v>
      </c>
      <c r="K26" s="27">
        <f t="shared" si="5"/>
        <v>0.77266666666666661</v>
      </c>
      <c r="L26" s="32">
        <f t="shared" si="6"/>
        <v>9.6000000000000085E-2</v>
      </c>
    </row>
    <row r="27" spans="1:12" x14ac:dyDescent="0.4">
      <c r="A27" s="87" t="s">
        <v>162</v>
      </c>
      <c r="B27" s="65">
        <v>1065</v>
      </c>
      <c r="C27" s="65">
        <v>1073</v>
      </c>
      <c r="D27" s="23">
        <f t="shared" si="0"/>
        <v>0.99254426840633736</v>
      </c>
      <c r="E27" s="17">
        <f t="shared" si="1"/>
        <v>-8</v>
      </c>
      <c r="F27" s="65">
        <v>1500</v>
      </c>
      <c r="G27" s="65">
        <v>1500</v>
      </c>
      <c r="H27" s="23">
        <f t="shared" si="2"/>
        <v>1</v>
      </c>
      <c r="I27" s="17">
        <f t="shared" si="3"/>
        <v>0</v>
      </c>
      <c r="J27" s="23">
        <f t="shared" si="4"/>
        <v>0.71</v>
      </c>
      <c r="K27" s="23">
        <f t="shared" si="5"/>
        <v>0.71533333333333338</v>
      </c>
      <c r="L27" s="22">
        <f t="shared" si="6"/>
        <v>-5.3333333333334121E-3</v>
      </c>
    </row>
    <row r="28" spans="1:12" x14ac:dyDescent="0.4">
      <c r="A28" s="87" t="s">
        <v>214</v>
      </c>
      <c r="B28" s="65">
        <v>0</v>
      </c>
      <c r="C28" s="65">
        <v>0</v>
      </c>
      <c r="D28" s="23" t="e">
        <f t="shared" si="0"/>
        <v>#DIV/0!</v>
      </c>
      <c r="E28" s="17">
        <f t="shared" si="1"/>
        <v>0</v>
      </c>
      <c r="F28" s="65">
        <v>0</v>
      </c>
      <c r="G28" s="65">
        <v>0</v>
      </c>
      <c r="H28" s="23" t="e">
        <f t="shared" si="2"/>
        <v>#DIV/0!</v>
      </c>
      <c r="I28" s="17">
        <f t="shared" si="3"/>
        <v>0</v>
      </c>
      <c r="J28" s="23" t="e">
        <f t="shared" si="4"/>
        <v>#DIV/0!</v>
      </c>
      <c r="K28" s="23" t="e">
        <f t="shared" si="5"/>
        <v>#DIV/0!</v>
      </c>
      <c r="L28" s="22" t="e">
        <f t="shared" si="6"/>
        <v>#DIV/0!</v>
      </c>
    </row>
    <row r="29" spans="1:12" x14ac:dyDescent="0.4">
      <c r="A29" s="86" t="s">
        <v>158</v>
      </c>
      <c r="B29" s="64">
        <v>1034</v>
      </c>
      <c r="C29" s="64">
        <v>619</v>
      </c>
      <c r="D29" s="27">
        <f t="shared" si="0"/>
        <v>1.6704361873990308</v>
      </c>
      <c r="E29" s="18">
        <f t="shared" si="1"/>
        <v>415</v>
      </c>
      <c r="F29" s="64">
        <v>1500</v>
      </c>
      <c r="G29" s="64">
        <v>1500</v>
      </c>
      <c r="H29" s="27">
        <f t="shared" si="2"/>
        <v>1</v>
      </c>
      <c r="I29" s="18">
        <f t="shared" si="3"/>
        <v>0</v>
      </c>
      <c r="J29" s="27">
        <f t="shared" si="4"/>
        <v>0.68933333333333335</v>
      </c>
      <c r="K29" s="27">
        <f t="shared" si="5"/>
        <v>0.41266666666666668</v>
      </c>
      <c r="L29" s="32">
        <f t="shared" si="6"/>
        <v>0.27666666666666667</v>
      </c>
    </row>
    <row r="30" spans="1:12" x14ac:dyDescent="0.4">
      <c r="A30" s="107" t="s">
        <v>89</v>
      </c>
      <c r="B30" s="48">
        <f>SUM(B31:B32)</f>
        <v>535</v>
      </c>
      <c r="C30" s="48">
        <f>SUM(C31:C32)</f>
        <v>504</v>
      </c>
      <c r="D30" s="31">
        <f t="shared" si="0"/>
        <v>1.0615079365079365</v>
      </c>
      <c r="E30" s="19">
        <f t="shared" si="1"/>
        <v>31</v>
      </c>
      <c r="F30" s="48">
        <f>SUM(F31:F32)</f>
        <v>741</v>
      </c>
      <c r="G30" s="48">
        <f>SUM(G31:G32)</f>
        <v>780</v>
      </c>
      <c r="H30" s="31">
        <f t="shared" si="2"/>
        <v>0.95</v>
      </c>
      <c r="I30" s="19">
        <f t="shared" si="3"/>
        <v>-39</v>
      </c>
      <c r="J30" s="31">
        <f t="shared" si="4"/>
        <v>0.72199730094466941</v>
      </c>
      <c r="K30" s="31">
        <f t="shared" si="5"/>
        <v>0.64615384615384619</v>
      </c>
      <c r="L30" s="30">
        <f t="shared" si="6"/>
        <v>7.5843454790823217E-2</v>
      </c>
    </row>
    <row r="31" spans="1:12" x14ac:dyDescent="0.4">
      <c r="A31" s="88" t="s">
        <v>152</v>
      </c>
      <c r="B31" s="69">
        <v>296</v>
      </c>
      <c r="C31" s="69">
        <v>275</v>
      </c>
      <c r="D31" s="25">
        <f t="shared" si="0"/>
        <v>1.0763636363636364</v>
      </c>
      <c r="E31" s="26">
        <f t="shared" si="1"/>
        <v>21</v>
      </c>
      <c r="F31" s="69">
        <v>351</v>
      </c>
      <c r="G31" s="69">
        <v>390</v>
      </c>
      <c r="H31" s="25">
        <f t="shared" si="2"/>
        <v>0.9</v>
      </c>
      <c r="I31" s="26">
        <f t="shared" si="3"/>
        <v>-39</v>
      </c>
      <c r="J31" s="25">
        <f t="shared" si="4"/>
        <v>0.84330484330484334</v>
      </c>
      <c r="K31" s="25">
        <f t="shared" si="5"/>
        <v>0.70512820512820518</v>
      </c>
      <c r="L31" s="24">
        <f t="shared" si="6"/>
        <v>0.13817663817663817</v>
      </c>
    </row>
    <row r="32" spans="1:12" x14ac:dyDescent="0.4">
      <c r="A32" s="86" t="s">
        <v>151</v>
      </c>
      <c r="B32" s="64">
        <v>239</v>
      </c>
      <c r="C32" s="64">
        <v>229</v>
      </c>
      <c r="D32" s="27">
        <f t="shared" si="0"/>
        <v>1.0436681222707425</v>
      </c>
      <c r="E32" s="18">
        <f t="shared" si="1"/>
        <v>10</v>
      </c>
      <c r="F32" s="64">
        <v>390</v>
      </c>
      <c r="G32" s="64">
        <v>390</v>
      </c>
      <c r="H32" s="27">
        <f t="shared" si="2"/>
        <v>1</v>
      </c>
      <c r="I32" s="18">
        <f t="shared" si="3"/>
        <v>0</v>
      </c>
      <c r="J32" s="27">
        <f t="shared" si="4"/>
        <v>0.61282051282051286</v>
      </c>
      <c r="K32" s="27">
        <f t="shared" si="5"/>
        <v>0.5871794871794872</v>
      </c>
      <c r="L32" s="32">
        <f t="shared" si="6"/>
        <v>2.5641025641025661E-2</v>
      </c>
    </row>
    <row r="33" spans="1:12" s="13" customFormat="1" x14ac:dyDescent="0.4">
      <c r="A33" s="84" t="s">
        <v>93</v>
      </c>
      <c r="B33" s="43">
        <f>SUM(B34:B52)</f>
        <v>84170</v>
      </c>
      <c r="C33" s="43">
        <f>SUM(C34:C52)</f>
        <v>77014</v>
      </c>
      <c r="D33" s="20">
        <f t="shared" si="0"/>
        <v>1.0929181707222064</v>
      </c>
      <c r="E33" s="21">
        <f t="shared" si="1"/>
        <v>7156</v>
      </c>
      <c r="F33" s="43">
        <f>SUM(F34:F52)</f>
        <v>119460</v>
      </c>
      <c r="G33" s="43">
        <f>SUM(G34:G52)</f>
        <v>116344</v>
      </c>
      <c r="H33" s="20">
        <f t="shared" si="2"/>
        <v>1.0267826445712713</v>
      </c>
      <c r="I33" s="21">
        <f t="shared" si="3"/>
        <v>3116</v>
      </c>
      <c r="J33" s="20">
        <f t="shared" si="4"/>
        <v>0.70458730955968529</v>
      </c>
      <c r="K33" s="20">
        <f t="shared" si="5"/>
        <v>0.66195076669187924</v>
      </c>
      <c r="L33" s="33">
        <f t="shared" si="6"/>
        <v>4.2636542867806049E-2</v>
      </c>
    </row>
    <row r="34" spans="1:12" x14ac:dyDescent="0.4">
      <c r="A34" s="86" t="s">
        <v>82</v>
      </c>
      <c r="B34" s="68">
        <v>34377</v>
      </c>
      <c r="C34" s="68">
        <v>29560</v>
      </c>
      <c r="D34" s="38">
        <f t="shared" si="0"/>
        <v>1.1629566982408661</v>
      </c>
      <c r="E34" s="17">
        <f t="shared" si="1"/>
        <v>4817</v>
      </c>
      <c r="F34" s="68">
        <v>47104</v>
      </c>
      <c r="G34" s="64">
        <v>41685</v>
      </c>
      <c r="H34" s="23">
        <f t="shared" si="2"/>
        <v>1.1299988005277677</v>
      </c>
      <c r="I34" s="18">
        <f t="shared" si="3"/>
        <v>5419</v>
      </c>
      <c r="J34" s="27">
        <f t="shared" si="4"/>
        <v>0.72981063179347827</v>
      </c>
      <c r="K34" s="27">
        <f t="shared" si="5"/>
        <v>0.70912798368717767</v>
      </c>
      <c r="L34" s="32">
        <f t="shared" si="6"/>
        <v>2.0682648106300605E-2</v>
      </c>
    </row>
    <row r="35" spans="1:12" x14ac:dyDescent="0.4">
      <c r="A35" s="86" t="s">
        <v>150</v>
      </c>
      <c r="B35" s="64">
        <v>6953</v>
      </c>
      <c r="C35" s="64">
        <v>8050</v>
      </c>
      <c r="D35" s="25">
        <f t="shared" si="0"/>
        <v>0.86372670807453411</v>
      </c>
      <c r="E35" s="17">
        <f t="shared" si="1"/>
        <v>-1097</v>
      </c>
      <c r="F35" s="64">
        <v>8619</v>
      </c>
      <c r="G35" s="64">
        <v>11291</v>
      </c>
      <c r="H35" s="23">
        <f t="shared" si="2"/>
        <v>0.76335134177663622</v>
      </c>
      <c r="I35" s="18">
        <f t="shared" si="3"/>
        <v>-2672</v>
      </c>
      <c r="J35" s="27">
        <f t="shared" si="4"/>
        <v>0.8067061143984221</v>
      </c>
      <c r="K35" s="27">
        <f t="shared" si="5"/>
        <v>0.71295722256664595</v>
      </c>
      <c r="L35" s="32">
        <f t="shared" si="6"/>
        <v>9.3748891831776149E-2</v>
      </c>
    </row>
    <row r="36" spans="1:12" x14ac:dyDescent="0.4">
      <c r="A36" s="86" t="s">
        <v>149</v>
      </c>
      <c r="B36" s="64">
        <v>5418</v>
      </c>
      <c r="C36" s="64">
        <v>3103</v>
      </c>
      <c r="D36" s="25">
        <f t="shared" si="0"/>
        <v>1.7460522075410894</v>
      </c>
      <c r="E36" s="17">
        <f t="shared" si="1"/>
        <v>2315</v>
      </c>
      <c r="F36" s="64">
        <v>9094</v>
      </c>
      <c r="G36" s="64">
        <v>5760</v>
      </c>
      <c r="H36" s="23">
        <f t="shared" si="2"/>
        <v>1.5788194444444446</v>
      </c>
      <c r="I36" s="18">
        <f t="shared" si="3"/>
        <v>3334</v>
      </c>
      <c r="J36" s="27">
        <f t="shared" si="4"/>
        <v>0.59577743567187158</v>
      </c>
      <c r="K36" s="27">
        <f t="shared" si="5"/>
        <v>0.53871527777777772</v>
      </c>
      <c r="L36" s="32">
        <f t="shared" si="6"/>
        <v>5.7062157894093857E-2</v>
      </c>
    </row>
    <row r="37" spans="1:12" x14ac:dyDescent="0.4">
      <c r="A37" s="86" t="s">
        <v>80</v>
      </c>
      <c r="B37" s="64">
        <v>12418</v>
      </c>
      <c r="C37" s="64">
        <v>11244</v>
      </c>
      <c r="D37" s="25">
        <f t="shared" si="0"/>
        <v>1.1044112415510494</v>
      </c>
      <c r="E37" s="17">
        <f t="shared" si="1"/>
        <v>1174</v>
      </c>
      <c r="F37" s="64">
        <v>17069</v>
      </c>
      <c r="G37" s="64">
        <v>17473</v>
      </c>
      <c r="H37" s="23">
        <f t="shared" si="2"/>
        <v>0.97687861271676302</v>
      </c>
      <c r="I37" s="18">
        <f t="shared" si="3"/>
        <v>-404</v>
      </c>
      <c r="J37" s="27">
        <f t="shared" si="4"/>
        <v>0.72751772218641986</v>
      </c>
      <c r="K37" s="27">
        <f t="shared" si="5"/>
        <v>0.64350712527900189</v>
      </c>
      <c r="L37" s="32">
        <f t="shared" si="6"/>
        <v>8.4010596907417967E-2</v>
      </c>
    </row>
    <row r="38" spans="1:12" x14ac:dyDescent="0.4">
      <c r="A38" s="86" t="s">
        <v>81</v>
      </c>
      <c r="B38" s="64">
        <v>6690</v>
      </c>
      <c r="C38" s="64">
        <v>5917</v>
      </c>
      <c r="D38" s="25">
        <f t="shared" si="0"/>
        <v>1.130640527294237</v>
      </c>
      <c r="E38" s="17">
        <f t="shared" si="1"/>
        <v>773</v>
      </c>
      <c r="F38" s="64">
        <v>9864</v>
      </c>
      <c r="G38" s="64">
        <v>10291</v>
      </c>
      <c r="H38" s="23">
        <f t="shared" si="2"/>
        <v>0.95850743367991453</v>
      </c>
      <c r="I38" s="18">
        <f t="shared" si="3"/>
        <v>-427</v>
      </c>
      <c r="J38" s="27">
        <f t="shared" si="4"/>
        <v>0.67822384428223847</v>
      </c>
      <c r="K38" s="27">
        <f t="shared" si="5"/>
        <v>0.57496841900689921</v>
      </c>
      <c r="L38" s="32">
        <f t="shared" si="6"/>
        <v>0.10325542527533926</v>
      </c>
    </row>
    <row r="39" spans="1:12" x14ac:dyDescent="0.4">
      <c r="A39" s="86" t="s">
        <v>79</v>
      </c>
      <c r="B39" s="67">
        <v>2684</v>
      </c>
      <c r="C39" s="64">
        <v>2812</v>
      </c>
      <c r="D39" s="25">
        <f t="shared" si="0"/>
        <v>0.95448079658605978</v>
      </c>
      <c r="E39" s="17">
        <f t="shared" si="1"/>
        <v>-128</v>
      </c>
      <c r="F39" s="64">
        <v>2808</v>
      </c>
      <c r="G39" s="64">
        <v>2880</v>
      </c>
      <c r="H39" s="23">
        <f t="shared" si="2"/>
        <v>0.97499999999999998</v>
      </c>
      <c r="I39" s="18">
        <f t="shared" si="3"/>
        <v>-72</v>
      </c>
      <c r="J39" s="27">
        <f t="shared" si="4"/>
        <v>0.95584045584045585</v>
      </c>
      <c r="K39" s="27">
        <f t="shared" si="5"/>
        <v>0.97638888888888886</v>
      </c>
      <c r="L39" s="32">
        <f t="shared" si="6"/>
        <v>-2.0548433048433012E-2</v>
      </c>
    </row>
    <row r="40" spans="1:12" x14ac:dyDescent="0.4">
      <c r="A40" s="86" t="s">
        <v>148</v>
      </c>
      <c r="B40" s="66">
        <v>1633</v>
      </c>
      <c r="C40" s="69">
        <v>3000</v>
      </c>
      <c r="D40" s="25">
        <f t="shared" si="0"/>
        <v>0.54433333333333334</v>
      </c>
      <c r="E40" s="17">
        <f t="shared" si="1"/>
        <v>-1367</v>
      </c>
      <c r="F40" s="64">
        <v>1660</v>
      </c>
      <c r="G40" s="64">
        <v>3666</v>
      </c>
      <c r="H40" s="23">
        <f t="shared" si="2"/>
        <v>0.45280960174577195</v>
      </c>
      <c r="I40" s="18">
        <f t="shared" si="3"/>
        <v>-2006</v>
      </c>
      <c r="J40" s="27">
        <f t="shared" si="4"/>
        <v>0.98373493975903614</v>
      </c>
      <c r="K40" s="27">
        <f t="shared" si="5"/>
        <v>0.81833060556464809</v>
      </c>
      <c r="L40" s="32">
        <f t="shared" si="6"/>
        <v>0.16540433419438805</v>
      </c>
    </row>
    <row r="41" spans="1:12" x14ac:dyDescent="0.4">
      <c r="A41" s="86" t="s">
        <v>78</v>
      </c>
      <c r="B41" s="64">
        <v>2429</v>
      </c>
      <c r="C41" s="64">
        <v>2359</v>
      </c>
      <c r="D41" s="25">
        <f t="shared" si="0"/>
        <v>1.029673590504451</v>
      </c>
      <c r="E41" s="17">
        <f t="shared" si="1"/>
        <v>70</v>
      </c>
      <c r="F41" s="64">
        <v>2790</v>
      </c>
      <c r="G41" s="64">
        <v>2880</v>
      </c>
      <c r="H41" s="23">
        <f t="shared" si="2"/>
        <v>0.96875</v>
      </c>
      <c r="I41" s="18">
        <f t="shared" si="3"/>
        <v>-90</v>
      </c>
      <c r="J41" s="27">
        <f t="shared" si="4"/>
        <v>0.8706093189964158</v>
      </c>
      <c r="K41" s="27">
        <f t="shared" si="5"/>
        <v>0.81909722222222225</v>
      </c>
      <c r="L41" s="32">
        <f t="shared" si="6"/>
        <v>5.151209677419355E-2</v>
      </c>
    </row>
    <row r="42" spans="1:12" x14ac:dyDescent="0.4">
      <c r="A42" s="87" t="s">
        <v>77</v>
      </c>
      <c r="B42" s="65">
        <v>1226</v>
      </c>
      <c r="C42" s="65">
        <v>1706</v>
      </c>
      <c r="D42" s="25">
        <f t="shared" si="0"/>
        <v>0.7186400937866354</v>
      </c>
      <c r="E42" s="17">
        <f t="shared" si="1"/>
        <v>-480</v>
      </c>
      <c r="F42" s="65">
        <v>2790</v>
      </c>
      <c r="G42" s="65">
        <v>2880</v>
      </c>
      <c r="H42" s="23">
        <f t="shared" si="2"/>
        <v>0.96875</v>
      </c>
      <c r="I42" s="18">
        <f t="shared" si="3"/>
        <v>-90</v>
      </c>
      <c r="J42" s="27">
        <f t="shared" si="4"/>
        <v>0.43942652329749105</v>
      </c>
      <c r="K42" s="23">
        <f t="shared" si="5"/>
        <v>0.59236111111111112</v>
      </c>
      <c r="L42" s="22">
        <f t="shared" si="6"/>
        <v>-0.15293458781362007</v>
      </c>
    </row>
    <row r="43" spans="1:12" x14ac:dyDescent="0.4">
      <c r="A43" s="86" t="s">
        <v>95</v>
      </c>
      <c r="B43" s="64">
        <v>710</v>
      </c>
      <c r="C43" s="64">
        <v>702</v>
      </c>
      <c r="D43" s="25">
        <f t="shared" si="0"/>
        <v>1.0113960113960114</v>
      </c>
      <c r="E43" s="18">
        <f t="shared" si="1"/>
        <v>8</v>
      </c>
      <c r="F43" s="64">
        <v>1660</v>
      </c>
      <c r="G43" s="64">
        <v>1658</v>
      </c>
      <c r="H43" s="23">
        <f t="shared" si="2"/>
        <v>1.0012062726176116</v>
      </c>
      <c r="I43" s="18">
        <f t="shared" si="3"/>
        <v>2</v>
      </c>
      <c r="J43" s="27">
        <f t="shared" si="4"/>
        <v>0.42771084337349397</v>
      </c>
      <c r="K43" s="27">
        <f t="shared" si="5"/>
        <v>0.42340168878166468</v>
      </c>
      <c r="L43" s="32">
        <f t="shared" si="6"/>
        <v>4.3091545918292895E-3</v>
      </c>
    </row>
    <row r="44" spans="1:12" x14ac:dyDescent="0.4">
      <c r="A44" s="86" t="s">
        <v>92</v>
      </c>
      <c r="B44" s="64">
        <v>1479</v>
      </c>
      <c r="C44" s="64">
        <v>1385</v>
      </c>
      <c r="D44" s="25">
        <f t="shared" si="0"/>
        <v>1.0678700361010831</v>
      </c>
      <c r="E44" s="18">
        <f t="shared" si="1"/>
        <v>94</v>
      </c>
      <c r="F44" s="64">
        <v>2995</v>
      </c>
      <c r="G44" s="64">
        <v>2880</v>
      </c>
      <c r="H44" s="27">
        <f t="shared" si="2"/>
        <v>1.0399305555555556</v>
      </c>
      <c r="I44" s="18">
        <f t="shared" si="3"/>
        <v>115</v>
      </c>
      <c r="J44" s="27">
        <f t="shared" si="4"/>
        <v>0.49382303839732888</v>
      </c>
      <c r="K44" s="27">
        <f t="shared" si="5"/>
        <v>0.48090277777777779</v>
      </c>
      <c r="L44" s="32">
        <f t="shared" si="6"/>
        <v>1.2920260619551094E-2</v>
      </c>
    </row>
    <row r="45" spans="1:12" x14ac:dyDescent="0.4">
      <c r="A45" s="86" t="s">
        <v>74</v>
      </c>
      <c r="B45" s="64">
        <v>2423</v>
      </c>
      <c r="C45" s="64">
        <v>2415</v>
      </c>
      <c r="D45" s="25">
        <f t="shared" si="0"/>
        <v>1.003312629399586</v>
      </c>
      <c r="E45" s="18">
        <f t="shared" si="1"/>
        <v>8</v>
      </c>
      <c r="F45" s="64">
        <v>3780</v>
      </c>
      <c r="G45" s="64">
        <v>3780</v>
      </c>
      <c r="H45" s="27">
        <f t="shared" si="2"/>
        <v>1</v>
      </c>
      <c r="I45" s="18">
        <f t="shared" si="3"/>
        <v>0</v>
      </c>
      <c r="J45" s="27">
        <f t="shared" si="4"/>
        <v>0.64100529100529102</v>
      </c>
      <c r="K45" s="27">
        <f t="shared" si="5"/>
        <v>0.63888888888888884</v>
      </c>
      <c r="L45" s="32">
        <f t="shared" si="6"/>
        <v>2.1164021164021829E-3</v>
      </c>
    </row>
    <row r="46" spans="1:12" x14ac:dyDescent="0.4">
      <c r="A46" s="86" t="s">
        <v>76</v>
      </c>
      <c r="B46" s="64">
        <v>711</v>
      </c>
      <c r="C46" s="64">
        <v>540</v>
      </c>
      <c r="D46" s="25">
        <f t="shared" si="0"/>
        <v>1.3166666666666667</v>
      </c>
      <c r="E46" s="18">
        <f t="shared" si="1"/>
        <v>171</v>
      </c>
      <c r="F46" s="64">
        <v>1267</v>
      </c>
      <c r="G46" s="64">
        <v>1260</v>
      </c>
      <c r="H46" s="27">
        <f t="shared" si="2"/>
        <v>1.0055555555555555</v>
      </c>
      <c r="I46" s="18">
        <f t="shared" si="3"/>
        <v>7</v>
      </c>
      <c r="J46" s="27">
        <f t="shared" si="4"/>
        <v>0.56116811365430153</v>
      </c>
      <c r="K46" s="27">
        <f t="shared" si="5"/>
        <v>0.42857142857142855</v>
      </c>
      <c r="L46" s="32">
        <f t="shared" si="6"/>
        <v>0.13259668508287298</v>
      </c>
    </row>
    <row r="47" spans="1:12" x14ac:dyDescent="0.4">
      <c r="A47" s="86" t="s">
        <v>75</v>
      </c>
      <c r="B47" s="64">
        <v>850</v>
      </c>
      <c r="C47" s="64">
        <v>887</v>
      </c>
      <c r="D47" s="25">
        <f t="shared" si="0"/>
        <v>0.95828635851183763</v>
      </c>
      <c r="E47" s="18">
        <f t="shared" si="1"/>
        <v>-37</v>
      </c>
      <c r="F47" s="64">
        <v>1260</v>
      </c>
      <c r="G47" s="64">
        <v>1260</v>
      </c>
      <c r="H47" s="27">
        <f t="shared" si="2"/>
        <v>1</v>
      </c>
      <c r="I47" s="18">
        <f t="shared" si="3"/>
        <v>0</v>
      </c>
      <c r="J47" s="27">
        <f t="shared" si="4"/>
        <v>0.67460317460317465</v>
      </c>
      <c r="K47" s="27">
        <f t="shared" si="5"/>
        <v>0.70396825396825402</v>
      </c>
      <c r="L47" s="32">
        <f t="shared" si="6"/>
        <v>-2.9365079365079372E-2</v>
      </c>
    </row>
    <row r="48" spans="1:12" x14ac:dyDescent="0.4">
      <c r="A48" s="86" t="s">
        <v>147</v>
      </c>
      <c r="B48" s="64">
        <v>861</v>
      </c>
      <c r="C48" s="64">
        <v>785</v>
      </c>
      <c r="D48" s="25">
        <f t="shared" si="0"/>
        <v>1.0968152866242038</v>
      </c>
      <c r="E48" s="18">
        <f t="shared" si="1"/>
        <v>76</v>
      </c>
      <c r="F48" s="64">
        <v>1660</v>
      </c>
      <c r="G48" s="64">
        <v>1660</v>
      </c>
      <c r="H48" s="27">
        <f t="shared" si="2"/>
        <v>1</v>
      </c>
      <c r="I48" s="18">
        <f t="shared" si="3"/>
        <v>0</v>
      </c>
      <c r="J48" s="27">
        <f t="shared" si="4"/>
        <v>0.51867469879518069</v>
      </c>
      <c r="K48" s="27">
        <f t="shared" si="5"/>
        <v>0.47289156626506024</v>
      </c>
      <c r="L48" s="32">
        <f t="shared" si="6"/>
        <v>4.5783132530120452E-2</v>
      </c>
    </row>
    <row r="49" spans="1:12" x14ac:dyDescent="0.4">
      <c r="A49" s="86" t="s">
        <v>98</v>
      </c>
      <c r="B49" s="64">
        <v>1040</v>
      </c>
      <c r="C49" s="64">
        <v>684</v>
      </c>
      <c r="D49" s="25">
        <f t="shared" si="0"/>
        <v>1.5204678362573099</v>
      </c>
      <c r="E49" s="18">
        <f t="shared" si="1"/>
        <v>356</v>
      </c>
      <c r="F49" s="64">
        <v>1260</v>
      </c>
      <c r="G49" s="64">
        <v>1260</v>
      </c>
      <c r="H49" s="27">
        <f t="shared" si="2"/>
        <v>1</v>
      </c>
      <c r="I49" s="18">
        <f t="shared" si="3"/>
        <v>0</v>
      </c>
      <c r="J49" s="27">
        <f t="shared" si="4"/>
        <v>0.82539682539682535</v>
      </c>
      <c r="K49" s="27">
        <f t="shared" si="5"/>
        <v>0.54285714285714282</v>
      </c>
      <c r="L49" s="32">
        <f t="shared" si="6"/>
        <v>0.28253968253968254</v>
      </c>
    </row>
    <row r="50" spans="1:12" x14ac:dyDescent="0.4">
      <c r="A50" s="86" t="s">
        <v>146</v>
      </c>
      <c r="B50" s="64">
        <v>716</v>
      </c>
      <c r="C50" s="64">
        <v>840</v>
      </c>
      <c r="D50" s="25">
        <f t="shared" si="0"/>
        <v>0.85238095238095235</v>
      </c>
      <c r="E50" s="18">
        <f t="shared" si="1"/>
        <v>-124</v>
      </c>
      <c r="F50" s="64">
        <v>1260</v>
      </c>
      <c r="G50" s="64">
        <v>1260</v>
      </c>
      <c r="H50" s="27">
        <f t="shared" si="2"/>
        <v>1</v>
      </c>
      <c r="I50" s="18">
        <f t="shared" si="3"/>
        <v>0</v>
      </c>
      <c r="J50" s="27">
        <f t="shared" si="4"/>
        <v>0.56825396825396823</v>
      </c>
      <c r="K50" s="27">
        <f t="shared" si="5"/>
        <v>0.66666666666666663</v>
      </c>
      <c r="L50" s="32">
        <f t="shared" si="6"/>
        <v>-9.8412698412698396E-2</v>
      </c>
    </row>
    <row r="51" spans="1:12" x14ac:dyDescent="0.4">
      <c r="A51" s="86" t="s">
        <v>145</v>
      </c>
      <c r="B51" s="64">
        <v>797</v>
      </c>
      <c r="C51" s="64">
        <v>515</v>
      </c>
      <c r="D51" s="25">
        <f t="shared" si="0"/>
        <v>1.5475728155339805</v>
      </c>
      <c r="E51" s="18">
        <f t="shared" si="1"/>
        <v>282</v>
      </c>
      <c r="F51" s="64">
        <v>1260</v>
      </c>
      <c r="G51" s="64">
        <v>1260</v>
      </c>
      <c r="H51" s="27">
        <f t="shared" si="2"/>
        <v>1</v>
      </c>
      <c r="I51" s="18">
        <f t="shared" si="3"/>
        <v>0</v>
      </c>
      <c r="J51" s="27">
        <f t="shared" si="4"/>
        <v>0.63253968253968251</v>
      </c>
      <c r="K51" s="27">
        <f t="shared" si="5"/>
        <v>0.40873015873015872</v>
      </c>
      <c r="L51" s="32">
        <f t="shared" si="6"/>
        <v>0.22380952380952379</v>
      </c>
    </row>
    <row r="52" spans="1:12" x14ac:dyDescent="0.4">
      <c r="A52" s="85" t="s">
        <v>144</v>
      </c>
      <c r="B52" s="61">
        <v>755</v>
      </c>
      <c r="C52" s="61">
        <v>510</v>
      </c>
      <c r="D52" s="60">
        <f t="shared" si="0"/>
        <v>1.4803921568627452</v>
      </c>
      <c r="E52" s="16">
        <f t="shared" si="1"/>
        <v>245</v>
      </c>
      <c r="F52" s="61">
        <v>1260</v>
      </c>
      <c r="G52" s="61">
        <v>1260</v>
      </c>
      <c r="H52" s="36">
        <f t="shared" si="2"/>
        <v>1</v>
      </c>
      <c r="I52" s="16">
        <f t="shared" si="3"/>
        <v>0</v>
      </c>
      <c r="J52" s="36">
        <f t="shared" si="4"/>
        <v>0.59920634920634919</v>
      </c>
      <c r="K52" s="36">
        <f t="shared" si="5"/>
        <v>0.40476190476190477</v>
      </c>
      <c r="L52" s="35">
        <f t="shared" si="6"/>
        <v>0.19444444444444442</v>
      </c>
    </row>
    <row r="53" spans="1:12" x14ac:dyDescent="0.4">
      <c r="C53" s="12"/>
      <c r="D53" s="14"/>
      <c r="E53" s="14"/>
      <c r="F53" s="12"/>
      <c r="G53" s="12"/>
      <c r="H53" s="14"/>
      <c r="I53" s="14"/>
      <c r="J53" s="12"/>
      <c r="K53" s="12"/>
    </row>
    <row r="54" spans="1:12" x14ac:dyDescent="0.4">
      <c r="C54" s="12"/>
      <c r="D54" s="14"/>
      <c r="E54" s="14"/>
      <c r="F54" s="12"/>
      <c r="G54" s="12"/>
      <c r="H54" s="14"/>
      <c r="I54" s="14"/>
      <c r="J54" s="12"/>
      <c r="K54" s="12"/>
    </row>
    <row r="55" spans="1:12" x14ac:dyDescent="0.4">
      <c r="C55" s="12"/>
      <c r="E55" s="14"/>
      <c r="G55" s="12"/>
      <c r="I55" s="14"/>
      <c r="K55" s="12"/>
    </row>
    <row r="56" spans="1:12" x14ac:dyDescent="0.4">
      <c r="C56" s="12"/>
      <c r="E56" s="14"/>
      <c r="G56" s="12"/>
      <c r="I56" s="14"/>
      <c r="K56" s="12"/>
    </row>
    <row r="57" spans="1:12" x14ac:dyDescent="0.4">
      <c r="C57" s="12"/>
      <c r="E57" s="14"/>
      <c r="G57" s="12"/>
      <c r="I57" s="14"/>
      <c r="K57" s="12"/>
    </row>
    <row r="58" spans="1:12" x14ac:dyDescent="0.4">
      <c r="C58" s="12"/>
      <c r="E58" s="14"/>
      <c r="G58" s="12"/>
      <c r="I58" s="14"/>
      <c r="K58" s="12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2005年月間（上中下旬）動向12月</oddHeader>
    <oddFooter>&amp;L沖縄県&amp;C&amp;P ﾍﾟｰｼﾞ&amp;R&amp;D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12月(中旬)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141</v>
      </c>
      <c r="C4" s="177" t="s">
        <v>241</v>
      </c>
      <c r="D4" s="176" t="s">
        <v>87</v>
      </c>
      <c r="E4" s="176"/>
      <c r="F4" s="173" t="str">
        <f>+B4</f>
        <v>(05'12/11～20)</v>
      </c>
      <c r="G4" s="173" t="str">
        <f>+C4</f>
        <v>(04'12/11～20)</v>
      </c>
      <c r="H4" s="176" t="s">
        <v>87</v>
      </c>
      <c r="I4" s="176"/>
      <c r="J4" s="173" t="str">
        <f>+B4</f>
        <v>(05'12/11～20)</v>
      </c>
      <c r="K4" s="173" t="str">
        <f>+C4</f>
        <v>(04'12/11～20)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+B7+B33</f>
        <v>127289</v>
      </c>
      <c r="C6" s="43">
        <f>+C7+C33</f>
        <v>120462</v>
      </c>
      <c r="D6" s="20">
        <f t="shared" ref="D6:D52" si="0">+B6/C6</f>
        <v>1.0566734737925654</v>
      </c>
      <c r="E6" s="21">
        <f t="shared" ref="E6:E52" si="1">+B6-C6</f>
        <v>6827</v>
      </c>
      <c r="F6" s="43">
        <f>+F7+F33</f>
        <v>222354</v>
      </c>
      <c r="G6" s="43">
        <f>+G7+G33</f>
        <v>212440</v>
      </c>
      <c r="H6" s="20">
        <f t="shared" ref="H6:H52" si="2">+F6/G6</f>
        <v>1.0466672942948598</v>
      </c>
      <c r="I6" s="21">
        <f t="shared" ref="I6:I52" si="3">+F6-G6</f>
        <v>9914</v>
      </c>
      <c r="J6" s="20">
        <f t="shared" ref="J6:J52" si="4">+B6/F6</f>
        <v>0.5724610306088489</v>
      </c>
      <c r="K6" s="20">
        <f t="shared" ref="K6:K52" si="5">+C6/G6</f>
        <v>0.56704010544153638</v>
      </c>
      <c r="L6" s="33">
        <f t="shared" ref="L6:L52" si="6">+J6-K6</f>
        <v>5.4209251673125181E-3</v>
      </c>
    </row>
    <row r="7" spans="1:12" s="13" customFormat="1" x14ac:dyDescent="0.4">
      <c r="A7" s="84" t="s">
        <v>84</v>
      </c>
      <c r="B7" s="43">
        <f>+B8+B15+B30</f>
        <v>60547</v>
      </c>
      <c r="C7" s="43">
        <f>+C8+C15+C30</f>
        <v>57601</v>
      </c>
      <c r="D7" s="20">
        <f t="shared" si="0"/>
        <v>1.0511449454002535</v>
      </c>
      <c r="E7" s="21">
        <f t="shared" si="1"/>
        <v>2946</v>
      </c>
      <c r="F7" s="43">
        <f>+F8+F15+F30</f>
        <v>102636</v>
      </c>
      <c r="G7" s="43">
        <f>+G8+G15+G30</f>
        <v>96422</v>
      </c>
      <c r="H7" s="20">
        <f t="shared" si="2"/>
        <v>1.0644458733484059</v>
      </c>
      <c r="I7" s="21">
        <f t="shared" si="3"/>
        <v>6214</v>
      </c>
      <c r="J7" s="20">
        <f t="shared" si="4"/>
        <v>0.58991971627888851</v>
      </c>
      <c r="K7" s="20">
        <f t="shared" si="5"/>
        <v>0.5973844143452739</v>
      </c>
      <c r="L7" s="33">
        <f t="shared" si="6"/>
        <v>-7.464698066385389E-3</v>
      </c>
    </row>
    <row r="8" spans="1:12" x14ac:dyDescent="0.4">
      <c r="A8" s="110" t="s">
        <v>91</v>
      </c>
      <c r="B8" s="46">
        <f>SUM(B9:B14)</f>
        <v>50304</v>
      </c>
      <c r="C8" s="46">
        <f>SUM(C9:C14)</f>
        <v>47270</v>
      </c>
      <c r="D8" s="38">
        <f t="shared" si="0"/>
        <v>1.0641844721810874</v>
      </c>
      <c r="E8" s="109">
        <f t="shared" si="1"/>
        <v>3034</v>
      </c>
      <c r="F8" s="46">
        <f>SUM(F9:F14)</f>
        <v>83895</v>
      </c>
      <c r="G8" s="46">
        <f>SUM(G9:G14)</f>
        <v>77642</v>
      </c>
      <c r="H8" s="38">
        <f t="shared" si="2"/>
        <v>1.0805363076685299</v>
      </c>
      <c r="I8" s="109">
        <f t="shared" si="3"/>
        <v>6253</v>
      </c>
      <c r="J8" s="38">
        <f t="shared" si="4"/>
        <v>0.59960665117110679</v>
      </c>
      <c r="K8" s="38">
        <f t="shared" si="5"/>
        <v>0.60881996857371012</v>
      </c>
      <c r="L8" s="108">
        <f t="shared" si="6"/>
        <v>-9.2133174026033382E-3</v>
      </c>
    </row>
    <row r="9" spans="1:12" x14ac:dyDescent="0.4">
      <c r="A9" s="88" t="s">
        <v>82</v>
      </c>
      <c r="B9" s="47">
        <f>'[12]12月動向(20)'!B8-'12月(上旬)'!B9</f>
        <v>29680</v>
      </c>
      <c r="C9" s="47">
        <f>'[12]12月動向(20)'!C8-'12月(上旬)'!C9</f>
        <v>27838</v>
      </c>
      <c r="D9" s="25">
        <f t="shared" si="0"/>
        <v>1.0661685465909907</v>
      </c>
      <c r="E9" s="26">
        <f t="shared" si="1"/>
        <v>1842</v>
      </c>
      <c r="F9" s="47">
        <f>'[12]12月動向(20)'!F8-'12月(上旬)'!F9</f>
        <v>46127</v>
      </c>
      <c r="G9" s="47">
        <f>'[12]12月動向(20)'!G8-'12月(上旬)'!G9</f>
        <v>45422</v>
      </c>
      <c r="H9" s="25">
        <f t="shared" si="2"/>
        <v>1.0155211131169917</v>
      </c>
      <c r="I9" s="26">
        <f t="shared" si="3"/>
        <v>705</v>
      </c>
      <c r="J9" s="25">
        <f t="shared" si="4"/>
        <v>0.64344093481041476</v>
      </c>
      <c r="K9" s="25">
        <f t="shared" si="5"/>
        <v>0.61287481836995283</v>
      </c>
      <c r="L9" s="24">
        <f t="shared" si="6"/>
        <v>3.0566116440461921E-2</v>
      </c>
    </row>
    <row r="10" spans="1:12" x14ac:dyDescent="0.4">
      <c r="A10" s="86" t="s">
        <v>83</v>
      </c>
      <c r="B10" s="47">
        <f>'[12]12月動向(20)'!B9-'12月(上旬)'!B10</f>
        <v>5192</v>
      </c>
      <c r="C10" s="47">
        <f>'[12]12月動向(20)'!C9-'12月(上旬)'!C10</f>
        <v>6570</v>
      </c>
      <c r="D10" s="27">
        <f t="shared" si="0"/>
        <v>0.79025875190258754</v>
      </c>
      <c r="E10" s="18">
        <f t="shared" si="1"/>
        <v>-1378</v>
      </c>
      <c r="F10" s="47">
        <f>'[12]12月動向(20)'!F9-'12月(上旬)'!F10</f>
        <v>9648</v>
      </c>
      <c r="G10" s="47">
        <f>'[12]12月動向(20)'!G9-'12月(上旬)'!G10</f>
        <v>10860</v>
      </c>
      <c r="H10" s="27">
        <f t="shared" si="2"/>
        <v>0.88839779005524866</v>
      </c>
      <c r="I10" s="18">
        <f t="shared" si="3"/>
        <v>-1212</v>
      </c>
      <c r="J10" s="27">
        <f t="shared" si="4"/>
        <v>0.53814262023217252</v>
      </c>
      <c r="K10" s="27">
        <f t="shared" si="5"/>
        <v>0.60497237569060769</v>
      </c>
      <c r="L10" s="32">
        <f t="shared" si="6"/>
        <v>-6.6829755458435169E-2</v>
      </c>
    </row>
    <row r="11" spans="1:12" x14ac:dyDescent="0.4">
      <c r="A11" s="86" t="s">
        <v>96</v>
      </c>
      <c r="B11" s="47">
        <f>'[12]12月動向(20)'!B10-'12月(上旬)'!B11</f>
        <v>3251</v>
      </c>
      <c r="C11" s="47">
        <f>'[12]12月動向(20)'!C10-'12月(上旬)'!C11</f>
        <v>1319</v>
      </c>
      <c r="D11" s="27">
        <f t="shared" si="0"/>
        <v>2.4647460197119031</v>
      </c>
      <c r="E11" s="18">
        <f t="shared" si="1"/>
        <v>1932</v>
      </c>
      <c r="F11" s="47">
        <f>'[12]12月動向(20)'!F10-'12月(上旬)'!F11</f>
        <v>6363</v>
      </c>
      <c r="G11" s="47">
        <f>'[12]12月動向(20)'!G10-'12月(上旬)'!G11</f>
        <v>2700</v>
      </c>
      <c r="H11" s="27">
        <f t="shared" si="2"/>
        <v>2.3566666666666665</v>
      </c>
      <c r="I11" s="18">
        <f t="shared" si="3"/>
        <v>3663</v>
      </c>
      <c r="J11" s="27">
        <f t="shared" si="4"/>
        <v>0.51092252082351097</v>
      </c>
      <c r="K11" s="27">
        <f t="shared" si="5"/>
        <v>0.48851851851851852</v>
      </c>
      <c r="L11" s="32">
        <f t="shared" si="6"/>
        <v>2.2404002304992454E-2</v>
      </c>
    </row>
    <row r="12" spans="1:12" x14ac:dyDescent="0.4">
      <c r="A12" s="86" t="s">
        <v>80</v>
      </c>
      <c r="B12" s="47">
        <f>'[12]12月動向(20)'!B11-'12月(上旬)'!B12</f>
        <v>5984</v>
      </c>
      <c r="C12" s="47">
        <f>'[12]12月動向(20)'!C11-'12月(上旬)'!C12</f>
        <v>5827</v>
      </c>
      <c r="D12" s="27">
        <f t="shared" si="0"/>
        <v>1.026943538699159</v>
      </c>
      <c r="E12" s="18">
        <f t="shared" si="1"/>
        <v>157</v>
      </c>
      <c r="F12" s="47">
        <f>'[12]12月動向(20)'!F11-'12月(上旬)'!F12</f>
        <v>9069</v>
      </c>
      <c r="G12" s="47">
        <f>'[12]12月動向(20)'!G11-'12月(上旬)'!G12</f>
        <v>9600</v>
      </c>
      <c r="H12" s="27">
        <f t="shared" si="2"/>
        <v>0.94468750000000001</v>
      </c>
      <c r="I12" s="18">
        <f t="shared" si="3"/>
        <v>-531</v>
      </c>
      <c r="J12" s="27">
        <f t="shared" si="4"/>
        <v>0.65983019075973093</v>
      </c>
      <c r="K12" s="27">
        <f t="shared" si="5"/>
        <v>0.60697916666666663</v>
      </c>
      <c r="L12" s="32">
        <f t="shared" si="6"/>
        <v>5.2851024093064303E-2</v>
      </c>
    </row>
    <row r="13" spans="1:12" x14ac:dyDescent="0.4">
      <c r="A13" s="86" t="s">
        <v>81</v>
      </c>
      <c r="B13" s="47">
        <f>'[12]12月動向(20)'!B12-'12月(上旬)'!B13</f>
        <v>4422</v>
      </c>
      <c r="C13" s="47">
        <f>'[12]12月動向(20)'!C12-'12月(上旬)'!C13</f>
        <v>4491</v>
      </c>
      <c r="D13" s="27">
        <f t="shared" si="0"/>
        <v>0.9846359385437542</v>
      </c>
      <c r="E13" s="18">
        <f t="shared" si="1"/>
        <v>-69</v>
      </c>
      <c r="F13" s="47">
        <f>'[12]12月動向(20)'!F12-'12月(上旬)'!F13</f>
        <v>10078</v>
      </c>
      <c r="G13" s="47">
        <f>'[12]12月動向(20)'!G12-'12月(上旬)'!G13</f>
        <v>6900</v>
      </c>
      <c r="H13" s="27">
        <f t="shared" si="2"/>
        <v>1.4605797101449276</v>
      </c>
      <c r="I13" s="18">
        <f t="shared" si="3"/>
        <v>3178</v>
      </c>
      <c r="J13" s="27">
        <f t="shared" si="4"/>
        <v>0.4387775352252431</v>
      </c>
      <c r="K13" s="27">
        <f t="shared" si="5"/>
        <v>0.65086956521739125</v>
      </c>
      <c r="L13" s="32">
        <f t="shared" si="6"/>
        <v>-0.21209202999214816</v>
      </c>
    </row>
    <row r="14" spans="1:12" x14ac:dyDescent="0.4">
      <c r="A14" s="89" t="s">
        <v>165</v>
      </c>
      <c r="B14" s="47">
        <f>'[12]12月動向(20)'!B13-'12月(上旬)'!B14</f>
        <v>1775</v>
      </c>
      <c r="C14" s="47">
        <f>'[12]12月動向(20)'!C13-'12月(上旬)'!C14</f>
        <v>1225</v>
      </c>
      <c r="D14" s="29">
        <f t="shared" si="0"/>
        <v>1.4489795918367347</v>
      </c>
      <c r="E14" s="28">
        <f t="shared" si="1"/>
        <v>550</v>
      </c>
      <c r="F14" s="47">
        <f>'[12]12月動向(20)'!F13-'12月(上旬)'!F14</f>
        <v>2610</v>
      </c>
      <c r="G14" s="47">
        <f>'[12]12月動向(20)'!G13-'12月(上旬)'!G14</f>
        <v>2160</v>
      </c>
      <c r="H14" s="27">
        <f t="shared" si="2"/>
        <v>1.2083333333333333</v>
      </c>
      <c r="I14" s="18">
        <f t="shared" si="3"/>
        <v>450</v>
      </c>
      <c r="J14" s="29">
        <f t="shared" si="4"/>
        <v>0.68007662835249039</v>
      </c>
      <c r="K14" s="29">
        <f t="shared" si="5"/>
        <v>0.56712962962962965</v>
      </c>
      <c r="L14" s="57">
        <f t="shared" si="6"/>
        <v>0.11294699872286074</v>
      </c>
    </row>
    <row r="15" spans="1:12" x14ac:dyDescent="0.4">
      <c r="A15" s="107" t="s">
        <v>90</v>
      </c>
      <c r="B15" s="48">
        <f>SUM(B16:B29)</f>
        <v>9839</v>
      </c>
      <c r="C15" s="48">
        <f>SUM(C16:C29)</f>
        <v>9918</v>
      </c>
      <c r="D15" s="31">
        <f t="shared" si="0"/>
        <v>0.9920346844121799</v>
      </c>
      <c r="E15" s="19">
        <f t="shared" si="1"/>
        <v>-79</v>
      </c>
      <c r="F15" s="48">
        <f>SUM(F16:F29)</f>
        <v>18000</v>
      </c>
      <c r="G15" s="48">
        <f>SUM(G16:G29)</f>
        <v>18000</v>
      </c>
      <c r="H15" s="31">
        <f t="shared" si="2"/>
        <v>1</v>
      </c>
      <c r="I15" s="19">
        <f t="shared" si="3"/>
        <v>0</v>
      </c>
      <c r="J15" s="31">
        <f t="shared" si="4"/>
        <v>0.54661111111111116</v>
      </c>
      <c r="K15" s="31">
        <f t="shared" si="5"/>
        <v>0.55100000000000005</v>
      </c>
      <c r="L15" s="30">
        <f t="shared" si="6"/>
        <v>-4.3888888888888866E-3</v>
      </c>
    </row>
    <row r="16" spans="1:12" x14ac:dyDescent="0.4">
      <c r="A16" s="88" t="s">
        <v>157</v>
      </c>
      <c r="B16" s="47">
        <f>'[12]12月動向(20)'!B15-'12月(上旬)'!B16</f>
        <v>408</v>
      </c>
      <c r="C16" s="47">
        <f>'[12]12月動向(20)'!C15-'12月(上旬)'!C16</f>
        <v>324</v>
      </c>
      <c r="D16" s="25">
        <f t="shared" si="0"/>
        <v>1.2592592592592593</v>
      </c>
      <c r="E16" s="26">
        <f t="shared" si="1"/>
        <v>84</v>
      </c>
      <c r="F16" s="47">
        <f>'[12]12月動向(20)'!F15-'12月(上旬)'!F16</f>
        <v>900</v>
      </c>
      <c r="G16" s="47">
        <f>'[12]12月動向(20)'!G15-'12月(上旬)'!G16</f>
        <v>750</v>
      </c>
      <c r="H16" s="25">
        <f t="shared" si="2"/>
        <v>1.2</v>
      </c>
      <c r="I16" s="26">
        <f t="shared" si="3"/>
        <v>150</v>
      </c>
      <c r="J16" s="25">
        <f t="shared" si="4"/>
        <v>0.45333333333333331</v>
      </c>
      <c r="K16" s="25">
        <f t="shared" si="5"/>
        <v>0.432</v>
      </c>
      <c r="L16" s="24">
        <f t="shared" si="6"/>
        <v>2.1333333333333315E-2</v>
      </c>
    </row>
    <row r="17" spans="1:12" x14ac:dyDescent="0.4">
      <c r="A17" s="86" t="s">
        <v>155</v>
      </c>
      <c r="B17" s="47">
        <f>'[12]12月動向(20)'!B16-'12月(上旬)'!B17</f>
        <v>787</v>
      </c>
      <c r="C17" s="47">
        <f>'[12]12月動向(20)'!C16-'12月(上旬)'!C17</f>
        <v>906</v>
      </c>
      <c r="D17" s="27">
        <f t="shared" si="0"/>
        <v>0.86865342163355408</v>
      </c>
      <c r="E17" s="18">
        <f t="shared" si="1"/>
        <v>-119</v>
      </c>
      <c r="F17" s="47">
        <f>'[12]12月動向(20)'!F16-'12月(上旬)'!F17</f>
        <v>1500</v>
      </c>
      <c r="G17" s="47">
        <f>'[12]12月動向(20)'!G16-'12月(上旬)'!G17</f>
        <v>1500</v>
      </c>
      <c r="H17" s="27">
        <f t="shared" si="2"/>
        <v>1</v>
      </c>
      <c r="I17" s="18">
        <f t="shared" si="3"/>
        <v>0</v>
      </c>
      <c r="J17" s="27">
        <f t="shared" si="4"/>
        <v>0.52466666666666661</v>
      </c>
      <c r="K17" s="27">
        <f t="shared" si="5"/>
        <v>0.60399999999999998</v>
      </c>
      <c r="L17" s="32">
        <f t="shared" si="6"/>
        <v>-7.9333333333333367E-2</v>
      </c>
    </row>
    <row r="18" spans="1:12" x14ac:dyDescent="0.4">
      <c r="A18" s="86" t="s">
        <v>160</v>
      </c>
      <c r="B18" s="47">
        <f>'[12]12月動向(20)'!B17-'12月(上旬)'!B18</f>
        <v>1085</v>
      </c>
      <c r="C18" s="47">
        <f>'[12]12月動向(20)'!C17-'12月(上旬)'!C18</f>
        <v>1113</v>
      </c>
      <c r="D18" s="27">
        <f t="shared" si="0"/>
        <v>0.97484276729559749</v>
      </c>
      <c r="E18" s="18">
        <f t="shared" si="1"/>
        <v>-28</v>
      </c>
      <c r="F18" s="47">
        <f>'[12]12月動向(20)'!F17-'12月(上旬)'!F18</f>
        <v>1500</v>
      </c>
      <c r="G18" s="47">
        <f>'[12]12月動向(20)'!G17-'12月(上旬)'!G18</f>
        <v>1500</v>
      </c>
      <c r="H18" s="27">
        <f t="shared" si="2"/>
        <v>1</v>
      </c>
      <c r="I18" s="18">
        <f t="shared" si="3"/>
        <v>0</v>
      </c>
      <c r="J18" s="27">
        <f t="shared" si="4"/>
        <v>0.72333333333333338</v>
      </c>
      <c r="K18" s="27">
        <f t="shared" si="5"/>
        <v>0.74199999999999999</v>
      </c>
      <c r="L18" s="32">
        <f t="shared" si="6"/>
        <v>-1.8666666666666609E-2</v>
      </c>
    </row>
    <row r="19" spans="1:12" x14ac:dyDescent="0.4">
      <c r="A19" s="86" t="s">
        <v>153</v>
      </c>
      <c r="B19" s="47">
        <f>'[12]12月動向(20)'!B18-'12月(上旬)'!B19</f>
        <v>767</v>
      </c>
      <c r="C19" s="47">
        <f>'[12]12月動向(20)'!C18-'12月(上旬)'!C19</f>
        <v>609</v>
      </c>
      <c r="D19" s="27">
        <f t="shared" si="0"/>
        <v>1.2594417077175697</v>
      </c>
      <c r="E19" s="18">
        <f t="shared" si="1"/>
        <v>158</v>
      </c>
      <c r="F19" s="47">
        <f>'[12]12月動向(20)'!F18-'12月(上旬)'!F19</f>
        <v>1500</v>
      </c>
      <c r="G19" s="47">
        <f>'[12]12月動向(20)'!G18-'12月(上旬)'!G19</f>
        <v>1500</v>
      </c>
      <c r="H19" s="27">
        <f t="shared" si="2"/>
        <v>1</v>
      </c>
      <c r="I19" s="18">
        <f t="shared" si="3"/>
        <v>0</v>
      </c>
      <c r="J19" s="27">
        <f t="shared" si="4"/>
        <v>0.51133333333333331</v>
      </c>
      <c r="K19" s="27">
        <f t="shared" si="5"/>
        <v>0.40600000000000003</v>
      </c>
      <c r="L19" s="32">
        <f t="shared" si="6"/>
        <v>0.10533333333333328</v>
      </c>
    </row>
    <row r="20" spans="1:12" x14ac:dyDescent="0.4">
      <c r="A20" s="86" t="s">
        <v>161</v>
      </c>
      <c r="B20" s="47">
        <f>'[12]12月動向(20)'!B19-'12月(上旬)'!B20</f>
        <v>1584</v>
      </c>
      <c r="C20" s="47">
        <f>'[12]12月動向(20)'!C19-'12月(上旬)'!C20</f>
        <v>1514</v>
      </c>
      <c r="D20" s="23">
        <f t="shared" si="0"/>
        <v>1.0462351387054161</v>
      </c>
      <c r="E20" s="17">
        <f t="shared" si="1"/>
        <v>70</v>
      </c>
      <c r="F20" s="47">
        <f>'[12]12月動向(20)'!F19-'12月(上旬)'!F20</f>
        <v>3000</v>
      </c>
      <c r="G20" s="47">
        <f>'[12]12月動向(20)'!G19-'12月(上旬)'!G20</f>
        <v>3000</v>
      </c>
      <c r="H20" s="23">
        <f t="shared" si="2"/>
        <v>1</v>
      </c>
      <c r="I20" s="17">
        <f t="shared" si="3"/>
        <v>0</v>
      </c>
      <c r="J20" s="23">
        <f t="shared" si="4"/>
        <v>0.52800000000000002</v>
      </c>
      <c r="K20" s="23">
        <f t="shared" si="5"/>
        <v>0.50466666666666671</v>
      </c>
      <c r="L20" s="22">
        <f t="shared" si="6"/>
        <v>2.3333333333333317E-2</v>
      </c>
    </row>
    <row r="21" spans="1:12" x14ac:dyDescent="0.4">
      <c r="A21" s="87" t="s">
        <v>159</v>
      </c>
      <c r="B21" s="47">
        <f>'[12]12月動向(20)'!B20-'12月(上旬)'!B21</f>
        <v>504</v>
      </c>
      <c r="C21" s="47">
        <f>'[12]12月動向(20)'!C20-'12月(上旬)'!C21</f>
        <v>747</v>
      </c>
      <c r="D21" s="27">
        <f t="shared" si="0"/>
        <v>0.67469879518072284</v>
      </c>
      <c r="E21" s="18">
        <f t="shared" si="1"/>
        <v>-243</v>
      </c>
      <c r="F21" s="47">
        <f>'[12]12月動向(20)'!F20-'12月(上旬)'!F21</f>
        <v>1500</v>
      </c>
      <c r="G21" s="47">
        <f>'[12]12月動向(20)'!G20-'12月(上旬)'!G21</f>
        <v>1500</v>
      </c>
      <c r="H21" s="27">
        <f t="shared" si="2"/>
        <v>1</v>
      </c>
      <c r="I21" s="18">
        <f t="shared" si="3"/>
        <v>0</v>
      </c>
      <c r="J21" s="27">
        <f t="shared" si="4"/>
        <v>0.33600000000000002</v>
      </c>
      <c r="K21" s="27">
        <f t="shared" si="5"/>
        <v>0.498</v>
      </c>
      <c r="L21" s="32">
        <f t="shared" si="6"/>
        <v>-0.16199999999999998</v>
      </c>
    </row>
    <row r="22" spans="1:12" x14ac:dyDescent="0.4">
      <c r="A22" s="87" t="s">
        <v>193</v>
      </c>
      <c r="B22" s="47">
        <f>'[12]12月動向(20)'!B21-'12月(上旬)'!B22</f>
        <v>0</v>
      </c>
      <c r="C22" s="47">
        <f>'[12]12月動向(20)'!C21-'12月(上旬)'!C22</f>
        <v>0</v>
      </c>
      <c r="D22" s="27" t="e">
        <f t="shared" si="0"/>
        <v>#DIV/0!</v>
      </c>
      <c r="E22" s="18">
        <f t="shared" si="1"/>
        <v>0</v>
      </c>
      <c r="F22" s="47">
        <f>'[12]12月動向(20)'!F21-'12月(上旬)'!F22</f>
        <v>0</v>
      </c>
      <c r="G22" s="47">
        <f>'[12]12月動向(20)'!G21-'12月(上旬)'!G22</f>
        <v>0</v>
      </c>
      <c r="H22" s="27" t="e">
        <f t="shared" si="2"/>
        <v>#DIV/0!</v>
      </c>
      <c r="I22" s="18">
        <f t="shared" si="3"/>
        <v>0</v>
      </c>
      <c r="J22" s="27" t="e">
        <f t="shared" si="4"/>
        <v>#DIV/0!</v>
      </c>
      <c r="K22" s="27" t="e">
        <f t="shared" si="5"/>
        <v>#DIV/0!</v>
      </c>
      <c r="L22" s="32" t="e">
        <f t="shared" si="6"/>
        <v>#DIV/0!</v>
      </c>
    </row>
    <row r="23" spans="1:12" x14ac:dyDescent="0.4">
      <c r="A23" s="86" t="s">
        <v>164</v>
      </c>
      <c r="B23" s="47">
        <f>'[12]12月動向(20)'!B22-'12月(上旬)'!B23</f>
        <v>976</v>
      </c>
      <c r="C23" s="47">
        <f>'[12]12月動向(20)'!C22-'12月(上旬)'!C23</f>
        <v>918</v>
      </c>
      <c r="D23" s="27">
        <f t="shared" si="0"/>
        <v>1.0631808278867103</v>
      </c>
      <c r="E23" s="18">
        <f t="shared" si="1"/>
        <v>58</v>
      </c>
      <c r="F23" s="47">
        <f>'[12]12月動向(20)'!F22-'12月(上旬)'!F23</f>
        <v>1500</v>
      </c>
      <c r="G23" s="47">
        <f>'[12]12月動向(20)'!G22-'12月(上旬)'!G23</f>
        <v>1500</v>
      </c>
      <c r="H23" s="27">
        <f t="shared" si="2"/>
        <v>1</v>
      </c>
      <c r="I23" s="18">
        <f t="shared" si="3"/>
        <v>0</v>
      </c>
      <c r="J23" s="27">
        <f t="shared" si="4"/>
        <v>0.65066666666666662</v>
      </c>
      <c r="K23" s="27">
        <f t="shared" si="5"/>
        <v>0.61199999999999999</v>
      </c>
      <c r="L23" s="32">
        <f t="shared" si="6"/>
        <v>3.8666666666666627E-2</v>
      </c>
    </row>
    <row r="24" spans="1:12" x14ac:dyDescent="0.4">
      <c r="A24" s="86" t="s">
        <v>156</v>
      </c>
      <c r="B24" s="47">
        <f>'[12]12月動向(20)'!B23-'12月(上旬)'!B24</f>
        <v>195</v>
      </c>
      <c r="C24" s="47">
        <f>'[12]12月動向(20)'!C23-'12月(上旬)'!C24</f>
        <v>232</v>
      </c>
      <c r="D24" s="23">
        <f t="shared" si="0"/>
        <v>0.84051724137931039</v>
      </c>
      <c r="E24" s="17">
        <f t="shared" si="1"/>
        <v>-37</v>
      </c>
      <c r="F24" s="47">
        <f>'[12]12月動向(20)'!F23-'12月(上旬)'!F24</f>
        <v>600</v>
      </c>
      <c r="G24" s="47">
        <f>'[12]12月動向(20)'!G23-'12月(上旬)'!G24</f>
        <v>750</v>
      </c>
      <c r="H24" s="23">
        <f t="shared" si="2"/>
        <v>0.8</v>
      </c>
      <c r="I24" s="17">
        <f t="shared" si="3"/>
        <v>-150</v>
      </c>
      <c r="J24" s="23">
        <f t="shared" si="4"/>
        <v>0.32500000000000001</v>
      </c>
      <c r="K24" s="23">
        <f t="shared" si="5"/>
        <v>0.30933333333333335</v>
      </c>
      <c r="L24" s="22">
        <f t="shared" si="6"/>
        <v>1.5666666666666662E-2</v>
      </c>
    </row>
    <row r="25" spans="1:12" x14ac:dyDescent="0.4">
      <c r="A25" s="87" t="s">
        <v>163</v>
      </c>
      <c r="B25" s="47">
        <f>'[12]12月動向(20)'!B24-'12月(上旬)'!B25</f>
        <v>1259</v>
      </c>
      <c r="C25" s="47">
        <f>'[12]12月動向(20)'!C24-'12月(上旬)'!C25</f>
        <v>1223</v>
      </c>
      <c r="D25" s="27">
        <f t="shared" si="0"/>
        <v>1.0294358135731807</v>
      </c>
      <c r="E25" s="18">
        <f t="shared" si="1"/>
        <v>36</v>
      </c>
      <c r="F25" s="47">
        <f>'[12]12月動向(20)'!F24-'12月(上旬)'!F25</f>
        <v>1500</v>
      </c>
      <c r="G25" s="47">
        <f>'[12]12月動向(20)'!G24-'12月(上旬)'!G25</f>
        <v>1500</v>
      </c>
      <c r="H25" s="27">
        <f t="shared" si="2"/>
        <v>1</v>
      </c>
      <c r="I25" s="18">
        <f t="shared" si="3"/>
        <v>0</v>
      </c>
      <c r="J25" s="27">
        <f t="shared" si="4"/>
        <v>0.83933333333333338</v>
      </c>
      <c r="K25" s="27">
        <f t="shared" si="5"/>
        <v>0.81533333333333335</v>
      </c>
      <c r="L25" s="32">
        <f t="shared" si="6"/>
        <v>2.4000000000000021E-2</v>
      </c>
    </row>
    <row r="26" spans="1:12" x14ac:dyDescent="0.4">
      <c r="A26" s="86" t="s">
        <v>154</v>
      </c>
      <c r="B26" s="47">
        <f>'[12]12月動向(20)'!B25-'12月(上旬)'!B26</f>
        <v>661</v>
      </c>
      <c r="C26" s="47">
        <f>'[12]12月動向(20)'!C25-'12月(上旬)'!C26</f>
        <v>773</v>
      </c>
      <c r="D26" s="27">
        <f t="shared" si="0"/>
        <v>0.85510996119016813</v>
      </c>
      <c r="E26" s="18">
        <f t="shared" si="1"/>
        <v>-112</v>
      </c>
      <c r="F26" s="47">
        <f>'[12]12月動向(20)'!F25-'12月(上旬)'!F26</f>
        <v>1500</v>
      </c>
      <c r="G26" s="47">
        <f>'[12]12月動向(20)'!G25-'12月(上旬)'!G26</f>
        <v>1500</v>
      </c>
      <c r="H26" s="27">
        <f t="shared" si="2"/>
        <v>1</v>
      </c>
      <c r="I26" s="18">
        <f t="shared" si="3"/>
        <v>0</v>
      </c>
      <c r="J26" s="27">
        <f t="shared" si="4"/>
        <v>0.44066666666666665</v>
      </c>
      <c r="K26" s="27">
        <f t="shared" si="5"/>
        <v>0.51533333333333331</v>
      </c>
      <c r="L26" s="32">
        <f t="shared" si="6"/>
        <v>-7.4666666666666659E-2</v>
      </c>
    </row>
    <row r="27" spans="1:12" x14ac:dyDescent="0.4">
      <c r="A27" s="87" t="s">
        <v>162</v>
      </c>
      <c r="B27" s="47">
        <f>'[12]12月動向(20)'!B26-'12月(上旬)'!B27</f>
        <v>1010</v>
      </c>
      <c r="C27" s="47">
        <f>'[12]12月動向(20)'!C26-'12月(上旬)'!C27</f>
        <v>934</v>
      </c>
      <c r="D27" s="23">
        <f t="shared" si="0"/>
        <v>1.0813704496788008</v>
      </c>
      <c r="E27" s="17">
        <f t="shared" si="1"/>
        <v>76</v>
      </c>
      <c r="F27" s="47">
        <f>'[12]12月動向(20)'!F26-'12月(上旬)'!F27</f>
        <v>1500</v>
      </c>
      <c r="G27" s="47">
        <f>'[12]12月動向(20)'!G26-'12月(上旬)'!G27</f>
        <v>1500</v>
      </c>
      <c r="H27" s="23">
        <f t="shared" si="2"/>
        <v>1</v>
      </c>
      <c r="I27" s="17">
        <f t="shared" si="3"/>
        <v>0</v>
      </c>
      <c r="J27" s="23">
        <f t="shared" si="4"/>
        <v>0.67333333333333334</v>
      </c>
      <c r="K27" s="23">
        <f t="shared" si="5"/>
        <v>0.6226666666666667</v>
      </c>
      <c r="L27" s="22">
        <f t="shared" si="6"/>
        <v>5.0666666666666638E-2</v>
      </c>
    </row>
    <row r="28" spans="1:12" x14ac:dyDescent="0.4">
      <c r="A28" s="87" t="s">
        <v>214</v>
      </c>
      <c r="B28" s="47">
        <f>'[12]12月動向(20)'!B27-'12月(上旬)'!B28</f>
        <v>0</v>
      </c>
      <c r="C28" s="47">
        <f>'[12]12月動向(20)'!C27-'12月(上旬)'!C28</f>
        <v>0</v>
      </c>
      <c r="D28" s="23" t="e">
        <f t="shared" si="0"/>
        <v>#DIV/0!</v>
      </c>
      <c r="E28" s="17">
        <f t="shared" si="1"/>
        <v>0</v>
      </c>
      <c r="F28" s="47">
        <f>'[12]12月動向(20)'!F27-'12月(上旬)'!F28</f>
        <v>0</v>
      </c>
      <c r="G28" s="47">
        <f>'[12]12月動向(20)'!G27-'12月(上旬)'!G28</f>
        <v>0</v>
      </c>
      <c r="H28" s="23" t="e">
        <f t="shared" si="2"/>
        <v>#DIV/0!</v>
      </c>
      <c r="I28" s="17">
        <f t="shared" si="3"/>
        <v>0</v>
      </c>
      <c r="J28" s="23" t="e">
        <f t="shared" si="4"/>
        <v>#DIV/0!</v>
      </c>
      <c r="K28" s="23" t="e">
        <f t="shared" si="5"/>
        <v>#DIV/0!</v>
      </c>
      <c r="L28" s="22" t="e">
        <f t="shared" si="6"/>
        <v>#DIV/0!</v>
      </c>
    </row>
    <row r="29" spans="1:12" x14ac:dyDescent="0.4">
      <c r="A29" s="87" t="s">
        <v>158</v>
      </c>
      <c r="B29" s="47">
        <f>'[12]12月動向(20)'!B28-'12月(上旬)'!B29</f>
        <v>603</v>
      </c>
      <c r="C29" s="47">
        <f>'[12]12月動向(20)'!C28-'12月(上旬)'!C29</f>
        <v>625</v>
      </c>
      <c r="D29" s="23">
        <f t="shared" si="0"/>
        <v>0.96479999999999999</v>
      </c>
      <c r="E29" s="17">
        <f t="shared" si="1"/>
        <v>-22</v>
      </c>
      <c r="F29" s="47">
        <f>'[12]12月動向(20)'!F28-'12月(上旬)'!F29</f>
        <v>1500</v>
      </c>
      <c r="G29" s="47">
        <f>'[12]12月動向(20)'!G28-'12月(上旬)'!G29</f>
        <v>1500</v>
      </c>
      <c r="H29" s="23">
        <f t="shared" si="2"/>
        <v>1</v>
      </c>
      <c r="I29" s="17">
        <f t="shared" si="3"/>
        <v>0</v>
      </c>
      <c r="J29" s="23">
        <f t="shared" si="4"/>
        <v>0.40200000000000002</v>
      </c>
      <c r="K29" s="23">
        <f t="shared" si="5"/>
        <v>0.41666666666666669</v>
      </c>
      <c r="L29" s="22">
        <f t="shared" si="6"/>
        <v>-1.4666666666666661E-2</v>
      </c>
    </row>
    <row r="30" spans="1:12" x14ac:dyDescent="0.4">
      <c r="A30" s="107" t="s">
        <v>89</v>
      </c>
      <c r="B30" s="48">
        <f>SUM(B31:B32)</f>
        <v>404</v>
      </c>
      <c r="C30" s="48">
        <f>SUM(C31:C32)</f>
        <v>413</v>
      </c>
      <c r="D30" s="31">
        <f t="shared" si="0"/>
        <v>0.97820823244552058</v>
      </c>
      <c r="E30" s="19">
        <f t="shared" si="1"/>
        <v>-9</v>
      </c>
      <c r="F30" s="48">
        <f>SUM(F31:F32)</f>
        <v>741</v>
      </c>
      <c r="G30" s="48">
        <f>SUM(G31:G32)</f>
        <v>780</v>
      </c>
      <c r="H30" s="31">
        <f t="shared" si="2"/>
        <v>0.95</v>
      </c>
      <c r="I30" s="19">
        <f t="shared" si="3"/>
        <v>-39</v>
      </c>
      <c r="J30" s="31">
        <f t="shared" si="4"/>
        <v>0.54520917678812419</v>
      </c>
      <c r="K30" s="31">
        <f t="shared" si="5"/>
        <v>0.52948717948717949</v>
      </c>
      <c r="L30" s="30">
        <f t="shared" si="6"/>
        <v>1.5721997300944701E-2</v>
      </c>
    </row>
    <row r="31" spans="1:12" x14ac:dyDescent="0.4">
      <c r="A31" s="88" t="s">
        <v>152</v>
      </c>
      <c r="B31" s="47">
        <f>'[12]12月動向(20)'!B30-'12月(上旬)'!B31</f>
        <v>216</v>
      </c>
      <c r="C31" s="47">
        <f>'[12]12月動向(20)'!C30-'12月(上旬)'!C31</f>
        <v>191</v>
      </c>
      <c r="D31" s="25">
        <f t="shared" si="0"/>
        <v>1.130890052356021</v>
      </c>
      <c r="E31" s="26">
        <f t="shared" si="1"/>
        <v>25</v>
      </c>
      <c r="F31" s="47">
        <f>'[12]12月動向(20)'!F30-'12月(上旬)'!F31</f>
        <v>390</v>
      </c>
      <c r="G31" s="47">
        <f>'[12]12月動向(20)'!G30-'12月(上旬)'!G31</f>
        <v>390</v>
      </c>
      <c r="H31" s="25">
        <f t="shared" si="2"/>
        <v>1</v>
      </c>
      <c r="I31" s="26">
        <f t="shared" si="3"/>
        <v>0</v>
      </c>
      <c r="J31" s="25">
        <f t="shared" si="4"/>
        <v>0.55384615384615388</v>
      </c>
      <c r="K31" s="25">
        <f t="shared" si="5"/>
        <v>0.48974358974358972</v>
      </c>
      <c r="L31" s="24">
        <f t="shared" si="6"/>
        <v>6.4102564102564152E-2</v>
      </c>
    </row>
    <row r="32" spans="1:12" x14ac:dyDescent="0.4">
      <c r="A32" s="86" t="s">
        <v>151</v>
      </c>
      <c r="B32" s="47">
        <f>'[12]12月動向(20)'!B31-'12月(上旬)'!B32</f>
        <v>188</v>
      </c>
      <c r="C32" s="47">
        <f>'[12]12月動向(20)'!C31-'12月(上旬)'!C32</f>
        <v>222</v>
      </c>
      <c r="D32" s="27">
        <f t="shared" si="0"/>
        <v>0.84684684684684686</v>
      </c>
      <c r="E32" s="18">
        <f t="shared" si="1"/>
        <v>-34</v>
      </c>
      <c r="F32" s="47">
        <f>'[12]12月動向(20)'!F31-'12月(上旬)'!F32</f>
        <v>351</v>
      </c>
      <c r="G32" s="47">
        <f>'[12]12月動向(20)'!G31-'12月(上旬)'!G32</f>
        <v>390</v>
      </c>
      <c r="H32" s="27">
        <f t="shared" si="2"/>
        <v>0.9</v>
      </c>
      <c r="I32" s="18">
        <f t="shared" si="3"/>
        <v>-39</v>
      </c>
      <c r="J32" s="27">
        <f t="shared" si="4"/>
        <v>0.53561253561253563</v>
      </c>
      <c r="K32" s="27">
        <f t="shared" si="5"/>
        <v>0.56923076923076921</v>
      </c>
      <c r="L32" s="32">
        <f t="shared" si="6"/>
        <v>-3.3618233618233573E-2</v>
      </c>
    </row>
    <row r="33" spans="1:12" s="13" customFormat="1" x14ac:dyDescent="0.4">
      <c r="A33" s="84" t="s">
        <v>93</v>
      </c>
      <c r="B33" s="43">
        <f>SUM(B34:B52)</f>
        <v>66742</v>
      </c>
      <c r="C33" s="43">
        <f>SUM(C34:C52)</f>
        <v>62861</v>
      </c>
      <c r="D33" s="20">
        <f t="shared" si="0"/>
        <v>1.0617393932645043</v>
      </c>
      <c r="E33" s="21">
        <f t="shared" si="1"/>
        <v>3881</v>
      </c>
      <c r="F33" s="59">
        <f>SUM(F34:F52)</f>
        <v>119718</v>
      </c>
      <c r="G33" s="43">
        <f>SUM(G34:G52)</f>
        <v>116018</v>
      </c>
      <c r="H33" s="20">
        <f t="shared" si="2"/>
        <v>1.0318916030271166</v>
      </c>
      <c r="I33" s="21">
        <f t="shared" si="3"/>
        <v>3700</v>
      </c>
      <c r="J33" s="20">
        <f t="shared" si="4"/>
        <v>0.55749344292420522</v>
      </c>
      <c r="K33" s="20">
        <f t="shared" si="5"/>
        <v>0.54182109672637002</v>
      </c>
      <c r="L33" s="33">
        <f t="shared" si="6"/>
        <v>1.5672346197835196E-2</v>
      </c>
    </row>
    <row r="34" spans="1:12" x14ac:dyDescent="0.4">
      <c r="A34" s="86" t="s">
        <v>82</v>
      </c>
      <c r="B34" s="46">
        <f>'[12]12月動向(20)'!B33-'12月(上旬)'!B34</f>
        <v>25220</v>
      </c>
      <c r="C34" s="46">
        <f>'[12]12月動向(20)'!C33-'12月(上旬)'!C34</f>
        <v>22076</v>
      </c>
      <c r="D34" s="38">
        <f t="shared" si="0"/>
        <v>1.1424171045479254</v>
      </c>
      <c r="E34" s="17">
        <f t="shared" si="1"/>
        <v>3144</v>
      </c>
      <c r="F34" s="58">
        <f>'[12]12月動向(20)'!F33-'12月(上旬)'!F34</f>
        <v>47250</v>
      </c>
      <c r="G34" s="42">
        <f>'[12]12月動向(20)'!G33-'12月(上旬)'!G34</f>
        <v>41830</v>
      </c>
      <c r="H34" s="55">
        <f t="shared" si="2"/>
        <v>1.1295720774563711</v>
      </c>
      <c r="I34" s="18">
        <f t="shared" si="3"/>
        <v>5420</v>
      </c>
      <c r="J34" s="27">
        <f t="shared" si="4"/>
        <v>0.53375661375661376</v>
      </c>
      <c r="K34" s="27">
        <f t="shared" si="5"/>
        <v>0.52775519961749939</v>
      </c>
      <c r="L34" s="32">
        <f t="shared" si="6"/>
        <v>6.0014141391143694E-3</v>
      </c>
    </row>
    <row r="35" spans="1:12" x14ac:dyDescent="0.4">
      <c r="A35" s="86" t="s">
        <v>150</v>
      </c>
      <c r="B35" s="44">
        <f>'[12]12月動向(20)'!B34-'12月(上旬)'!B35</f>
        <v>5423</v>
      </c>
      <c r="C35" s="44">
        <f>'[12]12月動向(20)'!C34-'12月(上旬)'!C35</f>
        <v>7247</v>
      </c>
      <c r="D35" s="25">
        <f t="shared" si="0"/>
        <v>0.74830964537049816</v>
      </c>
      <c r="E35" s="17">
        <f t="shared" si="1"/>
        <v>-1824</v>
      </c>
      <c r="F35" s="49">
        <f>'[12]12月動向(20)'!F34-'12月(上旬)'!F35</f>
        <v>8480</v>
      </c>
      <c r="G35" s="44">
        <f>'[12]12月動向(20)'!G34-'12月(上旬)'!G35</f>
        <v>11010</v>
      </c>
      <c r="H35" s="55">
        <f t="shared" si="2"/>
        <v>0.77020890099909178</v>
      </c>
      <c r="I35" s="18">
        <f t="shared" si="3"/>
        <v>-2530</v>
      </c>
      <c r="J35" s="27">
        <f t="shared" si="4"/>
        <v>0.63950471698113209</v>
      </c>
      <c r="K35" s="27">
        <f t="shared" si="5"/>
        <v>0.65821980018165305</v>
      </c>
      <c r="L35" s="32">
        <f t="shared" si="6"/>
        <v>-1.8715083200520954E-2</v>
      </c>
    </row>
    <row r="36" spans="1:12" x14ac:dyDescent="0.4">
      <c r="A36" s="86" t="s">
        <v>149</v>
      </c>
      <c r="B36" s="44">
        <f>'[12]12月動向(20)'!B35-'12月(上旬)'!B36</f>
        <v>5566</v>
      </c>
      <c r="C36" s="44">
        <f>'[12]12月動向(20)'!C35-'12月(上旬)'!C36</f>
        <v>2919</v>
      </c>
      <c r="D36" s="25">
        <f t="shared" si="0"/>
        <v>1.9068174032202809</v>
      </c>
      <c r="E36" s="17">
        <f t="shared" si="1"/>
        <v>2647</v>
      </c>
      <c r="F36" s="49">
        <f>'[12]12月動向(20)'!F35-'12月(上旬)'!F36</f>
        <v>9400</v>
      </c>
      <c r="G36" s="44">
        <f>'[12]12月動向(20)'!G35-'12月(上旬)'!G36</f>
        <v>5760</v>
      </c>
      <c r="H36" s="55">
        <f t="shared" si="2"/>
        <v>1.6319444444444444</v>
      </c>
      <c r="I36" s="18">
        <f t="shared" si="3"/>
        <v>3640</v>
      </c>
      <c r="J36" s="27">
        <f t="shared" si="4"/>
        <v>0.59212765957446811</v>
      </c>
      <c r="K36" s="27">
        <f t="shared" si="5"/>
        <v>0.50677083333333328</v>
      </c>
      <c r="L36" s="32">
        <f t="shared" si="6"/>
        <v>8.5356826241134831E-2</v>
      </c>
    </row>
    <row r="37" spans="1:12" x14ac:dyDescent="0.4">
      <c r="A37" s="86" t="s">
        <v>80</v>
      </c>
      <c r="B37" s="44">
        <f>'[12]12月動向(20)'!B36-'12月(上旬)'!B37</f>
        <v>10460</v>
      </c>
      <c r="C37" s="44">
        <f>'[12]12月動向(20)'!C36-'12月(上旬)'!C37</f>
        <v>9727</v>
      </c>
      <c r="D37" s="25">
        <f t="shared" si="0"/>
        <v>1.0753572530070936</v>
      </c>
      <c r="E37" s="17">
        <f t="shared" si="1"/>
        <v>733</v>
      </c>
      <c r="F37" s="53">
        <f>'[12]12月動向(20)'!F36-'12月(上旬)'!F37</f>
        <v>17376</v>
      </c>
      <c r="G37" s="47">
        <f>'[12]12月動向(20)'!G36-'12月(上旬)'!G37</f>
        <v>17892</v>
      </c>
      <c r="H37" s="55">
        <f t="shared" si="2"/>
        <v>0.97116029510395707</v>
      </c>
      <c r="I37" s="18">
        <f t="shared" si="3"/>
        <v>-516</v>
      </c>
      <c r="J37" s="27">
        <f t="shared" si="4"/>
        <v>0.60197974217311234</v>
      </c>
      <c r="K37" s="27">
        <f t="shared" si="5"/>
        <v>0.54365079365079361</v>
      </c>
      <c r="L37" s="32">
        <f t="shared" si="6"/>
        <v>5.8328948522318735E-2</v>
      </c>
    </row>
    <row r="38" spans="1:12" x14ac:dyDescent="0.4">
      <c r="A38" s="86" t="s">
        <v>81</v>
      </c>
      <c r="B38" s="50">
        <f>'[12]12月動向(20)'!B37-'12月(上旬)'!B38</f>
        <v>5282</v>
      </c>
      <c r="C38" s="50">
        <f>'[12]12月動向(20)'!C37-'12月(上旬)'!C38</f>
        <v>5285</v>
      </c>
      <c r="D38" s="25">
        <f t="shared" si="0"/>
        <v>0.99943235572374645</v>
      </c>
      <c r="E38" s="17">
        <f t="shared" si="1"/>
        <v>-3</v>
      </c>
      <c r="F38" s="51">
        <f>'[12]12月動向(20)'!F37-'12月(上旬)'!F38</f>
        <v>9750</v>
      </c>
      <c r="G38" s="50">
        <f>'[12]12月動向(20)'!G37-'12月(上旬)'!G38</f>
        <v>10300</v>
      </c>
      <c r="H38" s="55">
        <f t="shared" si="2"/>
        <v>0.94660194174757284</v>
      </c>
      <c r="I38" s="18">
        <f t="shared" si="3"/>
        <v>-550</v>
      </c>
      <c r="J38" s="27">
        <f t="shared" si="4"/>
        <v>0.54174358974358972</v>
      </c>
      <c r="K38" s="27">
        <f t="shared" si="5"/>
        <v>0.51310679611650489</v>
      </c>
      <c r="L38" s="32">
        <f t="shared" si="6"/>
        <v>2.8636793627084822E-2</v>
      </c>
    </row>
    <row r="39" spans="1:12" x14ac:dyDescent="0.4">
      <c r="A39" s="92" t="s">
        <v>79</v>
      </c>
      <c r="B39" s="115">
        <f>'[12]12月動向(20)'!B38-'12月(上旬)'!B39</f>
        <v>2595</v>
      </c>
      <c r="C39" s="44">
        <f>'[12]12月動向(20)'!C38-'12月(上旬)'!C39</f>
        <v>2330</v>
      </c>
      <c r="D39" s="25">
        <f t="shared" si="0"/>
        <v>1.1137339055793991</v>
      </c>
      <c r="E39" s="17">
        <f t="shared" si="1"/>
        <v>265</v>
      </c>
      <c r="F39" s="49">
        <f>'[12]12月動向(20)'!F38-'12月(上旬)'!F39</f>
        <v>2790</v>
      </c>
      <c r="G39" s="44">
        <f>'[12]12月動向(20)'!G38-'12月(上旬)'!G39</f>
        <v>2880</v>
      </c>
      <c r="H39" s="55">
        <f t="shared" si="2"/>
        <v>0.96875</v>
      </c>
      <c r="I39" s="18">
        <f t="shared" si="3"/>
        <v>-90</v>
      </c>
      <c r="J39" s="27">
        <f t="shared" si="4"/>
        <v>0.93010752688172038</v>
      </c>
      <c r="K39" s="27">
        <f t="shared" si="5"/>
        <v>0.80902777777777779</v>
      </c>
      <c r="L39" s="32">
        <f t="shared" si="6"/>
        <v>0.12107974910394259</v>
      </c>
    </row>
    <row r="40" spans="1:12" x14ac:dyDescent="0.4">
      <c r="A40" s="86" t="s">
        <v>148</v>
      </c>
      <c r="B40" s="50">
        <f>'[12]12月動向(20)'!B39-'12月(上旬)'!B40</f>
        <v>1173</v>
      </c>
      <c r="C40" s="50">
        <f>'[12]12月動向(20)'!C39-'12月(上旬)'!C40</f>
        <v>1888</v>
      </c>
      <c r="D40" s="25">
        <f t="shared" si="0"/>
        <v>0.62129237288135597</v>
      </c>
      <c r="E40" s="17">
        <f t="shared" si="1"/>
        <v>-715</v>
      </c>
      <c r="F40" s="51">
        <f>'[12]12月動向(20)'!F39-'12月(上旬)'!F40</f>
        <v>1660</v>
      </c>
      <c r="G40" s="50">
        <f>'[12]12月動向(20)'!G39-'12月(上旬)'!G40</f>
        <v>3046</v>
      </c>
      <c r="H40" s="55">
        <f t="shared" si="2"/>
        <v>0.54497701904136575</v>
      </c>
      <c r="I40" s="18">
        <f t="shared" si="3"/>
        <v>-1386</v>
      </c>
      <c r="J40" s="27">
        <f t="shared" si="4"/>
        <v>0.70662650602409638</v>
      </c>
      <c r="K40" s="27">
        <f t="shared" si="5"/>
        <v>0.61982928430728823</v>
      </c>
      <c r="L40" s="32">
        <f t="shared" si="6"/>
        <v>8.6797221716808148E-2</v>
      </c>
    </row>
    <row r="41" spans="1:12" x14ac:dyDescent="0.4">
      <c r="A41" s="92" t="s">
        <v>78</v>
      </c>
      <c r="B41" s="137">
        <f>'[12]12月動向(20)'!B40-'12月(上旬)'!B41</f>
        <v>1774</v>
      </c>
      <c r="C41" s="45">
        <f>'[12]12月動向(20)'!C40-'12月(上旬)'!C41</f>
        <v>2061</v>
      </c>
      <c r="D41" s="25">
        <f t="shared" si="0"/>
        <v>0.86074721009218824</v>
      </c>
      <c r="E41" s="17">
        <f t="shared" si="1"/>
        <v>-287</v>
      </c>
      <c r="F41" s="49">
        <f>'[12]12月動向(20)'!F40-'12月(上旬)'!F41</f>
        <v>2790</v>
      </c>
      <c r="G41" s="44">
        <f>'[12]12月動向(20)'!G40-'12月(上旬)'!G41</f>
        <v>2880</v>
      </c>
      <c r="H41" s="55">
        <f t="shared" si="2"/>
        <v>0.96875</v>
      </c>
      <c r="I41" s="18">
        <f t="shared" si="3"/>
        <v>-90</v>
      </c>
      <c r="J41" s="27">
        <f t="shared" si="4"/>
        <v>0.63584229390681002</v>
      </c>
      <c r="K41" s="27">
        <f t="shared" si="5"/>
        <v>0.71562499999999996</v>
      </c>
      <c r="L41" s="32">
        <f t="shared" si="6"/>
        <v>-7.9782706093189937E-2</v>
      </c>
    </row>
    <row r="42" spans="1:12" x14ac:dyDescent="0.4">
      <c r="A42" s="136" t="s">
        <v>77</v>
      </c>
      <c r="B42" s="115">
        <f>'[12]12月動向(20)'!B41-'12月(上旬)'!B42</f>
        <v>1628</v>
      </c>
      <c r="C42" s="44">
        <f>'[12]12月動向(20)'!C41-'12月(上旬)'!C42</f>
        <v>1124</v>
      </c>
      <c r="D42" s="25">
        <f t="shared" si="0"/>
        <v>1.4483985765124556</v>
      </c>
      <c r="E42" s="17">
        <f t="shared" si="1"/>
        <v>504</v>
      </c>
      <c r="F42" s="51">
        <f>'[12]12月動向(20)'!F41-'12月(上旬)'!F42</f>
        <v>2790</v>
      </c>
      <c r="G42" s="50">
        <f>'[12]12月動向(20)'!G41-'12月(上旬)'!G42</f>
        <v>2880</v>
      </c>
      <c r="H42" s="55">
        <f t="shared" si="2"/>
        <v>0.96875</v>
      </c>
      <c r="I42" s="18">
        <f t="shared" si="3"/>
        <v>-90</v>
      </c>
      <c r="J42" s="27">
        <f t="shared" si="4"/>
        <v>0.58351254480286741</v>
      </c>
      <c r="K42" s="23">
        <f t="shared" si="5"/>
        <v>0.39027777777777778</v>
      </c>
      <c r="L42" s="22">
        <f t="shared" si="6"/>
        <v>0.19323476702508963</v>
      </c>
    </row>
    <row r="43" spans="1:12" x14ac:dyDescent="0.4">
      <c r="A43" s="92" t="s">
        <v>95</v>
      </c>
      <c r="B43" s="135">
        <f>'[12]12月動向(20)'!B42-'12月(上旬)'!B43</f>
        <v>365</v>
      </c>
      <c r="C43" s="47">
        <f>'[12]12月動向(20)'!C42-'12月(上旬)'!C43</f>
        <v>465</v>
      </c>
      <c r="D43" s="25">
        <f t="shared" si="0"/>
        <v>0.78494623655913975</v>
      </c>
      <c r="E43" s="18">
        <f t="shared" si="1"/>
        <v>-100</v>
      </c>
      <c r="F43" s="49">
        <f>'[12]12月動向(20)'!F42-'12月(上旬)'!F43</f>
        <v>1660</v>
      </c>
      <c r="G43" s="44">
        <f>'[12]12月動向(20)'!G42-'12月(上旬)'!G43</f>
        <v>1660</v>
      </c>
      <c r="H43" s="55">
        <f t="shared" si="2"/>
        <v>1</v>
      </c>
      <c r="I43" s="18">
        <f t="shared" si="3"/>
        <v>0</v>
      </c>
      <c r="J43" s="27">
        <f t="shared" si="4"/>
        <v>0.21987951807228914</v>
      </c>
      <c r="K43" s="27">
        <f t="shared" si="5"/>
        <v>0.28012048192771083</v>
      </c>
      <c r="L43" s="32">
        <f t="shared" si="6"/>
        <v>-6.0240963855421686E-2</v>
      </c>
    </row>
    <row r="44" spans="1:12" x14ac:dyDescent="0.4">
      <c r="A44" s="86" t="s">
        <v>92</v>
      </c>
      <c r="B44" s="50">
        <f>'[12]12月動向(20)'!B43-'12月(上旬)'!B44</f>
        <v>1276</v>
      </c>
      <c r="C44" s="50">
        <f>'[12]12月動向(20)'!C43-'12月(上旬)'!C44</f>
        <v>1262</v>
      </c>
      <c r="D44" s="25">
        <f t="shared" si="0"/>
        <v>1.011093502377179</v>
      </c>
      <c r="E44" s="18">
        <f t="shared" si="1"/>
        <v>14</v>
      </c>
      <c r="F44" s="51">
        <f>'[12]12月動向(20)'!F43-'12月(上旬)'!F44</f>
        <v>2790</v>
      </c>
      <c r="G44" s="50">
        <f>'[12]12月動向(20)'!G43-'12月(上旬)'!G44</f>
        <v>2880</v>
      </c>
      <c r="H44" s="52">
        <f t="shared" si="2"/>
        <v>0.96875</v>
      </c>
      <c r="I44" s="18">
        <f t="shared" si="3"/>
        <v>-90</v>
      </c>
      <c r="J44" s="27">
        <f t="shared" si="4"/>
        <v>0.45734767025089607</v>
      </c>
      <c r="K44" s="27">
        <f t="shared" si="5"/>
        <v>0.43819444444444444</v>
      </c>
      <c r="L44" s="32">
        <f t="shared" si="6"/>
        <v>1.9153225806451624E-2</v>
      </c>
    </row>
    <row r="45" spans="1:12" x14ac:dyDescent="0.4">
      <c r="A45" s="92" t="s">
        <v>74</v>
      </c>
      <c r="B45" s="115">
        <f>'[12]12月動向(20)'!B44-'12月(上旬)'!B45</f>
        <v>1902</v>
      </c>
      <c r="C45" s="44">
        <f>'[12]12月動向(20)'!C44-'12月(上旬)'!C45</f>
        <v>1991</v>
      </c>
      <c r="D45" s="25">
        <f t="shared" si="0"/>
        <v>0.95529884480160721</v>
      </c>
      <c r="E45" s="18">
        <f t="shared" si="1"/>
        <v>-89</v>
      </c>
      <c r="F45" s="49">
        <f>'[12]12月動向(20)'!F44-'12月(上旬)'!F45</f>
        <v>3780</v>
      </c>
      <c r="G45" s="44">
        <f>'[12]12月動向(20)'!G44-'12月(上旬)'!G45</f>
        <v>3780</v>
      </c>
      <c r="H45" s="52">
        <f t="shared" si="2"/>
        <v>1</v>
      </c>
      <c r="I45" s="18">
        <f t="shared" si="3"/>
        <v>0</v>
      </c>
      <c r="J45" s="27">
        <f t="shared" si="4"/>
        <v>0.50317460317460316</v>
      </c>
      <c r="K45" s="27">
        <f t="shared" si="5"/>
        <v>0.5267195767195767</v>
      </c>
      <c r="L45" s="32">
        <f t="shared" si="6"/>
        <v>-2.3544973544973535E-2</v>
      </c>
    </row>
    <row r="46" spans="1:12" x14ac:dyDescent="0.4">
      <c r="A46" s="86" t="s">
        <v>76</v>
      </c>
      <c r="B46" s="44">
        <f>'[12]12月動向(20)'!B45-'12月(上旬)'!B46</f>
        <v>516</v>
      </c>
      <c r="C46" s="44">
        <f>'[12]12月動向(20)'!C45-'12月(上旬)'!C46</f>
        <v>733</v>
      </c>
      <c r="D46" s="25">
        <f t="shared" si="0"/>
        <v>0.70395634379263305</v>
      </c>
      <c r="E46" s="18">
        <f t="shared" si="1"/>
        <v>-217</v>
      </c>
      <c r="F46" s="49">
        <f>'[12]12月動向(20)'!F45-'12月(上旬)'!F46</f>
        <v>1242</v>
      </c>
      <c r="G46" s="44">
        <f>'[12]12月動向(20)'!G45-'12月(上旬)'!G46</f>
        <v>1260</v>
      </c>
      <c r="H46" s="52">
        <f t="shared" si="2"/>
        <v>0.98571428571428577</v>
      </c>
      <c r="I46" s="18">
        <f t="shared" si="3"/>
        <v>-18</v>
      </c>
      <c r="J46" s="27">
        <f t="shared" si="4"/>
        <v>0.41545893719806765</v>
      </c>
      <c r="K46" s="27">
        <f t="shared" si="5"/>
        <v>0.58174603174603179</v>
      </c>
      <c r="L46" s="32">
        <f t="shared" si="6"/>
        <v>-0.16628709454796414</v>
      </c>
    </row>
    <row r="47" spans="1:12" x14ac:dyDescent="0.4">
      <c r="A47" s="92" t="s">
        <v>75</v>
      </c>
      <c r="B47" s="115">
        <f>'[12]12月動向(20)'!B46-'12月(上旬)'!B47</f>
        <v>726</v>
      </c>
      <c r="C47" s="44">
        <f>'[12]12月動向(20)'!C46-'12月(上旬)'!C47</f>
        <v>768</v>
      </c>
      <c r="D47" s="25">
        <f t="shared" si="0"/>
        <v>0.9453125</v>
      </c>
      <c r="E47" s="18">
        <f t="shared" si="1"/>
        <v>-42</v>
      </c>
      <c r="F47" s="49">
        <f>'[12]12月動向(20)'!F46-'12月(上旬)'!F47</f>
        <v>1260</v>
      </c>
      <c r="G47" s="44">
        <f>'[12]12月動向(20)'!G46-'12月(上旬)'!G47</f>
        <v>1260</v>
      </c>
      <c r="H47" s="52">
        <f t="shared" si="2"/>
        <v>1</v>
      </c>
      <c r="I47" s="18">
        <f t="shared" si="3"/>
        <v>0</v>
      </c>
      <c r="J47" s="27">
        <f t="shared" si="4"/>
        <v>0.57619047619047614</v>
      </c>
      <c r="K47" s="27">
        <f t="shared" si="5"/>
        <v>0.60952380952380958</v>
      </c>
      <c r="L47" s="32">
        <f t="shared" si="6"/>
        <v>-3.3333333333333437E-2</v>
      </c>
    </row>
    <row r="48" spans="1:12" x14ac:dyDescent="0.4">
      <c r="A48" s="92" t="s">
        <v>147</v>
      </c>
      <c r="B48" s="135">
        <f>'[12]12月動向(20)'!B47-'12月(上旬)'!B48</f>
        <v>389</v>
      </c>
      <c r="C48" s="47">
        <f>'[12]12月動向(20)'!C47-'12月(上旬)'!C48</f>
        <v>520</v>
      </c>
      <c r="D48" s="25">
        <f t="shared" si="0"/>
        <v>0.74807692307692308</v>
      </c>
      <c r="E48" s="18">
        <f t="shared" si="1"/>
        <v>-131</v>
      </c>
      <c r="F48" s="49">
        <f>'[12]12月動向(20)'!F47-'12月(上旬)'!F48</f>
        <v>1660</v>
      </c>
      <c r="G48" s="44">
        <f>'[12]12月動向(20)'!G47-'12月(上旬)'!G48</f>
        <v>1660</v>
      </c>
      <c r="H48" s="52">
        <f t="shared" si="2"/>
        <v>1</v>
      </c>
      <c r="I48" s="18">
        <f t="shared" si="3"/>
        <v>0</v>
      </c>
      <c r="J48" s="27">
        <f t="shared" si="4"/>
        <v>0.23433734939759035</v>
      </c>
      <c r="K48" s="27">
        <f t="shared" si="5"/>
        <v>0.31325301204819278</v>
      </c>
      <c r="L48" s="32">
        <f t="shared" si="6"/>
        <v>-7.8915662650602431E-2</v>
      </c>
    </row>
    <row r="49" spans="1:12" x14ac:dyDescent="0.4">
      <c r="A49" s="86" t="s">
        <v>98</v>
      </c>
      <c r="B49" s="44">
        <f>'[12]12月動向(20)'!B48-'12月(上旬)'!B49</f>
        <v>764</v>
      </c>
      <c r="C49" s="44">
        <f>'[12]12月動向(20)'!C48-'12月(上旬)'!C49</f>
        <v>738</v>
      </c>
      <c r="D49" s="25">
        <f t="shared" si="0"/>
        <v>1.0352303523035231</v>
      </c>
      <c r="E49" s="18">
        <f t="shared" si="1"/>
        <v>26</v>
      </c>
      <c r="F49" s="49">
        <f>'[12]12月動向(20)'!F48-'12月(上旬)'!F49</f>
        <v>1260</v>
      </c>
      <c r="G49" s="44">
        <f>'[12]12月動向(20)'!G48-'12月(上旬)'!G49</f>
        <v>1260</v>
      </c>
      <c r="H49" s="52">
        <f t="shared" si="2"/>
        <v>1</v>
      </c>
      <c r="I49" s="18">
        <f t="shared" si="3"/>
        <v>0</v>
      </c>
      <c r="J49" s="27">
        <f t="shared" si="4"/>
        <v>0.6063492063492063</v>
      </c>
      <c r="K49" s="27">
        <f t="shared" si="5"/>
        <v>0.58571428571428574</v>
      </c>
      <c r="L49" s="32">
        <f t="shared" si="6"/>
        <v>2.0634920634920562E-2</v>
      </c>
    </row>
    <row r="50" spans="1:12" x14ac:dyDescent="0.4">
      <c r="A50" s="86" t="s">
        <v>146</v>
      </c>
      <c r="B50" s="44">
        <f>'[12]12月動向(20)'!B49-'12月(上旬)'!B50</f>
        <v>577</v>
      </c>
      <c r="C50" s="44">
        <f>'[12]12月動向(20)'!C49-'12月(上旬)'!C50</f>
        <v>562</v>
      </c>
      <c r="D50" s="25">
        <f t="shared" si="0"/>
        <v>1.0266903914590748</v>
      </c>
      <c r="E50" s="18">
        <f t="shared" si="1"/>
        <v>15</v>
      </c>
      <c r="F50" s="49">
        <f>'[12]12月動向(20)'!F49-'12月(上旬)'!F50</f>
        <v>1260</v>
      </c>
      <c r="G50" s="44">
        <f>'[12]12月動向(20)'!G49-'12月(上旬)'!G50</f>
        <v>1260</v>
      </c>
      <c r="H50" s="52">
        <f t="shared" si="2"/>
        <v>1</v>
      </c>
      <c r="I50" s="18">
        <f t="shared" si="3"/>
        <v>0</v>
      </c>
      <c r="J50" s="27">
        <f t="shared" si="4"/>
        <v>0.45793650793650792</v>
      </c>
      <c r="K50" s="27">
        <f t="shared" si="5"/>
        <v>0.44603174603174606</v>
      </c>
      <c r="L50" s="32">
        <f t="shared" si="6"/>
        <v>1.1904761904761862E-2</v>
      </c>
    </row>
    <row r="51" spans="1:12" x14ac:dyDescent="0.4">
      <c r="A51" s="86" t="s">
        <v>145</v>
      </c>
      <c r="B51" s="44">
        <f>'[12]12月動向(20)'!B50-'12月(上旬)'!B51</f>
        <v>613</v>
      </c>
      <c r="C51" s="44">
        <f>'[12]12月動向(20)'!C50-'12月(上旬)'!C51</f>
        <v>676</v>
      </c>
      <c r="D51" s="25">
        <f t="shared" si="0"/>
        <v>0.90680473372781067</v>
      </c>
      <c r="E51" s="18">
        <f t="shared" si="1"/>
        <v>-63</v>
      </c>
      <c r="F51" s="49">
        <f>'[12]12月動向(20)'!F50-'12月(上旬)'!F51</f>
        <v>1260</v>
      </c>
      <c r="G51" s="44">
        <f>'[12]12月動向(20)'!G50-'12月(上旬)'!G51</f>
        <v>1260</v>
      </c>
      <c r="H51" s="52">
        <f t="shared" si="2"/>
        <v>1</v>
      </c>
      <c r="I51" s="18">
        <f t="shared" si="3"/>
        <v>0</v>
      </c>
      <c r="J51" s="27">
        <f t="shared" si="4"/>
        <v>0.4865079365079365</v>
      </c>
      <c r="K51" s="27">
        <f t="shared" si="5"/>
        <v>0.53650793650793649</v>
      </c>
      <c r="L51" s="32">
        <f t="shared" si="6"/>
        <v>-4.9999999999999989E-2</v>
      </c>
    </row>
    <row r="52" spans="1:12" x14ac:dyDescent="0.4">
      <c r="A52" s="85" t="s">
        <v>144</v>
      </c>
      <c r="B52" s="93">
        <f>'[12]12月動向(20)'!B51-'12月(上旬)'!B52</f>
        <v>493</v>
      </c>
      <c r="C52" s="93">
        <f>'[12]12月動向(20)'!C51-'12月(上旬)'!C52</f>
        <v>489</v>
      </c>
      <c r="D52" s="60">
        <f t="shared" si="0"/>
        <v>1.0081799591002045</v>
      </c>
      <c r="E52" s="16">
        <f t="shared" si="1"/>
        <v>4</v>
      </c>
      <c r="F52" s="93">
        <f>'[12]12月動向(20)'!F51-'12月(上旬)'!F52</f>
        <v>1260</v>
      </c>
      <c r="G52" s="93">
        <f>'[12]12月動向(20)'!G51-'12月(上旬)'!G52</f>
        <v>1260</v>
      </c>
      <c r="H52" s="134">
        <f t="shared" si="2"/>
        <v>1</v>
      </c>
      <c r="I52" s="16">
        <f t="shared" si="3"/>
        <v>0</v>
      </c>
      <c r="J52" s="36">
        <f t="shared" si="4"/>
        <v>0.39126984126984127</v>
      </c>
      <c r="K52" s="36">
        <f t="shared" si="5"/>
        <v>0.3880952380952381</v>
      </c>
      <c r="L52" s="35">
        <f t="shared" si="6"/>
        <v>3.1746031746031633E-3</v>
      </c>
    </row>
    <row r="53" spans="1:12" x14ac:dyDescent="0.4">
      <c r="C53" s="12"/>
      <c r="D53" s="14"/>
      <c r="E53" s="14"/>
      <c r="F53" s="12"/>
      <c r="G53" s="12"/>
      <c r="H53" s="14"/>
      <c r="I53" s="14"/>
      <c r="J53" s="12"/>
      <c r="K53" s="12"/>
    </row>
    <row r="54" spans="1:12" x14ac:dyDescent="0.4">
      <c r="C54" s="12"/>
      <c r="D54" s="14"/>
      <c r="E54" s="14"/>
      <c r="F54" s="12"/>
      <c r="G54" s="12"/>
      <c r="H54" s="14"/>
      <c r="I54" s="14"/>
      <c r="J54" s="12"/>
      <c r="K54" s="12"/>
    </row>
    <row r="55" spans="1:12" x14ac:dyDescent="0.4">
      <c r="C55" s="12"/>
      <c r="E55" s="14"/>
      <c r="G55" s="12"/>
      <c r="I55" s="14"/>
      <c r="K55" s="12"/>
    </row>
    <row r="56" spans="1:12" x14ac:dyDescent="0.4">
      <c r="C56" s="12"/>
      <c r="E56" s="14"/>
      <c r="G56" s="12"/>
      <c r="I56" s="14"/>
      <c r="K56" s="12"/>
    </row>
    <row r="57" spans="1:12" x14ac:dyDescent="0.4">
      <c r="C57" s="12"/>
      <c r="E57" s="14"/>
      <c r="G57" s="12"/>
      <c r="I57" s="14"/>
      <c r="K57" s="12"/>
    </row>
    <row r="58" spans="1:12" x14ac:dyDescent="0.4">
      <c r="C58" s="12"/>
      <c r="E58" s="14"/>
      <c r="G58" s="12"/>
      <c r="I58" s="14"/>
      <c r="K58" s="12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2005年月間（上中下旬）動向12月</oddHeader>
    <oddFooter>&amp;L沖縄県&amp;C&amp;P ﾍﾟｰｼﾞ&amp;R&amp;D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12月(下旬)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142</v>
      </c>
      <c r="C4" s="177" t="s">
        <v>242</v>
      </c>
      <c r="D4" s="176" t="s">
        <v>87</v>
      </c>
      <c r="E4" s="176"/>
      <c r="F4" s="173" t="str">
        <f>+B4</f>
        <v>(05'12/21～31)</v>
      </c>
      <c r="G4" s="173" t="str">
        <f>+C4</f>
        <v>(04'12/21～31)</v>
      </c>
      <c r="H4" s="176" t="s">
        <v>87</v>
      </c>
      <c r="I4" s="176"/>
      <c r="J4" s="173" t="str">
        <f>+B4</f>
        <v>(05'12/21～31)</v>
      </c>
      <c r="K4" s="173" t="str">
        <f>+C4</f>
        <v>(04'12/21～31)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+B7+B34</f>
        <v>185305</v>
      </c>
      <c r="C6" s="43">
        <f>+C7+C34</f>
        <v>155414</v>
      </c>
      <c r="D6" s="20">
        <f t="shared" ref="D6:D53" si="0">+B6/C6</f>
        <v>1.1923314501911024</v>
      </c>
      <c r="E6" s="21">
        <f t="shared" ref="E6:E53" si="1">+B6-C6</f>
        <v>29891</v>
      </c>
      <c r="F6" s="43">
        <f>+F7+F34</f>
        <v>252980</v>
      </c>
      <c r="G6" s="43">
        <f>+G7+G34</f>
        <v>242090</v>
      </c>
      <c r="H6" s="20">
        <f t="shared" ref="H6:H53" si="2">+F6/G6</f>
        <v>1.0449832706844562</v>
      </c>
      <c r="I6" s="21">
        <f t="shared" ref="I6:I53" si="3">+F6-G6</f>
        <v>10890</v>
      </c>
      <c r="J6" s="20">
        <f t="shared" ref="J6:J53" si="4">+B6/F6</f>
        <v>0.73248873428729544</v>
      </c>
      <c r="K6" s="20">
        <f t="shared" ref="K6:K53" si="5">+C6/G6</f>
        <v>0.64196786319137511</v>
      </c>
      <c r="L6" s="33">
        <f t="shared" ref="L6:L53" si="6">+J6-K6</f>
        <v>9.052087109592033E-2</v>
      </c>
    </row>
    <row r="7" spans="1:12" s="13" customFormat="1" x14ac:dyDescent="0.4">
      <c r="A7" s="84" t="s">
        <v>84</v>
      </c>
      <c r="B7" s="43">
        <f>+B8+B16+B31</f>
        <v>93460</v>
      </c>
      <c r="C7" s="43">
        <f>+C8+C16+C31</f>
        <v>76138</v>
      </c>
      <c r="D7" s="20">
        <f t="shared" si="0"/>
        <v>1.2275079460978748</v>
      </c>
      <c r="E7" s="21">
        <f t="shared" si="1"/>
        <v>17322</v>
      </c>
      <c r="F7" s="43">
        <f>+F8+F16+F31</f>
        <v>121792</v>
      </c>
      <c r="G7" s="43">
        <f>+G8+G16+G31</f>
        <v>114050</v>
      </c>
      <c r="H7" s="20">
        <f t="shared" si="2"/>
        <v>1.0678825076720737</v>
      </c>
      <c r="I7" s="21">
        <f t="shared" si="3"/>
        <v>7742</v>
      </c>
      <c r="J7" s="20">
        <f t="shared" si="4"/>
        <v>0.76737388334209145</v>
      </c>
      <c r="K7" s="20">
        <f t="shared" si="5"/>
        <v>0.66758439281017101</v>
      </c>
      <c r="L7" s="33">
        <f t="shared" si="6"/>
        <v>9.9789490531920433E-2</v>
      </c>
    </row>
    <row r="8" spans="1:12" x14ac:dyDescent="0.4">
      <c r="A8" s="110" t="s">
        <v>91</v>
      </c>
      <c r="B8" s="46">
        <f>SUM(B9:B15)</f>
        <v>77921</v>
      </c>
      <c r="C8" s="46">
        <f>SUM(C9:C15)</f>
        <v>62324</v>
      </c>
      <c r="D8" s="38">
        <f t="shared" si="0"/>
        <v>1.2502567229317758</v>
      </c>
      <c r="E8" s="109">
        <f t="shared" si="1"/>
        <v>15597</v>
      </c>
      <c r="F8" s="46">
        <f>SUM(F9:F15)</f>
        <v>100939</v>
      </c>
      <c r="G8" s="46">
        <f>SUM(G9:G15)</f>
        <v>92612</v>
      </c>
      <c r="H8" s="38">
        <f t="shared" si="2"/>
        <v>1.0899127542867015</v>
      </c>
      <c r="I8" s="109">
        <f t="shared" si="3"/>
        <v>8327</v>
      </c>
      <c r="J8" s="38">
        <f t="shared" si="4"/>
        <v>0.77196128354748905</v>
      </c>
      <c r="K8" s="38">
        <f t="shared" si="5"/>
        <v>0.67295814797218501</v>
      </c>
      <c r="L8" s="108">
        <f t="shared" si="6"/>
        <v>9.9003135575304047E-2</v>
      </c>
    </row>
    <row r="9" spans="1:12" x14ac:dyDescent="0.4">
      <c r="A9" s="88" t="s">
        <v>82</v>
      </c>
      <c r="B9" s="69">
        <f>'12月(月間)'!B9-'[12]12月動向(20)'!B8</f>
        <v>43371</v>
      </c>
      <c r="C9" s="69">
        <f>'12月(月間)'!C9-'[12]12月動向(20)'!C8</f>
        <v>36098</v>
      </c>
      <c r="D9" s="25">
        <f t="shared" si="0"/>
        <v>1.2014793063327609</v>
      </c>
      <c r="E9" s="26">
        <f t="shared" si="1"/>
        <v>7273</v>
      </c>
      <c r="F9" s="69">
        <f>'12月(月間)'!F9-'[12]12月動向(20)'!F8</f>
        <v>52920</v>
      </c>
      <c r="G9" s="69">
        <f>'12月(月間)'!G9-'[12]12月動向(20)'!G8</f>
        <v>53048</v>
      </c>
      <c r="H9" s="25">
        <f t="shared" si="2"/>
        <v>0.99758709093651032</v>
      </c>
      <c r="I9" s="26">
        <f t="shared" si="3"/>
        <v>-128</v>
      </c>
      <c r="J9" s="25">
        <f t="shared" si="4"/>
        <v>0.81955782312925174</v>
      </c>
      <c r="K9" s="25">
        <f t="shared" si="5"/>
        <v>0.6804780576082039</v>
      </c>
      <c r="L9" s="24">
        <f t="shared" si="6"/>
        <v>0.13907976552104784</v>
      </c>
    </row>
    <row r="10" spans="1:12" x14ac:dyDescent="0.4">
      <c r="A10" s="86" t="s">
        <v>83</v>
      </c>
      <c r="B10" s="69">
        <f>'12月(月間)'!B10-'[12]12月動向(20)'!B9</f>
        <v>9410</v>
      </c>
      <c r="C10" s="69">
        <f>'12月(月間)'!C10-'[12]12月動向(20)'!C9</f>
        <v>9805</v>
      </c>
      <c r="D10" s="27">
        <f t="shared" si="0"/>
        <v>0.95971443141254464</v>
      </c>
      <c r="E10" s="18">
        <f t="shared" si="1"/>
        <v>-395</v>
      </c>
      <c r="F10" s="69">
        <f>'12月(月間)'!F10-'[12]12月動向(20)'!F9</f>
        <v>12591</v>
      </c>
      <c r="G10" s="69">
        <f>'12月(月間)'!G10-'[12]12月動向(20)'!G9</f>
        <v>14646</v>
      </c>
      <c r="H10" s="27">
        <f t="shared" si="2"/>
        <v>0.85968865219172474</v>
      </c>
      <c r="I10" s="18">
        <f t="shared" si="3"/>
        <v>-2055</v>
      </c>
      <c r="J10" s="27">
        <f t="shared" si="4"/>
        <v>0.74735922484314188</v>
      </c>
      <c r="K10" s="27">
        <f t="shared" si="5"/>
        <v>0.66946606582001911</v>
      </c>
      <c r="L10" s="32">
        <f t="shared" si="6"/>
        <v>7.7893159023122771E-2</v>
      </c>
    </row>
    <row r="11" spans="1:12" x14ac:dyDescent="0.4">
      <c r="A11" s="86" t="s">
        <v>96</v>
      </c>
      <c r="B11" s="69">
        <f>'12月(月間)'!B11-'[12]12月動向(20)'!B10</f>
        <v>5075</v>
      </c>
      <c r="C11" s="69">
        <f>'12月(月間)'!C11-'[12]12月動向(20)'!C10</f>
        <v>2284</v>
      </c>
      <c r="D11" s="27">
        <f t="shared" si="0"/>
        <v>2.2219789842381785</v>
      </c>
      <c r="E11" s="18">
        <f t="shared" si="1"/>
        <v>2791</v>
      </c>
      <c r="F11" s="69">
        <f>'12月(月間)'!F11-'[12]12月動向(20)'!F10</f>
        <v>7012</v>
      </c>
      <c r="G11" s="69">
        <f>'12月(月間)'!G11-'[12]12月動向(20)'!G10</f>
        <v>3384</v>
      </c>
      <c r="H11" s="27">
        <f t="shared" si="2"/>
        <v>2.0721040189125297</v>
      </c>
      <c r="I11" s="18">
        <f t="shared" si="3"/>
        <v>3628</v>
      </c>
      <c r="J11" s="27">
        <f t="shared" si="4"/>
        <v>0.7237592698231603</v>
      </c>
      <c r="K11" s="27">
        <f t="shared" si="5"/>
        <v>0.67494089834515369</v>
      </c>
      <c r="L11" s="32">
        <f t="shared" si="6"/>
        <v>4.8818371478006606E-2</v>
      </c>
    </row>
    <row r="12" spans="1:12" x14ac:dyDescent="0.4">
      <c r="A12" s="86" t="s">
        <v>80</v>
      </c>
      <c r="B12" s="69">
        <f>'12月(月間)'!B12-'[12]12月動向(20)'!B11</f>
        <v>7599</v>
      </c>
      <c r="C12" s="69">
        <f>'12月(月間)'!C12-'[12]12月動向(20)'!C11</f>
        <v>5959</v>
      </c>
      <c r="D12" s="27">
        <f t="shared" si="0"/>
        <v>1.2752139620741736</v>
      </c>
      <c r="E12" s="18">
        <f t="shared" si="1"/>
        <v>1640</v>
      </c>
      <c r="F12" s="69">
        <f>'12月(月間)'!F12-'[12]12月動向(20)'!F11</f>
        <v>10002</v>
      </c>
      <c r="G12" s="69">
        <f>'12月(月間)'!G12-'[12]12月動向(20)'!G11</f>
        <v>10560</v>
      </c>
      <c r="H12" s="27">
        <f t="shared" si="2"/>
        <v>0.94715909090909089</v>
      </c>
      <c r="I12" s="18">
        <f t="shared" si="3"/>
        <v>-558</v>
      </c>
      <c r="J12" s="27">
        <f t="shared" si="4"/>
        <v>0.75974805038992199</v>
      </c>
      <c r="K12" s="27">
        <f t="shared" si="5"/>
        <v>0.56429924242424245</v>
      </c>
      <c r="L12" s="32">
        <f t="shared" si="6"/>
        <v>0.19544880796567954</v>
      </c>
    </row>
    <row r="13" spans="1:12" x14ac:dyDescent="0.4">
      <c r="A13" s="86" t="s">
        <v>81</v>
      </c>
      <c r="B13" s="69">
        <f>'12月(月間)'!B13-'[12]12月動向(20)'!B12</f>
        <v>8613</v>
      </c>
      <c r="C13" s="69">
        <f>'12月(月間)'!C13-'[12]12月動向(20)'!C12</f>
        <v>6116</v>
      </c>
      <c r="D13" s="27">
        <f t="shared" si="0"/>
        <v>1.4082733812949639</v>
      </c>
      <c r="E13" s="18">
        <f t="shared" si="1"/>
        <v>2497</v>
      </c>
      <c r="F13" s="69">
        <f>'12月(月間)'!F13-'[12]12月動向(20)'!F12</f>
        <v>12949</v>
      </c>
      <c r="G13" s="69">
        <f>'12月(月間)'!G13-'[12]12月動向(20)'!G12</f>
        <v>8004</v>
      </c>
      <c r="H13" s="27">
        <f t="shared" si="2"/>
        <v>1.617816091954023</v>
      </c>
      <c r="I13" s="18">
        <f t="shared" si="3"/>
        <v>4945</v>
      </c>
      <c r="J13" s="27">
        <f t="shared" si="4"/>
        <v>0.665147887867789</v>
      </c>
      <c r="K13" s="27">
        <f t="shared" si="5"/>
        <v>0.76411794102948527</v>
      </c>
      <c r="L13" s="32">
        <f t="shared" si="6"/>
        <v>-9.897005316169627E-2</v>
      </c>
    </row>
    <row r="14" spans="1:12" x14ac:dyDescent="0.4">
      <c r="A14" s="86" t="s">
        <v>165</v>
      </c>
      <c r="B14" s="69">
        <f>'12月(月間)'!B14-'[12]12月動向(20)'!B13</f>
        <v>2861</v>
      </c>
      <c r="C14" s="69">
        <f>'12月(月間)'!C14-'[12]12月動向(20)'!C13</f>
        <v>2062</v>
      </c>
      <c r="D14" s="27">
        <f t="shared" si="0"/>
        <v>1.3874878758486906</v>
      </c>
      <c r="E14" s="18">
        <f t="shared" si="1"/>
        <v>799</v>
      </c>
      <c r="F14" s="69">
        <f>'12月(月間)'!F14-'[12]12月動向(20)'!F13</f>
        <v>3998</v>
      </c>
      <c r="G14" s="69">
        <f>'12月(月間)'!G14-'[12]12月動向(20)'!G13</f>
        <v>2970</v>
      </c>
      <c r="H14" s="27">
        <f t="shared" si="2"/>
        <v>1.3461279461279461</v>
      </c>
      <c r="I14" s="140">
        <f t="shared" si="3"/>
        <v>1028</v>
      </c>
      <c r="J14" s="122">
        <f t="shared" si="4"/>
        <v>0.715607803901951</v>
      </c>
      <c r="K14" s="27">
        <f t="shared" si="5"/>
        <v>0.69427609427609427</v>
      </c>
      <c r="L14" s="32">
        <f t="shared" si="6"/>
        <v>2.1331709625856732E-2</v>
      </c>
    </row>
    <row r="15" spans="1:12" x14ac:dyDescent="0.4">
      <c r="A15" s="89" t="s">
        <v>238</v>
      </c>
      <c r="B15" s="69">
        <f>'12月(月間)'!B15</f>
        <v>992</v>
      </c>
      <c r="C15" s="69">
        <v>0</v>
      </c>
      <c r="D15" s="29" t="e">
        <f t="shared" si="0"/>
        <v>#DIV/0!</v>
      </c>
      <c r="E15" s="28">
        <f t="shared" si="1"/>
        <v>992</v>
      </c>
      <c r="F15" s="70">
        <f>'12月(月間)'!F15</f>
        <v>1467</v>
      </c>
      <c r="G15" s="70">
        <v>0</v>
      </c>
      <c r="H15" s="27" t="e">
        <f t="shared" si="2"/>
        <v>#DIV/0!</v>
      </c>
      <c r="I15" s="18">
        <f t="shared" si="3"/>
        <v>1467</v>
      </c>
      <c r="J15" s="29">
        <f t="shared" si="4"/>
        <v>0.67620995228357195</v>
      </c>
      <c r="K15" s="29" t="e">
        <f t="shared" si="5"/>
        <v>#DIV/0!</v>
      </c>
      <c r="L15" s="57" t="e">
        <f t="shared" si="6"/>
        <v>#DIV/0!</v>
      </c>
    </row>
    <row r="16" spans="1:12" x14ac:dyDescent="0.4">
      <c r="A16" s="107" t="s">
        <v>90</v>
      </c>
      <c r="B16" s="48">
        <f>SUM(B17:B30)</f>
        <v>15024</v>
      </c>
      <c r="C16" s="48">
        <f>SUM(C17:C30)</f>
        <v>13300</v>
      </c>
      <c r="D16" s="31">
        <f t="shared" si="0"/>
        <v>1.129624060150376</v>
      </c>
      <c r="E16" s="19">
        <f t="shared" si="1"/>
        <v>1724</v>
      </c>
      <c r="F16" s="48">
        <f>SUM(F17:F30)</f>
        <v>19800</v>
      </c>
      <c r="G16" s="48">
        <f>SUM(G17:G30)</f>
        <v>19800</v>
      </c>
      <c r="H16" s="31">
        <f t="shared" si="2"/>
        <v>1</v>
      </c>
      <c r="I16" s="19">
        <f t="shared" si="3"/>
        <v>0</v>
      </c>
      <c r="J16" s="31">
        <f t="shared" si="4"/>
        <v>0.75878787878787879</v>
      </c>
      <c r="K16" s="31">
        <f t="shared" si="5"/>
        <v>0.67171717171717171</v>
      </c>
      <c r="L16" s="30">
        <f t="shared" si="6"/>
        <v>8.7070707070707076E-2</v>
      </c>
    </row>
    <row r="17" spans="1:12" x14ac:dyDescent="0.4">
      <c r="A17" s="88" t="s">
        <v>157</v>
      </c>
      <c r="B17" s="69">
        <f>'12月(月間)'!B17-'[12]12月動向(20)'!B15</f>
        <v>667</v>
      </c>
      <c r="C17" s="69">
        <f>'12月(月間)'!C17-'[12]12月動向(20)'!C15</f>
        <v>683</v>
      </c>
      <c r="D17" s="25">
        <f t="shared" si="0"/>
        <v>0.97657393850658858</v>
      </c>
      <c r="E17" s="26">
        <f t="shared" si="1"/>
        <v>-16</v>
      </c>
      <c r="F17" s="69">
        <f>'12月(月間)'!F17-'[12]12月動向(20)'!F15</f>
        <v>900</v>
      </c>
      <c r="G17" s="69">
        <f>'12月(月間)'!G17-'[12]12月動向(20)'!G15</f>
        <v>1050</v>
      </c>
      <c r="H17" s="25">
        <f t="shared" si="2"/>
        <v>0.8571428571428571</v>
      </c>
      <c r="I17" s="26">
        <f t="shared" si="3"/>
        <v>-150</v>
      </c>
      <c r="J17" s="25">
        <f t="shared" si="4"/>
        <v>0.74111111111111116</v>
      </c>
      <c r="K17" s="25">
        <f t="shared" si="5"/>
        <v>0.65047619047619043</v>
      </c>
      <c r="L17" s="24">
        <f t="shared" si="6"/>
        <v>9.0634920634920735E-2</v>
      </c>
    </row>
    <row r="18" spans="1:12" x14ac:dyDescent="0.4">
      <c r="A18" s="86" t="s">
        <v>155</v>
      </c>
      <c r="B18" s="69">
        <f>'12月(月間)'!B18-'[12]12月動向(20)'!B16</f>
        <v>1381</v>
      </c>
      <c r="C18" s="69">
        <f>'12月(月間)'!C18-'[12]12月動向(20)'!C16</f>
        <v>1315</v>
      </c>
      <c r="D18" s="27">
        <f t="shared" si="0"/>
        <v>1.0501901140684411</v>
      </c>
      <c r="E18" s="18">
        <f t="shared" si="1"/>
        <v>66</v>
      </c>
      <c r="F18" s="69">
        <f>'12月(月間)'!F18-'[12]12月動向(20)'!F16</f>
        <v>1650</v>
      </c>
      <c r="G18" s="69">
        <f>'12月(月間)'!G18-'[12]12月動向(20)'!G16</f>
        <v>1650</v>
      </c>
      <c r="H18" s="27">
        <f t="shared" si="2"/>
        <v>1</v>
      </c>
      <c r="I18" s="18">
        <f t="shared" si="3"/>
        <v>0</v>
      </c>
      <c r="J18" s="27">
        <f t="shared" si="4"/>
        <v>0.83696969696969692</v>
      </c>
      <c r="K18" s="27">
        <f t="shared" si="5"/>
        <v>0.79696969696969699</v>
      </c>
      <c r="L18" s="32">
        <f t="shared" si="6"/>
        <v>3.9999999999999925E-2</v>
      </c>
    </row>
    <row r="19" spans="1:12" x14ac:dyDescent="0.4">
      <c r="A19" s="86" t="s">
        <v>160</v>
      </c>
      <c r="B19" s="69">
        <f>'12月(月間)'!B19-'[12]12月動向(20)'!B17</f>
        <v>1515</v>
      </c>
      <c r="C19" s="69">
        <f>'12月(月間)'!C19-'[12]12月動向(20)'!C17</f>
        <v>1374</v>
      </c>
      <c r="D19" s="27">
        <f t="shared" si="0"/>
        <v>1.1026200873362446</v>
      </c>
      <c r="E19" s="18">
        <f t="shared" si="1"/>
        <v>141</v>
      </c>
      <c r="F19" s="69">
        <f>'12月(月間)'!F19-'[12]12月動向(20)'!F17</f>
        <v>1650</v>
      </c>
      <c r="G19" s="69">
        <f>'12月(月間)'!G19-'[12]12月動向(20)'!G17</f>
        <v>1650</v>
      </c>
      <c r="H19" s="27">
        <f t="shared" si="2"/>
        <v>1</v>
      </c>
      <c r="I19" s="18">
        <f t="shared" si="3"/>
        <v>0</v>
      </c>
      <c r="J19" s="27">
        <f t="shared" si="4"/>
        <v>0.91818181818181821</v>
      </c>
      <c r="K19" s="27">
        <f t="shared" si="5"/>
        <v>0.83272727272727276</v>
      </c>
      <c r="L19" s="32">
        <f t="shared" si="6"/>
        <v>8.545454545454545E-2</v>
      </c>
    </row>
    <row r="20" spans="1:12" x14ac:dyDescent="0.4">
      <c r="A20" s="86" t="s">
        <v>153</v>
      </c>
      <c r="B20" s="69">
        <f>'12月(月間)'!B20-'[12]12月動向(20)'!B18</f>
        <v>1211</v>
      </c>
      <c r="C20" s="69">
        <f>'12月(月間)'!C20-'[12]12月動向(20)'!C18</f>
        <v>1091</v>
      </c>
      <c r="D20" s="27">
        <f t="shared" si="0"/>
        <v>1.1099908340971585</v>
      </c>
      <c r="E20" s="18">
        <f t="shared" si="1"/>
        <v>120</v>
      </c>
      <c r="F20" s="69">
        <f>'12月(月間)'!F20-'[12]12月動向(20)'!F18</f>
        <v>1650</v>
      </c>
      <c r="G20" s="69">
        <f>'12月(月間)'!G20-'[12]12月動向(20)'!G18</f>
        <v>1650</v>
      </c>
      <c r="H20" s="27">
        <f t="shared" si="2"/>
        <v>1</v>
      </c>
      <c r="I20" s="18">
        <f t="shared" si="3"/>
        <v>0</v>
      </c>
      <c r="J20" s="27">
        <f t="shared" si="4"/>
        <v>0.73393939393939389</v>
      </c>
      <c r="K20" s="27">
        <f t="shared" si="5"/>
        <v>0.66121212121212125</v>
      </c>
      <c r="L20" s="32">
        <f t="shared" si="6"/>
        <v>7.272727272727264E-2</v>
      </c>
    </row>
    <row r="21" spans="1:12" x14ac:dyDescent="0.4">
      <c r="A21" s="86" t="s">
        <v>161</v>
      </c>
      <c r="B21" s="69">
        <f>'12月(月間)'!B21-'[12]12月動向(20)'!B19</f>
        <v>2847</v>
      </c>
      <c r="C21" s="69">
        <f>'12月(月間)'!C21-'[12]12月動向(20)'!C19</f>
        <v>2215</v>
      </c>
      <c r="D21" s="23">
        <f t="shared" si="0"/>
        <v>1.2853273137697516</v>
      </c>
      <c r="E21" s="17">
        <f t="shared" si="1"/>
        <v>632</v>
      </c>
      <c r="F21" s="69">
        <f>'12月(月間)'!F21-'[12]12月動向(20)'!F19</f>
        <v>3300</v>
      </c>
      <c r="G21" s="69">
        <f>'12月(月間)'!G21-'[12]12月動向(20)'!G19</f>
        <v>3300</v>
      </c>
      <c r="H21" s="23">
        <f t="shared" si="2"/>
        <v>1</v>
      </c>
      <c r="I21" s="17">
        <f t="shared" si="3"/>
        <v>0</v>
      </c>
      <c r="J21" s="23">
        <f t="shared" si="4"/>
        <v>0.86272727272727268</v>
      </c>
      <c r="K21" s="23">
        <f t="shared" si="5"/>
        <v>0.67121212121212126</v>
      </c>
      <c r="L21" s="22">
        <f t="shared" si="6"/>
        <v>0.19151515151515142</v>
      </c>
    </row>
    <row r="22" spans="1:12" x14ac:dyDescent="0.4">
      <c r="A22" s="87" t="s">
        <v>159</v>
      </c>
      <c r="B22" s="69">
        <f>'12月(月間)'!B22-'[12]12月動向(20)'!B20</f>
        <v>870</v>
      </c>
      <c r="C22" s="69">
        <f>'12月(月間)'!C22-'[12]12月動向(20)'!C20</f>
        <v>985</v>
      </c>
      <c r="D22" s="27">
        <f t="shared" si="0"/>
        <v>0.88324873096446699</v>
      </c>
      <c r="E22" s="18">
        <f t="shared" si="1"/>
        <v>-115</v>
      </c>
      <c r="F22" s="69">
        <f>'12月(月間)'!F22-'[12]12月動向(20)'!F20</f>
        <v>1650</v>
      </c>
      <c r="G22" s="69">
        <f>'12月(月間)'!G22-'[12]12月動向(20)'!G20</f>
        <v>1650</v>
      </c>
      <c r="H22" s="27">
        <f t="shared" si="2"/>
        <v>1</v>
      </c>
      <c r="I22" s="18">
        <f t="shared" si="3"/>
        <v>0</v>
      </c>
      <c r="J22" s="27">
        <f t="shared" si="4"/>
        <v>0.52727272727272723</v>
      </c>
      <c r="K22" s="27">
        <f t="shared" si="5"/>
        <v>0.59696969696969693</v>
      </c>
      <c r="L22" s="32">
        <f t="shared" si="6"/>
        <v>-6.9696969696969702E-2</v>
      </c>
    </row>
    <row r="23" spans="1:12" x14ac:dyDescent="0.4">
      <c r="A23" s="87" t="s">
        <v>193</v>
      </c>
      <c r="B23" s="69">
        <f>'12月(月間)'!B23-'[12]12月動向(20)'!B21</f>
        <v>0</v>
      </c>
      <c r="C23" s="69">
        <f>'12月(月間)'!C23-'[12]12月動向(20)'!C21</f>
        <v>0</v>
      </c>
      <c r="D23" s="27" t="e">
        <f t="shared" si="0"/>
        <v>#DIV/0!</v>
      </c>
      <c r="E23" s="18">
        <f t="shared" si="1"/>
        <v>0</v>
      </c>
      <c r="F23" s="69">
        <f>'12月(月間)'!F23-'[12]12月動向(20)'!F21</f>
        <v>0</v>
      </c>
      <c r="G23" s="69">
        <f>'12月(月間)'!G23-'[12]12月動向(20)'!G21</f>
        <v>0</v>
      </c>
      <c r="H23" s="27" t="e">
        <f t="shared" si="2"/>
        <v>#DIV/0!</v>
      </c>
      <c r="I23" s="18">
        <f t="shared" si="3"/>
        <v>0</v>
      </c>
      <c r="J23" s="27" t="e">
        <f t="shared" si="4"/>
        <v>#DIV/0!</v>
      </c>
      <c r="K23" s="27" t="e">
        <f t="shared" si="5"/>
        <v>#DIV/0!</v>
      </c>
      <c r="L23" s="32" t="e">
        <f t="shared" si="6"/>
        <v>#DIV/0!</v>
      </c>
    </row>
    <row r="24" spans="1:12" x14ac:dyDescent="0.4">
      <c r="A24" s="86" t="s">
        <v>164</v>
      </c>
      <c r="B24" s="69">
        <f>'12月(月間)'!B24-'[12]12月動向(20)'!B22</f>
        <v>1377</v>
      </c>
      <c r="C24" s="69">
        <f>'12月(月間)'!C24-'[12]12月動向(20)'!C22</f>
        <v>1406</v>
      </c>
      <c r="D24" s="27">
        <f t="shared" si="0"/>
        <v>0.97937411095305837</v>
      </c>
      <c r="E24" s="18">
        <f t="shared" si="1"/>
        <v>-29</v>
      </c>
      <c r="F24" s="69">
        <f>'12月(月間)'!F24-'[12]12月動向(20)'!F22</f>
        <v>1650</v>
      </c>
      <c r="G24" s="69">
        <f>'12月(月間)'!G24-'[12]12月動向(20)'!G22</f>
        <v>1650</v>
      </c>
      <c r="H24" s="27">
        <f t="shared" si="2"/>
        <v>1</v>
      </c>
      <c r="I24" s="18">
        <f t="shared" si="3"/>
        <v>0</v>
      </c>
      <c r="J24" s="27">
        <f t="shared" si="4"/>
        <v>0.83454545454545459</v>
      </c>
      <c r="K24" s="27">
        <f t="shared" si="5"/>
        <v>0.85212121212121217</v>
      </c>
      <c r="L24" s="32">
        <f t="shared" si="6"/>
        <v>-1.7575757575757578E-2</v>
      </c>
    </row>
    <row r="25" spans="1:12" x14ac:dyDescent="0.4">
      <c r="A25" s="86" t="s">
        <v>156</v>
      </c>
      <c r="B25" s="69">
        <f>'12月(月間)'!B25-'[12]12月動向(20)'!B23</f>
        <v>463</v>
      </c>
      <c r="C25" s="69">
        <f>'12月(月間)'!C25-'[12]12月動向(20)'!C23</f>
        <v>452</v>
      </c>
      <c r="D25" s="23">
        <f t="shared" si="0"/>
        <v>1.0243362831858407</v>
      </c>
      <c r="E25" s="17">
        <f t="shared" si="1"/>
        <v>11</v>
      </c>
      <c r="F25" s="69">
        <f>'12月(月間)'!F25-'[12]12月動向(20)'!F23</f>
        <v>750</v>
      </c>
      <c r="G25" s="69">
        <f>'12月(月間)'!G25-'[12]12月動向(20)'!G23</f>
        <v>600</v>
      </c>
      <c r="H25" s="23">
        <f t="shared" si="2"/>
        <v>1.25</v>
      </c>
      <c r="I25" s="17">
        <f t="shared" si="3"/>
        <v>150</v>
      </c>
      <c r="J25" s="23">
        <f t="shared" si="4"/>
        <v>0.61733333333333329</v>
      </c>
      <c r="K25" s="23">
        <f t="shared" si="5"/>
        <v>0.7533333333333333</v>
      </c>
      <c r="L25" s="22">
        <f t="shared" si="6"/>
        <v>-0.13600000000000001</v>
      </c>
    </row>
    <row r="26" spans="1:12" x14ac:dyDescent="0.4">
      <c r="A26" s="87" t="s">
        <v>163</v>
      </c>
      <c r="B26" s="69">
        <f>'12月(月間)'!B26-'[12]12月動向(20)'!B24</f>
        <v>1486</v>
      </c>
      <c r="C26" s="69">
        <f>'12月(月間)'!C26-'[12]12月動向(20)'!C24</f>
        <v>1226</v>
      </c>
      <c r="D26" s="27">
        <f t="shared" si="0"/>
        <v>1.2120717781402937</v>
      </c>
      <c r="E26" s="18">
        <f t="shared" si="1"/>
        <v>260</v>
      </c>
      <c r="F26" s="69">
        <f>'12月(月間)'!F26-'[12]12月動向(20)'!F24</f>
        <v>1650</v>
      </c>
      <c r="G26" s="69">
        <f>'12月(月間)'!G26-'[12]12月動向(20)'!G24</f>
        <v>1650</v>
      </c>
      <c r="H26" s="27">
        <f t="shared" si="2"/>
        <v>1</v>
      </c>
      <c r="I26" s="18">
        <f t="shared" si="3"/>
        <v>0</v>
      </c>
      <c r="J26" s="27">
        <f t="shared" si="4"/>
        <v>0.90060606060606063</v>
      </c>
      <c r="K26" s="27">
        <f t="shared" si="5"/>
        <v>0.74303030303030304</v>
      </c>
      <c r="L26" s="32">
        <f t="shared" si="6"/>
        <v>0.15757575757575759</v>
      </c>
    </row>
    <row r="27" spans="1:12" x14ac:dyDescent="0.4">
      <c r="A27" s="86" t="s">
        <v>154</v>
      </c>
      <c r="B27" s="69">
        <f>'12月(月間)'!B27-'[12]12月動向(20)'!B25</f>
        <v>1024</v>
      </c>
      <c r="C27" s="69">
        <f>'12月(月間)'!C27-'[12]12月動向(20)'!C25</f>
        <v>932</v>
      </c>
      <c r="D27" s="27">
        <f t="shared" si="0"/>
        <v>1.0987124463519313</v>
      </c>
      <c r="E27" s="18">
        <f t="shared" si="1"/>
        <v>92</v>
      </c>
      <c r="F27" s="69">
        <f>'12月(月間)'!F27-'[12]12月動向(20)'!F25</f>
        <v>1650</v>
      </c>
      <c r="G27" s="69">
        <f>'12月(月間)'!G27-'[12]12月動向(20)'!G25</f>
        <v>1650</v>
      </c>
      <c r="H27" s="27">
        <f t="shared" si="2"/>
        <v>1</v>
      </c>
      <c r="I27" s="18">
        <f t="shared" si="3"/>
        <v>0</v>
      </c>
      <c r="J27" s="27">
        <f t="shared" si="4"/>
        <v>0.62060606060606061</v>
      </c>
      <c r="K27" s="27">
        <f t="shared" si="5"/>
        <v>0.56484848484848482</v>
      </c>
      <c r="L27" s="32">
        <f t="shared" si="6"/>
        <v>5.5757575757575784E-2</v>
      </c>
    </row>
    <row r="28" spans="1:12" x14ac:dyDescent="0.4">
      <c r="A28" s="87" t="s">
        <v>162</v>
      </c>
      <c r="B28" s="69">
        <f>'12月(月間)'!B28-'[12]12月動向(20)'!B26</f>
        <v>1010</v>
      </c>
      <c r="C28" s="69">
        <f>'12月(月間)'!C28-'[12]12月動向(20)'!C26</f>
        <v>664</v>
      </c>
      <c r="D28" s="23">
        <f t="shared" si="0"/>
        <v>1.5210843373493976</v>
      </c>
      <c r="E28" s="17">
        <f t="shared" si="1"/>
        <v>346</v>
      </c>
      <c r="F28" s="69">
        <f>'12月(月間)'!F28-'[12]12月動向(20)'!F26</f>
        <v>1650</v>
      </c>
      <c r="G28" s="69">
        <f>'12月(月間)'!G28-'[12]12月動向(20)'!G26</f>
        <v>1650</v>
      </c>
      <c r="H28" s="23">
        <f t="shared" si="2"/>
        <v>1</v>
      </c>
      <c r="I28" s="17">
        <f t="shared" si="3"/>
        <v>0</v>
      </c>
      <c r="J28" s="23">
        <f t="shared" si="4"/>
        <v>0.61212121212121207</v>
      </c>
      <c r="K28" s="23">
        <f t="shared" si="5"/>
        <v>0.40242424242424241</v>
      </c>
      <c r="L28" s="22">
        <f t="shared" si="6"/>
        <v>0.20969696969696966</v>
      </c>
    </row>
    <row r="29" spans="1:12" x14ac:dyDescent="0.4">
      <c r="A29" s="87" t="s">
        <v>214</v>
      </c>
      <c r="B29" s="69">
        <f>'12月(月間)'!B29-'[12]12月動向(20)'!B27</f>
        <v>0</v>
      </c>
      <c r="C29" s="69">
        <f>'12月(月間)'!C29-'[12]12月動向(20)'!C27</f>
        <v>0</v>
      </c>
      <c r="D29" s="23" t="e">
        <f t="shared" si="0"/>
        <v>#DIV/0!</v>
      </c>
      <c r="E29" s="17">
        <f t="shared" si="1"/>
        <v>0</v>
      </c>
      <c r="F29" s="69">
        <f>'12月(月間)'!F29-'[12]12月動向(20)'!F27</f>
        <v>0</v>
      </c>
      <c r="G29" s="69">
        <f>'12月(月間)'!G29-'[12]12月動向(20)'!G27</f>
        <v>0</v>
      </c>
      <c r="H29" s="23" t="e">
        <f t="shared" si="2"/>
        <v>#DIV/0!</v>
      </c>
      <c r="I29" s="17">
        <f t="shared" si="3"/>
        <v>0</v>
      </c>
      <c r="J29" s="23" t="e">
        <f t="shared" si="4"/>
        <v>#DIV/0!</v>
      </c>
      <c r="K29" s="23" t="e">
        <f t="shared" si="5"/>
        <v>#DIV/0!</v>
      </c>
      <c r="L29" s="22" t="e">
        <f t="shared" si="6"/>
        <v>#DIV/0!</v>
      </c>
    </row>
    <row r="30" spans="1:12" x14ac:dyDescent="0.4">
      <c r="A30" s="87" t="s">
        <v>158</v>
      </c>
      <c r="B30" s="69">
        <f>'12月(月間)'!B30-'[12]12月動向(20)'!B28</f>
        <v>1173</v>
      </c>
      <c r="C30" s="69">
        <f>'12月(月間)'!C30-'[12]12月動向(20)'!C28</f>
        <v>957</v>
      </c>
      <c r="D30" s="23">
        <f t="shared" si="0"/>
        <v>1.2257053291536051</v>
      </c>
      <c r="E30" s="17">
        <f t="shared" si="1"/>
        <v>216</v>
      </c>
      <c r="F30" s="69">
        <f>'12月(月間)'!F30-'[12]12月動向(20)'!F28</f>
        <v>1650</v>
      </c>
      <c r="G30" s="69">
        <f>'12月(月間)'!G30-'[12]12月動向(20)'!G28</f>
        <v>1650</v>
      </c>
      <c r="H30" s="23">
        <f t="shared" si="2"/>
        <v>1</v>
      </c>
      <c r="I30" s="17">
        <f t="shared" si="3"/>
        <v>0</v>
      </c>
      <c r="J30" s="23">
        <f t="shared" si="4"/>
        <v>0.71090909090909093</v>
      </c>
      <c r="K30" s="23">
        <f t="shared" si="5"/>
        <v>0.57999999999999996</v>
      </c>
      <c r="L30" s="22">
        <f t="shared" si="6"/>
        <v>0.13090909090909097</v>
      </c>
    </row>
    <row r="31" spans="1:12" x14ac:dyDescent="0.4">
      <c r="A31" s="107" t="s">
        <v>89</v>
      </c>
      <c r="B31" s="48">
        <f>SUM(B32:B33)</f>
        <v>515</v>
      </c>
      <c r="C31" s="48">
        <f>SUM(C32:C33)</f>
        <v>514</v>
      </c>
      <c r="D31" s="31">
        <f t="shared" si="0"/>
        <v>1.0019455252918288</v>
      </c>
      <c r="E31" s="19">
        <f t="shared" si="1"/>
        <v>1</v>
      </c>
      <c r="F31" s="48">
        <f>SUM(F32:F33)</f>
        <v>1053</v>
      </c>
      <c r="G31" s="48">
        <f>SUM(G32:G33)</f>
        <v>1638</v>
      </c>
      <c r="H31" s="31">
        <f t="shared" si="2"/>
        <v>0.6428571428571429</v>
      </c>
      <c r="I31" s="19">
        <f t="shared" si="3"/>
        <v>-585</v>
      </c>
      <c r="J31" s="31">
        <f t="shared" si="4"/>
        <v>0.48907882241215572</v>
      </c>
      <c r="K31" s="31">
        <f t="shared" si="5"/>
        <v>0.31379731379731379</v>
      </c>
      <c r="L31" s="30">
        <f t="shared" si="6"/>
        <v>0.17528150861484193</v>
      </c>
    </row>
    <row r="32" spans="1:12" x14ac:dyDescent="0.4">
      <c r="A32" s="88" t="s">
        <v>152</v>
      </c>
      <c r="B32" s="69">
        <f>'12月(月間)'!B32-'[12]12月動向(20)'!B30</f>
        <v>264</v>
      </c>
      <c r="C32" s="69">
        <f>'12月(月間)'!C32-'[12]12月動向(20)'!C30</f>
        <v>288</v>
      </c>
      <c r="D32" s="25">
        <f t="shared" si="0"/>
        <v>0.91666666666666663</v>
      </c>
      <c r="E32" s="26">
        <f t="shared" si="1"/>
        <v>-24</v>
      </c>
      <c r="F32" s="69">
        <f>'12月(月間)'!F32-'[12]12月動向(20)'!F30</f>
        <v>663</v>
      </c>
      <c r="G32" s="69">
        <f>'12月(月間)'!G32-'[12]12月動向(20)'!G30</f>
        <v>1209</v>
      </c>
      <c r="H32" s="25">
        <f t="shared" si="2"/>
        <v>0.54838709677419351</v>
      </c>
      <c r="I32" s="26">
        <f t="shared" si="3"/>
        <v>-546</v>
      </c>
      <c r="J32" s="25">
        <f t="shared" si="4"/>
        <v>0.39819004524886875</v>
      </c>
      <c r="K32" s="25">
        <f t="shared" si="5"/>
        <v>0.23821339950372208</v>
      </c>
      <c r="L32" s="24">
        <f t="shared" si="6"/>
        <v>0.15997664574514667</v>
      </c>
    </row>
    <row r="33" spans="1:12" x14ac:dyDescent="0.4">
      <c r="A33" s="86" t="s">
        <v>151</v>
      </c>
      <c r="B33" s="69">
        <f>'12月(月間)'!B33-'[12]12月動向(20)'!B31</f>
        <v>251</v>
      </c>
      <c r="C33" s="69">
        <f>'12月(月間)'!C33-'[12]12月動向(20)'!C31</f>
        <v>226</v>
      </c>
      <c r="D33" s="27">
        <f t="shared" si="0"/>
        <v>1.1106194690265487</v>
      </c>
      <c r="E33" s="18">
        <f t="shared" si="1"/>
        <v>25</v>
      </c>
      <c r="F33" s="69">
        <f>'12月(月間)'!F33-'[12]12月動向(20)'!F31</f>
        <v>390</v>
      </c>
      <c r="G33" s="69">
        <f>'12月(月間)'!G33-'[12]12月動向(20)'!G31</f>
        <v>429</v>
      </c>
      <c r="H33" s="27">
        <f t="shared" si="2"/>
        <v>0.90909090909090906</v>
      </c>
      <c r="I33" s="18">
        <f t="shared" si="3"/>
        <v>-39</v>
      </c>
      <c r="J33" s="27">
        <f t="shared" si="4"/>
        <v>0.64358974358974363</v>
      </c>
      <c r="K33" s="27">
        <f t="shared" si="5"/>
        <v>0.52680652680652684</v>
      </c>
      <c r="L33" s="32">
        <f t="shared" si="6"/>
        <v>0.11678321678321679</v>
      </c>
    </row>
    <row r="34" spans="1:12" s="13" customFormat="1" x14ac:dyDescent="0.4">
      <c r="A34" s="84" t="s">
        <v>93</v>
      </c>
      <c r="B34" s="43">
        <f>SUM(B35:B53)</f>
        <v>91845</v>
      </c>
      <c r="C34" s="43">
        <f>SUM(C35:C53)</f>
        <v>79276</v>
      </c>
      <c r="D34" s="20">
        <f t="shared" si="0"/>
        <v>1.158547353549624</v>
      </c>
      <c r="E34" s="21">
        <f t="shared" si="1"/>
        <v>12569</v>
      </c>
      <c r="F34" s="43">
        <f>SUM(F35:F53)</f>
        <v>131188</v>
      </c>
      <c r="G34" s="43">
        <f>SUM(G35:G53)</f>
        <v>128040</v>
      </c>
      <c r="H34" s="20">
        <f t="shared" si="2"/>
        <v>1.024586066854108</v>
      </c>
      <c r="I34" s="21">
        <f t="shared" si="3"/>
        <v>3148</v>
      </c>
      <c r="J34" s="20">
        <f t="shared" si="4"/>
        <v>0.70010214348873367</v>
      </c>
      <c r="K34" s="20">
        <f t="shared" si="5"/>
        <v>0.61915026554201813</v>
      </c>
      <c r="L34" s="33">
        <f t="shared" si="6"/>
        <v>8.0951877946715545E-2</v>
      </c>
    </row>
    <row r="35" spans="1:12" x14ac:dyDescent="0.4">
      <c r="A35" s="86" t="s">
        <v>82</v>
      </c>
      <c r="B35" s="68">
        <f>'12月(月間)'!B35-'[12]12月動向(20)'!B33</f>
        <v>36709</v>
      </c>
      <c r="C35" s="68">
        <f>'12月(月間)'!C35-'[12]12月動向(20)'!C33</f>
        <v>30607</v>
      </c>
      <c r="D35" s="38">
        <f t="shared" si="0"/>
        <v>1.1993661580684156</v>
      </c>
      <c r="E35" s="41">
        <f t="shared" si="1"/>
        <v>6102</v>
      </c>
      <c r="F35" s="62">
        <f>'12月(月間)'!F35-'[12]12月動向(20)'!F33</f>
        <v>51549</v>
      </c>
      <c r="G35" s="62">
        <f>'12月(月間)'!G35-'[12]12月動向(20)'!G33</f>
        <v>46012</v>
      </c>
      <c r="H35" s="55">
        <f t="shared" si="2"/>
        <v>1.120338172650613</v>
      </c>
      <c r="I35" s="18">
        <f t="shared" si="3"/>
        <v>5537</v>
      </c>
      <c r="J35" s="27">
        <f t="shared" si="4"/>
        <v>0.71211856680051988</v>
      </c>
      <c r="K35" s="27">
        <f t="shared" si="5"/>
        <v>0.66519603581674347</v>
      </c>
      <c r="L35" s="32">
        <f t="shared" si="6"/>
        <v>4.6922530983776412E-2</v>
      </c>
    </row>
    <row r="36" spans="1:12" x14ac:dyDescent="0.4">
      <c r="A36" s="86" t="s">
        <v>150</v>
      </c>
      <c r="B36" s="70">
        <f>'12月(月間)'!B36-'[12]12月動向(20)'!B34</f>
        <v>8014</v>
      </c>
      <c r="C36" s="70">
        <f>'12月(月間)'!C36-'[12]12月動向(20)'!C34</f>
        <v>8459</v>
      </c>
      <c r="D36" s="25">
        <f t="shared" si="0"/>
        <v>0.94739330890176143</v>
      </c>
      <c r="E36" s="144">
        <f t="shared" si="1"/>
        <v>-445</v>
      </c>
      <c r="F36" s="133">
        <f>'12月(月間)'!F36-'[12]12月動向(20)'!F34</f>
        <v>10822</v>
      </c>
      <c r="G36" s="113">
        <f>'12月(月間)'!G36-'[12]12月動向(20)'!G34</f>
        <v>13865</v>
      </c>
      <c r="H36" s="55">
        <f t="shared" si="2"/>
        <v>0.78052650558961412</v>
      </c>
      <c r="I36" s="18">
        <f t="shared" si="3"/>
        <v>-3043</v>
      </c>
      <c r="J36" s="27">
        <f t="shared" si="4"/>
        <v>0.74052855294769915</v>
      </c>
      <c r="K36" s="27">
        <f t="shared" si="5"/>
        <v>0.6100973674720519</v>
      </c>
      <c r="L36" s="32">
        <f t="shared" si="6"/>
        <v>0.13043118547564725</v>
      </c>
    </row>
    <row r="37" spans="1:12" x14ac:dyDescent="0.4">
      <c r="A37" s="92" t="s">
        <v>149</v>
      </c>
      <c r="B37" s="133">
        <f>'12月(月間)'!B37-'[12]12月動向(20)'!B35</f>
        <v>6494</v>
      </c>
      <c r="C37" s="113">
        <f>'12月(月間)'!C37-'[12]12月動向(20)'!C35</f>
        <v>3997</v>
      </c>
      <c r="D37" s="54">
        <f t="shared" si="0"/>
        <v>1.6247185389041781</v>
      </c>
      <c r="E37" s="17">
        <f t="shared" si="1"/>
        <v>2497</v>
      </c>
      <c r="F37" s="70">
        <f>'12月(月間)'!F37-'[12]12月動向(20)'!F35</f>
        <v>9413</v>
      </c>
      <c r="G37" s="70">
        <f>'12月(月間)'!G37-'[12]12月動向(20)'!G35</f>
        <v>6336</v>
      </c>
      <c r="H37" s="55">
        <f t="shared" si="2"/>
        <v>1.4856376262626263</v>
      </c>
      <c r="I37" s="18">
        <f t="shared" si="3"/>
        <v>3077</v>
      </c>
      <c r="J37" s="27">
        <f t="shared" si="4"/>
        <v>0.6898969510251779</v>
      </c>
      <c r="K37" s="27">
        <f t="shared" si="5"/>
        <v>0.63083964646464652</v>
      </c>
      <c r="L37" s="32">
        <f t="shared" si="6"/>
        <v>5.9057304560531376E-2</v>
      </c>
    </row>
    <row r="38" spans="1:12" x14ac:dyDescent="0.4">
      <c r="A38" s="86" t="s">
        <v>80</v>
      </c>
      <c r="B38" s="70">
        <f>'12月(月間)'!B38-'[12]12月動向(20)'!B36</f>
        <v>13222</v>
      </c>
      <c r="C38" s="70">
        <f>'12月(月間)'!C38-'[12]12月動向(20)'!C36</f>
        <v>10738</v>
      </c>
      <c r="D38" s="29">
        <f t="shared" si="0"/>
        <v>1.2313279940398585</v>
      </c>
      <c r="E38" s="144">
        <f t="shared" si="1"/>
        <v>2484</v>
      </c>
      <c r="F38" s="133">
        <f>'12月(月間)'!F38-'[12]12月動向(20)'!F36</f>
        <v>19506</v>
      </c>
      <c r="G38" s="113">
        <f>'12月(月間)'!G38-'[12]12月動向(20)'!G36</f>
        <v>19882</v>
      </c>
      <c r="H38" s="55">
        <f t="shared" si="2"/>
        <v>0.98108842168795896</v>
      </c>
      <c r="I38" s="18">
        <f t="shared" si="3"/>
        <v>-376</v>
      </c>
      <c r="J38" s="27">
        <f t="shared" si="4"/>
        <v>0.6778427150620322</v>
      </c>
      <c r="K38" s="27">
        <f t="shared" si="5"/>
        <v>0.54008651041142741</v>
      </c>
      <c r="L38" s="32">
        <f t="shared" si="6"/>
        <v>0.13775620465060479</v>
      </c>
    </row>
    <row r="39" spans="1:12" x14ac:dyDescent="0.4">
      <c r="A39" s="92" t="s">
        <v>81</v>
      </c>
      <c r="B39" s="133">
        <f>'12月(月間)'!B39-'[12]12月動向(20)'!B37</f>
        <v>8086</v>
      </c>
      <c r="C39" s="64">
        <f>'12月(月間)'!C39-'[12]12月動向(20)'!C37</f>
        <v>8173</v>
      </c>
      <c r="D39" s="143">
        <f t="shared" si="0"/>
        <v>0.98935519393123705</v>
      </c>
      <c r="E39" s="37">
        <f t="shared" si="1"/>
        <v>-87</v>
      </c>
      <c r="F39" s="64">
        <f>'12月(月間)'!F39-'[12]12月動向(20)'!F37</f>
        <v>10196</v>
      </c>
      <c r="G39" s="64">
        <f>'12月(月間)'!G39-'[12]12月動向(20)'!G37</f>
        <v>11374</v>
      </c>
      <c r="H39" s="55">
        <f t="shared" si="2"/>
        <v>0.89643045542465272</v>
      </c>
      <c r="I39" s="18">
        <f t="shared" si="3"/>
        <v>-1178</v>
      </c>
      <c r="J39" s="27">
        <f t="shared" si="4"/>
        <v>0.79305610043154173</v>
      </c>
      <c r="K39" s="27">
        <f t="shared" si="5"/>
        <v>0.71856866537717601</v>
      </c>
      <c r="L39" s="32">
        <f t="shared" si="6"/>
        <v>7.4487435054365725E-2</v>
      </c>
    </row>
    <row r="40" spans="1:12" x14ac:dyDescent="0.4">
      <c r="A40" s="92" t="s">
        <v>79</v>
      </c>
      <c r="B40" s="139">
        <f>'12月(月間)'!B40-'[12]12月動向(20)'!B38</f>
        <v>2024</v>
      </c>
      <c r="C40" s="69">
        <f>'12月(月間)'!C40-'[12]12月動向(20)'!C38</f>
        <v>1976</v>
      </c>
      <c r="D40" s="142">
        <f t="shared" si="0"/>
        <v>1.0242914979757085</v>
      </c>
      <c r="E40" s="37">
        <f t="shared" si="1"/>
        <v>48</v>
      </c>
      <c r="F40" s="64">
        <f>'12月(月間)'!F40-'[12]12月動向(20)'!F38</f>
        <v>3067</v>
      </c>
      <c r="G40" s="64">
        <f>'12月(月間)'!G40-'[12]12月動向(20)'!G38</f>
        <v>3168</v>
      </c>
      <c r="H40" s="55">
        <f t="shared" si="2"/>
        <v>0.96811868686868685</v>
      </c>
      <c r="I40" s="18">
        <f t="shared" si="3"/>
        <v>-101</v>
      </c>
      <c r="J40" s="27">
        <f t="shared" si="4"/>
        <v>0.65992826866644927</v>
      </c>
      <c r="K40" s="27">
        <f t="shared" si="5"/>
        <v>0.6237373737373737</v>
      </c>
      <c r="L40" s="32">
        <f t="shared" si="6"/>
        <v>3.6190894929075568E-2</v>
      </c>
    </row>
    <row r="41" spans="1:12" x14ac:dyDescent="0.4">
      <c r="A41" s="86" t="s">
        <v>148</v>
      </c>
      <c r="B41" s="70">
        <f>'12月(月間)'!B41-'[12]12月動向(20)'!B39</f>
        <v>852</v>
      </c>
      <c r="C41" s="70">
        <f>'12月(月間)'!C41-'[12]12月動向(20)'!C39</f>
        <v>837</v>
      </c>
      <c r="D41" s="25">
        <f t="shared" si="0"/>
        <v>1.0179211469534051</v>
      </c>
      <c r="E41" s="17">
        <f t="shared" si="1"/>
        <v>15</v>
      </c>
      <c r="F41" s="64">
        <f>'12月(月間)'!F41-'[12]12月動向(20)'!F39</f>
        <v>1660</v>
      </c>
      <c r="G41" s="64">
        <f>'12月(月間)'!G41-'[12]12月動向(20)'!G39</f>
        <v>2070</v>
      </c>
      <c r="H41" s="55">
        <f t="shared" si="2"/>
        <v>0.80193236714975846</v>
      </c>
      <c r="I41" s="18">
        <f t="shared" si="3"/>
        <v>-410</v>
      </c>
      <c r="J41" s="27">
        <f t="shared" si="4"/>
        <v>0.51325301204819274</v>
      </c>
      <c r="K41" s="27">
        <f t="shared" si="5"/>
        <v>0.40434782608695652</v>
      </c>
      <c r="L41" s="32">
        <f t="shared" si="6"/>
        <v>0.10890518596123622</v>
      </c>
    </row>
    <row r="42" spans="1:12" x14ac:dyDescent="0.4">
      <c r="A42" s="92" t="s">
        <v>78</v>
      </c>
      <c r="B42" s="133">
        <f>'12月(月間)'!B42-'[12]12月動向(20)'!B40</f>
        <v>2155</v>
      </c>
      <c r="C42" s="113">
        <f>'12月(月間)'!C42-'[12]12月動向(20)'!C40</f>
        <v>2080</v>
      </c>
      <c r="D42" s="54">
        <f t="shared" si="0"/>
        <v>1.0360576923076923</v>
      </c>
      <c r="E42" s="17">
        <f t="shared" si="1"/>
        <v>75</v>
      </c>
      <c r="F42" s="64">
        <f>'12月(月間)'!F42-'[12]12月動向(20)'!F40</f>
        <v>3069</v>
      </c>
      <c r="G42" s="64">
        <f>'12月(月間)'!G42-'[12]12月動向(20)'!G40</f>
        <v>3168</v>
      </c>
      <c r="H42" s="55">
        <f t="shared" si="2"/>
        <v>0.96875</v>
      </c>
      <c r="I42" s="18">
        <f t="shared" si="3"/>
        <v>-99</v>
      </c>
      <c r="J42" s="27">
        <f t="shared" si="4"/>
        <v>0.70218312153796025</v>
      </c>
      <c r="K42" s="27">
        <f t="shared" si="5"/>
        <v>0.65656565656565657</v>
      </c>
      <c r="L42" s="32">
        <f t="shared" si="6"/>
        <v>4.5617464972303678E-2</v>
      </c>
    </row>
    <row r="43" spans="1:12" x14ac:dyDescent="0.4">
      <c r="A43" s="136" t="s">
        <v>77</v>
      </c>
      <c r="B43" s="70">
        <f>'12月(月間)'!B43-'[12]12月動向(20)'!B41</f>
        <v>1518</v>
      </c>
      <c r="C43" s="70">
        <f>'12月(月間)'!C43-'[12]12月動向(20)'!C41</f>
        <v>1350</v>
      </c>
      <c r="D43" s="25">
        <f t="shared" si="0"/>
        <v>1.1244444444444444</v>
      </c>
      <c r="E43" s="17">
        <f t="shared" si="1"/>
        <v>168</v>
      </c>
      <c r="F43" s="64">
        <f>'12月(月間)'!F43-'[12]12月動向(20)'!F41</f>
        <v>3069</v>
      </c>
      <c r="G43" s="64">
        <f>'12月(月間)'!G43-'[12]12月動向(20)'!G41</f>
        <v>3168</v>
      </c>
      <c r="H43" s="55">
        <f t="shared" si="2"/>
        <v>0.96875</v>
      </c>
      <c r="I43" s="18">
        <f t="shared" si="3"/>
        <v>-99</v>
      </c>
      <c r="J43" s="27">
        <f t="shared" si="4"/>
        <v>0.4946236559139785</v>
      </c>
      <c r="K43" s="23">
        <f t="shared" si="5"/>
        <v>0.42613636363636365</v>
      </c>
      <c r="L43" s="22">
        <f t="shared" si="6"/>
        <v>6.8487292277614853E-2</v>
      </c>
    </row>
    <row r="44" spans="1:12" x14ac:dyDescent="0.4">
      <c r="A44" s="92" t="s">
        <v>95</v>
      </c>
      <c r="B44" s="133">
        <f>'12月(月間)'!B44-'[12]12月動向(20)'!B42</f>
        <v>1060</v>
      </c>
      <c r="C44" s="113">
        <f>'12月(月間)'!C44-'[12]12月動向(20)'!C42</f>
        <v>878</v>
      </c>
      <c r="D44" s="54">
        <f t="shared" si="0"/>
        <v>1.2072892938496582</v>
      </c>
      <c r="E44" s="18">
        <f t="shared" si="1"/>
        <v>182</v>
      </c>
      <c r="F44" s="64">
        <f>'12月(月間)'!F44-'[12]12月動向(20)'!F42</f>
        <v>1826</v>
      </c>
      <c r="G44" s="64">
        <f>'12月(月間)'!G44-'[12]12月動向(20)'!G42</f>
        <v>1826</v>
      </c>
      <c r="H44" s="55">
        <f t="shared" si="2"/>
        <v>1</v>
      </c>
      <c r="I44" s="18">
        <f t="shared" si="3"/>
        <v>0</v>
      </c>
      <c r="J44" s="27">
        <f t="shared" si="4"/>
        <v>0.58050383351588175</v>
      </c>
      <c r="K44" s="27">
        <f t="shared" si="5"/>
        <v>0.48083242059145676</v>
      </c>
      <c r="L44" s="32">
        <f t="shared" si="6"/>
        <v>9.9671412924424996E-2</v>
      </c>
    </row>
    <row r="45" spans="1:12" x14ac:dyDescent="0.4">
      <c r="A45" s="92" t="s">
        <v>92</v>
      </c>
      <c r="B45" s="133">
        <f>'12月(月間)'!B45-'[12]12月動向(20)'!B43</f>
        <v>2072</v>
      </c>
      <c r="C45" s="113">
        <f>'12月(月間)'!C45-'[12]12月動向(20)'!C43</f>
        <v>1558</v>
      </c>
      <c r="D45" s="52">
        <f t="shared" si="0"/>
        <v>1.3299101412066752</v>
      </c>
      <c r="E45" s="18">
        <f t="shared" si="1"/>
        <v>514</v>
      </c>
      <c r="F45" s="70">
        <f>'12月(月間)'!F45-'[12]12月動向(20)'!F43</f>
        <v>3068</v>
      </c>
      <c r="G45" s="70">
        <f>'12月(月間)'!G45-'[12]12月動向(20)'!G43</f>
        <v>2880</v>
      </c>
      <c r="H45" s="52">
        <f t="shared" si="2"/>
        <v>1.0652777777777778</v>
      </c>
      <c r="I45" s="18">
        <f t="shared" si="3"/>
        <v>188</v>
      </c>
      <c r="J45" s="27">
        <f t="shared" si="4"/>
        <v>0.67535853976531945</v>
      </c>
      <c r="K45" s="27">
        <f t="shared" si="5"/>
        <v>0.54097222222222219</v>
      </c>
      <c r="L45" s="32">
        <f t="shared" si="6"/>
        <v>0.13438631754309727</v>
      </c>
    </row>
    <row r="46" spans="1:12" x14ac:dyDescent="0.4">
      <c r="A46" s="92" t="s">
        <v>74</v>
      </c>
      <c r="B46" s="139">
        <f>'12月(月間)'!B46-'[12]12月動向(20)'!B44</f>
        <v>2746</v>
      </c>
      <c r="C46" s="141">
        <f>'12月(月間)'!C46-'[12]12月動向(20)'!C44</f>
        <v>2507</v>
      </c>
      <c r="D46" s="54">
        <f t="shared" si="0"/>
        <v>1.0953330674112485</v>
      </c>
      <c r="E46" s="140">
        <f t="shared" si="1"/>
        <v>239</v>
      </c>
      <c r="F46" s="133">
        <f>'12月(月間)'!F46-'[12]12月動向(20)'!F44</f>
        <v>4032</v>
      </c>
      <c r="G46" s="113">
        <f>'12月(月間)'!G46-'[12]12月動向(20)'!G44</f>
        <v>4158</v>
      </c>
      <c r="H46" s="52">
        <f t="shared" si="2"/>
        <v>0.96969696969696972</v>
      </c>
      <c r="I46" s="18">
        <f t="shared" si="3"/>
        <v>-126</v>
      </c>
      <c r="J46" s="27">
        <f t="shared" si="4"/>
        <v>0.68105158730158732</v>
      </c>
      <c r="K46" s="27">
        <f t="shared" si="5"/>
        <v>0.60293410293410299</v>
      </c>
      <c r="L46" s="32">
        <f t="shared" si="6"/>
        <v>7.8117484367484336E-2</v>
      </c>
    </row>
    <row r="47" spans="1:12" x14ac:dyDescent="0.4">
      <c r="A47" s="92" t="s">
        <v>76</v>
      </c>
      <c r="B47" s="70">
        <f>'12月(月間)'!B47-'[12]12月動向(20)'!B45</f>
        <v>854</v>
      </c>
      <c r="C47" s="70">
        <f>'12月(月間)'!C47-'[12]12月動向(20)'!C45</f>
        <v>872</v>
      </c>
      <c r="D47" s="25">
        <f t="shared" si="0"/>
        <v>0.97935779816513757</v>
      </c>
      <c r="E47" s="18">
        <f t="shared" si="1"/>
        <v>-18</v>
      </c>
      <c r="F47" s="64">
        <f>'12月(月間)'!F47-'[12]12月動向(20)'!F45</f>
        <v>1267</v>
      </c>
      <c r="G47" s="64">
        <f>'12月(月間)'!G47-'[12]12月動向(20)'!G45</f>
        <v>1386</v>
      </c>
      <c r="H47" s="52">
        <f t="shared" si="2"/>
        <v>0.91414141414141414</v>
      </c>
      <c r="I47" s="18">
        <f t="shared" si="3"/>
        <v>-119</v>
      </c>
      <c r="J47" s="27">
        <f t="shared" si="4"/>
        <v>0.67403314917127077</v>
      </c>
      <c r="K47" s="27">
        <f t="shared" si="5"/>
        <v>0.62914862914862912</v>
      </c>
      <c r="L47" s="32">
        <f t="shared" si="6"/>
        <v>4.488452002264165E-2</v>
      </c>
    </row>
    <row r="48" spans="1:12" x14ac:dyDescent="0.4">
      <c r="A48" s="92" t="s">
        <v>75</v>
      </c>
      <c r="B48" s="133">
        <f>'12月(月間)'!B48-'[12]12月動向(20)'!B46</f>
        <v>969</v>
      </c>
      <c r="C48" s="113">
        <f>'12月(月間)'!C48-'[12]12月動向(20)'!C46</f>
        <v>862</v>
      </c>
      <c r="D48" s="54">
        <f t="shared" si="0"/>
        <v>1.1241299303944317</v>
      </c>
      <c r="E48" s="18">
        <f t="shared" si="1"/>
        <v>107</v>
      </c>
      <c r="F48" s="64">
        <f>'12月(月間)'!F48-'[12]12月動向(20)'!F46</f>
        <v>1386</v>
      </c>
      <c r="G48" s="64">
        <f>'12月(月間)'!G48-'[12]12月動向(20)'!G46</f>
        <v>1386</v>
      </c>
      <c r="H48" s="52">
        <f t="shared" si="2"/>
        <v>1</v>
      </c>
      <c r="I48" s="18">
        <f t="shared" si="3"/>
        <v>0</v>
      </c>
      <c r="J48" s="27">
        <f t="shared" si="4"/>
        <v>0.69913419913419916</v>
      </c>
      <c r="K48" s="27">
        <f t="shared" si="5"/>
        <v>0.62193362193362189</v>
      </c>
      <c r="L48" s="32">
        <f t="shared" si="6"/>
        <v>7.7200577200577269E-2</v>
      </c>
    </row>
    <row r="49" spans="1:12" x14ac:dyDescent="0.4">
      <c r="A49" s="86" t="s">
        <v>147</v>
      </c>
      <c r="B49" s="70">
        <f>'12月(月間)'!B49-'[12]12月動向(20)'!B47</f>
        <v>980</v>
      </c>
      <c r="C49" s="70">
        <f>'12月(月間)'!C49-'[12]12月動向(20)'!C47</f>
        <v>885</v>
      </c>
      <c r="D49" s="25">
        <f t="shared" si="0"/>
        <v>1.1073446327683616</v>
      </c>
      <c r="E49" s="18">
        <f t="shared" si="1"/>
        <v>95</v>
      </c>
      <c r="F49" s="70">
        <f>'12月(月間)'!F49-'[12]12月動向(20)'!F47</f>
        <v>1826</v>
      </c>
      <c r="G49" s="70">
        <f>'12月(月間)'!G49-'[12]12月動向(20)'!G47</f>
        <v>1826</v>
      </c>
      <c r="H49" s="52">
        <f t="shared" si="2"/>
        <v>1</v>
      </c>
      <c r="I49" s="18">
        <f t="shared" si="3"/>
        <v>0</v>
      </c>
      <c r="J49" s="27">
        <f t="shared" si="4"/>
        <v>0.53669222343921141</v>
      </c>
      <c r="K49" s="27">
        <f t="shared" si="5"/>
        <v>0.48466593647316542</v>
      </c>
      <c r="L49" s="32">
        <f t="shared" si="6"/>
        <v>5.2026286966045998E-2</v>
      </c>
    </row>
    <row r="50" spans="1:12" x14ac:dyDescent="0.4">
      <c r="A50" s="92" t="s">
        <v>98</v>
      </c>
      <c r="B50" s="133">
        <f>'12月(月間)'!B50-'[12]12月動向(20)'!B48</f>
        <v>1081</v>
      </c>
      <c r="C50" s="113">
        <f>'12月(月間)'!C50-'[12]12月動向(20)'!C48</f>
        <v>1075</v>
      </c>
      <c r="D50" s="54">
        <f t="shared" si="0"/>
        <v>1.0055813953488373</v>
      </c>
      <c r="E50" s="140">
        <f t="shared" si="1"/>
        <v>6</v>
      </c>
      <c r="F50" s="133">
        <f>'12月(月間)'!F50-'[12]12月動向(20)'!F48</f>
        <v>1260</v>
      </c>
      <c r="G50" s="113">
        <f>'12月(月間)'!G50-'[12]12月動向(20)'!G48</f>
        <v>1386</v>
      </c>
      <c r="H50" s="52">
        <f t="shared" si="2"/>
        <v>0.90909090909090906</v>
      </c>
      <c r="I50" s="18">
        <f t="shared" si="3"/>
        <v>-126</v>
      </c>
      <c r="J50" s="27">
        <f t="shared" si="4"/>
        <v>0.85793650793650789</v>
      </c>
      <c r="K50" s="27">
        <f t="shared" si="5"/>
        <v>0.77561327561327564</v>
      </c>
      <c r="L50" s="32">
        <f t="shared" si="6"/>
        <v>8.2323232323232243E-2</v>
      </c>
    </row>
    <row r="51" spans="1:12" x14ac:dyDescent="0.4">
      <c r="A51" s="92" t="s">
        <v>146</v>
      </c>
      <c r="B51" s="64">
        <f>'12月(月間)'!B51-'[12]12月動向(20)'!B49</f>
        <v>996</v>
      </c>
      <c r="C51" s="64">
        <f>'12月(月間)'!C51-'[12]12月動向(20)'!C49</f>
        <v>820</v>
      </c>
      <c r="D51" s="25">
        <f t="shared" si="0"/>
        <v>1.2146341463414634</v>
      </c>
      <c r="E51" s="18">
        <f t="shared" si="1"/>
        <v>176</v>
      </c>
      <c r="F51" s="64">
        <f>'12月(月間)'!F51-'[12]12月動向(20)'!F49</f>
        <v>1393</v>
      </c>
      <c r="G51" s="64">
        <f>'12月(月間)'!G51-'[12]12月動向(20)'!G49</f>
        <v>1377</v>
      </c>
      <c r="H51" s="52">
        <f t="shared" si="2"/>
        <v>1.0116194625998547</v>
      </c>
      <c r="I51" s="18">
        <f t="shared" si="3"/>
        <v>16</v>
      </c>
      <c r="J51" s="27">
        <f t="shared" si="4"/>
        <v>0.71500358937544872</v>
      </c>
      <c r="K51" s="27">
        <f t="shared" si="5"/>
        <v>0.59549745824255629</v>
      </c>
      <c r="L51" s="32">
        <f t="shared" si="6"/>
        <v>0.11950613113289243</v>
      </c>
    </row>
    <row r="52" spans="1:12" x14ac:dyDescent="0.4">
      <c r="A52" s="92" t="s">
        <v>145</v>
      </c>
      <c r="B52" s="64">
        <f>'12月(月間)'!B52-'[12]12月動向(20)'!B50</f>
        <v>1052</v>
      </c>
      <c r="C52" s="64">
        <f>'12月(月間)'!C52-'[12]12月動向(20)'!C50</f>
        <v>839</v>
      </c>
      <c r="D52" s="25">
        <f t="shared" si="0"/>
        <v>1.2538736591179975</v>
      </c>
      <c r="E52" s="18">
        <f t="shared" si="1"/>
        <v>213</v>
      </c>
      <c r="F52" s="64">
        <f>'12月(月間)'!F52-'[12]12月動向(20)'!F50</f>
        <v>1386</v>
      </c>
      <c r="G52" s="64">
        <f>'12月(月間)'!G52-'[12]12月動向(20)'!G50</f>
        <v>1386</v>
      </c>
      <c r="H52" s="52">
        <f t="shared" si="2"/>
        <v>1</v>
      </c>
      <c r="I52" s="18">
        <f t="shared" si="3"/>
        <v>0</v>
      </c>
      <c r="J52" s="27">
        <f t="shared" si="4"/>
        <v>0.75901875901875904</v>
      </c>
      <c r="K52" s="27">
        <f t="shared" si="5"/>
        <v>0.60533910533910529</v>
      </c>
      <c r="L52" s="32">
        <f t="shared" si="6"/>
        <v>0.15367965367965375</v>
      </c>
    </row>
    <row r="53" spans="1:12" x14ac:dyDescent="0.4">
      <c r="A53" s="85" t="s">
        <v>144</v>
      </c>
      <c r="B53" s="111">
        <f>'12月(月間)'!B53-'[12]12月動向(20)'!B51</f>
        <v>961</v>
      </c>
      <c r="C53" s="111">
        <f>'12月(月間)'!C53-'[12]12月動向(20)'!C51</f>
        <v>763</v>
      </c>
      <c r="D53" s="60">
        <f t="shared" si="0"/>
        <v>1.2595019659239843</v>
      </c>
      <c r="E53" s="16">
        <f t="shared" si="1"/>
        <v>198</v>
      </c>
      <c r="F53" s="111">
        <f>'12月(月間)'!F53-'[12]12月動向(20)'!F51</f>
        <v>1393</v>
      </c>
      <c r="G53" s="111">
        <f>'12月(月間)'!G53-'[12]12月動向(20)'!G51</f>
        <v>1386</v>
      </c>
      <c r="H53" s="134">
        <f t="shared" si="2"/>
        <v>1.005050505050505</v>
      </c>
      <c r="I53" s="16">
        <f t="shared" si="3"/>
        <v>7</v>
      </c>
      <c r="J53" s="36">
        <f t="shared" si="4"/>
        <v>0.68987796123474521</v>
      </c>
      <c r="K53" s="36">
        <f t="shared" si="5"/>
        <v>0.5505050505050505</v>
      </c>
      <c r="L53" s="35">
        <f t="shared" si="6"/>
        <v>0.13937291072969471</v>
      </c>
    </row>
    <row r="54" spans="1:12" x14ac:dyDescent="0.4">
      <c r="C54" s="12"/>
      <c r="D54" s="14"/>
      <c r="E54" s="14"/>
      <c r="F54" s="12"/>
      <c r="G54" s="12"/>
      <c r="H54" s="14"/>
      <c r="I54" s="14"/>
      <c r="J54" s="12"/>
      <c r="K54" s="12"/>
    </row>
    <row r="55" spans="1:12" x14ac:dyDescent="0.4">
      <c r="C55" s="12"/>
      <c r="D55" s="14"/>
      <c r="E55" s="14"/>
      <c r="F55" s="12"/>
      <c r="G55" s="12"/>
      <c r="H55" s="14"/>
      <c r="I55" s="14"/>
      <c r="J55" s="12"/>
      <c r="K55" s="12"/>
    </row>
    <row r="56" spans="1:12" x14ac:dyDescent="0.4">
      <c r="C56" s="12"/>
      <c r="E56" s="14"/>
      <c r="G56" s="12"/>
      <c r="I56" s="14"/>
      <c r="K56" s="12"/>
    </row>
    <row r="57" spans="1:12" x14ac:dyDescent="0.4">
      <c r="C57" s="12"/>
      <c r="E57" s="14"/>
      <c r="G57" s="12"/>
      <c r="I57" s="14"/>
      <c r="K57" s="12"/>
    </row>
    <row r="58" spans="1:12" x14ac:dyDescent="0.4">
      <c r="C58" s="12"/>
      <c r="E58" s="14"/>
      <c r="G58" s="12"/>
      <c r="I58" s="14"/>
      <c r="K58" s="12"/>
    </row>
    <row r="59" spans="1:12" x14ac:dyDescent="0.4">
      <c r="C59" s="12"/>
      <c r="E59" s="14"/>
      <c r="G59" s="12"/>
      <c r="I59" s="14"/>
      <c r="K59" s="12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2005年月間（上中下旬）動向12月</oddHeader>
    <oddFooter>&amp;L沖縄県&amp;C&amp;P ﾍﾟｰｼﾞ&amp;R&amp;D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１月(下旬)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102</v>
      </c>
      <c r="C4" s="177" t="s">
        <v>172</v>
      </c>
      <c r="D4" s="176" t="s">
        <v>87</v>
      </c>
      <c r="E4" s="176"/>
      <c r="F4" s="173" t="str">
        <f>+B4</f>
        <v>(05'1/21～31)</v>
      </c>
      <c r="G4" s="173" t="str">
        <f>+C4</f>
        <v>(04'1/21～31)</v>
      </c>
      <c r="H4" s="176" t="s">
        <v>87</v>
      </c>
      <c r="I4" s="176"/>
      <c r="J4" s="173" t="str">
        <f>+B4</f>
        <v>(05'1/21～31)</v>
      </c>
      <c r="K4" s="173" t="str">
        <f>+C4</f>
        <v>(04'1/21～31)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B7+B31</f>
        <v>163054</v>
      </c>
      <c r="C6" s="43">
        <f>C7+C31</f>
        <v>154360</v>
      </c>
      <c r="D6" s="20">
        <f t="shared" ref="D6:D49" si="0">+B6/C6</f>
        <v>1.0563228815755377</v>
      </c>
      <c r="E6" s="21">
        <f t="shared" ref="E6:E49" si="1">+B6-C6</f>
        <v>8694</v>
      </c>
      <c r="F6" s="43">
        <f>+F7+F31</f>
        <v>233864</v>
      </c>
      <c r="G6" s="43">
        <f>+G7+G31</f>
        <v>224810</v>
      </c>
      <c r="H6" s="20">
        <f t="shared" ref="H6:H49" si="2">+F6/G6</f>
        <v>1.0402740091632934</v>
      </c>
      <c r="I6" s="21">
        <f t="shared" ref="I6:I49" si="3">+F6-G6</f>
        <v>9054</v>
      </c>
      <c r="J6" s="20">
        <f t="shared" ref="J6:J49" si="4">+B6/F6</f>
        <v>0.69721718605685357</v>
      </c>
      <c r="K6" s="20">
        <f t="shared" ref="K6:K49" si="5">+C6/G6</f>
        <v>0.68662426048663316</v>
      </c>
      <c r="L6" s="33">
        <f t="shared" ref="L6:L49" si="6">+J6-K6</f>
        <v>1.0592925570220402E-2</v>
      </c>
    </row>
    <row r="7" spans="1:12" s="13" customFormat="1" x14ac:dyDescent="0.4">
      <c r="A7" s="84" t="s">
        <v>84</v>
      </c>
      <c r="B7" s="43">
        <f>+B8+B15+B28</f>
        <v>80711</v>
      </c>
      <c r="C7" s="43">
        <f>+C8+C15+C28</f>
        <v>76108</v>
      </c>
      <c r="D7" s="20">
        <f t="shared" si="0"/>
        <v>1.0604798444315973</v>
      </c>
      <c r="E7" s="21">
        <f t="shared" si="1"/>
        <v>4603</v>
      </c>
      <c r="F7" s="43">
        <f>+F8+F15+F28</f>
        <v>109325</v>
      </c>
      <c r="G7" s="43">
        <f>+G8+G15+G28</f>
        <v>104338</v>
      </c>
      <c r="H7" s="20">
        <f t="shared" si="2"/>
        <v>1.0477965841783434</v>
      </c>
      <c r="I7" s="21">
        <f t="shared" si="3"/>
        <v>4987</v>
      </c>
      <c r="J7" s="20">
        <f t="shared" si="4"/>
        <v>0.73826663617653787</v>
      </c>
      <c r="K7" s="20">
        <f t="shared" si="5"/>
        <v>0.72943702198623706</v>
      </c>
      <c r="L7" s="33">
        <f t="shared" si="6"/>
        <v>8.8296141903008163E-3</v>
      </c>
    </row>
    <row r="8" spans="1:12" s="121" customFormat="1" x14ac:dyDescent="0.4">
      <c r="A8" s="107" t="s">
        <v>91</v>
      </c>
      <c r="B8" s="48">
        <f>SUM(B9:B14)</f>
        <v>66233</v>
      </c>
      <c r="C8" s="48">
        <f>SUM(C9:C14)</f>
        <v>62275</v>
      </c>
      <c r="D8" s="31">
        <f t="shared" si="0"/>
        <v>1.0635568044961863</v>
      </c>
      <c r="E8" s="19">
        <f t="shared" si="1"/>
        <v>3958</v>
      </c>
      <c r="F8" s="48">
        <f>SUM(F9:F14)</f>
        <v>88517</v>
      </c>
      <c r="G8" s="48">
        <f>SUM(G9:G14)</f>
        <v>83452</v>
      </c>
      <c r="H8" s="31">
        <f t="shared" si="2"/>
        <v>1.0606935723529693</v>
      </c>
      <c r="I8" s="19">
        <f t="shared" si="3"/>
        <v>5065</v>
      </c>
      <c r="J8" s="31">
        <f t="shared" si="4"/>
        <v>0.74825174825174823</v>
      </c>
      <c r="K8" s="31">
        <f t="shared" si="5"/>
        <v>0.74623735800220481</v>
      </c>
      <c r="L8" s="30">
        <f t="shared" si="6"/>
        <v>2.0143902495434185E-3</v>
      </c>
    </row>
    <row r="9" spans="1:12" x14ac:dyDescent="0.4">
      <c r="A9" s="88" t="s">
        <v>82</v>
      </c>
      <c r="B9" s="47">
        <f>+'１月(月間)'!B9-'[1]1月動向(20)'!B9</f>
        <v>37805</v>
      </c>
      <c r="C9" s="47">
        <f>+'１月(月間)'!C9-'[1]1月動向(20)'!C9</f>
        <v>34367</v>
      </c>
      <c r="D9" s="25">
        <f t="shared" si="0"/>
        <v>1.1000378269851894</v>
      </c>
      <c r="E9" s="26">
        <f t="shared" si="1"/>
        <v>3438</v>
      </c>
      <c r="F9" s="47">
        <f>+'１月(月間)'!F9-'[1]1月動向(20)'!F9</f>
        <v>52481</v>
      </c>
      <c r="G9" s="47">
        <f>+'１月(月間)'!G9-'[1]1月動向(20)'!G9</f>
        <v>47353</v>
      </c>
      <c r="H9" s="25">
        <f t="shared" si="2"/>
        <v>1.1082930331763563</v>
      </c>
      <c r="I9" s="26">
        <f t="shared" si="3"/>
        <v>5128</v>
      </c>
      <c r="J9" s="25">
        <f t="shared" si="4"/>
        <v>0.72035593833958955</v>
      </c>
      <c r="K9" s="25">
        <f t="shared" si="5"/>
        <v>0.72576183135176231</v>
      </c>
      <c r="L9" s="24">
        <f t="shared" si="6"/>
        <v>-5.4058930121727578E-3</v>
      </c>
    </row>
    <row r="10" spans="1:12" x14ac:dyDescent="0.4">
      <c r="A10" s="86" t="s">
        <v>83</v>
      </c>
      <c r="B10" s="44">
        <f>+'１月(月間)'!B10-'[1]1月動向(20)'!B10</f>
        <v>9669</v>
      </c>
      <c r="C10" s="44">
        <f>+'１月(月間)'!C10-'[1]1月動向(20)'!C10</f>
        <v>9579</v>
      </c>
      <c r="D10" s="27">
        <f t="shared" si="0"/>
        <v>1.009395552771688</v>
      </c>
      <c r="E10" s="18">
        <f t="shared" si="1"/>
        <v>90</v>
      </c>
      <c r="F10" s="47">
        <f>+'１月(月間)'!F10-'[1]1月動向(20)'!F10</f>
        <v>11946</v>
      </c>
      <c r="G10" s="44">
        <f>+'１月(月間)'!G10-'[1]1月動向(20)'!G10</f>
        <v>12009</v>
      </c>
      <c r="H10" s="27">
        <f t="shared" si="2"/>
        <v>0.99475393454908823</v>
      </c>
      <c r="I10" s="18">
        <f t="shared" si="3"/>
        <v>-63</v>
      </c>
      <c r="J10" s="27">
        <f t="shared" si="4"/>
        <v>0.80939226519337015</v>
      </c>
      <c r="K10" s="27">
        <f t="shared" si="5"/>
        <v>0.79765176117911563</v>
      </c>
      <c r="L10" s="32">
        <f t="shared" si="6"/>
        <v>1.1740504014254527E-2</v>
      </c>
    </row>
    <row r="11" spans="1:12" x14ac:dyDescent="0.4">
      <c r="A11" s="86" t="s">
        <v>96</v>
      </c>
      <c r="B11" s="44">
        <f>+'１月(月間)'!B11-'[1]1月動向(20)'!B11</f>
        <v>2095</v>
      </c>
      <c r="C11" s="44">
        <f>+'１月(月間)'!C11-'[1]1月動向(20)'!C11</f>
        <v>2179</v>
      </c>
      <c r="D11" s="27">
        <f t="shared" si="0"/>
        <v>0.96145020651675084</v>
      </c>
      <c r="E11" s="18">
        <f t="shared" si="1"/>
        <v>-84</v>
      </c>
      <c r="F11" s="44">
        <f>+'１月(月間)'!F11-'[1]1月動向(20)'!F11</f>
        <v>2970</v>
      </c>
      <c r="G11" s="44">
        <f>+'１月(月間)'!G11-'[1]1月動向(20)'!G11</f>
        <v>2970</v>
      </c>
      <c r="H11" s="27">
        <f t="shared" si="2"/>
        <v>1</v>
      </c>
      <c r="I11" s="18">
        <f t="shared" si="3"/>
        <v>0</v>
      </c>
      <c r="J11" s="27">
        <f t="shared" si="4"/>
        <v>0.70538720538720534</v>
      </c>
      <c r="K11" s="27">
        <f t="shared" si="5"/>
        <v>0.73367003367003369</v>
      </c>
      <c r="L11" s="32">
        <f t="shared" si="6"/>
        <v>-2.8282828282828354E-2</v>
      </c>
    </row>
    <row r="12" spans="1:12" x14ac:dyDescent="0.4">
      <c r="A12" s="86" t="s">
        <v>80</v>
      </c>
      <c r="B12" s="44">
        <f>+'１月(月間)'!B12-'[1]1月動向(20)'!B12</f>
        <v>8361</v>
      </c>
      <c r="C12" s="44">
        <f>+'１月(月間)'!C12-'[1]1月動向(20)'!C12</f>
        <v>8063</v>
      </c>
      <c r="D12" s="27">
        <f t="shared" si="0"/>
        <v>1.036958948282277</v>
      </c>
      <c r="E12" s="18">
        <f t="shared" si="1"/>
        <v>298</v>
      </c>
      <c r="F12" s="44">
        <f>+'１月(月間)'!F12-'[1]1月動向(20)'!F12</f>
        <v>10560</v>
      </c>
      <c r="G12" s="44">
        <f>+'１月(月間)'!G12-'[1]1月動向(20)'!G12</f>
        <v>10560</v>
      </c>
      <c r="H12" s="27">
        <f t="shared" si="2"/>
        <v>1</v>
      </c>
      <c r="I12" s="18">
        <f t="shared" si="3"/>
        <v>0</v>
      </c>
      <c r="J12" s="27">
        <f t="shared" si="4"/>
        <v>0.79176136363636362</v>
      </c>
      <c r="K12" s="27">
        <f t="shared" si="5"/>
        <v>0.76354166666666667</v>
      </c>
      <c r="L12" s="32">
        <f t="shared" si="6"/>
        <v>2.821969696969695E-2</v>
      </c>
    </row>
    <row r="13" spans="1:12" x14ac:dyDescent="0.4">
      <c r="A13" s="86" t="s">
        <v>171</v>
      </c>
      <c r="B13" s="44">
        <f>+'１月(月間)'!B13-'[1]1月動向(20)'!B13</f>
        <v>5842</v>
      </c>
      <c r="C13" s="44">
        <f>+'１月(月間)'!C13-'[1]1月動向(20)'!C13</f>
        <v>5528</v>
      </c>
      <c r="D13" s="27">
        <f t="shared" si="0"/>
        <v>1.0568017366136035</v>
      </c>
      <c r="E13" s="18">
        <f t="shared" si="1"/>
        <v>314</v>
      </c>
      <c r="F13" s="44">
        <f>+'１月(月間)'!F13-'[1]1月動向(20)'!F13</f>
        <v>7590</v>
      </c>
      <c r="G13" s="44">
        <f>+'１月(月間)'!G13-'[1]1月動向(20)'!G13</f>
        <v>7590</v>
      </c>
      <c r="H13" s="27">
        <f t="shared" si="2"/>
        <v>1</v>
      </c>
      <c r="I13" s="18">
        <f t="shared" si="3"/>
        <v>0</v>
      </c>
      <c r="J13" s="27">
        <f t="shared" si="4"/>
        <v>0.76969696969696966</v>
      </c>
      <c r="K13" s="27">
        <f t="shared" si="5"/>
        <v>0.72832674571805012</v>
      </c>
      <c r="L13" s="32">
        <f t="shared" si="6"/>
        <v>4.137022397891954E-2</v>
      </c>
    </row>
    <row r="14" spans="1:12" x14ac:dyDescent="0.4">
      <c r="A14" s="89" t="s">
        <v>165</v>
      </c>
      <c r="B14" s="44">
        <f>+'１月(月間)'!B14-'[1]1月動向(20)'!B14</f>
        <v>2461</v>
      </c>
      <c r="C14" s="44">
        <f>+'１月(月間)'!C14-'[1]1月動向(20)'!C14</f>
        <v>2559</v>
      </c>
      <c r="D14" s="27">
        <f t="shared" si="0"/>
        <v>0.96170379054318089</v>
      </c>
      <c r="E14" s="18">
        <f t="shared" si="1"/>
        <v>-98</v>
      </c>
      <c r="F14" s="44">
        <f>+'１月(月間)'!F14-'[1]1月動向(20)'!F14</f>
        <v>2970</v>
      </c>
      <c r="G14" s="44">
        <f>+'１月(月間)'!G14-'[1]1月動向(20)'!G14</f>
        <v>2970</v>
      </c>
      <c r="H14" s="27">
        <f t="shared" si="2"/>
        <v>1</v>
      </c>
      <c r="I14" s="18">
        <f t="shared" si="3"/>
        <v>0</v>
      </c>
      <c r="J14" s="27">
        <f t="shared" si="4"/>
        <v>0.82861952861952859</v>
      </c>
      <c r="K14" s="27">
        <f t="shared" si="5"/>
        <v>0.86161616161616161</v>
      </c>
      <c r="L14" s="32">
        <f t="shared" si="6"/>
        <v>-3.2996632996633024E-2</v>
      </c>
    </row>
    <row r="15" spans="1:12" x14ac:dyDescent="0.4">
      <c r="A15" s="107" t="s">
        <v>90</v>
      </c>
      <c r="B15" s="48">
        <f>SUM(B16:B27)</f>
        <v>13936</v>
      </c>
      <c r="C15" s="48">
        <f>SUM(C16:C27)</f>
        <v>13265</v>
      </c>
      <c r="D15" s="31">
        <f t="shared" si="0"/>
        <v>1.0505842442517905</v>
      </c>
      <c r="E15" s="19">
        <f t="shared" si="1"/>
        <v>671</v>
      </c>
      <c r="F15" s="48">
        <f>SUM(F16:F27)</f>
        <v>19950</v>
      </c>
      <c r="G15" s="48">
        <f>SUM(G16:G27)</f>
        <v>19950</v>
      </c>
      <c r="H15" s="31">
        <f t="shared" si="2"/>
        <v>1</v>
      </c>
      <c r="I15" s="19">
        <f t="shared" si="3"/>
        <v>0</v>
      </c>
      <c r="J15" s="31">
        <f t="shared" si="4"/>
        <v>0.69854636591478692</v>
      </c>
      <c r="K15" s="31">
        <f t="shared" si="5"/>
        <v>0.66491228070175434</v>
      </c>
      <c r="L15" s="30">
        <f t="shared" si="6"/>
        <v>3.3634085213032572E-2</v>
      </c>
    </row>
    <row r="16" spans="1:12" x14ac:dyDescent="0.4">
      <c r="A16" s="87" t="s">
        <v>164</v>
      </c>
      <c r="B16" s="45">
        <f>+'１月(月間)'!B16-'[1]1月動向(20)'!B16</f>
        <v>1026</v>
      </c>
      <c r="C16" s="45">
        <f>+'１月(月間)'!C16-'[1]1月動向(20)'!C16</f>
        <v>1070</v>
      </c>
      <c r="D16" s="23">
        <f t="shared" si="0"/>
        <v>0.95887850467289715</v>
      </c>
      <c r="E16" s="17">
        <f t="shared" si="1"/>
        <v>-44</v>
      </c>
      <c r="F16" s="45">
        <f>+'１月(月間)'!F16-'[1]1月動向(20)'!F16</f>
        <v>1650</v>
      </c>
      <c r="G16" s="45">
        <f>+'１月(月間)'!G16-'[1]1月動向(20)'!G16</f>
        <v>1650</v>
      </c>
      <c r="H16" s="23">
        <f t="shared" si="2"/>
        <v>1</v>
      </c>
      <c r="I16" s="17">
        <f t="shared" si="3"/>
        <v>0</v>
      </c>
      <c r="J16" s="23">
        <f t="shared" si="4"/>
        <v>0.62181818181818183</v>
      </c>
      <c r="K16" s="23">
        <f t="shared" si="5"/>
        <v>0.64848484848484844</v>
      </c>
      <c r="L16" s="22">
        <f t="shared" si="6"/>
        <v>-2.6666666666666616E-2</v>
      </c>
    </row>
    <row r="17" spans="1:12" s="120" customFormat="1" x14ac:dyDescent="0.4">
      <c r="A17" s="86" t="s">
        <v>163</v>
      </c>
      <c r="B17" s="44">
        <f>+'１月(月間)'!B17-'[1]1月動向(20)'!B17</f>
        <v>1173</v>
      </c>
      <c r="C17" s="44">
        <f>+'１月(月間)'!C17-'[1]1月動向(20)'!C17</f>
        <v>1246</v>
      </c>
      <c r="D17" s="27">
        <f t="shared" si="0"/>
        <v>0.9414125200642055</v>
      </c>
      <c r="E17" s="18">
        <f t="shared" si="1"/>
        <v>-73</v>
      </c>
      <c r="F17" s="44">
        <f>+'１月(月間)'!F17-'[1]1月動向(20)'!F17</f>
        <v>1650</v>
      </c>
      <c r="G17" s="44">
        <f>+'１月(月間)'!G17-'[1]1月動向(20)'!G17</f>
        <v>1650</v>
      </c>
      <c r="H17" s="27">
        <f t="shared" si="2"/>
        <v>1</v>
      </c>
      <c r="I17" s="18">
        <f t="shared" si="3"/>
        <v>0</v>
      </c>
      <c r="J17" s="27">
        <f t="shared" si="4"/>
        <v>0.71090909090909093</v>
      </c>
      <c r="K17" s="27">
        <f t="shared" si="5"/>
        <v>0.75515151515151513</v>
      </c>
      <c r="L17" s="32">
        <f t="shared" si="6"/>
        <v>-4.4242424242424194E-2</v>
      </c>
    </row>
    <row r="18" spans="1:12" s="120" customFormat="1" x14ac:dyDescent="0.4">
      <c r="A18" s="86" t="s">
        <v>162</v>
      </c>
      <c r="B18" s="44">
        <f>+'１月(月間)'!B18-'[1]1月動向(20)'!B18</f>
        <v>1322</v>
      </c>
      <c r="C18" s="44">
        <f>+'１月(月間)'!C18-'[1]1月動向(20)'!C18</f>
        <v>1062</v>
      </c>
      <c r="D18" s="27">
        <f t="shared" si="0"/>
        <v>1.2448210922787193</v>
      </c>
      <c r="E18" s="18">
        <f t="shared" si="1"/>
        <v>260</v>
      </c>
      <c r="F18" s="44">
        <f>+'１月(月間)'!F18-'[1]1月動向(20)'!F18</f>
        <v>1800</v>
      </c>
      <c r="G18" s="44">
        <f>+'１月(月間)'!G18-'[1]1月動向(20)'!G18</f>
        <v>1950</v>
      </c>
      <c r="H18" s="27">
        <f t="shared" si="2"/>
        <v>0.92307692307692313</v>
      </c>
      <c r="I18" s="18">
        <f t="shared" si="3"/>
        <v>-150</v>
      </c>
      <c r="J18" s="27">
        <f t="shared" si="4"/>
        <v>0.73444444444444446</v>
      </c>
      <c r="K18" s="27">
        <f t="shared" si="5"/>
        <v>0.54461538461538461</v>
      </c>
      <c r="L18" s="32">
        <f t="shared" si="6"/>
        <v>0.18982905982905984</v>
      </c>
    </row>
    <row r="19" spans="1:12" s="120" customFormat="1" x14ac:dyDescent="0.4">
      <c r="A19" s="86" t="s">
        <v>161</v>
      </c>
      <c r="B19" s="44">
        <f>+'１月(月間)'!B19-'[1]1月動向(20)'!B19</f>
        <v>2541</v>
      </c>
      <c r="C19" s="44">
        <f>+'１月(月間)'!C19-'[1]1月動向(20)'!C19</f>
        <v>2267</v>
      </c>
      <c r="D19" s="27">
        <f t="shared" si="0"/>
        <v>1.1208645787384208</v>
      </c>
      <c r="E19" s="18">
        <f t="shared" si="1"/>
        <v>274</v>
      </c>
      <c r="F19" s="44">
        <f>+'１月(月間)'!F19-'[1]1月動向(20)'!F19</f>
        <v>3300</v>
      </c>
      <c r="G19" s="44">
        <f>+'１月(月間)'!G19-'[1]1月動向(20)'!G19</f>
        <v>3300</v>
      </c>
      <c r="H19" s="27">
        <f t="shared" si="2"/>
        <v>1</v>
      </c>
      <c r="I19" s="18">
        <f t="shared" si="3"/>
        <v>0</v>
      </c>
      <c r="J19" s="27">
        <f t="shared" si="4"/>
        <v>0.77</v>
      </c>
      <c r="K19" s="27">
        <f t="shared" si="5"/>
        <v>0.68696969696969701</v>
      </c>
      <c r="L19" s="32">
        <f t="shared" si="6"/>
        <v>8.303030303030301E-2</v>
      </c>
    </row>
    <row r="20" spans="1:12" s="120" customFormat="1" x14ac:dyDescent="0.4">
      <c r="A20" s="86" t="s">
        <v>160</v>
      </c>
      <c r="B20" s="44">
        <f>+'１月(月間)'!B20-'[1]1月動向(20)'!B20</f>
        <v>1372</v>
      </c>
      <c r="C20" s="44">
        <f>+'１月(月間)'!C20-'[1]1月動向(20)'!C20</f>
        <v>1412</v>
      </c>
      <c r="D20" s="27">
        <f t="shared" si="0"/>
        <v>0.97167138810198306</v>
      </c>
      <c r="E20" s="18">
        <f t="shared" si="1"/>
        <v>-40</v>
      </c>
      <c r="F20" s="44">
        <f>+'１月(月間)'!F20-'[1]1月動向(20)'!F20</f>
        <v>1650</v>
      </c>
      <c r="G20" s="44">
        <f>+'１月(月間)'!G20-'[1]1月動向(20)'!G20</f>
        <v>1650</v>
      </c>
      <c r="H20" s="27">
        <f t="shared" si="2"/>
        <v>1</v>
      </c>
      <c r="I20" s="18">
        <f t="shared" si="3"/>
        <v>0</v>
      </c>
      <c r="J20" s="27">
        <f t="shared" si="4"/>
        <v>0.83151515151515154</v>
      </c>
      <c r="K20" s="27">
        <f t="shared" si="5"/>
        <v>0.85575757575757572</v>
      </c>
      <c r="L20" s="32">
        <f t="shared" si="6"/>
        <v>-2.4242424242424176E-2</v>
      </c>
    </row>
    <row r="21" spans="1:12" s="120" customFormat="1" x14ac:dyDescent="0.4">
      <c r="A21" s="86" t="s">
        <v>159</v>
      </c>
      <c r="B21" s="44">
        <f>+'１月(月間)'!B21-'[1]1月動向(20)'!B21</f>
        <v>1147</v>
      </c>
      <c r="C21" s="44">
        <f>+'１月(月間)'!C21-'[1]1月動向(20)'!C21</f>
        <v>1085</v>
      </c>
      <c r="D21" s="27">
        <f t="shared" si="0"/>
        <v>1.0571428571428572</v>
      </c>
      <c r="E21" s="18">
        <f t="shared" si="1"/>
        <v>62</v>
      </c>
      <c r="F21" s="44">
        <f>+'１月(月間)'!F21-'[1]1月動向(20)'!F21</f>
        <v>1650</v>
      </c>
      <c r="G21" s="44">
        <f>+'１月(月間)'!G21-'[1]1月動向(20)'!G21</f>
        <v>1650</v>
      </c>
      <c r="H21" s="27">
        <f t="shared" si="2"/>
        <v>1</v>
      </c>
      <c r="I21" s="18">
        <f t="shared" si="3"/>
        <v>0</v>
      </c>
      <c r="J21" s="27">
        <f t="shared" si="4"/>
        <v>0.69515151515151519</v>
      </c>
      <c r="K21" s="27">
        <f t="shared" si="5"/>
        <v>0.65757575757575759</v>
      </c>
      <c r="L21" s="32">
        <f t="shared" si="6"/>
        <v>3.7575757575757596E-2</v>
      </c>
    </row>
    <row r="22" spans="1:12" s="120" customFormat="1" x14ac:dyDescent="0.4">
      <c r="A22" s="86" t="s">
        <v>158</v>
      </c>
      <c r="B22" s="44">
        <f>+'１月(月間)'!B22-'[1]1月動向(20)'!B22</f>
        <v>909</v>
      </c>
      <c r="C22" s="44">
        <f>+'１月(月間)'!C22-'[1]1月動向(20)'!C22</f>
        <v>738</v>
      </c>
      <c r="D22" s="27">
        <f t="shared" si="0"/>
        <v>1.2317073170731707</v>
      </c>
      <c r="E22" s="18">
        <f t="shared" si="1"/>
        <v>171</v>
      </c>
      <c r="F22" s="44">
        <f>+'１月(月間)'!F22-'[1]1月動向(20)'!F22</f>
        <v>1650</v>
      </c>
      <c r="G22" s="44">
        <f>+'１月(月間)'!G22-'[1]1月動向(20)'!G22</f>
        <v>1650</v>
      </c>
      <c r="H22" s="27">
        <f t="shared" si="2"/>
        <v>1</v>
      </c>
      <c r="I22" s="18">
        <f t="shared" si="3"/>
        <v>0</v>
      </c>
      <c r="J22" s="123">
        <f t="shared" si="4"/>
        <v>0.5509090909090909</v>
      </c>
      <c r="K22" s="122">
        <f t="shared" si="5"/>
        <v>0.44727272727272727</v>
      </c>
      <c r="L22" s="32">
        <f t="shared" si="6"/>
        <v>0.10363636363636364</v>
      </c>
    </row>
    <row r="23" spans="1:12" s="120" customFormat="1" x14ac:dyDescent="0.4">
      <c r="A23" s="86" t="s">
        <v>157</v>
      </c>
      <c r="B23" s="44">
        <f>+'１月(月間)'!B23-'[1]1月動向(20)'!B23</f>
        <v>553</v>
      </c>
      <c r="C23" s="44">
        <f>+'１月(月間)'!C23-'[1]1月動向(20)'!C23</f>
        <v>631</v>
      </c>
      <c r="D23" s="27">
        <f t="shared" si="0"/>
        <v>0.87638668779714735</v>
      </c>
      <c r="E23" s="18">
        <f t="shared" si="1"/>
        <v>-78</v>
      </c>
      <c r="F23" s="44">
        <f>+'１月(月間)'!F23-'[1]1月動向(20)'!F23</f>
        <v>900</v>
      </c>
      <c r="G23" s="44">
        <f>+'１月(月間)'!G23-'[1]1月動向(20)'!G23</f>
        <v>900</v>
      </c>
      <c r="H23" s="27">
        <f t="shared" si="2"/>
        <v>1</v>
      </c>
      <c r="I23" s="18">
        <f t="shared" si="3"/>
        <v>0</v>
      </c>
      <c r="J23" s="27">
        <f t="shared" si="4"/>
        <v>0.61444444444444446</v>
      </c>
      <c r="K23" s="27">
        <f t="shared" si="5"/>
        <v>0.70111111111111113</v>
      </c>
      <c r="L23" s="32">
        <f t="shared" si="6"/>
        <v>-8.666666666666667E-2</v>
      </c>
    </row>
    <row r="24" spans="1:12" s="120" customFormat="1" x14ac:dyDescent="0.4">
      <c r="A24" s="86" t="s">
        <v>156</v>
      </c>
      <c r="B24" s="44">
        <f>+'１月(月間)'!B24-'[1]1月動向(20)'!B24</f>
        <v>421</v>
      </c>
      <c r="C24" s="44">
        <f>+'１月(月間)'!C24-'[1]1月動向(20)'!C24</f>
        <v>290</v>
      </c>
      <c r="D24" s="27">
        <f t="shared" si="0"/>
        <v>1.4517241379310344</v>
      </c>
      <c r="E24" s="18">
        <f t="shared" si="1"/>
        <v>131</v>
      </c>
      <c r="F24" s="44">
        <f>+'１月(月間)'!F24-'[1]1月動向(20)'!F24</f>
        <v>750</v>
      </c>
      <c r="G24" s="44">
        <f>+'１月(月間)'!G24-'[1]1月動向(20)'!G24</f>
        <v>750</v>
      </c>
      <c r="H24" s="27">
        <f t="shared" si="2"/>
        <v>1</v>
      </c>
      <c r="I24" s="18">
        <f t="shared" si="3"/>
        <v>0</v>
      </c>
      <c r="J24" s="27">
        <f t="shared" si="4"/>
        <v>0.56133333333333335</v>
      </c>
      <c r="K24" s="27">
        <f t="shared" si="5"/>
        <v>0.38666666666666666</v>
      </c>
      <c r="L24" s="32">
        <f t="shared" si="6"/>
        <v>0.17466666666666669</v>
      </c>
    </row>
    <row r="25" spans="1:12" s="120" customFormat="1" x14ac:dyDescent="0.4">
      <c r="A25" s="86" t="s">
        <v>155</v>
      </c>
      <c r="B25" s="44">
        <f>+'１月(月間)'!B25-'[1]1月動向(20)'!B25</f>
        <v>1308</v>
      </c>
      <c r="C25" s="44">
        <f>+'１月(月間)'!C25-'[1]1月動向(20)'!C25</f>
        <v>1319</v>
      </c>
      <c r="D25" s="27">
        <f t="shared" si="0"/>
        <v>0.99166034874905229</v>
      </c>
      <c r="E25" s="18">
        <f t="shared" si="1"/>
        <v>-11</v>
      </c>
      <c r="F25" s="44">
        <f>+'１月(月間)'!F25-'[1]1月動向(20)'!F25</f>
        <v>1650</v>
      </c>
      <c r="G25" s="44">
        <f>+'１月(月間)'!G25-'[1]1月動向(20)'!G25</f>
        <v>1650</v>
      </c>
      <c r="H25" s="27">
        <f t="shared" si="2"/>
        <v>1</v>
      </c>
      <c r="I25" s="18">
        <f t="shared" si="3"/>
        <v>0</v>
      </c>
      <c r="J25" s="27">
        <f t="shared" si="4"/>
        <v>0.79272727272727272</v>
      </c>
      <c r="K25" s="27">
        <f t="shared" si="5"/>
        <v>0.79939393939393943</v>
      </c>
      <c r="L25" s="32">
        <f t="shared" si="6"/>
        <v>-6.6666666666667096E-3</v>
      </c>
    </row>
    <row r="26" spans="1:12" s="120" customFormat="1" x14ac:dyDescent="0.4">
      <c r="A26" s="86" t="s">
        <v>154</v>
      </c>
      <c r="B26" s="44">
        <f>+'１月(月間)'!B26-'[1]1月動向(20)'!B26</f>
        <v>1016</v>
      </c>
      <c r="C26" s="44">
        <f>+'１月(月間)'!C26-'[1]1月動向(20)'!C26</f>
        <v>1026</v>
      </c>
      <c r="D26" s="27">
        <f t="shared" si="0"/>
        <v>0.99025341130604283</v>
      </c>
      <c r="E26" s="18">
        <f t="shared" si="1"/>
        <v>-10</v>
      </c>
      <c r="F26" s="44">
        <f>+'１月(月間)'!F26-'[1]1月動向(20)'!F26</f>
        <v>1650</v>
      </c>
      <c r="G26" s="44">
        <f>+'１月(月間)'!G26-'[1]1月動向(20)'!G26</f>
        <v>1650</v>
      </c>
      <c r="H26" s="27">
        <f t="shared" si="2"/>
        <v>1</v>
      </c>
      <c r="I26" s="18">
        <f t="shared" si="3"/>
        <v>0</v>
      </c>
      <c r="J26" s="27">
        <f t="shared" si="4"/>
        <v>0.61575757575757573</v>
      </c>
      <c r="K26" s="27">
        <f t="shared" si="5"/>
        <v>0.62181818181818183</v>
      </c>
      <c r="L26" s="32">
        <f t="shared" si="6"/>
        <v>-6.0606060606060996E-3</v>
      </c>
    </row>
    <row r="27" spans="1:12" x14ac:dyDescent="0.4">
      <c r="A27" s="88" t="s">
        <v>153</v>
      </c>
      <c r="B27" s="47">
        <f>+'１月(月間)'!B27-'[1]1月動向(20)'!B27</f>
        <v>1148</v>
      </c>
      <c r="C27" s="47">
        <f>+'１月(月間)'!C27-'[1]1月動向(20)'!C27</f>
        <v>1119</v>
      </c>
      <c r="D27" s="25">
        <f t="shared" si="0"/>
        <v>1.0259159964253799</v>
      </c>
      <c r="E27" s="26">
        <f t="shared" si="1"/>
        <v>29</v>
      </c>
      <c r="F27" s="47">
        <f>+'１月(月間)'!F27-'[1]1月動向(20)'!F27</f>
        <v>1650</v>
      </c>
      <c r="G27" s="47">
        <f>+'１月(月間)'!G27-'[1]1月動向(20)'!G27</f>
        <v>1500</v>
      </c>
      <c r="H27" s="25">
        <f t="shared" si="2"/>
        <v>1.1000000000000001</v>
      </c>
      <c r="I27" s="26">
        <f t="shared" si="3"/>
        <v>150</v>
      </c>
      <c r="J27" s="25">
        <f t="shared" si="4"/>
        <v>0.6957575757575758</v>
      </c>
      <c r="K27" s="25">
        <f t="shared" si="5"/>
        <v>0.746</v>
      </c>
      <c r="L27" s="24">
        <f t="shared" si="6"/>
        <v>-5.02424242424242E-2</v>
      </c>
    </row>
    <row r="28" spans="1:12" x14ac:dyDescent="0.4">
      <c r="A28" s="107" t="s">
        <v>89</v>
      </c>
      <c r="B28" s="48">
        <f>SUM(B29:B30)</f>
        <v>542</v>
      </c>
      <c r="C28" s="48">
        <f>SUM(C29:C30)</f>
        <v>568</v>
      </c>
      <c r="D28" s="31">
        <f t="shared" si="0"/>
        <v>0.95422535211267601</v>
      </c>
      <c r="E28" s="19">
        <f t="shared" si="1"/>
        <v>-26</v>
      </c>
      <c r="F28" s="48">
        <f>SUM(F29:F30)</f>
        <v>858</v>
      </c>
      <c r="G28" s="48">
        <f>SUM(G29:G30)</f>
        <v>936</v>
      </c>
      <c r="H28" s="31">
        <f t="shared" si="2"/>
        <v>0.91666666666666663</v>
      </c>
      <c r="I28" s="19">
        <f t="shared" si="3"/>
        <v>-78</v>
      </c>
      <c r="J28" s="31">
        <f t="shared" si="4"/>
        <v>0.63170163170163174</v>
      </c>
      <c r="K28" s="31">
        <f t="shared" si="5"/>
        <v>0.60683760683760679</v>
      </c>
      <c r="L28" s="30">
        <f t="shared" si="6"/>
        <v>2.4864024864024947E-2</v>
      </c>
    </row>
    <row r="29" spans="1:12" x14ac:dyDescent="0.4">
      <c r="A29" s="88" t="s">
        <v>152</v>
      </c>
      <c r="B29" s="47">
        <f>+'１月(月間)'!B29-'[1]1月動向(20)'!B29</f>
        <v>282</v>
      </c>
      <c r="C29" s="47">
        <f>+'１月(月間)'!C29-'[1]1月動向(20)'!C29</f>
        <v>319</v>
      </c>
      <c r="D29" s="25">
        <f t="shared" si="0"/>
        <v>0.88401253918495293</v>
      </c>
      <c r="E29" s="26">
        <f t="shared" si="1"/>
        <v>-37</v>
      </c>
      <c r="F29" s="47">
        <f>+'１月(月間)'!F29-'[1]1月動向(20)'!F29</f>
        <v>429</v>
      </c>
      <c r="G29" s="47">
        <f>+'１月(月間)'!G29-'[1]1月動向(20)'!G29</f>
        <v>429</v>
      </c>
      <c r="H29" s="25">
        <f t="shared" si="2"/>
        <v>1</v>
      </c>
      <c r="I29" s="26">
        <f t="shared" si="3"/>
        <v>0</v>
      </c>
      <c r="J29" s="25">
        <f t="shared" si="4"/>
        <v>0.65734265734265729</v>
      </c>
      <c r="K29" s="25">
        <f t="shared" si="5"/>
        <v>0.74358974358974361</v>
      </c>
      <c r="L29" s="24">
        <f t="shared" si="6"/>
        <v>-8.6247086247086324E-2</v>
      </c>
    </row>
    <row r="30" spans="1:12" x14ac:dyDescent="0.4">
      <c r="A30" s="86" t="s">
        <v>151</v>
      </c>
      <c r="B30" s="44">
        <f>+'１月(月間)'!B30-'[1]1月動向(20)'!B30</f>
        <v>260</v>
      </c>
      <c r="C30" s="44">
        <f>+'１月(月間)'!C30-'[1]1月動向(20)'!C30</f>
        <v>249</v>
      </c>
      <c r="D30" s="27">
        <f t="shared" si="0"/>
        <v>1.0441767068273093</v>
      </c>
      <c r="E30" s="18">
        <f t="shared" si="1"/>
        <v>11</v>
      </c>
      <c r="F30" s="44">
        <f>+'１月(月間)'!F30-'[1]1月動向(20)'!F30</f>
        <v>429</v>
      </c>
      <c r="G30" s="44">
        <f>+'１月(月間)'!G30-'[1]1月動向(20)'!G30</f>
        <v>507</v>
      </c>
      <c r="H30" s="27">
        <f t="shared" si="2"/>
        <v>0.84615384615384615</v>
      </c>
      <c r="I30" s="18">
        <f t="shared" si="3"/>
        <v>-78</v>
      </c>
      <c r="J30" s="27">
        <f t="shared" si="4"/>
        <v>0.60606060606060608</v>
      </c>
      <c r="K30" s="27">
        <f t="shared" si="5"/>
        <v>0.4911242603550296</v>
      </c>
      <c r="L30" s="32">
        <f t="shared" si="6"/>
        <v>0.11493634570557648</v>
      </c>
    </row>
    <row r="31" spans="1:12" s="13" customFormat="1" x14ac:dyDescent="0.4">
      <c r="A31" s="84" t="s">
        <v>93</v>
      </c>
      <c r="B31" s="43">
        <f>SUM(B32:B49)</f>
        <v>82343</v>
      </c>
      <c r="C31" s="43">
        <f>SUM(C32:C49)</f>
        <v>78252</v>
      </c>
      <c r="D31" s="20">
        <f t="shared" si="0"/>
        <v>1.0522798139344682</v>
      </c>
      <c r="E31" s="21">
        <f t="shared" si="1"/>
        <v>4091</v>
      </c>
      <c r="F31" s="21">
        <f>SUM(F32:F49)</f>
        <v>124539</v>
      </c>
      <c r="G31" s="43">
        <f>SUM(G32:G49)</f>
        <v>120472</v>
      </c>
      <c r="H31" s="20">
        <f t="shared" si="2"/>
        <v>1.0337588817318546</v>
      </c>
      <c r="I31" s="21">
        <f t="shared" si="3"/>
        <v>4067</v>
      </c>
      <c r="J31" s="20">
        <f t="shared" si="4"/>
        <v>0.66118244084182465</v>
      </c>
      <c r="K31" s="20">
        <f t="shared" si="5"/>
        <v>0.64954512251809549</v>
      </c>
      <c r="L31" s="33">
        <f t="shared" si="6"/>
        <v>1.1637318323729162E-2</v>
      </c>
    </row>
    <row r="32" spans="1:12" x14ac:dyDescent="0.4">
      <c r="A32" s="86" t="s">
        <v>82</v>
      </c>
      <c r="B32" s="44">
        <f>+'１月(月間)'!B32-'[1]1月動向(20)'!B32</f>
        <v>31140</v>
      </c>
      <c r="C32" s="44">
        <f>+'１月(月間)'!C32-'[1]1月動向(20)'!C32</f>
        <v>27157</v>
      </c>
      <c r="D32" s="27">
        <f t="shared" si="0"/>
        <v>1.146665684722171</v>
      </c>
      <c r="E32" s="18">
        <f t="shared" si="1"/>
        <v>3983</v>
      </c>
      <c r="F32" s="44">
        <f>+'１月(月間)'!F32-'[1]1月動向(20)'!F32</f>
        <v>46175</v>
      </c>
      <c r="G32" s="44">
        <f>+'１月(月間)'!G32-'[1]1月動向(20)'!G32</f>
        <v>45209</v>
      </c>
      <c r="H32" s="27">
        <f t="shared" si="2"/>
        <v>1.0213674268397885</v>
      </c>
      <c r="I32" s="18">
        <f t="shared" si="3"/>
        <v>966</v>
      </c>
      <c r="J32" s="27">
        <f t="shared" si="4"/>
        <v>0.67439090416892256</v>
      </c>
      <c r="K32" s="27">
        <f t="shared" si="5"/>
        <v>0.60069897586763699</v>
      </c>
      <c r="L32" s="32">
        <f t="shared" si="6"/>
        <v>7.369192830128557E-2</v>
      </c>
    </row>
    <row r="33" spans="1:12" x14ac:dyDescent="0.4">
      <c r="A33" s="86" t="s">
        <v>150</v>
      </c>
      <c r="B33" s="44">
        <f>+'１月(月間)'!B33-'[1]1月動向(20)'!B33</f>
        <v>8844</v>
      </c>
      <c r="C33" s="44">
        <f>+'１月(月間)'!C33-'[1]1月動向(20)'!C33</f>
        <v>7293</v>
      </c>
      <c r="D33" s="27">
        <f t="shared" si="0"/>
        <v>1.2126696832579185</v>
      </c>
      <c r="E33" s="18">
        <f t="shared" si="1"/>
        <v>1551</v>
      </c>
      <c r="F33" s="44">
        <f>+'１月(月間)'!F33-'[1]1月動向(20)'!F33</f>
        <v>12111</v>
      </c>
      <c r="G33" s="44">
        <f>+'１月(月間)'!G33-'[1]1月動向(20)'!G33</f>
        <v>9075</v>
      </c>
      <c r="H33" s="27">
        <f t="shared" si="2"/>
        <v>1.3345454545454545</v>
      </c>
      <c r="I33" s="18">
        <f t="shared" si="3"/>
        <v>3036</v>
      </c>
      <c r="J33" s="27">
        <f t="shared" si="4"/>
        <v>0.73024523160762944</v>
      </c>
      <c r="K33" s="27">
        <f t="shared" si="5"/>
        <v>0.80363636363636359</v>
      </c>
      <c r="L33" s="32">
        <f t="shared" si="6"/>
        <v>-7.3391132028734152E-2</v>
      </c>
    </row>
    <row r="34" spans="1:12" x14ac:dyDescent="0.4">
      <c r="A34" s="86" t="s">
        <v>149</v>
      </c>
      <c r="B34" s="44">
        <f>+'１月(月間)'!B34-'[1]1月動向(20)'!B34</f>
        <v>3424</v>
      </c>
      <c r="C34" s="44">
        <f>+'１月(月間)'!C34-'[1]1月動向(20)'!C34</f>
        <v>4562</v>
      </c>
      <c r="D34" s="27">
        <f t="shared" si="0"/>
        <v>0.75054800526085053</v>
      </c>
      <c r="E34" s="18">
        <f t="shared" si="1"/>
        <v>-1138</v>
      </c>
      <c r="F34" s="44">
        <f>+'１月(月間)'!F34-'[1]1月動向(20)'!F34</f>
        <v>6264</v>
      </c>
      <c r="G34" s="44">
        <f>+'１月(月間)'!G34-'[1]1月動向(20)'!G34</f>
        <v>7721</v>
      </c>
      <c r="H34" s="27">
        <f t="shared" si="2"/>
        <v>0.81129387385053753</v>
      </c>
      <c r="I34" s="18">
        <f t="shared" si="3"/>
        <v>-1457</v>
      </c>
      <c r="J34" s="27">
        <f t="shared" si="4"/>
        <v>0.54661558109833974</v>
      </c>
      <c r="K34" s="27">
        <f t="shared" si="5"/>
        <v>0.59085610672192723</v>
      </c>
      <c r="L34" s="32">
        <f t="shared" si="6"/>
        <v>-4.424052562358749E-2</v>
      </c>
    </row>
    <row r="35" spans="1:12" x14ac:dyDescent="0.4">
      <c r="A35" s="86" t="s">
        <v>80</v>
      </c>
      <c r="B35" s="44">
        <f>+'１月(月間)'!B35-'[1]1月動向(20)'!B35</f>
        <v>13703</v>
      </c>
      <c r="C35" s="44">
        <f>+'１月(月間)'!C35-'[1]1月動向(20)'!C35</f>
        <v>14389</v>
      </c>
      <c r="D35" s="27">
        <f t="shared" si="0"/>
        <v>0.95232469247341722</v>
      </c>
      <c r="E35" s="18">
        <f t="shared" si="1"/>
        <v>-686</v>
      </c>
      <c r="F35" s="44">
        <f>+'１月(月間)'!F35-'[1]1月動向(20)'!F35</f>
        <v>19879</v>
      </c>
      <c r="G35" s="44">
        <f>+'１月(月間)'!G35-'[1]1月動向(20)'!G35</f>
        <v>19675</v>
      </c>
      <c r="H35" s="27">
        <f t="shared" si="2"/>
        <v>1.0103684879288437</v>
      </c>
      <c r="I35" s="18">
        <f t="shared" si="3"/>
        <v>204</v>
      </c>
      <c r="J35" s="27">
        <f t="shared" si="4"/>
        <v>0.68932038834951459</v>
      </c>
      <c r="K35" s="27">
        <f t="shared" si="5"/>
        <v>0.73133418043202036</v>
      </c>
      <c r="L35" s="32">
        <f t="shared" si="6"/>
        <v>-4.2013792082505774E-2</v>
      </c>
    </row>
    <row r="36" spans="1:12" x14ac:dyDescent="0.4">
      <c r="A36" s="86" t="s">
        <v>81</v>
      </c>
      <c r="B36" s="44">
        <f>+'１月(月間)'!B36-'[1]1月動向(20)'!B36</f>
        <v>8025</v>
      </c>
      <c r="C36" s="44">
        <f>+'１月(月間)'!C36-'[1]1月動向(20)'!C36</f>
        <v>6829</v>
      </c>
      <c r="D36" s="27">
        <f t="shared" si="0"/>
        <v>1.1751354517498902</v>
      </c>
      <c r="E36" s="18">
        <f t="shared" si="1"/>
        <v>1196</v>
      </c>
      <c r="F36" s="44">
        <f>+'１月(月間)'!F36-'[1]1月動向(20)'!F36</f>
        <v>11290</v>
      </c>
      <c r="G36" s="44">
        <f>+'１月(月間)'!G36-'[1]1月動向(20)'!G36</f>
        <v>10301</v>
      </c>
      <c r="H36" s="27">
        <f t="shared" si="2"/>
        <v>1.0960100961071741</v>
      </c>
      <c r="I36" s="18">
        <f t="shared" si="3"/>
        <v>989</v>
      </c>
      <c r="J36" s="27">
        <f t="shared" si="4"/>
        <v>0.71080602302922946</v>
      </c>
      <c r="K36" s="27">
        <f t="shared" si="5"/>
        <v>0.662945345112125</v>
      </c>
      <c r="L36" s="32">
        <f t="shared" si="6"/>
        <v>4.7860677917104466E-2</v>
      </c>
    </row>
    <row r="37" spans="1:12" x14ac:dyDescent="0.4">
      <c r="A37" s="86" t="s">
        <v>79</v>
      </c>
      <c r="B37" s="44">
        <f>+'１月(月間)'!B37-'[1]1月動向(20)'!B37</f>
        <v>2107</v>
      </c>
      <c r="C37" s="44">
        <f>+'１月(月間)'!C37-'[1]1月動向(20)'!C37</f>
        <v>2265</v>
      </c>
      <c r="D37" s="27">
        <f t="shared" si="0"/>
        <v>0.93024282560706406</v>
      </c>
      <c r="E37" s="18">
        <f t="shared" si="1"/>
        <v>-158</v>
      </c>
      <c r="F37" s="44">
        <f>+'１月(月間)'!F37-'[1]1月動向(20)'!F37</f>
        <v>3168</v>
      </c>
      <c r="G37" s="44">
        <f>+'１月(月間)'!G37-'[1]1月動向(20)'!G37</f>
        <v>3168</v>
      </c>
      <c r="H37" s="27">
        <f t="shared" si="2"/>
        <v>1</v>
      </c>
      <c r="I37" s="18">
        <f t="shared" si="3"/>
        <v>0</v>
      </c>
      <c r="J37" s="27">
        <f t="shared" si="4"/>
        <v>0.66508838383838387</v>
      </c>
      <c r="K37" s="27">
        <f t="shared" si="5"/>
        <v>0.71496212121212122</v>
      </c>
      <c r="L37" s="32">
        <f t="shared" si="6"/>
        <v>-4.9873737373737348E-2</v>
      </c>
    </row>
    <row r="38" spans="1:12" x14ac:dyDescent="0.4">
      <c r="A38" s="86" t="s">
        <v>78</v>
      </c>
      <c r="B38" s="44">
        <f>+'１月(月間)'!B39-'[1]1月動向(20)'!B39</f>
        <v>2597</v>
      </c>
      <c r="C38" s="44">
        <f>+'１月(月間)'!C39-'[1]1月動向(20)'!C39</f>
        <v>2662</v>
      </c>
      <c r="D38" s="27">
        <f t="shared" si="0"/>
        <v>0.97558226897069877</v>
      </c>
      <c r="E38" s="18">
        <f t="shared" si="1"/>
        <v>-65</v>
      </c>
      <c r="F38" s="44">
        <f>+'１月(月間)'!F39-'[1]1月動向(20)'!F39</f>
        <v>3168</v>
      </c>
      <c r="G38" s="44">
        <f>+'１月(月間)'!G39-'[1]1月動向(20)'!G39</f>
        <v>3162</v>
      </c>
      <c r="H38" s="27">
        <f t="shared" si="2"/>
        <v>1.0018975332068312</v>
      </c>
      <c r="I38" s="18">
        <f t="shared" si="3"/>
        <v>6</v>
      </c>
      <c r="J38" s="27">
        <f t="shared" si="4"/>
        <v>0.81976010101010099</v>
      </c>
      <c r="K38" s="27">
        <f t="shared" si="5"/>
        <v>0.84187223276407341</v>
      </c>
      <c r="L38" s="32">
        <f t="shared" si="6"/>
        <v>-2.2112131753972419E-2</v>
      </c>
    </row>
    <row r="39" spans="1:12" x14ac:dyDescent="0.4">
      <c r="A39" s="87" t="s">
        <v>77</v>
      </c>
      <c r="B39" s="45">
        <f>+'１月(月間)'!B40-'[1]1月動向(20)'!B40</f>
        <v>1543</v>
      </c>
      <c r="C39" s="45">
        <f>+'１月(月間)'!C40-'[1]1月動向(20)'!C40</f>
        <v>1790</v>
      </c>
      <c r="D39" s="23">
        <f t="shared" si="0"/>
        <v>0.86201117318435749</v>
      </c>
      <c r="E39" s="17">
        <f t="shared" si="1"/>
        <v>-247</v>
      </c>
      <c r="F39" s="45">
        <f>+'１月(月間)'!F40-'[1]1月動向(20)'!F40</f>
        <v>3168</v>
      </c>
      <c r="G39" s="45">
        <f>+'１月(月間)'!G40-'[1]1月動向(20)'!G40</f>
        <v>3168</v>
      </c>
      <c r="H39" s="23">
        <f t="shared" si="2"/>
        <v>1</v>
      </c>
      <c r="I39" s="17">
        <f t="shared" si="3"/>
        <v>0</v>
      </c>
      <c r="J39" s="23">
        <f t="shared" si="4"/>
        <v>0.48705808080808083</v>
      </c>
      <c r="K39" s="23">
        <f t="shared" si="5"/>
        <v>0.56502525252525249</v>
      </c>
      <c r="L39" s="22">
        <f t="shared" si="6"/>
        <v>-7.7967171717171657E-2</v>
      </c>
    </row>
    <row r="40" spans="1:12" x14ac:dyDescent="0.4">
      <c r="A40" s="86" t="s">
        <v>95</v>
      </c>
      <c r="B40" s="44">
        <f>+'１月(月間)'!B41-'[1]1月動向(20)'!B41</f>
        <v>651</v>
      </c>
      <c r="C40" s="44">
        <f>+'１月(月間)'!C41-'[1]1月動向(20)'!C41</f>
        <v>814</v>
      </c>
      <c r="D40" s="27">
        <f t="shared" si="0"/>
        <v>0.79975429975429979</v>
      </c>
      <c r="E40" s="18">
        <f t="shared" si="1"/>
        <v>-163</v>
      </c>
      <c r="F40" s="44">
        <f>+'１月(月間)'!F41-'[1]1月動向(20)'!F41</f>
        <v>1826</v>
      </c>
      <c r="G40" s="44">
        <f>+'１月(月間)'!G41-'[1]1月動向(20)'!G41</f>
        <v>1826</v>
      </c>
      <c r="H40" s="27">
        <f t="shared" si="2"/>
        <v>1</v>
      </c>
      <c r="I40" s="18">
        <f t="shared" si="3"/>
        <v>0</v>
      </c>
      <c r="J40" s="27">
        <f t="shared" si="4"/>
        <v>0.35651697699890472</v>
      </c>
      <c r="K40" s="27">
        <f t="shared" si="5"/>
        <v>0.44578313253012047</v>
      </c>
      <c r="L40" s="32">
        <f t="shared" si="6"/>
        <v>-8.9266155531215752E-2</v>
      </c>
    </row>
    <row r="41" spans="1:12" x14ac:dyDescent="0.4">
      <c r="A41" s="86" t="s">
        <v>92</v>
      </c>
      <c r="B41" s="44">
        <f>+'１月(月間)'!B42-'[1]1月動向(20)'!B42</f>
        <v>1430</v>
      </c>
      <c r="C41" s="44">
        <f>+'１月(月間)'!C42-'[1]1月動向(20)'!C42</f>
        <v>1859</v>
      </c>
      <c r="D41" s="27">
        <f t="shared" si="0"/>
        <v>0.76923076923076927</v>
      </c>
      <c r="E41" s="18">
        <f t="shared" si="1"/>
        <v>-429</v>
      </c>
      <c r="F41" s="44">
        <f>+'１月(月間)'!F42-'[1]1月動向(20)'!F42</f>
        <v>3168</v>
      </c>
      <c r="G41" s="44">
        <f>+'１月(月間)'!G42-'[1]1月動向(20)'!G42</f>
        <v>3168</v>
      </c>
      <c r="H41" s="27">
        <f t="shared" si="2"/>
        <v>1</v>
      </c>
      <c r="I41" s="18">
        <f t="shared" si="3"/>
        <v>0</v>
      </c>
      <c r="J41" s="27">
        <f t="shared" si="4"/>
        <v>0.4513888888888889</v>
      </c>
      <c r="K41" s="27">
        <f t="shared" si="5"/>
        <v>0.58680555555555558</v>
      </c>
      <c r="L41" s="32">
        <f t="shared" si="6"/>
        <v>-0.13541666666666669</v>
      </c>
    </row>
    <row r="42" spans="1:12" x14ac:dyDescent="0.4">
      <c r="A42" s="86" t="s">
        <v>74</v>
      </c>
      <c r="B42" s="44">
        <f>+'１月(月間)'!B43-'[1]1月動向(20)'!B43</f>
        <v>2229</v>
      </c>
      <c r="C42" s="44">
        <f>+'１月(月間)'!C43-'[1]1月動向(20)'!C43</f>
        <v>2535</v>
      </c>
      <c r="D42" s="27">
        <f t="shared" si="0"/>
        <v>0.87928994082840239</v>
      </c>
      <c r="E42" s="18">
        <f t="shared" si="1"/>
        <v>-306</v>
      </c>
      <c r="F42" s="44">
        <f>+'１月(月間)'!F43-'[1]1月動向(20)'!F43</f>
        <v>4189</v>
      </c>
      <c r="G42" s="44">
        <f>+'１月(月間)'!G43-'[1]1月動向(20)'!G43</f>
        <v>4165</v>
      </c>
      <c r="H42" s="27">
        <f t="shared" si="2"/>
        <v>1.0057623049219688</v>
      </c>
      <c r="I42" s="18">
        <f t="shared" si="3"/>
        <v>24</v>
      </c>
      <c r="J42" s="27">
        <f t="shared" si="4"/>
        <v>0.53210790164717114</v>
      </c>
      <c r="K42" s="27">
        <f t="shared" si="5"/>
        <v>0.60864345738295322</v>
      </c>
      <c r="L42" s="32">
        <f t="shared" si="6"/>
        <v>-7.6535555735782079E-2</v>
      </c>
    </row>
    <row r="43" spans="1:12" x14ac:dyDescent="0.4">
      <c r="A43" s="86" t="s">
        <v>76</v>
      </c>
      <c r="B43" s="44">
        <f>+'１月(月間)'!B44-'[1]1月動向(20)'!B44</f>
        <v>745</v>
      </c>
      <c r="C43" s="44">
        <f>+'１月(月間)'!C44-'[1]1月動向(20)'!C44</f>
        <v>652</v>
      </c>
      <c r="D43" s="27">
        <f t="shared" si="0"/>
        <v>1.1426380368098159</v>
      </c>
      <c r="E43" s="18">
        <f t="shared" si="1"/>
        <v>93</v>
      </c>
      <c r="F43" s="44">
        <f>+'１月(月間)'!F44-'[1]1月動向(20)'!F44</f>
        <v>1377</v>
      </c>
      <c r="G43" s="44">
        <f>+'１月(月間)'!G44-'[1]1月動向(20)'!G44</f>
        <v>1393</v>
      </c>
      <c r="H43" s="27">
        <f t="shared" si="2"/>
        <v>0.98851399856424982</v>
      </c>
      <c r="I43" s="18">
        <f t="shared" si="3"/>
        <v>-16</v>
      </c>
      <c r="J43" s="27">
        <f t="shared" si="4"/>
        <v>0.54103122730573716</v>
      </c>
      <c r="K43" s="27">
        <f t="shared" si="5"/>
        <v>0.46805455850681982</v>
      </c>
      <c r="L43" s="32">
        <f t="shared" si="6"/>
        <v>7.2976668798917343E-2</v>
      </c>
    </row>
    <row r="44" spans="1:12" x14ac:dyDescent="0.4">
      <c r="A44" s="86" t="s">
        <v>75</v>
      </c>
      <c r="B44" s="44">
        <f>+'１月(月間)'!B45-'[1]1月動向(20)'!B45</f>
        <v>850</v>
      </c>
      <c r="C44" s="44">
        <f>+'１月(月間)'!C45-'[1]1月動向(20)'!C45</f>
        <v>1106</v>
      </c>
      <c r="D44" s="27">
        <f t="shared" si="0"/>
        <v>0.76853526220614832</v>
      </c>
      <c r="E44" s="18">
        <f t="shared" si="1"/>
        <v>-256</v>
      </c>
      <c r="F44" s="44">
        <f>+'１月(月間)'!F45-'[1]1月動向(20)'!F45</f>
        <v>1386</v>
      </c>
      <c r="G44" s="44">
        <f>+'１月(月間)'!G45-'[1]1月動向(20)'!G45</f>
        <v>1386</v>
      </c>
      <c r="H44" s="27">
        <f t="shared" si="2"/>
        <v>1</v>
      </c>
      <c r="I44" s="18">
        <f t="shared" si="3"/>
        <v>0</v>
      </c>
      <c r="J44" s="27">
        <f t="shared" si="4"/>
        <v>0.61327561327561331</v>
      </c>
      <c r="K44" s="27">
        <f t="shared" si="5"/>
        <v>0.79797979797979801</v>
      </c>
      <c r="L44" s="32">
        <f t="shared" si="6"/>
        <v>-0.1847041847041847</v>
      </c>
    </row>
    <row r="45" spans="1:12" x14ac:dyDescent="0.4">
      <c r="A45" s="86" t="s">
        <v>147</v>
      </c>
      <c r="B45" s="44">
        <f>+'１月(月間)'!B46-'[1]1月動向(20)'!B46</f>
        <v>1147</v>
      </c>
      <c r="C45" s="44">
        <f>+'１月(月間)'!C46-'[1]1月動向(20)'!C46</f>
        <v>999</v>
      </c>
      <c r="D45" s="27">
        <f t="shared" si="0"/>
        <v>1.1481481481481481</v>
      </c>
      <c r="E45" s="18">
        <f t="shared" si="1"/>
        <v>148</v>
      </c>
      <c r="F45" s="44">
        <f>+'１月(月間)'!F46-'[1]1月動向(20)'!F46</f>
        <v>1826</v>
      </c>
      <c r="G45" s="44">
        <f>+'１月(月間)'!G46-'[1]1月動向(20)'!G46</f>
        <v>1506</v>
      </c>
      <c r="H45" s="27">
        <f t="shared" si="2"/>
        <v>1.2124833997343958</v>
      </c>
      <c r="I45" s="18">
        <f t="shared" si="3"/>
        <v>320</v>
      </c>
      <c r="J45" s="27">
        <f t="shared" si="4"/>
        <v>0.62814895947426064</v>
      </c>
      <c r="K45" s="27">
        <f t="shared" si="5"/>
        <v>0.6633466135458167</v>
      </c>
      <c r="L45" s="32">
        <f t="shared" si="6"/>
        <v>-3.5197654071556062E-2</v>
      </c>
    </row>
    <row r="46" spans="1:12" x14ac:dyDescent="0.4">
      <c r="A46" s="86" t="s">
        <v>98</v>
      </c>
      <c r="B46" s="44">
        <f>+'１月(月間)'!B47-'[1]1月動向(20)'!B47</f>
        <v>1215</v>
      </c>
      <c r="C46" s="44">
        <f>+'１月(月間)'!C47-'[1]1月動向(20)'!C47</f>
        <v>1056</v>
      </c>
      <c r="D46" s="27">
        <f t="shared" si="0"/>
        <v>1.1505681818181819</v>
      </c>
      <c r="E46" s="18">
        <f t="shared" si="1"/>
        <v>159</v>
      </c>
      <c r="F46" s="44">
        <f>+'１月(月間)'!F47-'[1]1月動向(20)'!F47</f>
        <v>1386</v>
      </c>
      <c r="G46" s="44">
        <f>+'１月(月間)'!G47-'[1]1月動向(20)'!G47</f>
        <v>1393</v>
      </c>
      <c r="H46" s="27">
        <f t="shared" si="2"/>
        <v>0.99497487437185927</v>
      </c>
      <c r="I46" s="18">
        <f t="shared" si="3"/>
        <v>-7</v>
      </c>
      <c r="J46" s="27">
        <f t="shared" si="4"/>
        <v>0.87662337662337664</v>
      </c>
      <c r="K46" s="27">
        <f t="shared" si="5"/>
        <v>0.75807609475951188</v>
      </c>
      <c r="L46" s="32">
        <f t="shared" si="6"/>
        <v>0.11854728186386476</v>
      </c>
    </row>
    <row r="47" spans="1:12" x14ac:dyDescent="0.4">
      <c r="A47" s="86" t="s">
        <v>146</v>
      </c>
      <c r="B47" s="44">
        <f>+'１月(月間)'!B48-'[1]1月動向(20)'!B48</f>
        <v>939</v>
      </c>
      <c r="C47" s="44">
        <f>+'１月(月間)'!C48-'[1]1月動向(20)'!C48</f>
        <v>970</v>
      </c>
      <c r="D47" s="27">
        <f t="shared" si="0"/>
        <v>0.96804123711340206</v>
      </c>
      <c r="E47" s="18">
        <f t="shared" si="1"/>
        <v>-31</v>
      </c>
      <c r="F47" s="44">
        <f>+'１月(月間)'!F48-'[1]1月動向(20)'!F48</f>
        <v>1386</v>
      </c>
      <c r="G47" s="44">
        <f>+'１月(月間)'!G48-'[1]1月動向(20)'!G48</f>
        <v>1384</v>
      </c>
      <c r="H47" s="27">
        <f t="shared" si="2"/>
        <v>1.0014450867052023</v>
      </c>
      <c r="I47" s="18">
        <f t="shared" si="3"/>
        <v>2</v>
      </c>
      <c r="J47" s="27">
        <f t="shared" si="4"/>
        <v>0.67748917748917747</v>
      </c>
      <c r="K47" s="27">
        <f t="shared" si="5"/>
        <v>0.70086705202312138</v>
      </c>
      <c r="L47" s="32">
        <f t="shared" si="6"/>
        <v>-2.337787453394391E-2</v>
      </c>
    </row>
    <row r="48" spans="1:12" x14ac:dyDescent="0.4">
      <c r="A48" s="86" t="s">
        <v>145</v>
      </c>
      <c r="B48" s="44">
        <f>+'１月(月間)'!B49-'[1]1月動向(20)'!B49</f>
        <v>915</v>
      </c>
      <c r="C48" s="44">
        <f>+'１月(月間)'!C49-'[1]1月動向(20)'!C49</f>
        <v>711</v>
      </c>
      <c r="D48" s="27">
        <f t="shared" si="0"/>
        <v>1.2869198312236287</v>
      </c>
      <c r="E48" s="18">
        <f t="shared" si="1"/>
        <v>204</v>
      </c>
      <c r="F48" s="44">
        <f>+'１月(月間)'!F49-'[1]1月動向(20)'!F49</f>
        <v>1386</v>
      </c>
      <c r="G48" s="44">
        <f>+'１月(月間)'!G49-'[1]1月動向(20)'!G49</f>
        <v>1386</v>
      </c>
      <c r="H48" s="27">
        <f t="shared" si="2"/>
        <v>1</v>
      </c>
      <c r="I48" s="18">
        <f t="shared" si="3"/>
        <v>0</v>
      </c>
      <c r="J48" s="27">
        <f t="shared" si="4"/>
        <v>0.66017316017316019</v>
      </c>
      <c r="K48" s="27">
        <f t="shared" si="5"/>
        <v>0.51298701298701299</v>
      </c>
      <c r="L48" s="32">
        <f t="shared" si="6"/>
        <v>0.1471861471861472</v>
      </c>
    </row>
    <row r="49" spans="1:12" x14ac:dyDescent="0.4">
      <c r="A49" s="85" t="s">
        <v>144</v>
      </c>
      <c r="B49" s="40">
        <f>+'１月(月間)'!B50-'[1]1月動向(20)'!B50</f>
        <v>839</v>
      </c>
      <c r="C49" s="40">
        <f>+'１月(月間)'!C50-'[1]1月動向(20)'!C50</f>
        <v>603</v>
      </c>
      <c r="D49" s="36">
        <f t="shared" si="0"/>
        <v>1.3913764510779436</v>
      </c>
      <c r="E49" s="16">
        <f t="shared" si="1"/>
        <v>236</v>
      </c>
      <c r="F49" s="40">
        <f>+'１月(月間)'!F50-'[1]1月動向(20)'!F50</f>
        <v>1386</v>
      </c>
      <c r="G49" s="40">
        <f>+'１月(月間)'!G50-'[1]1月動向(20)'!G50</f>
        <v>1386</v>
      </c>
      <c r="H49" s="36">
        <f t="shared" si="2"/>
        <v>1</v>
      </c>
      <c r="I49" s="16">
        <f t="shared" si="3"/>
        <v>0</v>
      </c>
      <c r="J49" s="36">
        <f t="shared" si="4"/>
        <v>0.60533910533910529</v>
      </c>
      <c r="K49" s="36">
        <f t="shared" si="5"/>
        <v>0.43506493506493504</v>
      </c>
      <c r="L49" s="35">
        <f t="shared" si="6"/>
        <v>0.17027417027417024</v>
      </c>
    </row>
    <row r="50" spans="1:12" x14ac:dyDescent="0.4">
      <c r="C50" s="12"/>
      <c r="E50" s="14"/>
      <c r="G50" s="12"/>
      <c r="I50" s="14"/>
      <c r="K50" s="12"/>
    </row>
    <row r="51" spans="1:12" x14ac:dyDescent="0.4">
      <c r="C51" s="12"/>
      <c r="E51" s="14"/>
      <c r="G51" s="12"/>
      <c r="I51" s="14"/>
      <c r="K51" s="12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２月(月間)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103</v>
      </c>
      <c r="C4" s="177" t="s">
        <v>173</v>
      </c>
      <c r="D4" s="176" t="s">
        <v>87</v>
      </c>
      <c r="E4" s="176"/>
      <c r="F4" s="173" t="str">
        <f>+B4</f>
        <v>(05'2/1～28)</v>
      </c>
      <c r="G4" s="173" t="str">
        <f>+C4</f>
        <v>(04'2/1～29)</v>
      </c>
      <c r="H4" s="176" t="s">
        <v>87</v>
      </c>
      <c r="I4" s="176"/>
      <c r="J4" s="173" t="str">
        <f>+B4</f>
        <v>(05'2/1～28)</v>
      </c>
      <c r="K4" s="173" t="str">
        <f>+C4</f>
        <v>(04'2/1～29)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+B7+B31</f>
        <v>448487</v>
      </c>
      <c r="C6" s="43">
        <f>+C7+C31</f>
        <v>466636</v>
      </c>
      <c r="D6" s="20">
        <f t="shared" ref="D6:D50" si="0">+B6/C6</f>
        <v>0.96110672987082013</v>
      </c>
      <c r="E6" s="21">
        <f t="shared" ref="E6:E50" si="1">+B6-C6</f>
        <v>-18149</v>
      </c>
      <c r="F6" s="43">
        <f>+F7+F31</f>
        <v>608731</v>
      </c>
      <c r="G6" s="43">
        <f>+G7+G31</f>
        <v>614849</v>
      </c>
      <c r="H6" s="20">
        <f t="shared" ref="H6:H50" si="2">+F6/G6</f>
        <v>0.99004958941138388</v>
      </c>
      <c r="I6" s="21">
        <f t="shared" ref="I6:I50" si="3">+F6-G6</f>
        <v>-6118</v>
      </c>
      <c r="J6" s="20">
        <f t="shared" ref="J6:J50" si="4">+B6/F6</f>
        <v>0.73675728688041187</v>
      </c>
      <c r="K6" s="20">
        <f t="shared" ref="K6:K50" si="5">+C6/G6</f>
        <v>0.75894406594139374</v>
      </c>
      <c r="L6" s="33">
        <f t="shared" ref="L6:L50" si="6">+J6-K6</f>
        <v>-2.2186779060981876E-2</v>
      </c>
    </row>
    <row r="7" spans="1:12" s="13" customFormat="1" x14ac:dyDescent="0.4">
      <c r="A7" s="84" t="s">
        <v>84</v>
      </c>
      <c r="B7" s="43">
        <f>+B8+B15+B28</f>
        <v>216893</v>
      </c>
      <c r="C7" s="43">
        <f>+C8+C15+C28</f>
        <v>227857</v>
      </c>
      <c r="D7" s="20">
        <f t="shared" si="0"/>
        <v>0.95188210149348051</v>
      </c>
      <c r="E7" s="21">
        <f t="shared" si="1"/>
        <v>-10964</v>
      </c>
      <c r="F7" s="43">
        <f>+F8+F15+F28</f>
        <v>284337</v>
      </c>
      <c r="G7" s="43">
        <f>+G8+G15+G28</f>
        <v>289670</v>
      </c>
      <c r="H7" s="20">
        <f t="shared" si="2"/>
        <v>0.98158939482859808</v>
      </c>
      <c r="I7" s="21">
        <f t="shared" si="3"/>
        <v>-5333</v>
      </c>
      <c r="J7" s="20">
        <f t="shared" si="4"/>
        <v>0.76280258988453842</v>
      </c>
      <c r="K7" s="20">
        <f t="shared" si="5"/>
        <v>0.78660889978251114</v>
      </c>
      <c r="L7" s="33">
        <f t="shared" si="6"/>
        <v>-2.3806309897972722E-2</v>
      </c>
    </row>
    <row r="8" spans="1:12" s="121" customFormat="1" x14ac:dyDescent="0.4">
      <c r="A8" s="107" t="s">
        <v>91</v>
      </c>
      <c r="B8" s="48">
        <f>SUM(B9:B14)</f>
        <v>178816</v>
      </c>
      <c r="C8" s="48">
        <f>SUM(C9:C14)</f>
        <v>186378</v>
      </c>
      <c r="D8" s="31">
        <f t="shared" si="0"/>
        <v>0.95942654175922049</v>
      </c>
      <c r="E8" s="19">
        <f t="shared" si="1"/>
        <v>-7562</v>
      </c>
      <c r="F8" s="48">
        <f>SUM(F9:F14)</f>
        <v>231830</v>
      </c>
      <c r="G8" s="48">
        <f>SUM(G9:G14)</f>
        <v>234762</v>
      </c>
      <c r="H8" s="31">
        <f t="shared" si="2"/>
        <v>0.98751075557373003</v>
      </c>
      <c r="I8" s="19">
        <f t="shared" si="3"/>
        <v>-2932</v>
      </c>
      <c r="J8" s="31">
        <f t="shared" si="4"/>
        <v>0.77132381486434021</v>
      </c>
      <c r="K8" s="31">
        <f t="shared" si="5"/>
        <v>0.79390190916758252</v>
      </c>
      <c r="L8" s="30">
        <f t="shared" si="6"/>
        <v>-2.2578094303242313E-2</v>
      </c>
    </row>
    <row r="9" spans="1:12" x14ac:dyDescent="0.4">
      <c r="A9" s="88" t="s">
        <v>82</v>
      </c>
      <c r="B9" s="69">
        <v>99491</v>
      </c>
      <c r="C9" s="69">
        <v>105395</v>
      </c>
      <c r="D9" s="25">
        <f t="shared" si="0"/>
        <v>0.9439821623416671</v>
      </c>
      <c r="E9" s="26">
        <f t="shared" si="1"/>
        <v>-5904</v>
      </c>
      <c r="F9" s="69">
        <v>130041</v>
      </c>
      <c r="G9" s="69">
        <v>129006</v>
      </c>
      <c r="H9" s="25">
        <f t="shared" si="2"/>
        <v>1.0080228826566207</v>
      </c>
      <c r="I9" s="26">
        <f t="shared" si="3"/>
        <v>1035</v>
      </c>
      <c r="J9" s="25">
        <f t="shared" si="4"/>
        <v>0.76507409201713306</v>
      </c>
      <c r="K9" s="25">
        <f t="shared" si="5"/>
        <v>0.81697750492225163</v>
      </c>
      <c r="L9" s="24">
        <f t="shared" si="6"/>
        <v>-5.1903412905118573E-2</v>
      </c>
    </row>
    <row r="10" spans="1:12" x14ac:dyDescent="0.4">
      <c r="A10" s="86" t="s">
        <v>83</v>
      </c>
      <c r="B10" s="64">
        <v>26882</v>
      </c>
      <c r="C10" s="64">
        <v>28598</v>
      </c>
      <c r="D10" s="27">
        <f t="shared" si="0"/>
        <v>0.93999580390237081</v>
      </c>
      <c r="E10" s="18">
        <f t="shared" si="1"/>
        <v>-1716</v>
      </c>
      <c r="F10" s="69">
        <v>33720</v>
      </c>
      <c r="G10" s="69">
        <v>33641</v>
      </c>
      <c r="H10" s="27">
        <f t="shared" si="2"/>
        <v>1.0023483249606135</v>
      </c>
      <c r="I10" s="18">
        <f t="shared" si="3"/>
        <v>79</v>
      </c>
      <c r="J10" s="27">
        <f t="shared" si="4"/>
        <v>0.79721233689205218</v>
      </c>
      <c r="K10" s="27">
        <f t="shared" si="5"/>
        <v>0.8500936357421004</v>
      </c>
      <c r="L10" s="32">
        <f t="shared" si="6"/>
        <v>-5.288129885004822E-2</v>
      </c>
    </row>
    <row r="11" spans="1:12" x14ac:dyDescent="0.4">
      <c r="A11" s="86" t="s">
        <v>96</v>
      </c>
      <c r="B11" s="64">
        <v>6155</v>
      </c>
      <c r="C11" s="64">
        <v>6532</v>
      </c>
      <c r="D11" s="27">
        <f t="shared" si="0"/>
        <v>0.94228413962033064</v>
      </c>
      <c r="E11" s="18">
        <f t="shared" si="1"/>
        <v>-377</v>
      </c>
      <c r="F11" s="64">
        <v>7560</v>
      </c>
      <c r="G11" s="64">
        <v>7830</v>
      </c>
      <c r="H11" s="27">
        <f t="shared" si="2"/>
        <v>0.96551724137931039</v>
      </c>
      <c r="I11" s="18">
        <f t="shared" si="3"/>
        <v>-270</v>
      </c>
      <c r="J11" s="27">
        <f t="shared" si="4"/>
        <v>0.81415343915343918</v>
      </c>
      <c r="K11" s="27">
        <f t="shared" si="5"/>
        <v>0.83422733077905487</v>
      </c>
      <c r="L11" s="32">
        <f t="shared" si="6"/>
        <v>-2.0073891625615681E-2</v>
      </c>
    </row>
    <row r="12" spans="1:12" x14ac:dyDescent="0.4">
      <c r="A12" s="86" t="s">
        <v>80</v>
      </c>
      <c r="B12" s="64">
        <v>21167</v>
      </c>
      <c r="C12" s="64">
        <v>21305</v>
      </c>
      <c r="D12" s="27">
        <f t="shared" si="0"/>
        <v>0.99352264726590001</v>
      </c>
      <c r="E12" s="18">
        <f t="shared" si="1"/>
        <v>-138</v>
      </c>
      <c r="F12" s="64">
        <v>26880</v>
      </c>
      <c r="G12" s="64">
        <v>27840</v>
      </c>
      <c r="H12" s="27">
        <f t="shared" si="2"/>
        <v>0.96551724137931039</v>
      </c>
      <c r="I12" s="18">
        <f t="shared" si="3"/>
        <v>-960</v>
      </c>
      <c r="J12" s="27">
        <f t="shared" si="4"/>
        <v>0.78746279761904758</v>
      </c>
      <c r="K12" s="27">
        <f t="shared" si="5"/>
        <v>0.7652658045977011</v>
      </c>
      <c r="L12" s="32">
        <f t="shared" si="6"/>
        <v>2.2196993021346478E-2</v>
      </c>
    </row>
    <row r="13" spans="1:12" x14ac:dyDescent="0.4">
      <c r="A13" s="86" t="s">
        <v>81</v>
      </c>
      <c r="B13" s="64">
        <v>15427</v>
      </c>
      <c r="C13" s="64">
        <v>17587</v>
      </c>
      <c r="D13" s="27">
        <f t="shared" si="0"/>
        <v>0.87718200943878999</v>
      </c>
      <c r="E13" s="18">
        <f t="shared" si="1"/>
        <v>-2160</v>
      </c>
      <c r="F13" s="64">
        <v>22020</v>
      </c>
      <c r="G13" s="64">
        <v>28622</v>
      </c>
      <c r="H13" s="27">
        <f t="shared" si="2"/>
        <v>0.76933827125986998</v>
      </c>
      <c r="I13" s="18">
        <f t="shared" si="3"/>
        <v>-6602</v>
      </c>
      <c r="J13" s="27">
        <f t="shared" si="4"/>
        <v>0.70059037238873756</v>
      </c>
      <c r="K13" s="27">
        <f t="shared" si="5"/>
        <v>0.61445741038362101</v>
      </c>
      <c r="L13" s="32">
        <f t="shared" si="6"/>
        <v>8.6132962005116553E-2</v>
      </c>
    </row>
    <row r="14" spans="1:12" x14ac:dyDescent="0.4">
      <c r="A14" s="89" t="s">
        <v>165</v>
      </c>
      <c r="B14" s="70">
        <v>9694</v>
      </c>
      <c r="C14" s="64">
        <v>6961</v>
      </c>
      <c r="D14" s="27">
        <f t="shared" si="0"/>
        <v>1.3926160034477806</v>
      </c>
      <c r="E14" s="18">
        <f t="shared" si="1"/>
        <v>2733</v>
      </c>
      <c r="F14" s="70">
        <v>11609</v>
      </c>
      <c r="G14" s="64">
        <v>7823</v>
      </c>
      <c r="H14" s="27">
        <f t="shared" si="2"/>
        <v>1.4839575610379649</v>
      </c>
      <c r="I14" s="18">
        <f t="shared" si="3"/>
        <v>3786</v>
      </c>
      <c r="J14" s="27">
        <f t="shared" si="4"/>
        <v>0.83504177793091572</v>
      </c>
      <c r="K14" s="27">
        <f t="shared" si="5"/>
        <v>0.88981209254761595</v>
      </c>
      <c r="L14" s="32">
        <f t="shared" si="6"/>
        <v>-5.4770314616700233E-2</v>
      </c>
    </row>
    <row r="15" spans="1:12" x14ac:dyDescent="0.4">
      <c r="A15" s="107" t="s">
        <v>90</v>
      </c>
      <c r="B15" s="48">
        <f>SUM(B16:B27)</f>
        <v>36682</v>
      </c>
      <c r="C15" s="48">
        <f>SUM(C16:C27)</f>
        <v>39820</v>
      </c>
      <c r="D15" s="31">
        <f t="shared" si="0"/>
        <v>0.92119537920642891</v>
      </c>
      <c r="E15" s="19">
        <f t="shared" si="1"/>
        <v>-3138</v>
      </c>
      <c r="F15" s="48">
        <f>SUM(F16:F27)</f>
        <v>50284</v>
      </c>
      <c r="G15" s="48">
        <f>SUM(G16:G27)</f>
        <v>52568</v>
      </c>
      <c r="H15" s="31">
        <f t="shared" si="2"/>
        <v>0.95655151422918883</v>
      </c>
      <c r="I15" s="19">
        <f t="shared" si="3"/>
        <v>-2284</v>
      </c>
      <c r="J15" s="31">
        <f t="shared" si="4"/>
        <v>0.72949646010659452</v>
      </c>
      <c r="K15" s="31">
        <f t="shared" si="5"/>
        <v>0.75749505402526252</v>
      </c>
      <c r="L15" s="30">
        <f t="shared" si="6"/>
        <v>-2.7998593918667991E-2</v>
      </c>
    </row>
    <row r="16" spans="1:12" x14ac:dyDescent="0.4">
      <c r="A16" s="87" t="s">
        <v>164</v>
      </c>
      <c r="B16" s="65">
        <v>3086</v>
      </c>
      <c r="C16" s="65">
        <v>3308</v>
      </c>
      <c r="D16" s="23">
        <f t="shared" si="0"/>
        <v>0.93288996372430466</v>
      </c>
      <c r="E16" s="17">
        <f t="shared" si="1"/>
        <v>-222</v>
      </c>
      <c r="F16" s="65">
        <v>4200</v>
      </c>
      <c r="G16" s="65">
        <v>4350</v>
      </c>
      <c r="H16" s="23">
        <f t="shared" si="2"/>
        <v>0.96551724137931039</v>
      </c>
      <c r="I16" s="17">
        <f t="shared" si="3"/>
        <v>-150</v>
      </c>
      <c r="J16" s="23">
        <f t="shared" si="4"/>
        <v>0.73476190476190473</v>
      </c>
      <c r="K16" s="23">
        <f t="shared" si="5"/>
        <v>0.76045977011494248</v>
      </c>
      <c r="L16" s="22">
        <f t="shared" si="6"/>
        <v>-2.5697865353037752E-2</v>
      </c>
    </row>
    <row r="17" spans="1:12" s="120" customFormat="1" x14ac:dyDescent="0.4">
      <c r="A17" s="86" t="s">
        <v>163</v>
      </c>
      <c r="B17" s="64">
        <v>3200</v>
      </c>
      <c r="C17" s="64">
        <v>3545</v>
      </c>
      <c r="D17" s="27">
        <f t="shared" si="0"/>
        <v>0.90267983074753178</v>
      </c>
      <c r="E17" s="18">
        <f t="shared" si="1"/>
        <v>-345</v>
      </c>
      <c r="F17" s="64">
        <v>4217</v>
      </c>
      <c r="G17" s="64">
        <v>4350</v>
      </c>
      <c r="H17" s="27">
        <f t="shared" si="2"/>
        <v>0.96942528735632183</v>
      </c>
      <c r="I17" s="18">
        <f t="shared" si="3"/>
        <v>-133</v>
      </c>
      <c r="J17" s="27">
        <f t="shared" si="4"/>
        <v>0.75883329381076592</v>
      </c>
      <c r="K17" s="27">
        <f t="shared" si="5"/>
        <v>0.81494252873563222</v>
      </c>
      <c r="L17" s="32">
        <f t="shared" si="6"/>
        <v>-5.6109234924866302E-2</v>
      </c>
    </row>
    <row r="18" spans="1:12" s="120" customFormat="1" x14ac:dyDescent="0.4">
      <c r="A18" s="86" t="s">
        <v>162</v>
      </c>
      <c r="B18" s="64">
        <v>2776</v>
      </c>
      <c r="C18" s="64">
        <v>2982</v>
      </c>
      <c r="D18" s="27">
        <f t="shared" si="0"/>
        <v>0.93091884641180411</v>
      </c>
      <c r="E18" s="18">
        <f t="shared" si="1"/>
        <v>-206</v>
      </c>
      <c r="F18" s="64">
        <v>4350</v>
      </c>
      <c r="G18" s="64">
        <v>4800</v>
      </c>
      <c r="H18" s="27">
        <f t="shared" si="2"/>
        <v>0.90625</v>
      </c>
      <c r="I18" s="18">
        <f t="shared" si="3"/>
        <v>-450</v>
      </c>
      <c r="J18" s="27">
        <f t="shared" si="4"/>
        <v>0.63816091954022991</v>
      </c>
      <c r="K18" s="27">
        <f t="shared" si="5"/>
        <v>0.62124999999999997</v>
      </c>
      <c r="L18" s="32">
        <f t="shared" si="6"/>
        <v>1.6910919540229941E-2</v>
      </c>
    </row>
    <row r="19" spans="1:12" s="120" customFormat="1" x14ac:dyDescent="0.4">
      <c r="A19" s="86" t="s">
        <v>161</v>
      </c>
      <c r="B19" s="64">
        <v>6376</v>
      </c>
      <c r="C19" s="64">
        <v>6617</v>
      </c>
      <c r="D19" s="27">
        <f t="shared" si="0"/>
        <v>0.96357866102463352</v>
      </c>
      <c r="E19" s="18">
        <f t="shared" si="1"/>
        <v>-241</v>
      </c>
      <c r="F19" s="64">
        <v>8400</v>
      </c>
      <c r="G19" s="64">
        <v>8717</v>
      </c>
      <c r="H19" s="27">
        <f t="shared" si="2"/>
        <v>0.96363427784788347</v>
      </c>
      <c r="I19" s="18">
        <f t="shared" si="3"/>
        <v>-317</v>
      </c>
      <c r="J19" s="27">
        <f t="shared" si="4"/>
        <v>0.75904761904761908</v>
      </c>
      <c r="K19" s="27">
        <f t="shared" si="5"/>
        <v>0.75909143053802919</v>
      </c>
      <c r="L19" s="32">
        <f t="shared" si="6"/>
        <v>-4.3811490410106124E-5</v>
      </c>
    </row>
    <row r="20" spans="1:12" s="120" customFormat="1" x14ac:dyDescent="0.4">
      <c r="A20" s="86" t="s">
        <v>160</v>
      </c>
      <c r="B20" s="64">
        <v>3398</v>
      </c>
      <c r="C20" s="64">
        <v>3912</v>
      </c>
      <c r="D20" s="27">
        <f t="shared" si="0"/>
        <v>0.86860940695296529</v>
      </c>
      <c r="E20" s="18">
        <f t="shared" si="1"/>
        <v>-514</v>
      </c>
      <c r="F20" s="64">
        <v>4200</v>
      </c>
      <c r="G20" s="64">
        <v>4234</v>
      </c>
      <c r="H20" s="27">
        <f t="shared" si="2"/>
        <v>0.99196976854038732</v>
      </c>
      <c r="I20" s="18">
        <f t="shared" si="3"/>
        <v>-34</v>
      </c>
      <c r="J20" s="27">
        <f t="shared" si="4"/>
        <v>0.80904761904761902</v>
      </c>
      <c r="K20" s="27">
        <f t="shared" si="5"/>
        <v>0.92394898441190365</v>
      </c>
      <c r="L20" s="32">
        <f t="shared" si="6"/>
        <v>-0.11490136536428464</v>
      </c>
    </row>
    <row r="21" spans="1:12" s="120" customFormat="1" x14ac:dyDescent="0.4">
      <c r="A21" s="86" t="s">
        <v>159</v>
      </c>
      <c r="B21" s="64">
        <v>2893</v>
      </c>
      <c r="C21" s="64">
        <v>2832</v>
      </c>
      <c r="D21" s="27">
        <f t="shared" si="0"/>
        <v>1.0215395480225988</v>
      </c>
      <c r="E21" s="18">
        <f t="shared" si="1"/>
        <v>61</v>
      </c>
      <c r="F21" s="64">
        <v>4200</v>
      </c>
      <c r="G21" s="64">
        <v>4350</v>
      </c>
      <c r="H21" s="27">
        <f t="shared" si="2"/>
        <v>0.96551724137931039</v>
      </c>
      <c r="I21" s="18">
        <f t="shared" si="3"/>
        <v>-150</v>
      </c>
      <c r="J21" s="27">
        <f t="shared" si="4"/>
        <v>0.68880952380952376</v>
      </c>
      <c r="K21" s="27">
        <f t="shared" si="5"/>
        <v>0.65103448275862064</v>
      </c>
      <c r="L21" s="32">
        <f t="shared" si="6"/>
        <v>3.7775041050903124E-2</v>
      </c>
    </row>
    <row r="22" spans="1:12" s="120" customFormat="1" x14ac:dyDescent="0.4">
      <c r="A22" s="86" t="s">
        <v>158</v>
      </c>
      <c r="B22" s="64">
        <v>2720</v>
      </c>
      <c r="C22" s="64">
        <v>2720</v>
      </c>
      <c r="D22" s="27">
        <f t="shared" si="0"/>
        <v>1</v>
      </c>
      <c r="E22" s="18">
        <f t="shared" si="1"/>
        <v>0</v>
      </c>
      <c r="F22" s="64">
        <v>4200</v>
      </c>
      <c r="G22" s="64">
        <v>4350</v>
      </c>
      <c r="H22" s="27">
        <f t="shared" si="2"/>
        <v>0.96551724137931039</v>
      </c>
      <c r="I22" s="18">
        <f t="shared" si="3"/>
        <v>-150</v>
      </c>
      <c r="J22" s="27">
        <f t="shared" si="4"/>
        <v>0.64761904761904765</v>
      </c>
      <c r="K22" s="27">
        <f t="shared" si="5"/>
        <v>0.62528735632183907</v>
      </c>
      <c r="L22" s="32">
        <f t="shared" si="6"/>
        <v>2.2331691297208578E-2</v>
      </c>
    </row>
    <row r="23" spans="1:12" s="120" customFormat="1" x14ac:dyDescent="0.4">
      <c r="A23" s="86" t="s">
        <v>157</v>
      </c>
      <c r="B23" s="64">
        <v>1656</v>
      </c>
      <c r="C23" s="64">
        <v>2152</v>
      </c>
      <c r="D23" s="27">
        <f t="shared" si="0"/>
        <v>0.76951672862453535</v>
      </c>
      <c r="E23" s="18">
        <f t="shared" si="1"/>
        <v>-496</v>
      </c>
      <c r="F23" s="64">
        <v>2417</v>
      </c>
      <c r="G23" s="64">
        <v>2567</v>
      </c>
      <c r="H23" s="27">
        <f t="shared" si="2"/>
        <v>0.94156603038566422</v>
      </c>
      <c r="I23" s="18">
        <f t="shared" si="3"/>
        <v>-150</v>
      </c>
      <c r="J23" s="27">
        <f t="shared" si="4"/>
        <v>0.68514687629292514</v>
      </c>
      <c r="K23" s="27">
        <f t="shared" si="5"/>
        <v>0.83833268406700423</v>
      </c>
      <c r="L23" s="32">
        <f t="shared" si="6"/>
        <v>-0.15318580777407909</v>
      </c>
    </row>
    <row r="24" spans="1:12" s="120" customFormat="1" x14ac:dyDescent="0.4">
      <c r="A24" s="86" t="s">
        <v>156</v>
      </c>
      <c r="B24" s="64">
        <v>827</v>
      </c>
      <c r="C24" s="64">
        <v>1164</v>
      </c>
      <c r="D24" s="27">
        <f t="shared" si="0"/>
        <v>0.71048109965635742</v>
      </c>
      <c r="E24" s="18">
        <f t="shared" si="1"/>
        <v>-337</v>
      </c>
      <c r="F24" s="64">
        <v>1800</v>
      </c>
      <c r="G24" s="64">
        <v>1800</v>
      </c>
      <c r="H24" s="27">
        <f t="shared" si="2"/>
        <v>1</v>
      </c>
      <c r="I24" s="18">
        <f t="shared" si="3"/>
        <v>0</v>
      </c>
      <c r="J24" s="27">
        <f t="shared" si="4"/>
        <v>0.45944444444444443</v>
      </c>
      <c r="K24" s="27">
        <f t="shared" si="5"/>
        <v>0.64666666666666661</v>
      </c>
      <c r="L24" s="32">
        <f t="shared" si="6"/>
        <v>-0.18722222222222218</v>
      </c>
    </row>
    <row r="25" spans="1:12" s="120" customFormat="1" x14ac:dyDescent="0.4">
      <c r="A25" s="86" t="s">
        <v>155</v>
      </c>
      <c r="B25" s="64">
        <v>3605</v>
      </c>
      <c r="C25" s="64">
        <v>3829</v>
      </c>
      <c r="D25" s="27">
        <f t="shared" si="0"/>
        <v>0.94149908592321752</v>
      </c>
      <c r="E25" s="18">
        <f t="shared" si="1"/>
        <v>-224</v>
      </c>
      <c r="F25" s="64">
        <v>4200</v>
      </c>
      <c r="G25" s="64">
        <v>4350</v>
      </c>
      <c r="H25" s="27">
        <f t="shared" si="2"/>
        <v>0.96551724137931039</v>
      </c>
      <c r="I25" s="18">
        <f t="shared" si="3"/>
        <v>-150</v>
      </c>
      <c r="J25" s="27">
        <f t="shared" si="4"/>
        <v>0.85833333333333328</v>
      </c>
      <c r="K25" s="27">
        <f t="shared" si="5"/>
        <v>0.88022988505747124</v>
      </c>
      <c r="L25" s="32">
        <f t="shared" si="6"/>
        <v>-2.1896551724137958E-2</v>
      </c>
    </row>
    <row r="26" spans="1:12" s="120" customFormat="1" x14ac:dyDescent="0.4">
      <c r="A26" s="86" t="s">
        <v>154</v>
      </c>
      <c r="B26" s="64">
        <v>2824</v>
      </c>
      <c r="C26" s="64">
        <v>3161</v>
      </c>
      <c r="D26" s="27">
        <f t="shared" si="0"/>
        <v>0.89338816830117052</v>
      </c>
      <c r="E26" s="18">
        <f t="shared" si="1"/>
        <v>-337</v>
      </c>
      <c r="F26" s="64">
        <v>4050</v>
      </c>
      <c r="G26" s="64">
        <v>4350</v>
      </c>
      <c r="H26" s="27">
        <f t="shared" si="2"/>
        <v>0.93103448275862066</v>
      </c>
      <c r="I26" s="18">
        <f t="shared" si="3"/>
        <v>-300</v>
      </c>
      <c r="J26" s="27">
        <f t="shared" si="4"/>
        <v>0.69728395061728399</v>
      </c>
      <c r="K26" s="27">
        <f t="shared" si="5"/>
        <v>0.72666666666666668</v>
      </c>
      <c r="L26" s="32">
        <f t="shared" si="6"/>
        <v>-2.9382716049382696E-2</v>
      </c>
    </row>
    <row r="27" spans="1:12" x14ac:dyDescent="0.4">
      <c r="A27" s="88" t="s">
        <v>153</v>
      </c>
      <c r="B27" s="69">
        <v>3321</v>
      </c>
      <c r="C27" s="69">
        <v>3598</v>
      </c>
      <c r="D27" s="25">
        <f t="shared" si="0"/>
        <v>0.92301278488048921</v>
      </c>
      <c r="E27" s="26">
        <f t="shared" si="1"/>
        <v>-277</v>
      </c>
      <c r="F27" s="69">
        <v>4050</v>
      </c>
      <c r="G27" s="69">
        <v>4350</v>
      </c>
      <c r="H27" s="25">
        <f t="shared" si="2"/>
        <v>0.93103448275862066</v>
      </c>
      <c r="I27" s="26">
        <f t="shared" si="3"/>
        <v>-300</v>
      </c>
      <c r="J27" s="25">
        <f t="shared" si="4"/>
        <v>0.82</v>
      </c>
      <c r="K27" s="25">
        <f t="shared" si="5"/>
        <v>0.82712643678160924</v>
      </c>
      <c r="L27" s="24">
        <f t="shared" si="6"/>
        <v>-7.1264367816092911E-3</v>
      </c>
    </row>
    <row r="28" spans="1:12" x14ac:dyDescent="0.4">
      <c r="A28" s="107" t="s">
        <v>89</v>
      </c>
      <c r="B28" s="48">
        <f>SUM(B29:B30)</f>
        <v>1395</v>
      </c>
      <c r="C28" s="48">
        <f>SUM(C29:C30)</f>
        <v>1659</v>
      </c>
      <c r="D28" s="31">
        <f t="shared" si="0"/>
        <v>0.84086799276672697</v>
      </c>
      <c r="E28" s="19">
        <f t="shared" si="1"/>
        <v>-264</v>
      </c>
      <c r="F28" s="48">
        <f>SUM(F29:F30)</f>
        <v>2223</v>
      </c>
      <c r="G28" s="48">
        <f>SUM(G29:G30)</f>
        <v>2340</v>
      </c>
      <c r="H28" s="31">
        <f t="shared" si="2"/>
        <v>0.95</v>
      </c>
      <c r="I28" s="19">
        <f t="shared" si="3"/>
        <v>-117</v>
      </c>
      <c r="J28" s="31">
        <f t="shared" si="4"/>
        <v>0.62753036437246967</v>
      </c>
      <c r="K28" s="31">
        <f t="shared" si="5"/>
        <v>0.70897435897435901</v>
      </c>
      <c r="L28" s="30">
        <f t="shared" si="6"/>
        <v>-8.1443994601889336E-2</v>
      </c>
    </row>
    <row r="29" spans="1:12" x14ac:dyDescent="0.4">
      <c r="A29" s="88" t="s">
        <v>152</v>
      </c>
      <c r="B29" s="69">
        <v>731</v>
      </c>
      <c r="C29" s="69">
        <v>827</v>
      </c>
      <c r="D29" s="25">
        <f t="shared" si="0"/>
        <v>0.88391777509068925</v>
      </c>
      <c r="E29" s="26">
        <f t="shared" si="1"/>
        <v>-96</v>
      </c>
      <c r="F29" s="69">
        <v>1131</v>
      </c>
      <c r="G29" s="69">
        <v>1131</v>
      </c>
      <c r="H29" s="25">
        <f t="shared" si="2"/>
        <v>1</v>
      </c>
      <c r="I29" s="26">
        <f t="shared" si="3"/>
        <v>0</v>
      </c>
      <c r="J29" s="25">
        <f t="shared" si="4"/>
        <v>0.64633068081343947</v>
      </c>
      <c r="K29" s="25">
        <f t="shared" si="5"/>
        <v>0.73121131741821399</v>
      </c>
      <c r="L29" s="24">
        <f t="shared" si="6"/>
        <v>-8.4880636604774518E-2</v>
      </c>
    </row>
    <row r="30" spans="1:12" x14ac:dyDescent="0.4">
      <c r="A30" s="86" t="s">
        <v>151</v>
      </c>
      <c r="B30" s="64">
        <v>664</v>
      </c>
      <c r="C30" s="64">
        <v>832</v>
      </c>
      <c r="D30" s="27">
        <f t="shared" si="0"/>
        <v>0.79807692307692313</v>
      </c>
      <c r="E30" s="18">
        <f t="shared" si="1"/>
        <v>-168</v>
      </c>
      <c r="F30" s="64">
        <v>1092</v>
      </c>
      <c r="G30" s="64">
        <v>1209</v>
      </c>
      <c r="H30" s="27">
        <f t="shared" si="2"/>
        <v>0.90322580645161288</v>
      </c>
      <c r="I30" s="18">
        <f t="shared" si="3"/>
        <v>-117</v>
      </c>
      <c r="J30" s="27">
        <f t="shared" si="4"/>
        <v>0.60805860805860801</v>
      </c>
      <c r="K30" s="27">
        <f t="shared" si="5"/>
        <v>0.68817204301075274</v>
      </c>
      <c r="L30" s="32">
        <f t="shared" si="6"/>
        <v>-8.0113434952144735E-2</v>
      </c>
    </row>
    <row r="31" spans="1:12" s="13" customFormat="1" x14ac:dyDescent="0.4">
      <c r="A31" s="84" t="s">
        <v>93</v>
      </c>
      <c r="B31" s="43">
        <f>SUM(B32:B50)</f>
        <v>231594</v>
      </c>
      <c r="C31" s="43">
        <f>SUM(C32:C50)</f>
        <v>238779</v>
      </c>
      <c r="D31" s="20">
        <f t="shared" si="0"/>
        <v>0.96990941414445997</v>
      </c>
      <c r="E31" s="21">
        <f t="shared" si="1"/>
        <v>-7185</v>
      </c>
      <c r="F31" s="43">
        <f>SUM(F32:F50)</f>
        <v>324394</v>
      </c>
      <c r="G31" s="43">
        <f>SUM(G32:G50)</f>
        <v>325179</v>
      </c>
      <c r="H31" s="20">
        <f t="shared" si="2"/>
        <v>0.99758594497184627</v>
      </c>
      <c r="I31" s="21">
        <f t="shared" si="3"/>
        <v>-785</v>
      </c>
      <c r="J31" s="20">
        <f t="shared" si="4"/>
        <v>0.71392812444126585</v>
      </c>
      <c r="K31" s="20">
        <f t="shared" si="5"/>
        <v>0.73430018543632891</v>
      </c>
      <c r="L31" s="33">
        <f t="shared" si="6"/>
        <v>-2.0372060995063057E-2</v>
      </c>
    </row>
    <row r="32" spans="1:12" x14ac:dyDescent="0.4">
      <c r="A32" s="86" t="s">
        <v>82</v>
      </c>
      <c r="B32" s="64">
        <v>86334</v>
      </c>
      <c r="C32" s="64">
        <v>92887</v>
      </c>
      <c r="D32" s="27">
        <f t="shared" si="0"/>
        <v>0.92945191469204513</v>
      </c>
      <c r="E32" s="18">
        <f t="shared" si="1"/>
        <v>-6553</v>
      </c>
      <c r="F32" s="64">
        <v>118589</v>
      </c>
      <c r="G32" s="64">
        <v>121649</v>
      </c>
      <c r="H32" s="27">
        <f t="shared" si="2"/>
        <v>0.97484566252085925</v>
      </c>
      <c r="I32" s="18">
        <f t="shared" si="3"/>
        <v>-3060</v>
      </c>
      <c r="J32" s="27">
        <f t="shared" si="4"/>
        <v>0.72801018644225013</v>
      </c>
      <c r="K32" s="27">
        <f t="shared" si="5"/>
        <v>0.76356566843952689</v>
      </c>
      <c r="L32" s="32">
        <f t="shared" si="6"/>
        <v>-3.5555481997276761E-2</v>
      </c>
    </row>
    <row r="33" spans="1:12" x14ac:dyDescent="0.4">
      <c r="A33" s="86" t="s">
        <v>150</v>
      </c>
      <c r="B33" s="64">
        <v>27135</v>
      </c>
      <c r="C33" s="64">
        <v>20940</v>
      </c>
      <c r="D33" s="27">
        <f t="shared" si="0"/>
        <v>1.2958452722063036</v>
      </c>
      <c r="E33" s="18">
        <f t="shared" si="1"/>
        <v>6195</v>
      </c>
      <c r="F33" s="64">
        <v>33180</v>
      </c>
      <c r="G33" s="64">
        <v>24853</v>
      </c>
      <c r="H33" s="27">
        <f t="shared" si="2"/>
        <v>1.3350500945559891</v>
      </c>
      <c r="I33" s="18">
        <f t="shared" si="3"/>
        <v>8327</v>
      </c>
      <c r="J33" s="27">
        <f t="shared" si="4"/>
        <v>0.81781193490054249</v>
      </c>
      <c r="K33" s="27">
        <f t="shared" si="5"/>
        <v>0.84255421880658266</v>
      </c>
      <c r="L33" s="32">
        <f t="shared" si="6"/>
        <v>-2.4742283906040163E-2</v>
      </c>
    </row>
    <row r="34" spans="1:12" x14ac:dyDescent="0.4">
      <c r="A34" s="86" t="s">
        <v>149</v>
      </c>
      <c r="B34" s="64">
        <v>10751</v>
      </c>
      <c r="C34" s="64">
        <v>14729</v>
      </c>
      <c r="D34" s="27">
        <f t="shared" si="0"/>
        <v>0.72992056487202117</v>
      </c>
      <c r="E34" s="18">
        <f t="shared" si="1"/>
        <v>-3978</v>
      </c>
      <c r="F34" s="64">
        <v>16005</v>
      </c>
      <c r="G34" s="64">
        <v>20496</v>
      </c>
      <c r="H34" s="27">
        <f t="shared" si="2"/>
        <v>0.78088407494145196</v>
      </c>
      <c r="I34" s="18">
        <f t="shared" si="3"/>
        <v>-4491</v>
      </c>
      <c r="J34" s="27">
        <f t="shared" si="4"/>
        <v>0.67172758512964703</v>
      </c>
      <c r="K34" s="27">
        <f t="shared" si="5"/>
        <v>0.71862802498048395</v>
      </c>
      <c r="L34" s="32">
        <f t="shared" si="6"/>
        <v>-4.6900439850836917E-2</v>
      </c>
    </row>
    <row r="35" spans="1:12" x14ac:dyDescent="0.4">
      <c r="A35" s="86" t="s">
        <v>80</v>
      </c>
      <c r="B35" s="64">
        <v>36152</v>
      </c>
      <c r="C35" s="64">
        <v>37142</v>
      </c>
      <c r="D35" s="27">
        <f t="shared" si="0"/>
        <v>0.97334553874320173</v>
      </c>
      <c r="E35" s="18">
        <f t="shared" si="1"/>
        <v>-990</v>
      </c>
      <c r="F35" s="64">
        <v>50914</v>
      </c>
      <c r="G35" s="64">
        <v>51411</v>
      </c>
      <c r="H35" s="27">
        <f t="shared" si="2"/>
        <v>0.99033280815389702</v>
      </c>
      <c r="I35" s="18">
        <f t="shared" si="3"/>
        <v>-497</v>
      </c>
      <c r="J35" s="27">
        <f t="shared" si="4"/>
        <v>0.71006010134737008</v>
      </c>
      <c r="K35" s="27">
        <f t="shared" si="5"/>
        <v>0.72245239345665324</v>
      </c>
      <c r="L35" s="32">
        <f t="shared" si="6"/>
        <v>-1.2392292109283165E-2</v>
      </c>
    </row>
    <row r="36" spans="1:12" x14ac:dyDescent="0.4">
      <c r="A36" s="86" t="s">
        <v>81</v>
      </c>
      <c r="B36" s="64">
        <v>21355</v>
      </c>
      <c r="C36" s="64">
        <v>19029</v>
      </c>
      <c r="D36" s="27">
        <f t="shared" si="0"/>
        <v>1.1222344842083136</v>
      </c>
      <c r="E36" s="18">
        <f t="shared" si="1"/>
        <v>2326</v>
      </c>
      <c r="F36" s="64">
        <v>28840</v>
      </c>
      <c r="G36" s="64">
        <v>27144</v>
      </c>
      <c r="H36" s="27">
        <f t="shared" si="2"/>
        <v>1.062481579722959</v>
      </c>
      <c r="I36" s="18">
        <f t="shared" si="3"/>
        <v>1696</v>
      </c>
      <c r="J36" s="27">
        <f t="shared" si="4"/>
        <v>0.74046463245492367</v>
      </c>
      <c r="K36" s="27">
        <f t="shared" si="5"/>
        <v>0.70103890362511057</v>
      </c>
      <c r="L36" s="32">
        <f t="shared" si="6"/>
        <v>3.94257288298131E-2</v>
      </c>
    </row>
    <row r="37" spans="1:12" x14ac:dyDescent="0.4">
      <c r="A37" s="86" t="s">
        <v>79</v>
      </c>
      <c r="B37" s="64">
        <v>5706</v>
      </c>
      <c r="C37" s="64">
        <v>6310</v>
      </c>
      <c r="D37" s="27">
        <f t="shared" si="0"/>
        <v>0.90427892234548335</v>
      </c>
      <c r="E37" s="18">
        <f t="shared" si="1"/>
        <v>-604</v>
      </c>
      <c r="F37" s="64">
        <v>7964</v>
      </c>
      <c r="G37" s="64">
        <v>8352</v>
      </c>
      <c r="H37" s="27">
        <f t="shared" si="2"/>
        <v>0.95354406130268199</v>
      </c>
      <c r="I37" s="18">
        <f t="shared" si="3"/>
        <v>-388</v>
      </c>
      <c r="J37" s="27">
        <f t="shared" si="4"/>
        <v>0.71647413360120538</v>
      </c>
      <c r="K37" s="27">
        <f t="shared" si="5"/>
        <v>0.75550766283524906</v>
      </c>
      <c r="L37" s="32">
        <f t="shared" si="6"/>
        <v>-3.9033529234043685E-2</v>
      </c>
    </row>
    <row r="38" spans="1:12" x14ac:dyDescent="0.4">
      <c r="A38" s="86" t="s">
        <v>148</v>
      </c>
      <c r="B38" s="64">
        <v>3341</v>
      </c>
      <c r="C38" s="64">
        <v>3727</v>
      </c>
      <c r="D38" s="27">
        <f t="shared" si="0"/>
        <v>0.89643144620338078</v>
      </c>
      <c r="E38" s="18">
        <f t="shared" si="1"/>
        <v>-386</v>
      </c>
      <c r="F38" s="64">
        <v>4482</v>
      </c>
      <c r="G38" s="64">
        <v>4814</v>
      </c>
      <c r="H38" s="27">
        <f t="shared" si="2"/>
        <v>0.93103448275862066</v>
      </c>
      <c r="I38" s="18">
        <f t="shared" si="3"/>
        <v>-332</v>
      </c>
      <c r="J38" s="27">
        <f t="shared" si="4"/>
        <v>0.74542614904060689</v>
      </c>
      <c r="K38" s="27">
        <f t="shared" si="5"/>
        <v>0.77420024927295383</v>
      </c>
      <c r="L38" s="32">
        <f t="shared" si="6"/>
        <v>-2.8774100232346944E-2</v>
      </c>
    </row>
    <row r="39" spans="1:12" x14ac:dyDescent="0.4">
      <c r="A39" s="86" t="s">
        <v>78</v>
      </c>
      <c r="B39" s="64">
        <v>6199</v>
      </c>
      <c r="C39" s="64">
        <v>6767</v>
      </c>
      <c r="D39" s="27">
        <f t="shared" si="0"/>
        <v>0.91606324811585638</v>
      </c>
      <c r="E39" s="18">
        <f t="shared" si="1"/>
        <v>-568</v>
      </c>
      <c r="F39" s="64">
        <v>8064</v>
      </c>
      <c r="G39" s="64">
        <v>8352</v>
      </c>
      <c r="H39" s="27">
        <f t="shared" si="2"/>
        <v>0.96551724137931039</v>
      </c>
      <c r="I39" s="18">
        <f t="shared" si="3"/>
        <v>-288</v>
      </c>
      <c r="J39" s="27">
        <f t="shared" si="4"/>
        <v>0.76872519841269837</v>
      </c>
      <c r="K39" s="27">
        <f t="shared" si="5"/>
        <v>0.81022509578544066</v>
      </c>
      <c r="L39" s="32">
        <f t="shared" si="6"/>
        <v>-4.1499897372742289E-2</v>
      </c>
    </row>
    <row r="40" spans="1:12" x14ac:dyDescent="0.4">
      <c r="A40" s="87" t="s">
        <v>77</v>
      </c>
      <c r="B40" s="65">
        <v>3849</v>
      </c>
      <c r="C40" s="65">
        <v>4754</v>
      </c>
      <c r="D40" s="23">
        <f t="shared" si="0"/>
        <v>0.80963399242742951</v>
      </c>
      <c r="E40" s="17">
        <f t="shared" si="1"/>
        <v>-905</v>
      </c>
      <c r="F40" s="65">
        <v>8064</v>
      </c>
      <c r="G40" s="65">
        <v>8352</v>
      </c>
      <c r="H40" s="23">
        <f t="shared" si="2"/>
        <v>0.96551724137931039</v>
      </c>
      <c r="I40" s="17">
        <f t="shared" si="3"/>
        <v>-288</v>
      </c>
      <c r="J40" s="23">
        <f t="shared" si="4"/>
        <v>0.47730654761904762</v>
      </c>
      <c r="K40" s="23">
        <f t="shared" si="5"/>
        <v>0.56920498084291182</v>
      </c>
      <c r="L40" s="22">
        <f t="shared" si="6"/>
        <v>-9.1898433223864207E-2</v>
      </c>
    </row>
    <row r="41" spans="1:12" x14ac:dyDescent="0.4">
      <c r="A41" s="86" t="s">
        <v>95</v>
      </c>
      <c r="B41" s="64">
        <v>2105</v>
      </c>
      <c r="C41" s="64">
        <v>2660</v>
      </c>
      <c r="D41" s="27">
        <f t="shared" si="0"/>
        <v>0.79135338345864659</v>
      </c>
      <c r="E41" s="18">
        <f t="shared" si="1"/>
        <v>-555</v>
      </c>
      <c r="F41" s="64">
        <v>4648</v>
      </c>
      <c r="G41" s="64">
        <v>4814</v>
      </c>
      <c r="H41" s="27">
        <f t="shared" si="2"/>
        <v>0.96551724137931039</v>
      </c>
      <c r="I41" s="18">
        <f t="shared" si="3"/>
        <v>-166</v>
      </c>
      <c r="J41" s="27">
        <f t="shared" si="4"/>
        <v>0.4528829604130809</v>
      </c>
      <c r="K41" s="27">
        <f t="shared" si="5"/>
        <v>0.55255504777731612</v>
      </c>
      <c r="L41" s="32">
        <f t="shared" si="6"/>
        <v>-9.9672087364235218E-2</v>
      </c>
    </row>
    <row r="42" spans="1:12" x14ac:dyDescent="0.4">
      <c r="A42" s="86" t="s">
        <v>92</v>
      </c>
      <c r="B42" s="64">
        <v>3910</v>
      </c>
      <c r="C42" s="64">
        <v>4171</v>
      </c>
      <c r="D42" s="27">
        <f t="shared" si="0"/>
        <v>0.93742507791896423</v>
      </c>
      <c r="E42" s="18">
        <f t="shared" si="1"/>
        <v>-261</v>
      </c>
      <c r="F42" s="64">
        <v>8064</v>
      </c>
      <c r="G42" s="64">
        <v>8349</v>
      </c>
      <c r="H42" s="27">
        <f t="shared" si="2"/>
        <v>0.9658641753503413</v>
      </c>
      <c r="I42" s="18">
        <f t="shared" si="3"/>
        <v>-285</v>
      </c>
      <c r="J42" s="27">
        <f t="shared" si="4"/>
        <v>0.48487103174603174</v>
      </c>
      <c r="K42" s="27">
        <f t="shared" si="5"/>
        <v>0.4995807881183375</v>
      </c>
      <c r="L42" s="32">
        <f t="shared" si="6"/>
        <v>-1.470975637230576E-2</v>
      </c>
    </row>
    <row r="43" spans="1:12" x14ac:dyDescent="0.4">
      <c r="A43" s="86" t="s">
        <v>74</v>
      </c>
      <c r="B43" s="64">
        <v>7109</v>
      </c>
      <c r="C43" s="64">
        <v>7620</v>
      </c>
      <c r="D43" s="27">
        <f t="shared" si="0"/>
        <v>0.93293963254593171</v>
      </c>
      <c r="E43" s="18">
        <f t="shared" si="1"/>
        <v>-511</v>
      </c>
      <c r="F43" s="64">
        <v>10693</v>
      </c>
      <c r="G43" s="64">
        <v>10962</v>
      </c>
      <c r="H43" s="27">
        <f t="shared" si="2"/>
        <v>0.97546068235723404</v>
      </c>
      <c r="I43" s="18">
        <f t="shared" si="3"/>
        <v>-269</v>
      </c>
      <c r="J43" s="27">
        <f t="shared" si="4"/>
        <v>0.66482745721500047</v>
      </c>
      <c r="K43" s="27">
        <f t="shared" si="5"/>
        <v>0.69512862616310889</v>
      </c>
      <c r="L43" s="32">
        <f t="shared" si="6"/>
        <v>-3.0301168948108415E-2</v>
      </c>
    </row>
    <row r="44" spans="1:12" x14ac:dyDescent="0.4">
      <c r="A44" s="86" t="s">
        <v>76</v>
      </c>
      <c r="B44" s="64">
        <v>2354</v>
      </c>
      <c r="C44" s="64">
        <v>2252</v>
      </c>
      <c r="D44" s="27">
        <f t="shared" si="0"/>
        <v>1.0452930728241563</v>
      </c>
      <c r="E44" s="18">
        <f t="shared" si="1"/>
        <v>102</v>
      </c>
      <c r="F44" s="64">
        <v>3647</v>
      </c>
      <c r="G44" s="64">
        <v>3654</v>
      </c>
      <c r="H44" s="27">
        <f t="shared" si="2"/>
        <v>0.99808429118773945</v>
      </c>
      <c r="I44" s="18">
        <f t="shared" si="3"/>
        <v>-7</v>
      </c>
      <c r="J44" s="27">
        <f t="shared" si="4"/>
        <v>0.64546202358102545</v>
      </c>
      <c r="K44" s="27">
        <f t="shared" si="5"/>
        <v>0.61631089217296109</v>
      </c>
      <c r="L44" s="32">
        <f t="shared" si="6"/>
        <v>2.9151131408064357E-2</v>
      </c>
    </row>
    <row r="45" spans="1:12" x14ac:dyDescent="0.4">
      <c r="A45" s="86" t="s">
        <v>75</v>
      </c>
      <c r="B45" s="64">
        <v>2719</v>
      </c>
      <c r="C45" s="64">
        <v>2828</v>
      </c>
      <c r="D45" s="27">
        <f t="shared" si="0"/>
        <v>0.96145685997171149</v>
      </c>
      <c r="E45" s="18">
        <f t="shared" si="1"/>
        <v>-109</v>
      </c>
      <c r="F45" s="64">
        <v>3528</v>
      </c>
      <c r="G45" s="64">
        <v>3654</v>
      </c>
      <c r="H45" s="27">
        <f t="shared" si="2"/>
        <v>0.96551724137931039</v>
      </c>
      <c r="I45" s="18">
        <f t="shared" si="3"/>
        <v>-126</v>
      </c>
      <c r="J45" s="27">
        <f t="shared" si="4"/>
        <v>0.77069160997732422</v>
      </c>
      <c r="K45" s="27">
        <f t="shared" si="5"/>
        <v>0.77394636015325668</v>
      </c>
      <c r="L45" s="32">
        <f t="shared" si="6"/>
        <v>-3.2547501759324637E-3</v>
      </c>
    </row>
    <row r="46" spans="1:12" x14ac:dyDescent="0.4">
      <c r="A46" s="86" t="s">
        <v>147</v>
      </c>
      <c r="B46" s="64">
        <v>2425</v>
      </c>
      <c r="C46" s="64">
        <v>2875</v>
      </c>
      <c r="D46" s="27">
        <f t="shared" si="0"/>
        <v>0.84347826086956523</v>
      </c>
      <c r="E46" s="18">
        <f t="shared" si="1"/>
        <v>-450</v>
      </c>
      <c r="F46" s="64">
        <v>3598</v>
      </c>
      <c r="G46" s="64">
        <v>3694</v>
      </c>
      <c r="H46" s="27">
        <f t="shared" si="2"/>
        <v>0.9740119112073633</v>
      </c>
      <c r="I46" s="18">
        <f t="shared" si="3"/>
        <v>-96</v>
      </c>
      <c r="J46" s="27">
        <f t="shared" si="4"/>
        <v>0.67398554752640361</v>
      </c>
      <c r="K46" s="27">
        <f t="shared" si="5"/>
        <v>0.77828911748781804</v>
      </c>
      <c r="L46" s="32">
        <f t="shared" si="6"/>
        <v>-0.10430356996141443</v>
      </c>
    </row>
    <row r="47" spans="1:12" x14ac:dyDescent="0.4">
      <c r="A47" s="86" t="s">
        <v>98</v>
      </c>
      <c r="B47" s="64">
        <v>2943</v>
      </c>
      <c r="C47" s="64">
        <v>3043</v>
      </c>
      <c r="D47" s="27">
        <f t="shared" si="0"/>
        <v>0.96713769306605324</v>
      </c>
      <c r="E47" s="18">
        <f t="shared" si="1"/>
        <v>-100</v>
      </c>
      <c r="F47" s="64">
        <v>3528</v>
      </c>
      <c r="G47" s="64">
        <v>3654</v>
      </c>
      <c r="H47" s="27">
        <f t="shared" si="2"/>
        <v>0.96551724137931039</v>
      </c>
      <c r="I47" s="18">
        <f t="shared" si="3"/>
        <v>-126</v>
      </c>
      <c r="J47" s="27">
        <f t="shared" si="4"/>
        <v>0.83418367346938771</v>
      </c>
      <c r="K47" s="27">
        <f t="shared" si="5"/>
        <v>0.83278598795840175</v>
      </c>
      <c r="L47" s="32">
        <f t="shared" si="6"/>
        <v>1.3976855109859576E-3</v>
      </c>
    </row>
    <row r="48" spans="1:12" x14ac:dyDescent="0.4">
      <c r="A48" s="86" t="s">
        <v>146</v>
      </c>
      <c r="B48" s="64">
        <v>2723</v>
      </c>
      <c r="C48" s="64">
        <v>2916</v>
      </c>
      <c r="D48" s="27">
        <f t="shared" si="0"/>
        <v>0.93381344307270231</v>
      </c>
      <c r="E48" s="18">
        <f t="shared" si="1"/>
        <v>-193</v>
      </c>
      <c r="F48" s="64">
        <v>3525</v>
      </c>
      <c r="G48" s="64">
        <v>3668</v>
      </c>
      <c r="H48" s="27">
        <f t="shared" si="2"/>
        <v>0.96101417666303157</v>
      </c>
      <c r="I48" s="18">
        <f t="shared" si="3"/>
        <v>-143</v>
      </c>
      <c r="J48" s="27">
        <f t="shared" si="4"/>
        <v>0.77248226950354615</v>
      </c>
      <c r="K48" s="27">
        <f t="shared" si="5"/>
        <v>0.79498364231188656</v>
      </c>
      <c r="L48" s="32">
        <f t="shared" si="6"/>
        <v>-2.2501372808340414E-2</v>
      </c>
    </row>
    <row r="49" spans="1:12" x14ac:dyDescent="0.4">
      <c r="A49" s="86" t="s">
        <v>145</v>
      </c>
      <c r="B49" s="64">
        <v>2253</v>
      </c>
      <c r="C49" s="64">
        <v>2051</v>
      </c>
      <c r="D49" s="27">
        <f t="shared" si="0"/>
        <v>1.0984885421745489</v>
      </c>
      <c r="E49" s="18">
        <f t="shared" si="1"/>
        <v>202</v>
      </c>
      <c r="F49" s="64">
        <v>3528</v>
      </c>
      <c r="G49" s="64">
        <v>3654</v>
      </c>
      <c r="H49" s="27">
        <f t="shared" si="2"/>
        <v>0.96551724137931039</v>
      </c>
      <c r="I49" s="18">
        <f t="shared" si="3"/>
        <v>-126</v>
      </c>
      <c r="J49" s="27">
        <f t="shared" si="4"/>
        <v>0.63860544217687076</v>
      </c>
      <c r="K49" s="27">
        <f t="shared" si="5"/>
        <v>0.56130268199233713</v>
      </c>
      <c r="L49" s="32">
        <f t="shared" si="6"/>
        <v>7.7302760184533637E-2</v>
      </c>
    </row>
    <row r="50" spans="1:12" x14ac:dyDescent="0.4">
      <c r="A50" s="85" t="s">
        <v>144</v>
      </c>
      <c r="B50" s="61">
        <v>2231</v>
      </c>
      <c r="C50" s="61">
        <v>2078</v>
      </c>
      <c r="D50" s="36">
        <f t="shared" si="0"/>
        <v>1.073628488931665</v>
      </c>
      <c r="E50" s="16">
        <f t="shared" si="1"/>
        <v>153</v>
      </c>
      <c r="F50" s="61">
        <v>3533</v>
      </c>
      <c r="G50" s="61">
        <v>3653</v>
      </c>
      <c r="H50" s="36">
        <f t="shared" si="2"/>
        <v>0.96715028743498499</v>
      </c>
      <c r="I50" s="16">
        <f t="shared" si="3"/>
        <v>-120</v>
      </c>
      <c r="J50" s="36">
        <f t="shared" si="4"/>
        <v>0.63147466742145486</v>
      </c>
      <c r="K50" s="36">
        <f t="shared" si="5"/>
        <v>0.56884752258417737</v>
      </c>
      <c r="L50" s="35">
        <f t="shared" si="6"/>
        <v>6.2627144837277493E-2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２月(上旬)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104</v>
      </c>
      <c r="C4" s="177" t="s">
        <v>174</v>
      </c>
      <c r="D4" s="176" t="s">
        <v>87</v>
      </c>
      <c r="E4" s="176"/>
      <c r="F4" s="173" t="str">
        <f>+B4</f>
        <v>(05'2/1～10)</v>
      </c>
      <c r="G4" s="173" t="str">
        <f>+C4</f>
        <v>(04'2/1～10)</v>
      </c>
      <c r="H4" s="176" t="s">
        <v>87</v>
      </c>
      <c r="I4" s="176"/>
      <c r="J4" s="173" t="str">
        <f>+B4</f>
        <v>(05'2/1～10)</v>
      </c>
      <c r="K4" s="173" t="str">
        <f>+C4</f>
        <v>(04'2/1～10)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+B7+B31</f>
        <v>140235</v>
      </c>
      <c r="C6" s="43">
        <f>+C7+C31</f>
        <v>141804</v>
      </c>
      <c r="D6" s="20">
        <f t="shared" ref="D6:D50" si="0">+B6/C6</f>
        <v>0.98893543200473899</v>
      </c>
      <c r="E6" s="21">
        <f t="shared" ref="E6:E50" si="1">+B6-C6</f>
        <v>-1569</v>
      </c>
      <c r="F6" s="43">
        <f>+F7+F31</f>
        <v>211668</v>
      </c>
      <c r="G6" s="43">
        <f>+G7+G31</f>
        <v>211513</v>
      </c>
      <c r="H6" s="20">
        <f t="shared" ref="H6:H50" si="2">+F6/G6</f>
        <v>1.0007328154770629</v>
      </c>
      <c r="I6" s="21">
        <f t="shared" ref="I6:I50" si="3">+F6-G6</f>
        <v>155</v>
      </c>
      <c r="J6" s="20">
        <f t="shared" ref="J6:J50" si="4">+B6/F6</f>
        <v>0.66252338567946034</v>
      </c>
      <c r="K6" s="20">
        <f t="shared" ref="K6:K50" si="5">+C6/G6</f>
        <v>0.67042687683499358</v>
      </c>
      <c r="L6" s="33">
        <f t="shared" ref="L6:L50" si="6">+J6-K6</f>
        <v>-7.9034911555332377E-3</v>
      </c>
    </row>
    <row r="7" spans="1:12" s="13" customFormat="1" x14ac:dyDescent="0.4">
      <c r="A7" s="84" t="s">
        <v>84</v>
      </c>
      <c r="B7" s="43">
        <f>+B8+B15+B28</f>
        <v>67989</v>
      </c>
      <c r="C7" s="43">
        <f>+C8+C15+C28</f>
        <v>71154</v>
      </c>
      <c r="D7" s="20">
        <f t="shared" si="0"/>
        <v>0.95551901509402137</v>
      </c>
      <c r="E7" s="21">
        <f t="shared" si="1"/>
        <v>-3165</v>
      </c>
      <c r="F7" s="43">
        <f>+F8+F15+F28</f>
        <v>97853</v>
      </c>
      <c r="G7" s="43">
        <f>+G8+G15+G28</f>
        <v>99481</v>
      </c>
      <c r="H7" s="20">
        <f t="shared" si="2"/>
        <v>0.98363506599250106</v>
      </c>
      <c r="I7" s="21">
        <f t="shared" si="3"/>
        <v>-1628</v>
      </c>
      <c r="J7" s="20">
        <f t="shared" si="4"/>
        <v>0.69480751739854685</v>
      </c>
      <c r="K7" s="20">
        <f t="shared" si="5"/>
        <v>0.71525215870367209</v>
      </c>
      <c r="L7" s="33">
        <f t="shared" si="6"/>
        <v>-2.0444641305125244E-2</v>
      </c>
    </row>
    <row r="8" spans="1:12" s="121" customFormat="1" x14ac:dyDescent="0.4">
      <c r="A8" s="107" t="s">
        <v>91</v>
      </c>
      <c r="B8" s="48">
        <f>SUM(B9:B14)</f>
        <v>56426</v>
      </c>
      <c r="C8" s="48">
        <f>SUM(C9:C14)</f>
        <v>58633</v>
      </c>
      <c r="D8" s="31">
        <f t="shared" si="0"/>
        <v>0.96235908106356494</v>
      </c>
      <c r="E8" s="19">
        <f t="shared" si="1"/>
        <v>-2207</v>
      </c>
      <c r="F8" s="48">
        <f>SUM(F9:F14)</f>
        <v>79112</v>
      </c>
      <c r="G8" s="48">
        <f>SUM(G9:G14)</f>
        <v>80251</v>
      </c>
      <c r="H8" s="31">
        <f t="shared" si="2"/>
        <v>0.98580703044198825</v>
      </c>
      <c r="I8" s="19">
        <f t="shared" si="3"/>
        <v>-1139</v>
      </c>
      <c r="J8" s="31">
        <f t="shared" si="4"/>
        <v>0.71324198604510058</v>
      </c>
      <c r="K8" s="31">
        <f t="shared" si="5"/>
        <v>0.73062017918779831</v>
      </c>
      <c r="L8" s="30">
        <f t="shared" si="6"/>
        <v>-1.7378193142697729E-2</v>
      </c>
    </row>
    <row r="9" spans="1:12" x14ac:dyDescent="0.4">
      <c r="A9" s="88" t="s">
        <v>82</v>
      </c>
      <c r="B9" s="69">
        <v>32214</v>
      </c>
      <c r="C9" s="69">
        <v>33327</v>
      </c>
      <c r="D9" s="25">
        <f t="shared" si="0"/>
        <v>0.96660365469439191</v>
      </c>
      <c r="E9" s="26">
        <f t="shared" si="1"/>
        <v>-1113</v>
      </c>
      <c r="F9" s="69">
        <v>46622</v>
      </c>
      <c r="G9" s="69">
        <v>43934</v>
      </c>
      <c r="H9" s="25">
        <f t="shared" si="2"/>
        <v>1.0611826831155824</v>
      </c>
      <c r="I9" s="26">
        <f t="shared" si="3"/>
        <v>2688</v>
      </c>
      <c r="J9" s="25">
        <f t="shared" si="4"/>
        <v>0.69096134871948867</v>
      </c>
      <c r="K9" s="25">
        <f t="shared" si="5"/>
        <v>0.75856967269085451</v>
      </c>
      <c r="L9" s="24">
        <f t="shared" si="6"/>
        <v>-6.7608323971365847E-2</v>
      </c>
    </row>
    <row r="10" spans="1:12" x14ac:dyDescent="0.4">
      <c r="A10" s="86" t="s">
        <v>83</v>
      </c>
      <c r="B10" s="64">
        <v>8404</v>
      </c>
      <c r="C10" s="64">
        <v>8769</v>
      </c>
      <c r="D10" s="27">
        <f t="shared" si="0"/>
        <v>0.95837609761660392</v>
      </c>
      <c r="E10" s="18">
        <f t="shared" si="1"/>
        <v>-365</v>
      </c>
      <c r="F10" s="64">
        <v>10860</v>
      </c>
      <c r="G10" s="69">
        <v>11437</v>
      </c>
      <c r="H10" s="27">
        <f t="shared" si="2"/>
        <v>0.94954970709102038</v>
      </c>
      <c r="I10" s="18">
        <f t="shared" si="3"/>
        <v>-577</v>
      </c>
      <c r="J10" s="27">
        <f t="shared" si="4"/>
        <v>0.77384898710865557</v>
      </c>
      <c r="K10" s="27">
        <f t="shared" si="5"/>
        <v>0.76672204249366094</v>
      </c>
      <c r="L10" s="32">
        <f t="shared" si="6"/>
        <v>7.1269446149946347E-3</v>
      </c>
    </row>
    <row r="11" spans="1:12" x14ac:dyDescent="0.4">
      <c r="A11" s="86" t="s">
        <v>96</v>
      </c>
      <c r="B11" s="64">
        <v>2032</v>
      </c>
      <c r="C11" s="64">
        <v>2118</v>
      </c>
      <c r="D11" s="27">
        <f t="shared" si="0"/>
        <v>0.95939565627950896</v>
      </c>
      <c r="E11" s="18">
        <f t="shared" si="1"/>
        <v>-86</v>
      </c>
      <c r="F11" s="64">
        <v>2700</v>
      </c>
      <c r="G11" s="64">
        <v>2700</v>
      </c>
      <c r="H11" s="27">
        <f t="shared" si="2"/>
        <v>1</v>
      </c>
      <c r="I11" s="18">
        <f t="shared" si="3"/>
        <v>0</v>
      </c>
      <c r="J11" s="27">
        <f t="shared" si="4"/>
        <v>0.75259259259259259</v>
      </c>
      <c r="K11" s="27">
        <f t="shared" si="5"/>
        <v>0.7844444444444445</v>
      </c>
      <c r="L11" s="32">
        <f t="shared" si="6"/>
        <v>-3.1851851851851909E-2</v>
      </c>
    </row>
    <row r="12" spans="1:12" x14ac:dyDescent="0.4">
      <c r="A12" s="86" t="s">
        <v>80</v>
      </c>
      <c r="B12" s="64">
        <v>7086</v>
      </c>
      <c r="C12" s="64">
        <v>6636</v>
      </c>
      <c r="D12" s="27">
        <f t="shared" si="0"/>
        <v>1.0678119349005426</v>
      </c>
      <c r="E12" s="18">
        <f t="shared" si="1"/>
        <v>450</v>
      </c>
      <c r="F12" s="64">
        <v>9600</v>
      </c>
      <c r="G12" s="64">
        <v>9600</v>
      </c>
      <c r="H12" s="27">
        <f t="shared" si="2"/>
        <v>1</v>
      </c>
      <c r="I12" s="18">
        <f t="shared" si="3"/>
        <v>0</v>
      </c>
      <c r="J12" s="27">
        <f t="shared" si="4"/>
        <v>0.73812500000000003</v>
      </c>
      <c r="K12" s="27">
        <f t="shared" si="5"/>
        <v>0.69125000000000003</v>
      </c>
      <c r="L12" s="32">
        <f t="shared" si="6"/>
        <v>4.6875E-2</v>
      </c>
    </row>
    <row r="13" spans="1:12" x14ac:dyDescent="0.4">
      <c r="A13" s="86" t="s">
        <v>81</v>
      </c>
      <c r="B13" s="64">
        <v>4402</v>
      </c>
      <c r="C13" s="64">
        <v>5784</v>
      </c>
      <c r="D13" s="27">
        <f t="shared" si="0"/>
        <v>0.76106500691562928</v>
      </c>
      <c r="E13" s="18">
        <f t="shared" si="1"/>
        <v>-1382</v>
      </c>
      <c r="F13" s="64">
        <v>6630</v>
      </c>
      <c r="G13" s="64">
        <v>9880</v>
      </c>
      <c r="H13" s="27">
        <f t="shared" si="2"/>
        <v>0.67105263157894735</v>
      </c>
      <c r="I13" s="18">
        <f t="shared" si="3"/>
        <v>-3250</v>
      </c>
      <c r="J13" s="27">
        <f t="shared" si="4"/>
        <v>0.66395173453996981</v>
      </c>
      <c r="K13" s="27">
        <f t="shared" si="5"/>
        <v>0.58542510121457492</v>
      </c>
      <c r="L13" s="32">
        <f t="shared" si="6"/>
        <v>7.852663332539489E-2</v>
      </c>
    </row>
    <row r="14" spans="1:12" x14ac:dyDescent="0.4">
      <c r="A14" s="89" t="s">
        <v>165</v>
      </c>
      <c r="B14" s="64">
        <v>2288</v>
      </c>
      <c r="C14" s="64">
        <v>1999</v>
      </c>
      <c r="D14" s="29">
        <f t="shared" si="0"/>
        <v>1.1445722861430716</v>
      </c>
      <c r="E14" s="28">
        <f t="shared" si="1"/>
        <v>289</v>
      </c>
      <c r="F14" s="64">
        <v>2700</v>
      </c>
      <c r="G14" s="64">
        <v>2700</v>
      </c>
      <c r="H14" s="27">
        <f t="shared" si="2"/>
        <v>1</v>
      </c>
      <c r="I14" s="18">
        <f t="shared" si="3"/>
        <v>0</v>
      </c>
      <c r="J14" s="29">
        <f t="shared" si="4"/>
        <v>0.84740740740740739</v>
      </c>
      <c r="K14" s="29">
        <f t="shared" si="5"/>
        <v>0.74037037037037035</v>
      </c>
      <c r="L14" s="57">
        <f t="shared" si="6"/>
        <v>0.10703703703703704</v>
      </c>
    </row>
    <row r="15" spans="1:12" x14ac:dyDescent="0.4">
      <c r="A15" s="107" t="s">
        <v>90</v>
      </c>
      <c r="B15" s="48">
        <f>SUM(B16:B27)</f>
        <v>11190</v>
      </c>
      <c r="C15" s="48">
        <f>SUM(C16:C27)</f>
        <v>12064</v>
      </c>
      <c r="D15" s="31">
        <f t="shared" si="0"/>
        <v>0.92755305039787794</v>
      </c>
      <c r="E15" s="19">
        <f t="shared" si="1"/>
        <v>-874</v>
      </c>
      <c r="F15" s="48">
        <f>SUM(F16:F27)</f>
        <v>18000</v>
      </c>
      <c r="G15" s="48">
        <f>SUM(G16:G27)</f>
        <v>18450</v>
      </c>
      <c r="H15" s="31">
        <f t="shared" si="2"/>
        <v>0.97560975609756095</v>
      </c>
      <c r="I15" s="19">
        <f t="shared" si="3"/>
        <v>-450</v>
      </c>
      <c r="J15" s="31">
        <f t="shared" si="4"/>
        <v>0.6216666666666667</v>
      </c>
      <c r="K15" s="31">
        <f t="shared" si="5"/>
        <v>0.65387533875338755</v>
      </c>
      <c r="L15" s="30">
        <f t="shared" si="6"/>
        <v>-3.2208672086720846E-2</v>
      </c>
    </row>
    <row r="16" spans="1:12" x14ac:dyDescent="0.4">
      <c r="A16" s="87" t="s">
        <v>164</v>
      </c>
      <c r="B16" s="65">
        <v>1026</v>
      </c>
      <c r="C16" s="65">
        <v>1037</v>
      </c>
      <c r="D16" s="23">
        <f t="shared" si="0"/>
        <v>0.98939247830279653</v>
      </c>
      <c r="E16" s="17">
        <f t="shared" si="1"/>
        <v>-11</v>
      </c>
      <c r="F16" s="65">
        <v>1500</v>
      </c>
      <c r="G16" s="65">
        <v>1500</v>
      </c>
      <c r="H16" s="23">
        <f t="shared" si="2"/>
        <v>1</v>
      </c>
      <c r="I16" s="17">
        <f t="shared" si="3"/>
        <v>0</v>
      </c>
      <c r="J16" s="23">
        <f t="shared" si="4"/>
        <v>0.68400000000000005</v>
      </c>
      <c r="K16" s="23">
        <f t="shared" si="5"/>
        <v>0.69133333333333336</v>
      </c>
      <c r="L16" s="22">
        <f t="shared" si="6"/>
        <v>-7.3333333333333028E-3</v>
      </c>
    </row>
    <row r="17" spans="1:12" s="120" customFormat="1" x14ac:dyDescent="0.4">
      <c r="A17" s="86" t="s">
        <v>163</v>
      </c>
      <c r="B17" s="64">
        <v>1019</v>
      </c>
      <c r="C17" s="64">
        <v>1151</v>
      </c>
      <c r="D17" s="27">
        <f t="shared" si="0"/>
        <v>0.88531711555169423</v>
      </c>
      <c r="E17" s="18">
        <f t="shared" si="1"/>
        <v>-132</v>
      </c>
      <c r="F17" s="64">
        <v>1500</v>
      </c>
      <c r="G17" s="64">
        <v>1500</v>
      </c>
      <c r="H17" s="27">
        <f t="shared" si="2"/>
        <v>1</v>
      </c>
      <c r="I17" s="18">
        <f t="shared" si="3"/>
        <v>0</v>
      </c>
      <c r="J17" s="27">
        <f t="shared" si="4"/>
        <v>0.67933333333333334</v>
      </c>
      <c r="K17" s="27">
        <f t="shared" si="5"/>
        <v>0.76733333333333331</v>
      </c>
      <c r="L17" s="32">
        <f t="shared" si="6"/>
        <v>-8.7999999999999967E-2</v>
      </c>
    </row>
    <row r="18" spans="1:12" s="120" customFormat="1" x14ac:dyDescent="0.4">
      <c r="A18" s="86" t="s">
        <v>162</v>
      </c>
      <c r="B18" s="64">
        <v>990</v>
      </c>
      <c r="C18" s="64">
        <v>1027</v>
      </c>
      <c r="D18" s="27">
        <f t="shared" si="0"/>
        <v>0.96397273612463485</v>
      </c>
      <c r="E18" s="18">
        <f t="shared" si="1"/>
        <v>-37</v>
      </c>
      <c r="F18" s="64">
        <v>1650</v>
      </c>
      <c r="G18" s="64">
        <v>1950</v>
      </c>
      <c r="H18" s="27">
        <f t="shared" si="2"/>
        <v>0.84615384615384615</v>
      </c>
      <c r="I18" s="18">
        <f t="shared" si="3"/>
        <v>-300</v>
      </c>
      <c r="J18" s="27">
        <f t="shared" si="4"/>
        <v>0.6</v>
      </c>
      <c r="K18" s="27">
        <f t="shared" si="5"/>
        <v>0.52666666666666662</v>
      </c>
      <c r="L18" s="32">
        <f t="shared" si="6"/>
        <v>7.3333333333333361E-2</v>
      </c>
    </row>
    <row r="19" spans="1:12" s="120" customFormat="1" x14ac:dyDescent="0.4">
      <c r="A19" s="86" t="s">
        <v>161</v>
      </c>
      <c r="B19" s="64">
        <v>2017</v>
      </c>
      <c r="C19" s="64">
        <v>2045</v>
      </c>
      <c r="D19" s="27">
        <f t="shared" si="0"/>
        <v>0.98630806845965768</v>
      </c>
      <c r="E19" s="18">
        <f t="shared" si="1"/>
        <v>-28</v>
      </c>
      <c r="F19" s="64">
        <v>3000</v>
      </c>
      <c r="G19" s="64">
        <v>3000</v>
      </c>
      <c r="H19" s="27">
        <f t="shared" si="2"/>
        <v>1</v>
      </c>
      <c r="I19" s="18">
        <f t="shared" si="3"/>
        <v>0</v>
      </c>
      <c r="J19" s="27">
        <f t="shared" si="4"/>
        <v>0.67233333333333334</v>
      </c>
      <c r="K19" s="27">
        <f t="shared" si="5"/>
        <v>0.68166666666666664</v>
      </c>
      <c r="L19" s="32">
        <f t="shared" si="6"/>
        <v>-9.3333333333333046E-3</v>
      </c>
    </row>
    <row r="20" spans="1:12" s="120" customFormat="1" x14ac:dyDescent="0.4">
      <c r="A20" s="86" t="s">
        <v>160</v>
      </c>
      <c r="B20" s="64">
        <v>1099</v>
      </c>
      <c r="C20" s="64">
        <v>1426</v>
      </c>
      <c r="D20" s="27">
        <f t="shared" si="0"/>
        <v>0.77068723702664799</v>
      </c>
      <c r="E20" s="18">
        <f t="shared" si="1"/>
        <v>-327</v>
      </c>
      <c r="F20" s="64">
        <v>1500</v>
      </c>
      <c r="G20" s="64">
        <v>1500</v>
      </c>
      <c r="H20" s="27">
        <f t="shared" si="2"/>
        <v>1</v>
      </c>
      <c r="I20" s="18">
        <f t="shared" si="3"/>
        <v>0</v>
      </c>
      <c r="J20" s="27">
        <f t="shared" si="4"/>
        <v>0.73266666666666669</v>
      </c>
      <c r="K20" s="27">
        <f t="shared" si="5"/>
        <v>0.95066666666666666</v>
      </c>
      <c r="L20" s="32">
        <f t="shared" si="6"/>
        <v>-0.21799999999999997</v>
      </c>
    </row>
    <row r="21" spans="1:12" s="120" customFormat="1" x14ac:dyDescent="0.4">
      <c r="A21" s="86" t="s">
        <v>159</v>
      </c>
      <c r="B21" s="64">
        <v>788</v>
      </c>
      <c r="C21" s="64">
        <v>655</v>
      </c>
      <c r="D21" s="27">
        <f t="shared" si="0"/>
        <v>1.2030534351145039</v>
      </c>
      <c r="E21" s="18">
        <f t="shared" si="1"/>
        <v>133</v>
      </c>
      <c r="F21" s="64">
        <v>1500</v>
      </c>
      <c r="G21" s="64">
        <v>1500</v>
      </c>
      <c r="H21" s="27">
        <f t="shared" si="2"/>
        <v>1</v>
      </c>
      <c r="I21" s="18">
        <f t="shared" si="3"/>
        <v>0</v>
      </c>
      <c r="J21" s="27">
        <f t="shared" si="4"/>
        <v>0.52533333333333332</v>
      </c>
      <c r="K21" s="27">
        <f t="shared" si="5"/>
        <v>0.43666666666666665</v>
      </c>
      <c r="L21" s="32">
        <f t="shared" si="6"/>
        <v>8.8666666666666671E-2</v>
      </c>
    </row>
    <row r="22" spans="1:12" s="120" customFormat="1" x14ac:dyDescent="0.4">
      <c r="A22" s="86" t="s">
        <v>158</v>
      </c>
      <c r="B22" s="64">
        <v>707</v>
      </c>
      <c r="C22" s="64">
        <v>649</v>
      </c>
      <c r="D22" s="27">
        <f t="shared" si="0"/>
        <v>1.0893682588597844</v>
      </c>
      <c r="E22" s="18">
        <f t="shared" si="1"/>
        <v>58</v>
      </c>
      <c r="F22" s="64">
        <v>1500</v>
      </c>
      <c r="G22" s="64">
        <v>1500</v>
      </c>
      <c r="H22" s="27">
        <f t="shared" si="2"/>
        <v>1</v>
      </c>
      <c r="I22" s="18">
        <f t="shared" si="3"/>
        <v>0</v>
      </c>
      <c r="J22" s="27">
        <f t="shared" si="4"/>
        <v>0.47133333333333333</v>
      </c>
      <c r="K22" s="27">
        <f t="shared" si="5"/>
        <v>0.43266666666666664</v>
      </c>
      <c r="L22" s="32">
        <f t="shared" si="6"/>
        <v>3.8666666666666683E-2</v>
      </c>
    </row>
    <row r="23" spans="1:12" s="120" customFormat="1" x14ac:dyDescent="0.4">
      <c r="A23" s="86" t="s">
        <v>157</v>
      </c>
      <c r="B23" s="64">
        <v>375</v>
      </c>
      <c r="C23" s="64">
        <v>755</v>
      </c>
      <c r="D23" s="27">
        <f t="shared" si="0"/>
        <v>0.49668874172185429</v>
      </c>
      <c r="E23" s="18">
        <f t="shared" si="1"/>
        <v>-380</v>
      </c>
      <c r="F23" s="64">
        <v>900</v>
      </c>
      <c r="G23" s="64">
        <v>900</v>
      </c>
      <c r="H23" s="27">
        <f t="shared" si="2"/>
        <v>1</v>
      </c>
      <c r="I23" s="18">
        <f t="shared" si="3"/>
        <v>0</v>
      </c>
      <c r="J23" s="27">
        <f t="shared" si="4"/>
        <v>0.41666666666666669</v>
      </c>
      <c r="K23" s="27">
        <f t="shared" si="5"/>
        <v>0.83888888888888891</v>
      </c>
      <c r="L23" s="32">
        <f t="shared" si="6"/>
        <v>-0.42222222222222222</v>
      </c>
    </row>
    <row r="24" spans="1:12" s="120" customFormat="1" x14ac:dyDescent="0.4">
      <c r="A24" s="86" t="s">
        <v>156</v>
      </c>
      <c r="B24" s="64">
        <v>261</v>
      </c>
      <c r="C24" s="64">
        <v>297</v>
      </c>
      <c r="D24" s="27">
        <f t="shared" si="0"/>
        <v>0.87878787878787878</v>
      </c>
      <c r="E24" s="18">
        <f t="shared" si="1"/>
        <v>-36</v>
      </c>
      <c r="F24" s="64">
        <v>600</v>
      </c>
      <c r="G24" s="64">
        <v>600</v>
      </c>
      <c r="H24" s="27">
        <f t="shared" si="2"/>
        <v>1</v>
      </c>
      <c r="I24" s="18">
        <f t="shared" si="3"/>
        <v>0</v>
      </c>
      <c r="J24" s="27">
        <f t="shared" si="4"/>
        <v>0.435</v>
      </c>
      <c r="K24" s="27">
        <f t="shared" si="5"/>
        <v>0.495</v>
      </c>
      <c r="L24" s="32">
        <f t="shared" si="6"/>
        <v>-0.06</v>
      </c>
    </row>
    <row r="25" spans="1:12" s="120" customFormat="1" x14ac:dyDescent="0.4">
      <c r="A25" s="86" t="s">
        <v>155</v>
      </c>
      <c r="B25" s="64">
        <v>1175</v>
      </c>
      <c r="C25" s="64">
        <v>1129</v>
      </c>
      <c r="D25" s="27">
        <f t="shared" si="0"/>
        <v>1.0407440212577501</v>
      </c>
      <c r="E25" s="18">
        <f t="shared" si="1"/>
        <v>46</v>
      </c>
      <c r="F25" s="64">
        <v>1500</v>
      </c>
      <c r="G25" s="64">
        <v>1500</v>
      </c>
      <c r="H25" s="27">
        <f t="shared" si="2"/>
        <v>1</v>
      </c>
      <c r="I25" s="18">
        <f t="shared" si="3"/>
        <v>0</v>
      </c>
      <c r="J25" s="27">
        <f t="shared" si="4"/>
        <v>0.78333333333333333</v>
      </c>
      <c r="K25" s="27">
        <f t="shared" si="5"/>
        <v>0.75266666666666671</v>
      </c>
      <c r="L25" s="32">
        <f t="shared" si="6"/>
        <v>3.066666666666662E-2</v>
      </c>
    </row>
    <row r="26" spans="1:12" x14ac:dyDescent="0.4">
      <c r="A26" s="88" t="s">
        <v>154</v>
      </c>
      <c r="B26" s="69">
        <v>814</v>
      </c>
      <c r="C26" s="69">
        <v>963</v>
      </c>
      <c r="D26" s="25">
        <f t="shared" si="0"/>
        <v>0.8452751817237798</v>
      </c>
      <c r="E26" s="26">
        <f t="shared" si="1"/>
        <v>-149</v>
      </c>
      <c r="F26" s="69">
        <v>1500</v>
      </c>
      <c r="G26" s="69">
        <v>1500</v>
      </c>
      <c r="H26" s="25">
        <f t="shared" si="2"/>
        <v>1</v>
      </c>
      <c r="I26" s="26">
        <f t="shared" si="3"/>
        <v>0</v>
      </c>
      <c r="J26" s="25">
        <f t="shared" si="4"/>
        <v>0.54266666666666663</v>
      </c>
      <c r="K26" s="25">
        <f t="shared" si="5"/>
        <v>0.64200000000000002</v>
      </c>
      <c r="L26" s="24">
        <f t="shared" si="6"/>
        <v>-9.9333333333333385E-2</v>
      </c>
    </row>
    <row r="27" spans="1:12" x14ac:dyDescent="0.4">
      <c r="A27" s="86" t="s">
        <v>153</v>
      </c>
      <c r="B27" s="64">
        <v>919</v>
      </c>
      <c r="C27" s="64">
        <v>930</v>
      </c>
      <c r="D27" s="27">
        <f t="shared" si="0"/>
        <v>0.98817204301075268</v>
      </c>
      <c r="E27" s="18">
        <f t="shared" si="1"/>
        <v>-11</v>
      </c>
      <c r="F27" s="64">
        <v>1350</v>
      </c>
      <c r="G27" s="64">
        <v>1500</v>
      </c>
      <c r="H27" s="27">
        <f t="shared" si="2"/>
        <v>0.9</v>
      </c>
      <c r="I27" s="18">
        <f t="shared" si="3"/>
        <v>-150</v>
      </c>
      <c r="J27" s="27">
        <f t="shared" si="4"/>
        <v>0.68074074074074076</v>
      </c>
      <c r="K27" s="27">
        <f t="shared" si="5"/>
        <v>0.62</v>
      </c>
      <c r="L27" s="32">
        <f t="shared" si="6"/>
        <v>6.0740740740740762E-2</v>
      </c>
    </row>
    <row r="28" spans="1:12" x14ac:dyDescent="0.4">
      <c r="A28" s="107" t="s">
        <v>89</v>
      </c>
      <c r="B28" s="48">
        <f>SUM(B29:B30)</f>
        <v>373</v>
      </c>
      <c r="C28" s="48">
        <f>SUM(C29:C30)</f>
        <v>457</v>
      </c>
      <c r="D28" s="31">
        <f t="shared" si="0"/>
        <v>0.8161925601750547</v>
      </c>
      <c r="E28" s="19">
        <f t="shared" si="1"/>
        <v>-84</v>
      </c>
      <c r="F28" s="48">
        <f>SUM(F29:F30)</f>
        <v>741</v>
      </c>
      <c r="G28" s="48">
        <f>SUM(G29:G30)</f>
        <v>780</v>
      </c>
      <c r="H28" s="31">
        <f t="shared" si="2"/>
        <v>0.95</v>
      </c>
      <c r="I28" s="19">
        <f t="shared" si="3"/>
        <v>-39</v>
      </c>
      <c r="J28" s="31">
        <f t="shared" si="4"/>
        <v>0.50337381916329282</v>
      </c>
      <c r="K28" s="31">
        <f t="shared" si="5"/>
        <v>0.58589743589743593</v>
      </c>
      <c r="L28" s="30">
        <f t="shared" si="6"/>
        <v>-8.2523616734143102E-2</v>
      </c>
    </row>
    <row r="29" spans="1:12" x14ac:dyDescent="0.4">
      <c r="A29" s="88" t="s">
        <v>152</v>
      </c>
      <c r="B29" s="69">
        <v>171</v>
      </c>
      <c r="C29" s="69">
        <v>236</v>
      </c>
      <c r="D29" s="25">
        <f t="shared" si="0"/>
        <v>0.72457627118644063</v>
      </c>
      <c r="E29" s="26">
        <f t="shared" si="1"/>
        <v>-65</v>
      </c>
      <c r="F29" s="69">
        <v>351</v>
      </c>
      <c r="G29" s="69">
        <v>390</v>
      </c>
      <c r="H29" s="25">
        <f t="shared" si="2"/>
        <v>0.9</v>
      </c>
      <c r="I29" s="26">
        <f t="shared" si="3"/>
        <v>-39</v>
      </c>
      <c r="J29" s="25">
        <f t="shared" si="4"/>
        <v>0.48717948717948717</v>
      </c>
      <c r="K29" s="25">
        <f t="shared" si="5"/>
        <v>0.60512820512820509</v>
      </c>
      <c r="L29" s="24">
        <f t="shared" si="6"/>
        <v>-0.11794871794871792</v>
      </c>
    </row>
    <row r="30" spans="1:12" x14ac:dyDescent="0.4">
      <c r="A30" s="86" t="s">
        <v>151</v>
      </c>
      <c r="B30" s="64">
        <v>202</v>
      </c>
      <c r="C30" s="64">
        <v>221</v>
      </c>
      <c r="D30" s="27">
        <f t="shared" si="0"/>
        <v>0.91402714932126694</v>
      </c>
      <c r="E30" s="18">
        <f t="shared" si="1"/>
        <v>-19</v>
      </c>
      <c r="F30" s="64">
        <v>390</v>
      </c>
      <c r="G30" s="64">
        <v>390</v>
      </c>
      <c r="H30" s="27">
        <f t="shared" si="2"/>
        <v>1</v>
      </c>
      <c r="I30" s="18">
        <f t="shared" si="3"/>
        <v>0</v>
      </c>
      <c r="J30" s="27">
        <f t="shared" si="4"/>
        <v>0.517948717948718</v>
      </c>
      <c r="K30" s="27">
        <f t="shared" si="5"/>
        <v>0.56666666666666665</v>
      </c>
      <c r="L30" s="32">
        <f t="shared" si="6"/>
        <v>-4.8717948717948656E-2</v>
      </c>
    </row>
    <row r="31" spans="1:12" s="13" customFormat="1" x14ac:dyDescent="0.4">
      <c r="A31" s="84" t="s">
        <v>93</v>
      </c>
      <c r="B31" s="43">
        <f>SUM(B32:B50)</f>
        <v>72246</v>
      </c>
      <c r="C31" s="43">
        <f>SUM(C32:C50)</f>
        <v>70650</v>
      </c>
      <c r="D31" s="20">
        <f t="shared" si="0"/>
        <v>1.0225902335456476</v>
      </c>
      <c r="E31" s="21">
        <f t="shared" si="1"/>
        <v>1596</v>
      </c>
      <c r="F31" s="43">
        <f>SUM(F32:F50)</f>
        <v>113815</v>
      </c>
      <c r="G31" s="43">
        <f>SUM(G32:G50)</f>
        <v>112032</v>
      </c>
      <c r="H31" s="20">
        <f t="shared" si="2"/>
        <v>1.0159150956869465</v>
      </c>
      <c r="I31" s="21">
        <f t="shared" si="3"/>
        <v>1783</v>
      </c>
      <c r="J31" s="20">
        <f t="shared" si="4"/>
        <v>0.6347669463603216</v>
      </c>
      <c r="K31" s="20">
        <f t="shared" si="5"/>
        <v>0.63062339331619532</v>
      </c>
      <c r="L31" s="33">
        <f t="shared" si="6"/>
        <v>4.1435530441262802E-3</v>
      </c>
    </row>
    <row r="32" spans="1:12" x14ac:dyDescent="0.4">
      <c r="A32" s="86" t="s">
        <v>82</v>
      </c>
      <c r="B32" s="68">
        <v>27044</v>
      </c>
      <c r="C32" s="91">
        <v>27191</v>
      </c>
      <c r="D32" s="25">
        <f t="shared" si="0"/>
        <v>0.99459379941892534</v>
      </c>
      <c r="E32" s="26">
        <f t="shared" si="1"/>
        <v>-147</v>
      </c>
      <c r="F32" s="64">
        <v>41664</v>
      </c>
      <c r="G32" s="64">
        <v>41829</v>
      </c>
      <c r="H32" s="27">
        <f t="shared" si="2"/>
        <v>0.99605536828516106</v>
      </c>
      <c r="I32" s="18">
        <f t="shared" si="3"/>
        <v>-165</v>
      </c>
      <c r="J32" s="25">
        <f t="shared" si="4"/>
        <v>0.64909754224270355</v>
      </c>
      <c r="K32" s="27">
        <f t="shared" si="5"/>
        <v>0.65005139974658732</v>
      </c>
      <c r="L32" s="32">
        <f t="shared" si="6"/>
        <v>-9.5385750388377044E-4</v>
      </c>
    </row>
    <row r="33" spans="1:12" x14ac:dyDescent="0.4">
      <c r="A33" s="86" t="s">
        <v>150</v>
      </c>
      <c r="B33" s="64">
        <v>8314</v>
      </c>
      <c r="C33" s="64">
        <v>6514</v>
      </c>
      <c r="D33" s="25">
        <f t="shared" si="0"/>
        <v>1.2763279091188211</v>
      </c>
      <c r="E33" s="26">
        <f t="shared" si="1"/>
        <v>1800</v>
      </c>
      <c r="F33" s="64">
        <v>11450</v>
      </c>
      <c r="G33" s="64">
        <v>8570</v>
      </c>
      <c r="H33" s="27">
        <f t="shared" si="2"/>
        <v>1.3360560093348892</v>
      </c>
      <c r="I33" s="18">
        <f t="shared" si="3"/>
        <v>2880</v>
      </c>
      <c r="J33" s="25">
        <f t="shared" si="4"/>
        <v>0.72611353711790394</v>
      </c>
      <c r="K33" s="27">
        <f t="shared" si="5"/>
        <v>0.76009334889148195</v>
      </c>
      <c r="L33" s="32">
        <f t="shared" si="6"/>
        <v>-3.3979811773578006E-2</v>
      </c>
    </row>
    <row r="34" spans="1:12" x14ac:dyDescent="0.4">
      <c r="A34" s="86" t="s">
        <v>149</v>
      </c>
      <c r="B34" s="64">
        <v>3333</v>
      </c>
      <c r="C34" s="64">
        <v>4425</v>
      </c>
      <c r="D34" s="27">
        <f t="shared" si="0"/>
        <v>0.75322033898305085</v>
      </c>
      <c r="E34" s="18">
        <f t="shared" si="1"/>
        <v>-1092</v>
      </c>
      <c r="F34" s="64">
        <v>5638</v>
      </c>
      <c r="G34" s="64">
        <v>7089</v>
      </c>
      <c r="H34" s="27">
        <f t="shared" si="2"/>
        <v>0.79531668782620957</v>
      </c>
      <c r="I34" s="18">
        <f t="shared" si="3"/>
        <v>-1451</v>
      </c>
      <c r="J34" s="27">
        <f t="shared" si="4"/>
        <v>0.59116708052500888</v>
      </c>
      <c r="K34" s="27">
        <f t="shared" si="5"/>
        <v>0.62420651713922981</v>
      </c>
      <c r="L34" s="32">
        <f t="shared" si="6"/>
        <v>-3.3039436614220929E-2</v>
      </c>
    </row>
    <row r="35" spans="1:12" x14ac:dyDescent="0.4">
      <c r="A35" s="86" t="s">
        <v>80</v>
      </c>
      <c r="B35" s="64">
        <v>12196</v>
      </c>
      <c r="C35" s="64">
        <v>11334</v>
      </c>
      <c r="D35" s="27">
        <f t="shared" si="0"/>
        <v>1.0760543497441326</v>
      </c>
      <c r="E35" s="18">
        <f t="shared" si="1"/>
        <v>862</v>
      </c>
      <c r="F35" s="64">
        <v>17352</v>
      </c>
      <c r="G35" s="64">
        <v>17723</v>
      </c>
      <c r="H35" s="27">
        <f t="shared" si="2"/>
        <v>0.9790667494216555</v>
      </c>
      <c r="I35" s="18">
        <f t="shared" si="3"/>
        <v>-371</v>
      </c>
      <c r="J35" s="27">
        <f t="shared" si="4"/>
        <v>0.70285846011987085</v>
      </c>
      <c r="K35" s="27">
        <f t="shared" si="5"/>
        <v>0.63950798397562492</v>
      </c>
      <c r="L35" s="32">
        <f t="shared" si="6"/>
        <v>6.3350476144245937E-2</v>
      </c>
    </row>
    <row r="36" spans="1:12" x14ac:dyDescent="0.4">
      <c r="A36" s="86" t="s">
        <v>81</v>
      </c>
      <c r="B36" s="64">
        <v>6914</v>
      </c>
      <c r="C36" s="64">
        <v>5743</v>
      </c>
      <c r="D36" s="27">
        <f t="shared" si="0"/>
        <v>1.20390040048755</v>
      </c>
      <c r="E36" s="18">
        <f t="shared" si="1"/>
        <v>1171</v>
      </c>
      <c r="F36" s="64">
        <v>10300</v>
      </c>
      <c r="G36" s="64">
        <v>9370</v>
      </c>
      <c r="H36" s="27">
        <f t="shared" si="2"/>
        <v>1.0992529348986126</v>
      </c>
      <c r="I36" s="18">
        <f t="shared" si="3"/>
        <v>930</v>
      </c>
      <c r="J36" s="27">
        <f t="shared" si="4"/>
        <v>0.67126213592233008</v>
      </c>
      <c r="K36" s="27">
        <f t="shared" si="5"/>
        <v>0.61291355389541091</v>
      </c>
      <c r="L36" s="32">
        <f t="shared" si="6"/>
        <v>5.8348582026919171E-2</v>
      </c>
    </row>
    <row r="37" spans="1:12" x14ac:dyDescent="0.4">
      <c r="A37" s="86" t="s">
        <v>79</v>
      </c>
      <c r="B37" s="64">
        <v>1739</v>
      </c>
      <c r="C37" s="64">
        <v>1875</v>
      </c>
      <c r="D37" s="27">
        <f t="shared" si="0"/>
        <v>0.92746666666666666</v>
      </c>
      <c r="E37" s="18">
        <f t="shared" si="1"/>
        <v>-136</v>
      </c>
      <c r="F37" s="64">
        <v>2880</v>
      </c>
      <c r="G37" s="64">
        <v>2880</v>
      </c>
      <c r="H37" s="27">
        <f t="shared" si="2"/>
        <v>1</v>
      </c>
      <c r="I37" s="18">
        <f t="shared" si="3"/>
        <v>0</v>
      </c>
      <c r="J37" s="27">
        <f t="shared" si="4"/>
        <v>0.60381944444444446</v>
      </c>
      <c r="K37" s="27">
        <f t="shared" si="5"/>
        <v>0.65104166666666663</v>
      </c>
      <c r="L37" s="32">
        <f t="shared" si="6"/>
        <v>-4.7222222222222165E-2</v>
      </c>
    </row>
    <row r="38" spans="1:12" x14ac:dyDescent="0.4">
      <c r="A38" s="86" t="s">
        <v>148</v>
      </c>
      <c r="B38" s="64">
        <v>896</v>
      </c>
      <c r="C38" s="64">
        <v>1002</v>
      </c>
      <c r="D38" s="27">
        <f t="shared" si="0"/>
        <v>0.89421157684630737</v>
      </c>
      <c r="E38" s="18">
        <f t="shared" si="1"/>
        <v>-106</v>
      </c>
      <c r="F38" s="64">
        <v>1494</v>
      </c>
      <c r="G38" s="64">
        <v>1660</v>
      </c>
      <c r="H38" s="27">
        <f t="shared" si="2"/>
        <v>0.9</v>
      </c>
      <c r="I38" s="18">
        <f t="shared" si="3"/>
        <v>-166</v>
      </c>
      <c r="J38" s="27">
        <f t="shared" si="4"/>
        <v>0.59973226238286481</v>
      </c>
      <c r="K38" s="27">
        <f t="shared" si="5"/>
        <v>0.60361445783132528</v>
      </c>
      <c r="L38" s="32">
        <f t="shared" si="6"/>
        <v>-3.8821954484604682E-3</v>
      </c>
    </row>
    <row r="39" spans="1:12" x14ac:dyDescent="0.4">
      <c r="A39" s="86" t="s">
        <v>78</v>
      </c>
      <c r="B39" s="64">
        <v>1857</v>
      </c>
      <c r="C39" s="64">
        <v>2056</v>
      </c>
      <c r="D39" s="27">
        <f t="shared" si="0"/>
        <v>0.90321011673151752</v>
      </c>
      <c r="E39" s="18">
        <f t="shared" si="1"/>
        <v>-199</v>
      </c>
      <c r="F39" s="64">
        <v>2880</v>
      </c>
      <c r="G39" s="64">
        <v>2880</v>
      </c>
      <c r="H39" s="27">
        <f t="shared" si="2"/>
        <v>1</v>
      </c>
      <c r="I39" s="18">
        <f t="shared" si="3"/>
        <v>0</v>
      </c>
      <c r="J39" s="27">
        <f t="shared" si="4"/>
        <v>0.64479166666666665</v>
      </c>
      <c r="K39" s="27">
        <f t="shared" si="5"/>
        <v>0.71388888888888891</v>
      </c>
      <c r="L39" s="32">
        <f t="shared" si="6"/>
        <v>-6.9097222222222254E-2</v>
      </c>
    </row>
    <row r="40" spans="1:12" x14ac:dyDescent="0.4">
      <c r="A40" s="87" t="s">
        <v>77</v>
      </c>
      <c r="B40" s="65">
        <v>879</v>
      </c>
      <c r="C40" s="65">
        <v>1207</v>
      </c>
      <c r="D40" s="23">
        <f t="shared" si="0"/>
        <v>0.72825186412593201</v>
      </c>
      <c r="E40" s="17">
        <f t="shared" si="1"/>
        <v>-328</v>
      </c>
      <c r="F40" s="65">
        <v>2880</v>
      </c>
      <c r="G40" s="65">
        <v>2880</v>
      </c>
      <c r="H40" s="23">
        <f t="shared" si="2"/>
        <v>1</v>
      </c>
      <c r="I40" s="17">
        <f t="shared" si="3"/>
        <v>0</v>
      </c>
      <c r="J40" s="23">
        <f t="shared" si="4"/>
        <v>0.30520833333333336</v>
      </c>
      <c r="K40" s="23">
        <f t="shared" si="5"/>
        <v>0.41909722222222223</v>
      </c>
      <c r="L40" s="22">
        <f t="shared" si="6"/>
        <v>-0.11388888888888887</v>
      </c>
    </row>
    <row r="41" spans="1:12" x14ac:dyDescent="0.4">
      <c r="A41" s="86" t="s">
        <v>95</v>
      </c>
      <c r="B41" s="64">
        <v>636</v>
      </c>
      <c r="C41" s="64">
        <v>723</v>
      </c>
      <c r="D41" s="27">
        <f t="shared" si="0"/>
        <v>0.8796680497925311</v>
      </c>
      <c r="E41" s="18">
        <f t="shared" si="1"/>
        <v>-87</v>
      </c>
      <c r="F41" s="64">
        <v>1660</v>
      </c>
      <c r="G41" s="64">
        <v>1660</v>
      </c>
      <c r="H41" s="27">
        <f t="shared" si="2"/>
        <v>1</v>
      </c>
      <c r="I41" s="18">
        <f t="shared" si="3"/>
        <v>0</v>
      </c>
      <c r="J41" s="27">
        <f t="shared" si="4"/>
        <v>0.38313253012048193</v>
      </c>
      <c r="K41" s="27">
        <f t="shared" si="5"/>
        <v>0.4355421686746988</v>
      </c>
      <c r="L41" s="32">
        <f t="shared" si="6"/>
        <v>-5.2409638554216875E-2</v>
      </c>
    </row>
    <row r="42" spans="1:12" x14ac:dyDescent="0.4">
      <c r="A42" s="86" t="s">
        <v>92</v>
      </c>
      <c r="B42" s="64">
        <v>1008</v>
      </c>
      <c r="C42" s="64">
        <v>1249</v>
      </c>
      <c r="D42" s="27">
        <f t="shared" si="0"/>
        <v>0.80704563650920735</v>
      </c>
      <c r="E42" s="18">
        <f t="shared" si="1"/>
        <v>-241</v>
      </c>
      <c r="F42" s="64">
        <v>2880</v>
      </c>
      <c r="G42" s="64">
        <v>2877</v>
      </c>
      <c r="H42" s="27">
        <f t="shared" si="2"/>
        <v>1.0010427528675705</v>
      </c>
      <c r="I42" s="18">
        <f t="shared" si="3"/>
        <v>3</v>
      </c>
      <c r="J42" s="27">
        <f t="shared" si="4"/>
        <v>0.35</v>
      </c>
      <c r="K42" s="27">
        <f t="shared" si="5"/>
        <v>0.43413277719847065</v>
      </c>
      <c r="L42" s="32">
        <f t="shared" si="6"/>
        <v>-8.4132777198470676E-2</v>
      </c>
    </row>
    <row r="43" spans="1:12" x14ac:dyDescent="0.4">
      <c r="A43" s="86" t="s">
        <v>74</v>
      </c>
      <c r="B43" s="64">
        <v>2023</v>
      </c>
      <c r="C43" s="64">
        <v>2149</v>
      </c>
      <c r="D43" s="27">
        <f t="shared" si="0"/>
        <v>0.94136807817589574</v>
      </c>
      <c r="E43" s="18">
        <f t="shared" si="1"/>
        <v>-126</v>
      </c>
      <c r="F43" s="64">
        <v>3847</v>
      </c>
      <c r="G43" s="64">
        <v>3780</v>
      </c>
      <c r="H43" s="27">
        <f t="shared" si="2"/>
        <v>1.0177248677248678</v>
      </c>
      <c r="I43" s="18">
        <f t="shared" si="3"/>
        <v>67</v>
      </c>
      <c r="J43" s="27">
        <f t="shared" si="4"/>
        <v>0.52586430985183263</v>
      </c>
      <c r="K43" s="27">
        <f t="shared" si="5"/>
        <v>0.56851851851851853</v>
      </c>
      <c r="L43" s="32">
        <f t="shared" si="6"/>
        <v>-4.26542086666859E-2</v>
      </c>
    </row>
    <row r="44" spans="1:12" x14ac:dyDescent="0.4">
      <c r="A44" s="86" t="s">
        <v>76</v>
      </c>
      <c r="B44" s="64">
        <v>602</v>
      </c>
      <c r="C44" s="64">
        <v>559</v>
      </c>
      <c r="D44" s="27">
        <f t="shared" si="0"/>
        <v>1.0769230769230769</v>
      </c>
      <c r="E44" s="18">
        <f t="shared" si="1"/>
        <v>43</v>
      </c>
      <c r="F44" s="64">
        <v>1330</v>
      </c>
      <c r="G44" s="64">
        <v>1260</v>
      </c>
      <c r="H44" s="27">
        <f t="shared" si="2"/>
        <v>1.0555555555555556</v>
      </c>
      <c r="I44" s="18">
        <f t="shared" si="3"/>
        <v>70</v>
      </c>
      <c r="J44" s="27">
        <f t="shared" si="4"/>
        <v>0.45263157894736844</v>
      </c>
      <c r="K44" s="27">
        <f t="shared" si="5"/>
        <v>0.44365079365079363</v>
      </c>
      <c r="L44" s="32">
        <f t="shared" si="6"/>
        <v>8.9807852965748114E-3</v>
      </c>
    </row>
    <row r="45" spans="1:12" x14ac:dyDescent="0.4">
      <c r="A45" s="86" t="s">
        <v>75</v>
      </c>
      <c r="B45" s="64">
        <v>819</v>
      </c>
      <c r="C45" s="64">
        <v>865</v>
      </c>
      <c r="D45" s="27">
        <f t="shared" si="0"/>
        <v>0.94682080924855494</v>
      </c>
      <c r="E45" s="18">
        <f t="shared" si="1"/>
        <v>-46</v>
      </c>
      <c r="F45" s="64">
        <v>1260</v>
      </c>
      <c r="G45" s="64">
        <v>1260</v>
      </c>
      <c r="H45" s="27">
        <f t="shared" si="2"/>
        <v>1</v>
      </c>
      <c r="I45" s="18">
        <f t="shared" si="3"/>
        <v>0</v>
      </c>
      <c r="J45" s="27">
        <f t="shared" si="4"/>
        <v>0.65</v>
      </c>
      <c r="K45" s="27">
        <f t="shared" si="5"/>
        <v>0.68650793650793651</v>
      </c>
      <c r="L45" s="32">
        <f t="shared" si="6"/>
        <v>-3.6507936507936489E-2</v>
      </c>
    </row>
    <row r="46" spans="1:12" x14ac:dyDescent="0.4">
      <c r="A46" s="86" t="s">
        <v>147</v>
      </c>
      <c r="B46" s="64">
        <v>660</v>
      </c>
      <c r="C46" s="64">
        <v>798</v>
      </c>
      <c r="D46" s="27">
        <f t="shared" si="0"/>
        <v>0.82706766917293228</v>
      </c>
      <c r="E46" s="18">
        <f t="shared" si="1"/>
        <v>-138</v>
      </c>
      <c r="F46" s="64">
        <v>1260</v>
      </c>
      <c r="G46" s="64">
        <v>1260</v>
      </c>
      <c r="H46" s="27">
        <f t="shared" si="2"/>
        <v>1</v>
      </c>
      <c r="I46" s="18">
        <f t="shared" si="3"/>
        <v>0</v>
      </c>
      <c r="J46" s="27">
        <f t="shared" si="4"/>
        <v>0.52380952380952384</v>
      </c>
      <c r="K46" s="27">
        <f t="shared" si="5"/>
        <v>0.6333333333333333</v>
      </c>
      <c r="L46" s="32">
        <f t="shared" si="6"/>
        <v>-0.10952380952380947</v>
      </c>
    </row>
    <row r="47" spans="1:12" x14ac:dyDescent="0.4">
      <c r="A47" s="86" t="s">
        <v>98</v>
      </c>
      <c r="B47" s="64">
        <v>1048</v>
      </c>
      <c r="C47" s="64">
        <v>916</v>
      </c>
      <c r="D47" s="27">
        <f t="shared" si="0"/>
        <v>1.1441048034934498</v>
      </c>
      <c r="E47" s="18">
        <f t="shared" si="1"/>
        <v>132</v>
      </c>
      <c r="F47" s="64">
        <v>1260</v>
      </c>
      <c r="G47" s="64">
        <v>1260</v>
      </c>
      <c r="H47" s="27">
        <f t="shared" si="2"/>
        <v>1</v>
      </c>
      <c r="I47" s="18">
        <f t="shared" si="3"/>
        <v>0</v>
      </c>
      <c r="J47" s="27">
        <f t="shared" si="4"/>
        <v>0.83174603174603179</v>
      </c>
      <c r="K47" s="27">
        <f t="shared" si="5"/>
        <v>0.72698412698412695</v>
      </c>
      <c r="L47" s="32">
        <f t="shared" si="6"/>
        <v>0.10476190476190483</v>
      </c>
    </row>
    <row r="48" spans="1:12" x14ac:dyDescent="0.4">
      <c r="A48" s="86" t="s">
        <v>146</v>
      </c>
      <c r="B48" s="64">
        <v>937</v>
      </c>
      <c r="C48" s="64">
        <v>909</v>
      </c>
      <c r="D48" s="27">
        <f t="shared" si="0"/>
        <v>1.0308030803080308</v>
      </c>
      <c r="E48" s="18">
        <f t="shared" si="1"/>
        <v>28</v>
      </c>
      <c r="F48" s="64">
        <v>1260</v>
      </c>
      <c r="G48" s="64">
        <v>1274</v>
      </c>
      <c r="H48" s="27">
        <f t="shared" si="2"/>
        <v>0.98901098901098905</v>
      </c>
      <c r="I48" s="18">
        <f t="shared" si="3"/>
        <v>-14</v>
      </c>
      <c r="J48" s="27">
        <f t="shared" si="4"/>
        <v>0.74365079365079367</v>
      </c>
      <c r="K48" s="27">
        <f t="shared" si="5"/>
        <v>0.71350078492935631</v>
      </c>
      <c r="L48" s="32">
        <f t="shared" si="6"/>
        <v>3.015000872143736E-2</v>
      </c>
    </row>
    <row r="49" spans="1:12" x14ac:dyDescent="0.4">
      <c r="A49" s="86" t="s">
        <v>145</v>
      </c>
      <c r="B49" s="64">
        <v>658</v>
      </c>
      <c r="C49" s="64">
        <v>524</v>
      </c>
      <c r="D49" s="27">
        <f t="shared" si="0"/>
        <v>1.2557251908396947</v>
      </c>
      <c r="E49" s="18">
        <f t="shared" si="1"/>
        <v>134</v>
      </c>
      <c r="F49" s="64">
        <v>1260</v>
      </c>
      <c r="G49" s="64">
        <v>1260</v>
      </c>
      <c r="H49" s="27">
        <f t="shared" si="2"/>
        <v>1</v>
      </c>
      <c r="I49" s="18">
        <f t="shared" si="3"/>
        <v>0</v>
      </c>
      <c r="J49" s="27">
        <f t="shared" si="4"/>
        <v>0.52222222222222225</v>
      </c>
      <c r="K49" s="27">
        <f t="shared" si="5"/>
        <v>0.41587301587301589</v>
      </c>
      <c r="L49" s="32">
        <f t="shared" si="6"/>
        <v>0.10634920634920636</v>
      </c>
    </row>
    <row r="50" spans="1:12" x14ac:dyDescent="0.4">
      <c r="A50" s="85" t="s">
        <v>144</v>
      </c>
      <c r="B50" s="61">
        <v>683</v>
      </c>
      <c r="C50" s="61">
        <v>611</v>
      </c>
      <c r="D50" s="36">
        <f t="shared" si="0"/>
        <v>1.1178396072013093</v>
      </c>
      <c r="E50" s="16">
        <f t="shared" si="1"/>
        <v>72</v>
      </c>
      <c r="F50" s="61">
        <v>1260</v>
      </c>
      <c r="G50" s="61">
        <v>1260</v>
      </c>
      <c r="H50" s="36">
        <f t="shared" si="2"/>
        <v>1</v>
      </c>
      <c r="I50" s="16">
        <f t="shared" si="3"/>
        <v>0</v>
      </c>
      <c r="J50" s="36">
        <f t="shared" si="4"/>
        <v>0.54206349206349203</v>
      </c>
      <c r="K50" s="36">
        <f t="shared" si="5"/>
        <v>0.48492063492063492</v>
      </c>
      <c r="L50" s="35">
        <f t="shared" si="6"/>
        <v>5.7142857142857106E-2</v>
      </c>
    </row>
    <row r="51" spans="1:12" x14ac:dyDescent="0.4">
      <c r="C51" s="12"/>
      <c r="D51" s="14"/>
      <c r="E51" s="14"/>
      <c r="F51" s="12"/>
      <c r="G51" s="12"/>
      <c r="H51" s="14"/>
      <c r="I51" s="14"/>
      <c r="J51" s="12"/>
      <c r="K51" s="12"/>
    </row>
    <row r="52" spans="1:12" x14ac:dyDescent="0.4">
      <c r="C52" s="12"/>
      <c r="D52" s="14"/>
      <c r="E52" s="14"/>
      <c r="F52" s="12"/>
      <c r="G52" s="12"/>
      <c r="H52" s="14"/>
      <c r="I52" s="14"/>
      <c r="J52" s="12"/>
      <c r="K52" s="12"/>
    </row>
    <row r="53" spans="1:12" x14ac:dyDescent="0.4">
      <c r="C53" s="12"/>
      <c r="E53" s="14"/>
      <c r="G53" s="12"/>
      <c r="I53" s="14"/>
      <c r="K53" s="12"/>
    </row>
    <row r="54" spans="1:12" x14ac:dyDescent="0.4">
      <c r="C54" s="12"/>
      <c r="E54" s="14"/>
      <c r="G54" s="12"/>
      <c r="I54" s="14"/>
      <c r="K54" s="12"/>
    </row>
    <row r="55" spans="1:12" x14ac:dyDescent="0.4">
      <c r="C55" s="12"/>
      <c r="E55" s="14"/>
      <c r="G55" s="12"/>
      <c r="I55" s="14"/>
      <c r="K55" s="12"/>
    </row>
    <row r="56" spans="1:12" x14ac:dyDescent="0.4">
      <c r="C56" s="12"/>
      <c r="E56" s="14"/>
      <c r="G56" s="12"/>
      <c r="I56" s="14"/>
      <c r="K56" s="12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/>
  </sheetViews>
  <sheetFormatPr defaultColWidth="15.75" defaultRowHeight="10.5" x14ac:dyDescent="0.4"/>
  <cols>
    <col min="1" max="1" width="22" style="145" bestFit="1" customWidth="1"/>
    <col min="2" max="3" width="11.25" style="14" customWidth="1"/>
    <col min="4" max="5" width="11.25" style="145" customWidth="1"/>
    <col min="6" max="7" width="11.25" style="14" customWidth="1"/>
    <col min="8" max="9" width="11.25" style="145" customWidth="1"/>
    <col min="10" max="11" width="11.25" style="14" customWidth="1"/>
    <col min="12" max="12" width="11.25" style="145" customWidth="1"/>
    <col min="13" max="13" width="9" style="145" bestFit="1" customWidth="1"/>
    <col min="14" max="14" width="6.5" style="145" bestFit="1" customWidth="1"/>
    <col min="15" max="256" width="15.75" style="145"/>
    <col min="257" max="257" width="22" style="145" bestFit="1" customWidth="1"/>
    <col min="258" max="268" width="11.25" style="145" customWidth="1"/>
    <col min="269" max="269" width="9" style="145" bestFit="1" customWidth="1"/>
    <col min="270" max="270" width="6.5" style="145" bestFit="1" customWidth="1"/>
    <col min="271" max="512" width="15.75" style="145"/>
    <col min="513" max="513" width="22" style="145" bestFit="1" customWidth="1"/>
    <col min="514" max="524" width="11.25" style="145" customWidth="1"/>
    <col min="525" max="525" width="9" style="145" bestFit="1" customWidth="1"/>
    <col min="526" max="526" width="6.5" style="145" bestFit="1" customWidth="1"/>
    <col min="527" max="768" width="15.75" style="145"/>
    <col min="769" max="769" width="22" style="145" bestFit="1" customWidth="1"/>
    <col min="770" max="780" width="11.25" style="145" customWidth="1"/>
    <col min="781" max="781" width="9" style="145" bestFit="1" customWidth="1"/>
    <col min="782" max="782" width="6.5" style="145" bestFit="1" customWidth="1"/>
    <col min="783" max="1024" width="15.75" style="145"/>
    <col min="1025" max="1025" width="22" style="145" bestFit="1" customWidth="1"/>
    <col min="1026" max="1036" width="11.25" style="145" customWidth="1"/>
    <col min="1037" max="1037" width="9" style="145" bestFit="1" customWidth="1"/>
    <col min="1038" max="1038" width="6.5" style="145" bestFit="1" customWidth="1"/>
    <col min="1039" max="1280" width="15.75" style="145"/>
    <col min="1281" max="1281" width="22" style="145" bestFit="1" customWidth="1"/>
    <col min="1282" max="1292" width="11.25" style="145" customWidth="1"/>
    <col min="1293" max="1293" width="9" style="145" bestFit="1" customWidth="1"/>
    <col min="1294" max="1294" width="6.5" style="145" bestFit="1" customWidth="1"/>
    <col min="1295" max="1536" width="15.75" style="145"/>
    <col min="1537" max="1537" width="22" style="145" bestFit="1" customWidth="1"/>
    <col min="1538" max="1548" width="11.25" style="145" customWidth="1"/>
    <col min="1549" max="1549" width="9" style="145" bestFit="1" customWidth="1"/>
    <col min="1550" max="1550" width="6.5" style="145" bestFit="1" customWidth="1"/>
    <col min="1551" max="1792" width="15.75" style="145"/>
    <col min="1793" max="1793" width="22" style="145" bestFit="1" customWidth="1"/>
    <col min="1794" max="1804" width="11.25" style="145" customWidth="1"/>
    <col min="1805" max="1805" width="9" style="145" bestFit="1" customWidth="1"/>
    <col min="1806" max="1806" width="6.5" style="145" bestFit="1" customWidth="1"/>
    <col min="1807" max="2048" width="15.75" style="145"/>
    <col min="2049" max="2049" width="22" style="145" bestFit="1" customWidth="1"/>
    <col min="2050" max="2060" width="11.25" style="145" customWidth="1"/>
    <col min="2061" max="2061" width="9" style="145" bestFit="1" customWidth="1"/>
    <col min="2062" max="2062" width="6.5" style="145" bestFit="1" customWidth="1"/>
    <col min="2063" max="2304" width="15.75" style="145"/>
    <col min="2305" max="2305" width="22" style="145" bestFit="1" customWidth="1"/>
    <col min="2306" max="2316" width="11.25" style="145" customWidth="1"/>
    <col min="2317" max="2317" width="9" style="145" bestFit="1" customWidth="1"/>
    <col min="2318" max="2318" width="6.5" style="145" bestFit="1" customWidth="1"/>
    <col min="2319" max="2560" width="15.75" style="145"/>
    <col min="2561" max="2561" width="22" style="145" bestFit="1" customWidth="1"/>
    <col min="2562" max="2572" width="11.25" style="145" customWidth="1"/>
    <col min="2573" max="2573" width="9" style="145" bestFit="1" customWidth="1"/>
    <col min="2574" max="2574" width="6.5" style="145" bestFit="1" customWidth="1"/>
    <col min="2575" max="2816" width="15.75" style="145"/>
    <col min="2817" max="2817" width="22" style="145" bestFit="1" customWidth="1"/>
    <col min="2818" max="2828" width="11.25" style="145" customWidth="1"/>
    <col min="2829" max="2829" width="9" style="145" bestFit="1" customWidth="1"/>
    <col min="2830" max="2830" width="6.5" style="145" bestFit="1" customWidth="1"/>
    <col min="2831" max="3072" width="15.75" style="145"/>
    <col min="3073" max="3073" width="22" style="145" bestFit="1" customWidth="1"/>
    <col min="3074" max="3084" width="11.25" style="145" customWidth="1"/>
    <col min="3085" max="3085" width="9" style="145" bestFit="1" customWidth="1"/>
    <col min="3086" max="3086" width="6.5" style="145" bestFit="1" customWidth="1"/>
    <col min="3087" max="3328" width="15.75" style="145"/>
    <col min="3329" max="3329" width="22" style="145" bestFit="1" customWidth="1"/>
    <col min="3330" max="3340" width="11.25" style="145" customWidth="1"/>
    <col min="3341" max="3341" width="9" style="145" bestFit="1" customWidth="1"/>
    <col min="3342" max="3342" width="6.5" style="145" bestFit="1" customWidth="1"/>
    <col min="3343" max="3584" width="15.75" style="145"/>
    <col min="3585" max="3585" width="22" style="145" bestFit="1" customWidth="1"/>
    <col min="3586" max="3596" width="11.25" style="145" customWidth="1"/>
    <col min="3597" max="3597" width="9" style="145" bestFit="1" customWidth="1"/>
    <col min="3598" max="3598" width="6.5" style="145" bestFit="1" customWidth="1"/>
    <col min="3599" max="3840" width="15.75" style="145"/>
    <col min="3841" max="3841" width="22" style="145" bestFit="1" customWidth="1"/>
    <col min="3842" max="3852" width="11.25" style="145" customWidth="1"/>
    <col min="3853" max="3853" width="9" style="145" bestFit="1" customWidth="1"/>
    <col min="3854" max="3854" width="6.5" style="145" bestFit="1" customWidth="1"/>
    <col min="3855" max="4096" width="15.75" style="145"/>
    <col min="4097" max="4097" width="22" style="145" bestFit="1" customWidth="1"/>
    <col min="4098" max="4108" width="11.25" style="145" customWidth="1"/>
    <col min="4109" max="4109" width="9" style="145" bestFit="1" customWidth="1"/>
    <col min="4110" max="4110" width="6.5" style="145" bestFit="1" customWidth="1"/>
    <col min="4111" max="4352" width="15.75" style="145"/>
    <col min="4353" max="4353" width="22" style="145" bestFit="1" customWidth="1"/>
    <col min="4354" max="4364" width="11.25" style="145" customWidth="1"/>
    <col min="4365" max="4365" width="9" style="145" bestFit="1" customWidth="1"/>
    <col min="4366" max="4366" width="6.5" style="145" bestFit="1" customWidth="1"/>
    <col min="4367" max="4608" width="15.75" style="145"/>
    <col min="4609" max="4609" width="22" style="145" bestFit="1" customWidth="1"/>
    <col min="4610" max="4620" width="11.25" style="145" customWidth="1"/>
    <col min="4621" max="4621" width="9" style="145" bestFit="1" customWidth="1"/>
    <col min="4622" max="4622" width="6.5" style="145" bestFit="1" customWidth="1"/>
    <col min="4623" max="4864" width="15.75" style="145"/>
    <col min="4865" max="4865" width="22" style="145" bestFit="1" customWidth="1"/>
    <col min="4866" max="4876" width="11.25" style="145" customWidth="1"/>
    <col min="4877" max="4877" width="9" style="145" bestFit="1" customWidth="1"/>
    <col min="4878" max="4878" width="6.5" style="145" bestFit="1" customWidth="1"/>
    <col min="4879" max="5120" width="15.75" style="145"/>
    <col min="5121" max="5121" width="22" style="145" bestFit="1" customWidth="1"/>
    <col min="5122" max="5132" width="11.25" style="145" customWidth="1"/>
    <col min="5133" max="5133" width="9" style="145" bestFit="1" customWidth="1"/>
    <col min="5134" max="5134" width="6.5" style="145" bestFit="1" customWidth="1"/>
    <col min="5135" max="5376" width="15.75" style="145"/>
    <col min="5377" max="5377" width="22" style="145" bestFit="1" customWidth="1"/>
    <col min="5378" max="5388" width="11.25" style="145" customWidth="1"/>
    <col min="5389" max="5389" width="9" style="145" bestFit="1" customWidth="1"/>
    <col min="5390" max="5390" width="6.5" style="145" bestFit="1" customWidth="1"/>
    <col min="5391" max="5632" width="15.75" style="145"/>
    <col min="5633" max="5633" width="22" style="145" bestFit="1" customWidth="1"/>
    <col min="5634" max="5644" width="11.25" style="145" customWidth="1"/>
    <col min="5645" max="5645" width="9" style="145" bestFit="1" customWidth="1"/>
    <col min="5646" max="5646" width="6.5" style="145" bestFit="1" customWidth="1"/>
    <col min="5647" max="5888" width="15.75" style="145"/>
    <col min="5889" max="5889" width="22" style="145" bestFit="1" customWidth="1"/>
    <col min="5890" max="5900" width="11.25" style="145" customWidth="1"/>
    <col min="5901" max="5901" width="9" style="145" bestFit="1" customWidth="1"/>
    <col min="5902" max="5902" width="6.5" style="145" bestFit="1" customWidth="1"/>
    <col min="5903" max="6144" width="15.75" style="145"/>
    <col min="6145" max="6145" width="22" style="145" bestFit="1" customWidth="1"/>
    <col min="6146" max="6156" width="11.25" style="145" customWidth="1"/>
    <col min="6157" max="6157" width="9" style="145" bestFit="1" customWidth="1"/>
    <col min="6158" max="6158" width="6.5" style="145" bestFit="1" customWidth="1"/>
    <col min="6159" max="6400" width="15.75" style="145"/>
    <col min="6401" max="6401" width="22" style="145" bestFit="1" customWidth="1"/>
    <col min="6402" max="6412" width="11.25" style="145" customWidth="1"/>
    <col min="6413" max="6413" width="9" style="145" bestFit="1" customWidth="1"/>
    <col min="6414" max="6414" width="6.5" style="145" bestFit="1" customWidth="1"/>
    <col min="6415" max="6656" width="15.75" style="145"/>
    <col min="6657" max="6657" width="22" style="145" bestFit="1" customWidth="1"/>
    <col min="6658" max="6668" width="11.25" style="145" customWidth="1"/>
    <col min="6669" max="6669" width="9" style="145" bestFit="1" customWidth="1"/>
    <col min="6670" max="6670" width="6.5" style="145" bestFit="1" customWidth="1"/>
    <col min="6671" max="6912" width="15.75" style="145"/>
    <col min="6913" max="6913" width="22" style="145" bestFit="1" customWidth="1"/>
    <col min="6914" max="6924" width="11.25" style="145" customWidth="1"/>
    <col min="6925" max="6925" width="9" style="145" bestFit="1" customWidth="1"/>
    <col min="6926" max="6926" width="6.5" style="145" bestFit="1" customWidth="1"/>
    <col min="6927" max="7168" width="15.75" style="145"/>
    <col min="7169" max="7169" width="22" style="145" bestFit="1" customWidth="1"/>
    <col min="7170" max="7180" width="11.25" style="145" customWidth="1"/>
    <col min="7181" max="7181" width="9" style="145" bestFit="1" customWidth="1"/>
    <col min="7182" max="7182" width="6.5" style="145" bestFit="1" customWidth="1"/>
    <col min="7183" max="7424" width="15.75" style="145"/>
    <col min="7425" max="7425" width="22" style="145" bestFit="1" customWidth="1"/>
    <col min="7426" max="7436" width="11.25" style="145" customWidth="1"/>
    <col min="7437" max="7437" width="9" style="145" bestFit="1" customWidth="1"/>
    <col min="7438" max="7438" width="6.5" style="145" bestFit="1" customWidth="1"/>
    <col min="7439" max="7680" width="15.75" style="145"/>
    <col min="7681" max="7681" width="22" style="145" bestFit="1" customWidth="1"/>
    <col min="7682" max="7692" width="11.25" style="145" customWidth="1"/>
    <col min="7693" max="7693" width="9" style="145" bestFit="1" customWidth="1"/>
    <col min="7694" max="7694" width="6.5" style="145" bestFit="1" customWidth="1"/>
    <col min="7695" max="7936" width="15.75" style="145"/>
    <col min="7937" max="7937" width="22" style="145" bestFit="1" customWidth="1"/>
    <col min="7938" max="7948" width="11.25" style="145" customWidth="1"/>
    <col min="7949" max="7949" width="9" style="145" bestFit="1" customWidth="1"/>
    <col min="7950" max="7950" width="6.5" style="145" bestFit="1" customWidth="1"/>
    <col min="7951" max="8192" width="15.75" style="145"/>
    <col min="8193" max="8193" width="22" style="145" bestFit="1" customWidth="1"/>
    <col min="8194" max="8204" width="11.25" style="145" customWidth="1"/>
    <col min="8205" max="8205" width="9" style="145" bestFit="1" customWidth="1"/>
    <col min="8206" max="8206" width="6.5" style="145" bestFit="1" customWidth="1"/>
    <col min="8207" max="8448" width="15.75" style="145"/>
    <col min="8449" max="8449" width="22" style="145" bestFit="1" customWidth="1"/>
    <col min="8450" max="8460" width="11.25" style="145" customWidth="1"/>
    <col min="8461" max="8461" width="9" style="145" bestFit="1" customWidth="1"/>
    <col min="8462" max="8462" width="6.5" style="145" bestFit="1" customWidth="1"/>
    <col min="8463" max="8704" width="15.75" style="145"/>
    <col min="8705" max="8705" width="22" style="145" bestFit="1" customWidth="1"/>
    <col min="8706" max="8716" width="11.25" style="145" customWidth="1"/>
    <col min="8717" max="8717" width="9" style="145" bestFit="1" customWidth="1"/>
    <col min="8718" max="8718" width="6.5" style="145" bestFit="1" customWidth="1"/>
    <col min="8719" max="8960" width="15.75" style="145"/>
    <col min="8961" max="8961" width="22" style="145" bestFit="1" customWidth="1"/>
    <col min="8962" max="8972" width="11.25" style="145" customWidth="1"/>
    <col min="8973" max="8973" width="9" style="145" bestFit="1" customWidth="1"/>
    <col min="8974" max="8974" width="6.5" style="145" bestFit="1" customWidth="1"/>
    <col min="8975" max="9216" width="15.75" style="145"/>
    <col min="9217" max="9217" width="22" style="145" bestFit="1" customWidth="1"/>
    <col min="9218" max="9228" width="11.25" style="145" customWidth="1"/>
    <col min="9229" max="9229" width="9" style="145" bestFit="1" customWidth="1"/>
    <col min="9230" max="9230" width="6.5" style="145" bestFit="1" customWidth="1"/>
    <col min="9231" max="9472" width="15.75" style="145"/>
    <col min="9473" max="9473" width="22" style="145" bestFit="1" customWidth="1"/>
    <col min="9474" max="9484" width="11.25" style="145" customWidth="1"/>
    <col min="9485" max="9485" width="9" style="145" bestFit="1" customWidth="1"/>
    <col min="9486" max="9486" width="6.5" style="145" bestFit="1" customWidth="1"/>
    <col min="9487" max="9728" width="15.75" style="145"/>
    <col min="9729" max="9729" width="22" style="145" bestFit="1" customWidth="1"/>
    <col min="9730" max="9740" width="11.25" style="145" customWidth="1"/>
    <col min="9741" max="9741" width="9" style="145" bestFit="1" customWidth="1"/>
    <col min="9742" max="9742" width="6.5" style="145" bestFit="1" customWidth="1"/>
    <col min="9743" max="9984" width="15.75" style="145"/>
    <col min="9985" max="9985" width="22" style="145" bestFit="1" customWidth="1"/>
    <col min="9986" max="9996" width="11.25" style="145" customWidth="1"/>
    <col min="9997" max="9997" width="9" style="145" bestFit="1" customWidth="1"/>
    <col min="9998" max="9998" width="6.5" style="145" bestFit="1" customWidth="1"/>
    <col min="9999" max="10240" width="15.75" style="145"/>
    <col min="10241" max="10241" width="22" style="145" bestFit="1" customWidth="1"/>
    <col min="10242" max="10252" width="11.25" style="145" customWidth="1"/>
    <col min="10253" max="10253" width="9" style="145" bestFit="1" customWidth="1"/>
    <col min="10254" max="10254" width="6.5" style="145" bestFit="1" customWidth="1"/>
    <col min="10255" max="10496" width="15.75" style="145"/>
    <col min="10497" max="10497" width="22" style="145" bestFit="1" customWidth="1"/>
    <col min="10498" max="10508" width="11.25" style="145" customWidth="1"/>
    <col min="10509" max="10509" width="9" style="145" bestFit="1" customWidth="1"/>
    <col min="10510" max="10510" width="6.5" style="145" bestFit="1" customWidth="1"/>
    <col min="10511" max="10752" width="15.75" style="145"/>
    <col min="10753" max="10753" width="22" style="145" bestFit="1" customWidth="1"/>
    <col min="10754" max="10764" width="11.25" style="145" customWidth="1"/>
    <col min="10765" max="10765" width="9" style="145" bestFit="1" customWidth="1"/>
    <col min="10766" max="10766" width="6.5" style="145" bestFit="1" customWidth="1"/>
    <col min="10767" max="11008" width="15.75" style="145"/>
    <col min="11009" max="11009" width="22" style="145" bestFit="1" customWidth="1"/>
    <col min="11010" max="11020" width="11.25" style="145" customWidth="1"/>
    <col min="11021" max="11021" width="9" style="145" bestFit="1" customWidth="1"/>
    <col min="11022" max="11022" width="6.5" style="145" bestFit="1" customWidth="1"/>
    <col min="11023" max="11264" width="15.75" style="145"/>
    <col min="11265" max="11265" width="22" style="145" bestFit="1" customWidth="1"/>
    <col min="11266" max="11276" width="11.25" style="145" customWidth="1"/>
    <col min="11277" max="11277" width="9" style="145" bestFit="1" customWidth="1"/>
    <col min="11278" max="11278" width="6.5" style="145" bestFit="1" customWidth="1"/>
    <col min="11279" max="11520" width="15.75" style="145"/>
    <col min="11521" max="11521" width="22" style="145" bestFit="1" customWidth="1"/>
    <col min="11522" max="11532" width="11.25" style="145" customWidth="1"/>
    <col min="11533" max="11533" width="9" style="145" bestFit="1" customWidth="1"/>
    <col min="11534" max="11534" width="6.5" style="145" bestFit="1" customWidth="1"/>
    <col min="11535" max="11776" width="15.75" style="145"/>
    <col min="11777" max="11777" width="22" style="145" bestFit="1" customWidth="1"/>
    <col min="11778" max="11788" width="11.25" style="145" customWidth="1"/>
    <col min="11789" max="11789" width="9" style="145" bestFit="1" customWidth="1"/>
    <col min="11790" max="11790" width="6.5" style="145" bestFit="1" customWidth="1"/>
    <col min="11791" max="12032" width="15.75" style="145"/>
    <col min="12033" max="12033" width="22" style="145" bestFit="1" customWidth="1"/>
    <col min="12034" max="12044" width="11.25" style="145" customWidth="1"/>
    <col min="12045" max="12045" width="9" style="145" bestFit="1" customWidth="1"/>
    <col min="12046" max="12046" width="6.5" style="145" bestFit="1" customWidth="1"/>
    <col min="12047" max="12288" width="15.75" style="145"/>
    <col min="12289" max="12289" width="22" style="145" bestFit="1" customWidth="1"/>
    <col min="12290" max="12300" width="11.25" style="145" customWidth="1"/>
    <col min="12301" max="12301" width="9" style="145" bestFit="1" customWidth="1"/>
    <col min="12302" max="12302" width="6.5" style="145" bestFit="1" customWidth="1"/>
    <col min="12303" max="12544" width="15.75" style="145"/>
    <col min="12545" max="12545" width="22" style="145" bestFit="1" customWidth="1"/>
    <col min="12546" max="12556" width="11.25" style="145" customWidth="1"/>
    <col min="12557" max="12557" width="9" style="145" bestFit="1" customWidth="1"/>
    <col min="12558" max="12558" width="6.5" style="145" bestFit="1" customWidth="1"/>
    <col min="12559" max="12800" width="15.75" style="145"/>
    <col min="12801" max="12801" width="22" style="145" bestFit="1" customWidth="1"/>
    <col min="12802" max="12812" width="11.25" style="145" customWidth="1"/>
    <col min="12813" max="12813" width="9" style="145" bestFit="1" customWidth="1"/>
    <col min="12814" max="12814" width="6.5" style="145" bestFit="1" customWidth="1"/>
    <col min="12815" max="13056" width="15.75" style="145"/>
    <col min="13057" max="13057" width="22" style="145" bestFit="1" customWidth="1"/>
    <col min="13058" max="13068" width="11.25" style="145" customWidth="1"/>
    <col min="13069" max="13069" width="9" style="145" bestFit="1" customWidth="1"/>
    <col min="13070" max="13070" width="6.5" style="145" bestFit="1" customWidth="1"/>
    <col min="13071" max="13312" width="15.75" style="145"/>
    <col min="13313" max="13313" width="22" style="145" bestFit="1" customWidth="1"/>
    <col min="13314" max="13324" width="11.25" style="145" customWidth="1"/>
    <col min="13325" max="13325" width="9" style="145" bestFit="1" customWidth="1"/>
    <col min="13326" max="13326" width="6.5" style="145" bestFit="1" customWidth="1"/>
    <col min="13327" max="13568" width="15.75" style="145"/>
    <col min="13569" max="13569" width="22" style="145" bestFit="1" customWidth="1"/>
    <col min="13570" max="13580" width="11.25" style="145" customWidth="1"/>
    <col min="13581" max="13581" width="9" style="145" bestFit="1" customWidth="1"/>
    <col min="13582" max="13582" width="6.5" style="145" bestFit="1" customWidth="1"/>
    <col min="13583" max="13824" width="15.75" style="145"/>
    <col min="13825" max="13825" width="22" style="145" bestFit="1" customWidth="1"/>
    <col min="13826" max="13836" width="11.25" style="145" customWidth="1"/>
    <col min="13837" max="13837" width="9" style="145" bestFit="1" customWidth="1"/>
    <col min="13838" max="13838" width="6.5" style="145" bestFit="1" customWidth="1"/>
    <col min="13839" max="14080" width="15.75" style="145"/>
    <col min="14081" max="14081" width="22" style="145" bestFit="1" customWidth="1"/>
    <col min="14082" max="14092" width="11.25" style="145" customWidth="1"/>
    <col min="14093" max="14093" width="9" style="145" bestFit="1" customWidth="1"/>
    <col min="14094" max="14094" width="6.5" style="145" bestFit="1" customWidth="1"/>
    <col min="14095" max="14336" width="15.75" style="145"/>
    <col min="14337" max="14337" width="22" style="145" bestFit="1" customWidth="1"/>
    <col min="14338" max="14348" width="11.25" style="145" customWidth="1"/>
    <col min="14349" max="14349" width="9" style="145" bestFit="1" customWidth="1"/>
    <col min="14350" max="14350" width="6.5" style="145" bestFit="1" customWidth="1"/>
    <col min="14351" max="14592" width="15.75" style="145"/>
    <col min="14593" max="14593" width="22" style="145" bestFit="1" customWidth="1"/>
    <col min="14594" max="14604" width="11.25" style="145" customWidth="1"/>
    <col min="14605" max="14605" width="9" style="145" bestFit="1" customWidth="1"/>
    <col min="14606" max="14606" width="6.5" style="145" bestFit="1" customWidth="1"/>
    <col min="14607" max="14848" width="15.75" style="145"/>
    <col min="14849" max="14849" width="22" style="145" bestFit="1" customWidth="1"/>
    <col min="14850" max="14860" width="11.25" style="145" customWidth="1"/>
    <col min="14861" max="14861" width="9" style="145" bestFit="1" customWidth="1"/>
    <col min="14862" max="14862" width="6.5" style="145" bestFit="1" customWidth="1"/>
    <col min="14863" max="15104" width="15.75" style="145"/>
    <col min="15105" max="15105" width="22" style="145" bestFit="1" customWidth="1"/>
    <col min="15106" max="15116" width="11.25" style="145" customWidth="1"/>
    <col min="15117" max="15117" width="9" style="145" bestFit="1" customWidth="1"/>
    <col min="15118" max="15118" width="6.5" style="145" bestFit="1" customWidth="1"/>
    <col min="15119" max="15360" width="15.75" style="145"/>
    <col min="15361" max="15361" width="22" style="145" bestFit="1" customWidth="1"/>
    <col min="15362" max="15372" width="11.25" style="145" customWidth="1"/>
    <col min="15373" max="15373" width="9" style="145" bestFit="1" customWidth="1"/>
    <col min="15374" max="15374" width="6.5" style="145" bestFit="1" customWidth="1"/>
    <col min="15375" max="15616" width="15.75" style="145"/>
    <col min="15617" max="15617" width="22" style="145" bestFit="1" customWidth="1"/>
    <col min="15618" max="15628" width="11.25" style="145" customWidth="1"/>
    <col min="15629" max="15629" width="9" style="145" bestFit="1" customWidth="1"/>
    <col min="15630" max="15630" width="6.5" style="145" bestFit="1" customWidth="1"/>
    <col min="15631" max="15872" width="15.75" style="145"/>
    <col min="15873" max="15873" width="22" style="145" bestFit="1" customWidth="1"/>
    <col min="15874" max="15884" width="11.25" style="145" customWidth="1"/>
    <col min="15885" max="15885" width="9" style="145" bestFit="1" customWidth="1"/>
    <col min="15886" max="15886" width="6.5" style="145" bestFit="1" customWidth="1"/>
    <col min="15887" max="16128" width="15.75" style="145"/>
    <col min="16129" max="16129" width="22" style="145" bestFit="1" customWidth="1"/>
    <col min="16130" max="16140" width="11.25" style="145" customWidth="1"/>
    <col min="16141" max="16141" width="9" style="145" bestFit="1" customWidth="1"/>
    <col min="16142" max="16142" width="6.5" style="145" bestFit="1" customWidth="1"/>
    <col min="16143" max="16384" width="15.75" style="145"/>
  </cols>
  <sheetData>
    <row r="1" spans="1:12" s="12" customFormat="1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２月(中旬)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80"/>
      <c r="B2" s="187" t="s">
        <v>88</v>
      </c>
      <c r="C2" s="188"/>
      <c r="D2" s="188"/>
      <c r="E2" s="189"/>
      <c r="F2" s="187" t="s">
        <v>243</v>
      </c>
      <c r="G2" s="188"/>
      <c r="H2" s="188"/>
      <c r="I2" s="189"/>
      <c r="J2" s="187" t="s">
        <v>244</v>
      </c>
      <c r="K2" s="188"/>
      <c r="L2" s="189"/>
    </row>
    <row r="3" spans="1:12" x14ac:dyDescent="0.4">
      <c r="A3" s="178"/>
      <c r="B3" s="181"/>
      <c r="C3" s="182"/>
      <c r="D3" s="182"/>
      <c r="E3" s="183"/>
      <c r="F3" s="181"/>
      <c r="G3" s="182"/>
      <c r="H3" s="182"/>
      <c r="I3" s="183"/>
      <c r="J3" s="181"/>
      <c r="K3" s="182"/>
      <c r="L3" s="183"/>
    </row>
    <row r="4" spans="1:12" x14ac:dyDescent="0.4">
      <c r="A4" s="178"/>
      <c r="B4" s="177" t="s">
        <v>105</v>
      </c>
      <c r="C4" s="177" t="s">
        <v>175</v>
      </c>
      <c r="D4" s="178" t="s">
        <v>87</v>
      </c>
      <c r="E4" s="178"/>
      <c r="F4" s="173" t="str">
        <f>+B4</f>
        <v>(05'2/11～20)</v>
      </c>
      <c r="G4" s="173" t="str">
        <f>+C4</f>
        <v>(04'2/11～20)</v>
      </c>
      <c r="H4" s="178" t="s">
        <v>87</v>
      </c>
      <c r="I4" s="178"/>
      <c r="J4" s="173" t="str">
        <f>+B4</f>
        <v>(05'2/11～20)</v>
      </c>
      <c r="K4" s="173" t="str">
        <f>+C4</f>
        <v>(04'2/11～20)</v>
      </c>
      <c r="L4" s="179" t="s">
        <v>85</v>
      </c>
    </row>
    <row r="5" spans="1:12" s="147" customFormat="1" x14ac:dyDescent="0.4">
      <c r="A5" s="178"/>
      <c r="B5" s="177"/>
      <c r="C5" s="177"/>
      <c r="D5" s="146" t="s">
        <v>86</v>
      </c>
      <c r="E5" s="146" t="s">
        <v>85</v>
      </c>
      <c r="F5" s="173"/>
      <c r="G5" s="173"/>
      <c r="H5" s="146" t="s">
        <v>86</v>
      </c>
      <c r="I5" s="146" t="s">
        <v>85</v>
      </c>
      <c r="J5" s="173"/>
      <c r="K5" s="173"/>
      <c r="L5" s="180"/>
    </row>
    <row r="6" spans="1:12" s="150" customFormat="1" x14ac:dyDescent="0.4">
      <c r="A6" s="148" t="s">
        <v>97</v>
      </c>
      <c r="B6" s="43">
        <f>+B7+B31</f>
        <v>170152</v>
      </c>
      <c r="C6" s="43">
        <f>+C7+C31</f>
        <v>165581</v>
      </c>
      <c r="D6" s="20">
        <f t="shared" ref="D6:D49" si="0">+B6/C6</f>
        <v>1.0276058243397492</v>
      </c>
      <c r="E6" s="149">
        <f t="shared" ref="E6:E49" si="1">+B6-C6</f>
        <v>4571</v>
      </c>
      <c r="F6" s="43">
        <f>+F7+F31</f>
        <v>216229</v>
      </c>
      <c r="G6" s="43">
        <f>+G7+G31</f>
        <v>211181</v>
      </c>
      <c r="H6" s="20">
        <f t="shared" ref="H6:H49" si="2">+F6/G6</f>
        <v>1.023903665575975</v>
      </c>
      <c r="I6" s="149">
        <f t="shared" ref="I6:I49" si="3">+F6-G6</f>
        <v>5048</v>
      </c>
      <c r="J6" s="20">
        <f t="shared" ref="J6:K35" si="4">+B6/F6</f>
        <v>0.7869064741547156</v>
      </c>
      <c r="K6" s="20">
        <f t="shared" si="4"/>
        <v>0.78407148370355284</v>
      </c>
      <c r="L6" s="33">
        <f t="shared" ref="L6:L49" si="5">+J6-K6</f>
        <v>2.8349904511627555E-3</v>
      </c>
    </row>
    <row r="7" spans="1:12" s="150" customFormat="1" x14ac:dyDescent="0.4">
      <c r="A7" s="148" t="s">
        <v>84</v>
      </c>
      <c r="B7" s="43">
        <f>+B8+B15+B28</f>
        <v>82817</v>
      </c>
      <c r="C7" s="43">
        <f>+C8+C15+C28</f>
        <v>81445</v>
      </c>
      <c r="D7" s="20">
        <f t="shared" si="0"/>
        <v>1.016845724108294</v>
      </c>
      <c r="E7" s="149">
        <f t="shared" si="1"/>
        <v>1372</v>
      </c>
      <c r="F7" s="43">
        <f>+F8+F15+F28</f>
        <v>101601</v>
      </c>
      <c r="G7" s="43">
        <f>+G8+G15+G28</f>
        <v>100767</v>
      </c>
      <c r="H7" s="20">
        <f t="shared" si="2"/>
        <v>1.0082765190985143</v>
      </c>
      <c r="I7" s="149">
        <f t="shared" si="3"/>
        <v>834</v>
      </c>
      <c r="J7" s="20">
        <f t="shared" si="4"/>
        <v>0.81511992992194959</v>
      </c>
      <c r="K7" s="20">
        <f t="shared" si="4"/>
        <v>0.80825071700060536</v>
      </c>
      <c r="L7" s="33">
        <f t="shared" si="5"/>
        <v>6.8692129213442366E-3</v>
      </c>
    </row>
    <row r="8" spans="1:12" s="152" customFormat="1" x14ac:dyDescent="0.4">
      <c r="A8" s="146" t="s">
        <v>91</v>
      </c>
      <c r="B8" s="48">
        <f>SUM(B9:B14)</f>
        <v>68420</v>
      </c>
      <c r="C8" s="48">
        <f>SUM(C9:C14)</f>
        <v>66809</v>
      </c>
      <c r="D8" s="31">
        <f t="shared" si="0"/>
        <v>1.024113517639839</v>
      </c>
      <c r="E8" s="151">
        <f t="shared" si="1"/>
        <v>1611</v>
      </c>
      <c r="F8" s="48">
        <f>SUM(F9:F14)</f>
        <v>82859</v>
      </c>
      <c r="G8" s="48">
        <f>SUM(G9:G14)</f>
        <v>82137</v>
      </c>
      <c r="H8" s="31">
        <f t="shared" si="2"/>
        <v>1.0087901919962989</v>
      </c>
      <c r="I8" s="151">
        <f t="shared" si="3"/>
        <v>722</v>
      </c>
      <c r="J8" s="31">
        <f t="shared" si="4"/>
        <v>0.82574011272161141</v>
      </c>
      <c r="K8" s="31">
        <f t="shared" si="4"/>
        <v>0.81338495440544456</v>
      </c>
      <c r="L8" s="30">
        <f t="shared" si="5"/>
        <v>1.2355158316166848E-2</v>
      </c>
    </row>
    <row r="9" spans="1:12" x14ac:dyDescent="0.4">
      <c r="A9" s="153" t="s">
        <v>82</v>
      </c>
      <c r="B9" s="47">
        <f>+'[2]２月動向(20)'!B9-'[2]２月動向(10)'!B8</f>
        <v>38351</v>
      </c>
      <c r="C9" s="47">
        <f>+'[2]２月動向(20)'!C9-'[2]２月動向(10)'!C8</f>
        <v>37736</v>
      </c>
      <c r="D9" s="25">
        <f t="shared" si="0"/>
        <v>1.0162974348102607</v>
      </c>
      <c r="E9" s="154">
        <f t="shared" si="1"/>
        <v>615</v>
      </c>
      <c r="F9" s="47">
        <f>+'[2]２月動向(20)'!F9-'[2]２月動向(10)'!F8</f>
        <v>46480</v>
      </c>
      <c r="G9" s="47">
        <f>+'[2]２月動向(20)'!G9-'[2]２月動向(10)'!G8</f>
        <v>44968</v>
      </c>
      <c r="H9" s="25">
        <f t="shared" si="2"/>
        <v>1.033623910336239</v>
      </c>
      <c r="I9" s="154">
        <f t="shared" si="3"/>
        <v>1512</v>
      </c>
      <c r="J9" s="25">
        <f t="shared" si="4"/>
        <v>0.82510757314974181</v>
      </c>
      <c r="K9" s="25">
        <f t="shared" si="4"/>
        <v>0.83917452410603099</v>
      </c>
      <c r="L9" s="24">
        <f t="shared" si="5"/>
        <v>-1.4066950956289181E-2</v>
      </c>
    </row>
    <row r="10" spans="1:12" x14ac:dyDescent="0.4">
      <c r="A10" s="155" t="s">
        <v>83</v>
      </c>
      <c r="B10" s="44">
        <f>+'[2]２月動向(20)'!B10-'[2]２月動向(10)'!B9</f>
        <v>10110</v>
      </c>
      <c r="C10" s="44">
        <f>+'[2]２月動向(20)'!C10-'[2]２月動向(10)'!C9</f>
        <v>10125</v>
      </c>
      <c r="D10" s="27">
        <f t="shared" si="0"/>
        <v>0.99851851851851847</v>
      </c>
      <c r="E10" s="156">
        <f t="shared" si="1"/>
        <v>-15</v>
      </c>
      <c r="F10" s="47">
        <f>+'[2]２月動向(20)'!F10-'[2]２月動向(10)'!F9</f>
        <v>11964</v>
      </c>
      <c r="G10" s="44">
        <f>+'[2]２月動向(20)'!G10-'[2]２月動向(10)'!G9</f>
        <v>11756</v>
      </c>
      <c r="H10" s="27">
        <f t="shared" si="2"/>
        <v>1.0176930928887378</v>
      </c>
      <c r="I10" s="156">
        <f t="shared" si="3"/>
        <v>208</v>
      </c>
      <c r="J10" s="27">
        <f t="shared" si="4"/>
        <v>0.84503510531594783</v>
      </c>
      <c r="K10" s="27">
        <f t="shared" si="4"/>
        <v>0.86126233412725417</v>
      </c>
      <c r="L10" s="32">
        <f t="shared" si="5"/>
        <v>-1.6227228811306338E-2</v>
      </c>
    </row>
    <row r="11" spans="1:12" x14ac:dyDescent="0.4">
      <c r="A11" s="155" t="s">
        <v>96</v>
      </c>
      <c r="B11" s="44">
        <f>+'[2]２月動向(20)'!B11-'[2]２月動向(10)'!B10</f>
        <v>2311</v>
      </c>
      <c r="C11" s="44">
        <f>+'[2]２月動向(20)'!C11-'[2]２月動向(10)'!C10</f>
        <v>2265</v>
      </c>
      <c r="D11" s="27">
        <f t="shared" si="0"/>
        <v>1.0203090507726269</v>
      </c>
      <c r="E11" s="156">
        <f t="shared" si="1"/>
        <v>46</v>
      </c>
      <c r="F11" s="44">
        <f>+'[2]２月動向(20)'!F11-'[2]２月動向(10)'!F10</f>
        <v>2700</v>
      </c>
      <c r="G11" s="44">
        <f>+'[2]２月動向(20)'!G11-'[2]２月動向(10)'!G10</f>
        <v>2700</v>
      </c>
      <c r="H11" s="27">
        <f t="shared" si="2"/>
        <v>1</v>
      </c>
      <c r="I11" s="156">
        <f t="shared" si="3"/>
        <v>0</v>
      </c>
      <c r="J11" s="27">
        <f t="shared" si="4"/>
        <v>0.85592592592592598</v>
      </c>
      <c r="K11" s="27">
        <f t="shared" si="4"/>
        <v>0.83888888888888891</v>
      </c>
      <c r="L11" s="32">
        <f t="shared" si="5"/>
        <v>1.7037037037037073E-2</v>
      </c>
    </row>
    <row r="12" spans="1:12" x14ac:dyDescent="0.4">
      <c r="A12" s="155" t="s">
        <v>80</v>
      </c>
      <c r="B12" s="44">
        <f>+'[2]２月動向(20)'!B12-'[2]２月動向(10)'!B11</f>
        <v>8003</v>
      </c>
      <c r="C12" s="44">
        <f>+'[2]２月動向(20)'!C12-'[2]２月動向(10)'!C11</f>
        <v>7637</v>
      </c>
      <c r="D12" s="27">
        <f t="shared" si="0"/>
        <v>1.047924577713762</v>
      </c>
      <c r="E12" s="156">
        <f t="shared" si="1"/>
        <v>366</v>
      </c>
      <c r="F12" s="44">
        <f>+'[2]２月動向(20)'!F12-'[2]２月動向(10)'!F11</f>
        <v>9600</v>
      </c>
      <c r="G12" s="44">
        <f>+'[2]２月動向(20)'!G12-'[2]２月動向(10)'!G11</f>
        <v>9600</v>
      </c>
      <c r="H12" s="27">
        <f t="shared" si="2"/>
        <v>1</v>
      </c>
      <c r="I12" s="156">
        <f t="shared" si="3"/>
        <v>0</v>
      </c>
      <c r="J12" s="27">
        <f t="shared" si="4"/>
        <v>0.83364583333333331</v>
      </c>
      <c r="K12" s="27">
        <f t="shared" si="4"/>
        <v>0.79552083333333334</v>
      </c>
      <c r="L12" s="32">
        <f t="shared" si="5"/>
        <v>3.8124999999999964E-2</v>
      </c>
    </row>
    <row r="13" spans="1:12" x14ac:dyDescent="0.4">
      <c r="A13" s="155" t="s">
        <v>81</v>
      </c>
      <c r="B13" s="44">
        <f>+'[2]２月動向(20)'!B13-'[2]２月動向(10)'!B12</f>
        <v>5422</v>
      </c>
      <c r="C13" s="44">
        <f>+'[2]２月動向(20)'!C13-'[2]２月動向(10)'!C12</f>
        <v>5918</v>
      </c>
      <c r="D13" s="27">
        <f>+B13/C13</f>
        <v>0.91618790131801287</v>
      </c>
      <c r="E13" s="156">
        <f>+B13-C13</f>
        <v>-496</v>
      </c>
      <c r="F13" s="44">
        <f>+'[2]２月動向(20)'!F13-'[2]２月動向(10)'!F12</f>
        <v>7710</v>
      </c>
      <c r="G13" s="44">
        <f>+'[2]２月動向(20)'!G13-'[2]２月動向(10)'!G12</f>
        <v>9880</v>
      </c>
      <c r="H13" s="27">
        <f>+F13/G13</f>
        <v>0.78036437246963564</v>
      </c>
      <c r="I13" s="156">
        <f>+F13-G13</f>
        <v>-2170</v>
      </c>
      <c r="J13" s="27">
        <f>+B13/F13</f>
        <v>0.70324254215304804</v>
      </c>
      <c r="K13" s="27">
        <f>+C13/G13</f>
        <v>0.5989878542510122</v>
      </c>
      <c r="L13" s="32">
        <f>+J13-K13</f>
        <v>0.10425468790203585</v>
      </c>
    </row>
    <row r="14" spans="1:12" x14ac:dyDescent="0.4">
      <c r="A14" s="157" t="s">
        <v>245</v>
      </c>
      <c r="B14" s="44">
        <f>+'[2]２月動向(20)'!B14-'[2]２月動向(10)'!B13</f>
        <v>4223</v>
      </c>
      <c r="C14" s="44">
        <f>+'[2]２月動向(20)'!C14-'[2]２月動向(10)'!C13</f>
        <v>3128</v>
      </c>
      <c r="D14" s="27">
        <f>+B14/C14</f>
        <v>1.3500639386189259</v>
      </c>
      <c r="E14" s="156">
        <f>+B14-C14</f>
        <v>1095</v>
      </c>
      <c r="F14" s="44">
        <f>+'[2]２月動向(20)'!F14-'[2]２月動向(10)'!F13</f>
        <v>4405</v>
      </c>
      <c r="G14" s="44">
        <f>+'[2]２月動向(20)'!G14-'[2]２月動向(10)'!G13</f>
        <v>3233</v>
      </c>
      <c r="H14" s="27">
        <f>+F14/G14</f>
        <v>1.3625115991339314</v>
      </c>
      <c r="I14" s="156">
        <f>+F14-G14</f>
        <v>1172</v>
      </c>
      <c r="J14" s="27">
        <f>+B14/F14</f>
        <v>0.95868331441543697</v>
      </c>
      <c r="K14" s="27">
        <f>+C14/G14</f>
        <v>0.96752242499226726</v>
      </c>
      <c r="L14" s="32">
        <f>+J14-K14</f>
        <v>-8.8391105768302891E-3</v>
      </c>
    </row>
    <row r="15" spans="1:12" x14ac:dyDescent="0.4">
      <c r="A15" s="146" t="s">
        <v>90</v>
      </c>
      <c r="B15" s="48">
        <f>SUM(B16:B27)</f>
        <v>13872</v>
      </c>
      <c r="C15" s="48">
        <f>SUM(C16:C27)</f>
        <v>14080</v>
      </c>
      <c r="D15" s="31">
        <f t="shared" si="0"/>
        <v>0.98522727272727273</v>
      </c>
      <c r="E15" s="151">
        <f t="shared" si="1"/>
        <v>-208</v>
      </c>
      <c r="F15" s="48">
        <f>SUM(F16:F27)</f>
        <v>17884</v>
      </c>
      <c r="G15" s="48">
        <f>SUM(G16:G27)</f>
        <v>17850</v>
      </c>
      <c r="H15" s="31">
        <f t="shared" si="2"/>
        <v>1.0019047619047619</v>
      </c>
      <c r="I15" s="151">
        <f t="shared" si="3"/>
        <v>34</v>
      </c>
      <c r="J15" s="31">
        <f t="shared" si="4"/>
        <v>0.7756653992395437</v>
      </c>
      <c r="K15" s="31">
        <f t="shared" si="4"/>
        <v>0.78879551820728289</v>
      </c>
      <c r="L15" s="30">
        <f t="shared" si="5"/>
        <v>-1.3130118967739191E-2</v>
      </c>
    </row>
    <row r="16" spans="1:12" x14ac:dyDescent="0.4">
      <c r="A16" s="158" t="s">
        <v>246</v>
      </c>
      <c r="B16" s="45">
        <f>+'[2]２月動向(20)'!B16-'[2]２月動向(10)'!B15</f>
        <v>1088</v>
      </c>
      <c r="C16" s="45">
        <f>+'[2]２月動向(20)'!C16-'[2]２月動向(10)'!C15</f>
        <v>1198</v>
      </c>
      <c r="D16" s="23">
        <f t="shared" si="0"/>
        <v>0.90818030050083476</v>
      </c>
      <c r="E16" s="159">
        <f t="shared" si="1"/>
        <v>-110</v>
      </c>
      <c r="F16" s="45">
        <f>+'[2]２月動向(20)'!F16-'[2]２月動向(10)'!F15</f>
        <v>1500</v>
      </c>
      <c r="G16" s="45">
        <f>+'[2]２月動向(20)'!G16-'[2]２月動向(10)'!G15</f>
        <v>1500</v>
      </c>
      <c r="H16" s="23">
        <f t="shared" si="2"/>
        <v>1</v>
      </c>
      <c r="I16" s="159">
        <f t="shared" si="3"/>
        <v>0</v>
      </c>
      <c r="J16" s="23">
        <f t="shared" si="4"/>
        <v>0.72533333333333339</v>
      </c>
      <c r="K16" s="23">
        <f t="shared" si="4"/>
        <v>0.79866666666666664</v>
      </c>
      <c r="L16" s="22">
        <f t="shared" si="5"/>
        <v>-7.333333333333325E-2</v>
      </c>
    </row>
    <row r="17" spans="1:12" s="160" customFormat="1" x14ac:dyDescent="0.4">
      <c r="A17" s="155" t="s">
        <v>247</v>
      </c>
      <c r="B17" s="44">
        <f>+'[2]２月動向(20)'!B17-'[2]２月動向(10)'!B16</f>
        <v>1164</v>
      </c>
      <c r="C17" s="44">
        <f>+'[2]２月動向(20)'!C17-'[2]２月動向(10)'!C16</f>
        <v>1177</v>
      </c>
      <c r="D17" s="27">
        <f t="shared" si="0"/>
        <v>0.98895497026338153</v>
      </c>
      <c r="E17" s="156">
        <f t="shared" si="1"/>
        <v>-13</v>
      </c>
      <c r="F17" s="44">
        <f>+'[2]２月動向(20)'!F17-'[2]２月動向(10)'!F16</f>
        <v>1517</v>
      </c>
      <c r="G17" s="44">
        <f>+'[2]２月動向(20)'!G17-'[2]２月動向(10)'!G16</f>
        <v>1500</v>
      </c>
      <c r="H17" s="27">
        <f t="shared" si="2"/>
        <v>1.0113333333333334</v>
      </c>
      <c r="I17" s="156">
        <f t="shared" si="3"/>
        <v>17</v>
      </c>
      <c r="J17" s="27">
        <f t="shared" si="4"/>
        <v>0.76730388925510873</v>
      </c>
      <c r="K17" s="27">
        <f t="shared" si="4"/>
        <v>0.78466666666666662</v>
      </c>
      <c r="L17" s="32">
        <f t="shared" si="5"/>
        <v>-1.7362777411557895E-2</v>
      </c>
    </row>
    <row r="18" spans="1:12" s="160" customFormat="1" x14ac:dyDescent="0.4">
      <c r="A18" s="155" t="s">
        <v>248</v>
      </c>
      <c r="B18" s="44">
        <f>+'[2]２月動向(20)'!B18-'[2]２月動向(10)'!B17</f>
        <v>904</v>
      </c>
      <c r="C18" s="44">
        <f>+'[2]２月動向(20)'!C18-'[2]２月動向(10)'!C17</f>
        <v>1011</v>
      </c>
      <c r="D18" s="27">
        <f t="shared" si="0"/>
        <v>0.89416419386745793</v>
      </c>
      <c r="E18" s="156">
        <f t="shared" si="1"/>
        <v>-107</v>
      </c>
      <c r="F18" s="44">
        <f>+'[2]２月動向(20)'!F18-'[2]２月動向(10)'!F17</f>
        <v>1500</v>
      </c>
      <c r="G18" s="44">
        <f>+'[2]２月動向(20)'!G18-'[2]２月動向(10)'!G17</f>
        <v>1500</v>
      </c>
      <c r="H18" s="27">
        <f t="shared" si="2"/>
        <v>1</v>
      </c>
      <c r="I18" s="156">
        <f t="shared" si="3"/>
        <v>0</v>
      </c>
      <c r="J18" s="27">
        <f t="shared" si="4"/>
        <v>0.60266666666666668</v>
      </c>
      <c r="K18" s="27">
        <f t="shared" si="4"/>
        <v>0.67400000000000004</v>
      </c>
      <c r="L18" s="32">
        <f t="shared" si="5"/>
        <v>-7.133333333333336E-2</v>
      </c>
    </row>
    <row r="19" spans="1:12" s="160" customFormat="1" x14ac:dyDescent="0.4">
      <c r="A19" s="155" t="s">
        <v>249</v>
      </c>
      <c r="B19" s="44">
        <f>+'[2]２月動向(20)'!B19-'[2]２月動向(10)'!B18</f>
        <v>2382</v>
      </c>
      <c r="C19" s="44">
        <f>+'[2]２月動向(20)'!C19-'[2]２月動向(10)'!C18</f>
        <v>2355</v>
      </c>
      <c r="D19" s="27">
        <f t="shared" si="0"/>
        <v>1.0114649681528662</v>
      </c>
      <c r="E19" s="156">
        <f t="shared" si="1"/>
        <v>27</v>
      </c>
      <c r="F19" s="44">
        <f>+'[2]２月動向(20)'!F19-'[2]２月動向(10)'!F18</f>
        <v>3000</v>
      </c>
      <c r="G19" s="44">
        <f>+'[2]２月動向(20)'!G19-'[2]２月動向(10)'!G18</f>
        <v>3000</v>
      </c>
      <c r="H19" s="27">
        <f t="shared" si="2"/>
        <v>1</v>
      </c>
      <c r="I19" s="156">
        <f t="shared" si="3"/>
        <v>0</v>
      </c>
      <c r="J19" s="27">
        <f t="shared" si="4"/>
        <v>0.79400000000000004</v>
      </c>
      <c r="K19" s="27">
        <f t="shared" si="4"/>
        <v>0.78500000000000003</v>
      </c>
      <c r="L19" s="32">
        <f t="shared" si="5"/>
        <v>9.000000000000008E-3</v>
      </c>
    </row>
    <row r="20" spans="1:12" s="160" customFormat="1" x14ac:dyDescent="0.4">
      <c r="A20" s="155" t="s">
        <v>250</v>
      </c>
      <c r="B20" s="44">
        <f>+'[2]２月動向(20)'!B20-'[2]２月動向(10)'!B19</f>
        <v>1242</v>
      </c>
      <c r="C20" s="44">
        <f>+'[2]２月動向(20)'!C20-'[2]２月動向(10)'!C19</f>
        <v>1230</v>
      </c>
      <c r="D20" s="27">
        <f t="shared" si="0"/>
        <v>1.0097560975609756</v>
      </c>
      <c r="E20" s="156">
        <f t="shared" si="1"/>
        <v>12</v>
      </c>
      <c r="F20" s="44">
        <f>+'[2]２月動向(20)'!F20-'[2]２月動向(10)'!F19</f>
        <v>1500</v>
      </c>
      <c r="G20" s="44">
        <f>+'[2]２月動向(20)'!G20-'[2]２月動向(10)'!G19</f>
        <v>1350</v>
      </c>
      <c r="H20" s="27">
        <f t="shared" si="2"/>
        <v>1.1111111111111112</v>
      </c>
      <c r="I20" s="156">
        <f t="shared" si="3"/>
        <v>150</v>
      </c>
      <c r="J20" s="27">
        <f t="shared" si="4"/>
        <v>0.82799999999999996</v>
      </c>
      <c r="K20" s="27">
        <f t="shared" si="4"/>
        <v>0.91111111111111109</v>
      </c>
      <c r="L20" s="32">
        <f t="shared" si="5"/>
        <v>-8.3111111111111136E-2</v>
      </c>
    </row>
    <row r="21" spans="1:12" s="160" customFormat="1" x14ac:dyDescent="0.4">
      <c r="A21" s="155" t="s">
        <v>251</v>
      </c>
      <c r="B21" s="44">
        <f>+'[2]２月動向(20)'!B21-'[2]２月動向(10)'!B20</f>
        <v>1217</v>
      </c>
      <c r="C21" s="44">
        <f>+'[2]２月動向(20)'!C21-'[2]２月動向(10)'!C20</f>
        <v>1063</v>
      </c>
      <c r="D21" s="27">
        <f t="shared" si="0"/>
        <v>1.1448730009407337</v>
      </c>
      <c r="E21" s="156">
        <f t="shared" si="1"/>
        <v>154</v>
      </c>
      <c r="F21" s="44">
        <f>+'[2]２月動向(20)'!F21-'[2]２月動向(10)'!F20</f>
        <v>1500</v>
      </c>
      <c r="G21" s="44">
        <f>+'[2]２月動向(20)'!G21-'[2]２月動向(10)'!G20</f>
        <v>1500</v>
      </c>
      <c r="H21" s="27">
        <f t="shared" si="2"/>
        <v>1</v>
      </c>
      <c r="I21" s="156">
        <f t="shared" si="3"/>
        <v>0</v>
      </c>
      <c r="J21" s="27">
        <f t="shared" si="4"/>
        <v>0.81133333333333335</v>
      </c>
      <c r="K21" s="27">
        <f t="shared" si="4"/>
        <v>0.70866666666666667</v>
      </c>
      <c r="L21" s="32">
        <f t="shared" si="5"/>
        <v>0.10266666666666668</v>
      </c>
    </row>
    <row r="22" spans="1:12" s="160" customFormat="1" x14ac:dyDescent="0.4">
      <c r="A22" s="155" t="s">
        <v>252</v>
      </c>
      <c r="B22" s="44">
        <f>+'[2]２月動向(20)'!B22-'[2]２月動向(10)'!B21</f>
        <v>1058</v>
      </c>
      <c r="C22" s="44">
        <f>+'[2]２月動向(20)'!C22-'[2]２月動向(10)'!C21</f>
        <v>982</v>
      </c>
      <c r="D22" s="27">
        <f t="shared" si="0"/>
        <v>1.0773930753564154</v>
      </c>
      <c r="E22" s="156">
        <f t="shared" si="1"/>
        <v>76</v>
      </c>
      <c r="F22" s="44">
        <f>+'[2]２月動向(20)'!F22-'[2]２月動向(10)'!F21</f>
        <v>1500</v>
      </c>
      <c r="G22" s="44">
        <f>+'[2]２月動向(20)'!G22-'[2]２月動向(10)'!G21</f>
        <v>1500</v>
      </c>
      <c r="H22" s="27">
        <f t="shared" si="2"/>
        <v>1</v>
      </c>
      <c r="I22" s="156">
        <f t="shared" si="3"/>
        <v>0</v>
      </c>
      <c r="J22" s="27">
        <f t="shared" si="4"/>
        <v>0.70533333333333337</v>
      </c>
      <c r="K22" s="27">
        <f t="shared" si="4"/>
        <v>0.65466666666666662</v>
      </c>
      <c r="L22" s="32">
        <f t="shared" si="5"/>
        <v>5.0666666666666749E-2</v>
      </c>
    </row>
    <row r="23" spans="1:12" s="160" customFormat="1" x14ac:dyDescent="0.4">
      <c r="A23" s="155" t="s">
        <v>253</v>
      </c>
      <c r="B23" s="44">
        <f>+'[2]２月動向(20)'!B23-'[2]２月動向(10)'!B22</f>
        <v>797</v>
      </c>
      <c r="C23" s="44">
        <f>+'[2]２月動向(20)'!C23-'[2]２月動向(10)'!C22</f>
        <v>734</v>
      </c>
      <c r="D23" s="27">
        <f t="shared" si="0"/>
        <v>1.0858310626702998</v>
      </c>
      <c r="E23" s="156">
        <f t="shared" si="1"/>
        <v>63</v>
      </c>
      <c r="F23" s="44">
        <f>+'[2]２月動向(20)'!F23-'[2]２月動向(10)'!F22</f>
        <v>917</v>
      </c>
      <c r="G23" s="44">
        <f>+'[2]２月動向(20)'!G23-'[2]２月動向(10)'!G22</f>
        <v>900</v>
      </c>
      <c r="H23" s="27">
        <f t="shared" si="2"/>
        <v>1.018888888888889</v>
      </c>
      <c r="I23" s="156">
        <f t="shared" si="3"/>
        <v>17</v>
      </c>
      <c r="J23" s="27">
        <f t="shared" si="4"/>
        <v>0.86913849509269359</v>
      </c>
      <c r="K23" s="27">
        <f t="shared" si="4"/>
        <v>0.81555555555555559</v>
      </c>
      <c r="L23" s="32">
        <f t="shared" si="5"/>
        <v>5.3582939537137997E-2</v>
      </c>
    </row>
    <row r="24" spans="1:12" s="160" customFormat="1" x14ac:dyDescent="0.4">
      <c r="A24" s="155" t="s">
        <v>254</v>
      </c>
      <c r="B24" s="44">
        <f>+'[2]２月動向(20)'!B24-'[2]２月動向(10)'!B23</f>
        <v>206</v>
      </c>
      <c r="C24" s="44">
        <f>+'[2]２月動向(20)'!C24-'[2]２月動向(10)'!C23</f>
        <v>424</v>
      </c>
      <c r="D24" s="27">
        <f>+B24/C24</f>
        <v>0.48584905660377359</v>
      </c>
      <c r="E24" s="156">
        <f>+B24-C24</f>
        <v>-218</v>
      </c>
      <c r="F24" s="44">
        <f>+'[2]２月動向(20)'!F24-'[2]２月動向(10)'!F23</f>
        <v>600</v>
      </c>
      <c r="G24" s="44">
        <f>+'[2]２月動向(20)'!G24-'[2]２月動向(10)'!G23</f>
        <v>600</v>
      </c>
      <c r="H24" s="27">
        <f>+F24/G24</f>
        <v>1</v>
      </c>
      <c r="I24" s="156">
        <f>+F24-G24</f>
        <v>0</v>
      </c>
      <c r="J24" s="27">
        <f t="shared" si="4"/>
        <v>0.34333333333333332</v>
      </c>
      <c r="K24" s="27">
        <f t="shared" si="4"/>
        <v>0.70666666666666667</v>
      </c>
      <c r="L24" s="32">
        <f>+J24-K24</f>
        <v>-0.36333333333333334</v>
      </c>
    </row>
    <row r="25" spans="1:12" s="160" customFormat="1" x14ac:dyDescent="0.4">
      <c r="A25" s="155" t="s">
        <v>255</v>
      </c>
      <c r="B25" s="44">
        <f>+'[2]２月動向(20)'!B25-'[2]２月動向(10)'!B24</f>
        <v>1360</v>
      </c>
      <c r="C25" s="44">
        <f>+'[2]２月動向(20)'!C25-'[2]２月動向(10)'!C24</f>
        <v>1359</v>
      </c>
      <c r="D25" s="27">
        <f>+B25/C25</f>
        <v>1.0007358351729212</v>
      </c>
      <c r="E25" s="156">
        <f>+B25-C25</f>
        <v>1</v>
      </c>
      <c r="F25" s="44">
        <f>+'[2]２月動向(20)'!F25-'[2]２月動向(10)'!F24</f>
        <v>1500</v>
      </c>
      <c r="G25" s="44">
        <f>+'[2]２月動向(20)'!G25-'[2]２月動向(10)'!G24</f>
        <v>1500</v>
      </c>
      <c r="H25" s="27">
        <f>+F25/G25</f>
        <v>1</v>
      </c>
      <c r="I25" s="156">
        <f>+F25-G25</f>
        <v>0</v>
      </c>
      <c r="J25" s="27">
        <f t="shared" si="4"/>
        <v>0.90666666666666662</v>
      </c>
      <c r="K25" s="27">
        <f t="shared" si="4"/>
        <v>0.90600000000000003</v>
      </c>
      <c r="L25" s="32">
        <f>+J25-K25</f>
        <v>6.6666666666659324E-4</v>
      </c>
    </row>
    <row r="26" spans="1:12" s="160" customFormat="1" x14ac:dyDescent="0.4">
      <c r="A26" s="155" t="s">
        <v>256</v>
      </c>
      <c r="B26" s="44">
        <f>+'[2]２月動向(20)'!B26-'[2]２月動向(10)'!B25</f>
        <v>1156</v>
      </c>
      <c r="C26" s="44">
        <f>+'[2]２月動向(20)'!C26-'[2]２月動向(10)'!C25</f>
        <v>1178</v>
      </c>
      <c r="D26" s="27">
        <f>+B26/C26</f>
        <v>0.98132427843803061</v>
      </c>
      <c r="E26" s="156">
        <f>+B26-C26</f>
        <v>-22</v>
      </c>
      <c r="F26" s="44">
        <f>+'[2]２月動向(20)'!F26-'[2]２月動向(10)'!F25</f>
        <v>1350</v>
      </c>
      <c r="G26" s="44">
        <f>+'[2]２月動向(20)'!G26-'[2]２月動向(10)'!G25</f>
        <v>1500</v>
      </c>
      <c r="H26" s="27">
        <f>+F26/G26</f>
        <v>0.9</v>
      </c>
      <c r="I26" s="156">
        <f>+F26-G26</f>
        <v>-150</v>
      </c>
      <c r="J26" s="27">
        <f t="shared" si="4"/>
        <v>0.85629629629629633</v>
      </c>
      <c r="K26" s="27">
        <f t="shared" si="4"/>
        <v>0.78533333333333333</v>
      </c>
      <c r="L26" s="32">
        <f>+J26-K26</f>
        <v>7.0962962962963005E-2</v>
      </c>
    </row>
    <row r="27" spans="1:12" x14ac:dyDescent="0.4">
      <c r="A27" s="153" t="s">
        <v>257</v>
      </c>
      <c r="B27" s="47">
        <f>+'[2]２月動向(20)'!B27-'[2]２月動向(10)'!B26</f>
        <v>1298</v>
      </c>
      <c r="C27" s="47">
        <f>+'[2]２月動向(20)'!C27-'[2]２月動向(10)'!C26</f>
        <v>1369</v>
      </c>
      <c r="D27" s="25">
        <f>+B27/C27</f>
        <v>0.94813732651570493</v>
      </c>
      <c r="E27" s="154">
        <f>+B27-C27</f>
        <v>-71</v>
      </c>
      <c r="F27" s="47">
        <f>+'[2]２月動向(20)'!F27-'[2]２月動向(10)'!F26</f>
        <v>1500</v>
      </c>
      <c r="G27" s="47">
        <f>+'[2]２月動向(20)'!G27-'[2]２月動向(10)'!G26</f>
        <v>1500</v>
      </c>
      <c r="H27" s="25">
        <f>+F27/G27</f>
        <v>1</v>
      </c>
      <c r="I27" s="154">
        <f>+F27-G27</f>
        <v>0</v>
      </c>
      <c r="J27" s="25">
        <f t="shared" si="4"/>
        <v>0.86533333333333329</v>
      </c>
      <c r="K27" s="25">
        <f t="shared" si="4"/>
        <v>0.91266666666666663</v>
      </c>
      <c r="L27" s="24">
        <f>+J27-K27</f>
        <v>-4.7333333333333338E-2</v>
      </c>
    </row>
    <row r="28" spans="1:12" x14ac:dyDescent="0.4">
      <c r="A28" s="146" t="s">
        <v>89</v>
      </c>
      <c r="B28" s="48">
        <f>SUM(B29:B30)</f>
        <v>525</v>
      </c>
      <c r="C28" s="48">
        <f>SUM(C29:C30)</f>
        <v>556</v>
      </c>
      <c r="D28" s="31">
        <f t="shared" si="0"/>
        <v>0.94424460431654678</v>
      </c>
      <c r="E28" s="151">
        <f t="shared" si="1"/>
        <v>-31</v>
      </c>
      <c r="F28" s="48">
        <f>SUM(F29:F30)</f>
        <v>858</v>
      </c>
      <c r="G28" s="48">
        <f>SUM(G29:G30)</f>
        <v>780</v>
      </c>
      <c r="H28" s="31">
        <f t="shared" si="2"/>
        <v>1.1000000000000001</v>
      </c>
      <c r="I28" s="151">
        <f t="shared" si="3"/>
        <v>78</v>
      </c>
      <c r="J28" s="31">
        <f t="shared" si="4"/>
        <v>0.61188811188811187</v>
      </c>
      <c r="K28" s="31">
        <f t="shared" si="4"/>
        <v>0.71282051282051284</v>
      </c>
      <c r="L28" s="30">
        <f t="shared" si="5"/>
        <v>-0.10093240093240097</v>
      </c>
    </row>
    <row r="29" spans="1:12" x14ac:dyDescent="0.4">
      <c r="A29" s="153" t="s">
        <v>258</v>
      </c>
      <c r="B29" s="47">
        <f>+'[2]２月動向(20)'!B29-'[2]２月動向(10)'!B28</f>
        <v>286</v>
      </c>
      <c r="C29" s="47">
        <f>+'[2]２月動向(20)'!C29-'[2]２月動向(10)'!C28</f>
        <v>276</v>
      </c>
      <c r="D29" s="25">
        <f t="shared" si="0"/>
        <v>1.036231884057971</v>
      </c>
      <c r="E29" s="154">
        <f t="shared" si="1"/>
        <v>10</v>
      </c>
      <c r="F29" s="47">
        <f>+'[2]２月動向(20)'!F29-'[2]２月動向(10)'!F28</f>
        <v>468</v>
      </c>
      <c r="G29" s="47">
        <f>+'[2]２月動向(20)'!G29-'[2]２月動向(10)'!G28</f>
        <v>390</v>
      </c>
      <c r="H29" s="25">
        <f t="shared" si="2"/>
        <v>1.2</v>
      </c>
      <c r="I29" s="154">
        <f t="shared" si="3"/>
        <v>78</v>
      </c>
      <c r="J29" s="25">
        <f t="shared" si="4"/>
        <v>0.61111111111111116</v>
      </c>
      <c r="K29" s="25">
        <f t="shared" si="4"/>
        <v>0.70769230769230773</v>
      </c>
      <c r="L29" s="24">
        <f t="shared" si="5"/>
        <v>-9.6581196581196571E-2</v>
      </c>
    </row>
    <row r="30" spans="1:12" x14ac:dyDescent="0.4">
      <c r="A30" s="155" t="s">
        <v>259</v>
      </c>
      <c r="B30" s="44">
        <f>+'[2]２月動向(20)'!B30-'[2]２月動向(10)'!B29</f>
        <v>239</v>
      </c>
      <c r="C30" s="44">
        <f>+'[2]２月動向(20)'!C30-'[2]２月動向(10)'!C29</f>
        <v>280</v>
      </c>
      <c r="D30" s="27">
        <f t="shared" si="0"/>
        <v>0.85357142857142854</v>
      </c>
      <c r="E30" s="156">
        <f t="shared" si="1"/>
        <v>-41</v>
      </c>
      <c r="F30" s="44">
        <f>+'[2]２月動向(20)'!F30-'[2]２月動向(10)'!F29</f>
        <v>390</v>
      </c>
      <c r="G30" s="44">
        <f>+'[2]２月動向(20)'!G30-'[2]２月動向(10)'!G29</f>
        <v>390</v>
      </c>
      <c r="H30" s="27">
        <f t="shared" si="2"/>
        <v>1</v>
      </c>
      <c r="I30" s="156">
        <f t="shared" si="3"/>
        <v>0</v>
      </c>
      <c r="J30" s="27">
        <f t="shared" si="4"/>
        <v>0.61282051282051286</v>
      </c>
      <c r="K30" s="27">
        <f t="shared" si="4"/>
        <v>0.71794871794871795</v>
      </c>
      <c r="L30" s="32">
        <f t="shared" si="5"/>
        <v>-0.10512820512820509</v>
      </c>
    </row>
    <row r="31" spans="1:12" s="150" customFormat="1" x14ac:dyDescent="0.4">
      <c r="A31" s="148" t="s">
        <v>93</v>
      </c>
      <c r="B31" s="43">
        <f>SUM(B32:B49)</f>
        <v>87335</v>
      </c>
      <c r="C31" s="43">
        <f>SUM(C32:C49)</f>
        <v>84136</v>
      </c>
      <c r="D31" s="20">
        <f t="shared" si="0"/>
        <v>1.0380217742702291</v>
      </c>
      <c r="E31" s="149">
        <f t="shared" si="1"/>
        <v>3199</v>
      </c>
      <c r="F31" s="43">
        <f>SUM(F32:F49)</f>
        <v>114628</v>
      </c>
      <c r="G31" s="43">
        <f>SUM(G32:G49)</f>
        <v>110414</v>
      </c>
      <c r="H31" s="20">
        <f t="shared" si="2"/>
        <v>1.0381654500335102</v>
      </c>
      <c r="I31" s="149">
        <f t="shared" si="3"/>
        <v>4214</v>
      </c>
      <c r="J31" s="20">
        <f t="shared" si="4"/>
        <v>0.76189936141256931</v>
      </c>
      <c r="K31" s="20">
        <f t="shared" si="4"/>
        <v>0.76200481822957233</v>
      </c>
      <c r="L31" s="33">
        <f t="shared" si="5"/>
        <v>-1.0545681700302456E-4</v>
      </c>
    </row>
    <row r="32" spans="1:12" x14ac:dyDescent="0.4">
      <c r="A32" s="155" t="s">
        <v>82</v>
      </c>
      <c r="B32" s="44">
        <f>+'[2]２月動向(20)'!B32-'[2]２月動向(10)'!B31</f>
        <v>33385</v>
      </c>
      <c r="C32" s="44">
        <f>+'[2]２月動向(20)'!C32-'[2]２月動向(10)'!C31</f>
        <v>32777</v>
      </c>
      <c r="D32" s="27">
        <f t="shared" si="0"/>
        <v>1.0185495927021997</v>
      </c>
      <c r="E32" s="156">
        <f t="shared" si="1"/>
        <v>608</v>
      </c>
      <c r="F32" s="44">
        <f>+'[2]２月動向(20)'!F32-'[2]２月動向(10)'!F31</f>
        <v>42674</v>
      </c>
      <c r="G32" s="44">
        <f>+'[2]２月動向(20)'!G32-'[2]２月動向(10)'!G31</f>
        <v>41874</v>
      </c>
      <c r="H32" s="27">
        <f t="shared" si="2"/>
        <v>1.0191049338491664</v>
      </c>
      <c r="I32" s="156">
        <f t="shared" si="3"/>
        <v>800</v>
      </c>
      <c r="J32" s="27">
        <f t="shared" si="4"/>
        <v>0.78232647513708586</v>
      </c>
      <c r="K32" s="27">
        <f t="shared" si="4"/>
        <v>0.78275302096766486</v>
      </c>
      <c r="L32" s="32">
        <f t="shared" si="5"/>
        <v>-4.2654583057899487E-4</v>
      </c>
    </row>
    <row r="33" spans="1:12" x14ac:dyDescent="0.4">
      <c r="A33" s="155" t="s">
        <v>260</v>
      </c>
      <c r="B33" s="44">
        <f>+'[2]２月動向(20)'!B33-'[2]２月動向(10)'!B32</f>
        <v>10295</v>
      </c>
      <c r="C33" s="44">
        <f>+'[2]２月動向(20)'!C33-'[2]２月動向(10)'!C32</f>
        <v>7538</v>
      </c>
      <c r="D33" s="27">
        <f t="shared" si="0"/>
        <v>1.3657468824621917</v>
      </c>
      <c r="E33" s="156">
        <f t="shared" si="1"/>
        <v>2757</v>
      </c>
      <c r="F33" s="44">
        <f>+'[2]２月動向(20)'!F33-'[2]２月動向(10)'!F32</f>
        <v>11825</v>
      </c>
      <c r="G33" s="44">
        <f>+'[2]２月動向(20)'!G33-'[2]２月動向(10)'!G32</f>
        <v>8570</v>
      </c>
      <c r="H33" s="27">
        <f t="shared" si="2"/>
        <v>1.3798133022170362</v>
      </c>
      <c r="I33" s="156">
        <f t="shared" si="3"/>
        <v>3255</v>
      </c>
      <c r="J33" s="27">
        <f t="shared" si="4"/>
        <v>0.87061310782241019</v>
      </c>
      <c r="K33" s="27">
        <f t="shared" si="4"/>
        <v>0.87957992998833134</v>
      </c>
      <c r="L33" s="32">
        <f t="shared" si="5"/>
        <v>-8.9668221659211511E-3</v>
      </c>
    </row>
    <row r="34" spans="1:12" x14ac:dyDescent="0.4">
      <c r="A34" s="155" t="s">
        <v>261</v>
      </c>
      <c r="B34" s="44">
        <f>+'[2]２月動向(20)'!B34-'[2]２月動向(10)'!B33</f>
        <v>4119</v>
      </c>
      <c r="C34" s="44">
        <f>+'[2]２月動向(20)'!C34-'[2]２月動向(10)'!C33</f>
        <v>5078</v>
      </c>
      <c r="D34" s="27">
        <f t="shared" si="0"/>
        <v>0.81114612051988977</v>
      </c>
      <c r="E34" s="156">
        <f t="shared" si="1"/>
        <v>-959</v>
      </c>
      <c r="F34" s="44">
        <f>+'[2]２月動向(20)'!F34-'[2]２月動向(10)'!F33</f>
        <v>5760</v>
      </c>
      <c r="G34" s="44">
        <f>+'[2]２月動向(20)'!G34-'[2]２月動向(10)'!G33</f>
        <v>7089</v>
      </c>
      <c r="H34" s="27">
        <f t="shared" si="2"/>
        <v>0.81252644942869234</v>
      </c>
      <c r="I34" s="156">
        <f t="shared" si="3"/>
        <v>-1329</v>
      </c>
      <c r="J34" s="27">
        <f t="shared" si="4"/>
        <v>0.71510416666666665</v>
      </c>
      <c r="K34" s="27">
        <f t="shared" si="4"/>
        <v>0.71632106079842006</v>
      </c>
      <c r="L34" s="32">
        <f t="shared" si="5"/>
        <v>-1.2168941317534099E-3</v>
      </c>
    </row>
    <row r="35" spans="1:12" x14ac:dyDescent="0.4">
      <c r="A35" s="155" t="s">
        <v>80</v>
      </c>
      <c r="B35" s="44">
        <f>+'[2]２月動向(20)'!B35-'[2]２月動向(10)'!B34</f>
        <v>13152</v>
      </c>
      <c r="C35" s="44">
        <f>+'[2]２月動向(20)'!C35-'[2]２月動向(10)'!C34</f>
        <v>12941</v>
      </c>
      <c r="D35" s="27">
        <f t="shared" si="0"/>
        <v>1.0163047677922881</v>
      </c>
      <c r="E35" s="156">
        <f t="shared" si="1"/>
        <v>211</v>
      </c>
      <c r="F35" s="44">
        <f>+'[2]２月動向(20)'!F35-'[2]２月動向(10)'!F34</f>
        <v>18367</v>
      </c>
      <c r="G35" s="44">
        <f>+'[2]２月動向(20)'!G35-'[2]２月動向(10)'!G34</f>
        <v>17760</v>
      </c>
      <c r="H35" s="27">
        <f t="shared" si="2"/>
        <v>1.034177927927928</v>
      </c>
      <c r="I35" s="156">
        <f t="shared" si="3"/>
        <v>607</v>
      </c>
      <c r="J35" s="27">
        <f t="shared" si="4"/>
        <v>0.7160668590406708</v>
      </c>
      <c r="K35" s="27">
        <f t="shared" si="4"/>
        <v>0.72865990990990992</v>
      </c>
      <c r="L35" s="32">
        <f t="shared" si="5"/>
        <v>-1.259305086923912E-2</v>
      </c>
    </row>
    <row r="36" spans="1:12" x14ac:dyDescent="0.4">
      <c r="A36" s="155" t="s">
        <v>81</v>
      </c>
      <c r="B36" s="44">
        <f>+'[2]２月動向(20)'!B36-'[2]２月動向(10)'!B35</f>
        <v>7830</v>
      </c>
      <c r="C36" s="44">
        <f>+'[2]２月動向(20)'!C36-'[2]２月動向(10)'!C35</f>
        <v>6869</v>
      </c>
      <c r="D36" s="27">
        <f t="shared" si="0"/>
        <v>1.1399039161449993</v>
      </c>
      <c r="E36" s="156">
        <f t="shared" si="1"/>
        <v>961</v>
      </c>
      <c r="F36" s="44">
        <f>+'[2]２月動向(20)'!F36-'[2]２月動向(10)'!F35</f>
        <v>10300</v>
      </c>
      <c r="G36" s="44">
        <f>+'[2]２月動向(20)'!G36-'[2]２月動向(10)'!G35</f>
        <v>9341</v>
      </c>
      <c r="H36" s="27">
        <f t="shared" si="2"/>
        <v>1.1026656674874211</v>
      </c>
      <c r="I36" s="156">
        <f t="shared" si="3"/>
        <v>959</v>
      </c>
      <c r="J36" s="27">
        <f t="shared" ref="J36:K49" si="6">+B36/F36</f>
        <v>0.76019417475728157</v>
      </c>
      <c r="K36" s="27">
        <f t="shared" si="6"/>
        <v>0.7353602398030189</v>
      </c>
      <c r="L36" s="32">
        <f t="shared" si="5"/>
        <v>2.4833934954262671E-2</v>
      </c>
    </row>
    <row r="37" spans="1:12" x14ac:dyDescent="0.4">
      <c r="A37" s="155" t="s">
        <v>79</v>
      </c>
      <c r="B37" s="44">
        <f>+'[2]２月動向(20)'!B37-'[2]２月動向(10)'!B36</f>
        <v>2229</v>
      </c>
      <c r="C37" s="44">
        <f>+'[2]２月動向(20)'!C37-'[2]２月動向(10)'!C36</f>
        <v>2345</v>
      </c>
      <c r="D37" s="27">
        <f t="shared" si="0"/>
        <v>0.95053304904051172</v>
      </c>
      <c r="E37" s="156">
        <f t="shared" si="1"/>
        <v>-116</v>
      </c>
      <c r="F37" s="44">
        <f>+'[2]２月動向(20)'!F37-'[2]２月動向(10)'!F36</f>
        <v>2686</v>
      </c>
      <c r="G37" s="44">
        <f>+'[2]２月動向(20)'!G37-'[2]２月動向(10)'!G36</f>
        <v>2880</v>
      </c>
      <c r="H37" s="27">
        <f t="shared" si="2"/>
        <v>0.93263888888888891</v>
      </c>
      <c r="I37" s="156">
        <f t="shared" si="3"/>
        <v>-194</v>
      </c>
      <c r="J37" s="27">
        <f t="shared" si="6"/>
        <v>0.82985852568875651</v>
      </c>
      <c r="K37" s="27">
        <f t="shared" si="6"/>
        <v>0.81423611111111116</v>
      </c>
      <c r="L37" s="32">
        <f t="shared" si="5"/>
        <v>1.5622414577645349E-2</v>
      </c>
    </row>
    <row r="38" spans="1:12" x14ac:dyDescent="0.4">
      <c r="A38" s="155" t="s">
        <v>78</v>
      </c>
      <c r="B38" s="44">
        <f>+'[2]２月動向(20)'!B39-'[2]２月動向(10)'!B38</f>
        <v>2270</v>
      </c>
      <c r="C38" s="44">
        <f>+'[2]２月動向(20)'!C39-'[2]２月動向(10)'!C38</f>
        <v>2385</v>
      </c>
      <c r="D38" s="27">
        <f t="shared" si="0"/>
        <v>0.95178197064989523</v>
      </c>
      <c r="E38" s="156">
        <f t="shared" si="1"/>
        <v>-115</v>
      </c>
      <c r="F38" s="44">
        <f>+'[2]２月動向(20)'!F39-'[2]２月動向(10)'!F38</f>
        <v>2880</v>
      </c>
      <c r="G38" s="44">
        <f>+'[2]２月動向(20)'!G39-'[2]２月動向(10)'!G38</f>
        <v>2880</v>
      </c>
      <c r="H38" s="27">
        <f t="shared" si="2"/>
        <v>1</v>
      </c>
      <c r="I38" s="156">
        <f t="shared" si="3"/>
        <v>0</v>
      </c>
      <c r="J38" s="27">
        <f t="shared" si="6"/>
        <v>0.78819444444444442</v>
      </c>
      <c r="K38" s="27">
        <f t="shared" si="6"/>
        <v>0.828125</v>
      </c>
      <c r="L38" s="32">
        <f t="shared" si="5"/>
        <v>-3.993055555555558E-2</v>
      </c>
    </row>
    <row r="39" spans="1:12" x14ac:dyDescent="0.4">
      <c r="A39" s="158" t="s">
        <v>77</v>
      </c>
      <c r="B39" s="45">
        <f>+'[2]２月動向(20)'!B40-'[2]２月動向(10)'!B39</f>
        <v>1677</v>
      </c>
      <c r="C39" s="45">
        <f>+'[2]２月動向(20)'!C40-'[2]２月動向(10)'!C39</f>
        <v>1926</v>
      </c>
      <c r="D39" s="23">
        <f t="shared" si="0"/>
        <v>0.87071651090342683</v>
      </c>
      <c r="E39" s="159">
        <f t="shared" si="1"/>
        <v>-249</v>
      </c>
      <c r="F39" s="45">
        <f>+'[2]２月動向(20)'!F40-'[2]２月動向(10)'!F39</f>
        <v>2880</v>
      </c>
      <c r="G39" s="45">
        <f>+'[2]２月動向(20)'!G40-'[2]２月動向(10)'!G39</f>
        <v>2880</v>
      </c>
      <c r="H39" s="23">
        <f t="shared" si="2"/>
        <v>1</v>
      </c>
      <c r="I39" s="159">
        <f t="shared" si="3"/>
        <v>0</v>
      </c>
      <c r="J39" s="23">
        <f t="shared" si="6"/>
        <v>0.58229166666666665</v>
      </c>
      <c r="K39" s="23">
        <f t="shared" si="6"/>
        <v>0.66874999999999996</v>
      </c>
      <c r="L39" s="22">
        <f t="shared" si="5"/>
        <v>-8.6458333333333304E-2</v>
      </c>
    </row>
    <row r="40" spans="1:12" x14ac:dyDescent="0.4">
      <c r="A40" s="155" t="s">
        <v>95</v>
      </c>
      <c r="B40" s="44">
        <f>+'[2]２月動向(20)'!B41-'[2]２月動向(10)'!B40</f>
        <v>859</v>
      </c>
      <c r="C40" s="44">
        <f>+'[2]２月動向(20)'!C41-'[2]２月動向(10)'!C40</f>
        <v>1037</v>
      </c>
      <c r="D40" s="27">
        <f t="shared" si="0"/>
        <v>0.82835101253616206</v>
      </c>
      <c r="E40" s="156">
        <f t="shared" si="1"/>
        <v>-178</v>
      </c>
      <c r="F40" s="44">
        <f>+'[2]２月動向(20)'!F41-'[2]２月動向(10)'!F40</f>
        <v>1660</v>
      </c>
      <c r="G40" s="44">
        <f>+'[2]２月動向(20)'!G41-'[2]２月動向(10)'!G40</f>
        <v>1660</v>
      </c>
      <c r="H40" s="27">
        <f t="shared" si="2"/>
        <v>1</v>
      </c>
      <c r="I40" s="156">
        <f t="shared" si="3"/>
        <v>0</v>
      </c>
      <c r="J40" s="27">
        <f t="shared" si="6"/>
        <v>0.51746987951807233</v>
      </c>
      <c r="K40" s="27">
        <f t="shared" si="6"/>
        <v>0.62469879518072291</v>
      </c>
      <c r="L40" s="32">
        <f t="shared" si="5"/>
        <v>-0.10722891566265058</v>
      </c>
    </row>
    <row r="41" spans="1:12" x14ac:dyDescent="0.4">
      <c r="A41" s="155" t="s">
        <v>92</v>
      </c>
      <c r="B41" s="44">
        <f>+'[2]２月動向(20)'!B42-'[2]２月動向(10)'!B41</f>
        <v>1731</v>
      </c>
      <c r="C41" s="44">
        <f>+'[2]２月動向(20)'!C42-'[2]２月動向(10)'!C41</f>
        <v>1767</v>
      </c>
      <c r="D41" s="27">
        <f t="shared" si="0"/>
        <v>0.97962648556876064</v>
      </c>
      <c r="E41" s="156">
        <f t="shared" si="1"/>
        <v>-36</v>
      </c>
      <c r="F41" s="44">
        <f>+'[2]２月動向(20)'!F42-'[2]２月動向(10)'!F41</f>
        <v>2880</v>
      </c>
      <c r="G41" s="44">
        <f>+'[2]２月動向(20)'!G42-'[2]２月動向(10)'!G41</f>
        <v>2880</v>
      </c>
      <c r="H41" s="27">
        <f t="shared" si="2"/>
        <v>1</v>
      </c>
      <c r="I41" s="156">
        <f t="shared" si="3"/>
        <v>0</v>
      </c>
      <c r="J41" s="27">
        <f t="shared" si="6"/>
        <v>0.6010416666666667</v>
      </c>
      <c r="K41" s="27">
        <f t="shared" si="6"/>
        <v>0.61354166666666665</v>
      </c>
      <c r="L41" s="32">
        <f t="shared" si="5"/>
        <v>-1.2499999999999956E-2</v>
      </c>
    </row>
    <row r="42" spans="1:12" x14ac:dyDescent="0.4">
      <c r="A42" s="155" t="s">
        <v>74</v>
      </c>
      <c r="B42" s="44">
        <f>+'[2]２月動向(20)'!B43-'[2]２月動向(10)'!B42</f>
        <v>3004</v>
      </c>
      <c r="C42" s="44">
        <f>+'[2]２月動向(20)'!C43-'[2]２月動向(10)'!C42</f>
        <v>2907</v>
      </c>
      <c r="D42" s="27">
        <f t="shared" si="0"/>
        <v>1.0333677330581355</v>
      </c>
      <c r="E42" s="156">
        <f t="shared" si="1"/>
        <v>97</v>
      </c>
      <c r="F42" s="44">
        <f>+'[2]２月動向(20)'!F43-'[2]２月動向(10)'!F42</f>
        <v>3822</v>
      </c>
      <c r="G42" s="44">
        <f>+'[2]２月動向(20)'!G43-'[2]２月動向(10)'!G42</f>
        <v>3780</v>
      </c>
      <c r="H42" s="27">
        <f t="shared" si="2"/>
        <v>1.0111111111111111</v>
      </c>
      <c r="I42" s="156">
        <f t="shared" si="3"/>
        <v>42</v>
      </c>
      <c r="J42" s="27">
        <f t="shared" si="6"/>
        <v>0.78597592883307166</v>
      </c>
      <c r="K42" s="27">
        <f t="shared" si="6"/>
        <v>0.76904761904761909</v>
      </c>
      <c r="L42" s="32">
        <f t="shared" si="5"/>
        <v>1.6928309785452567E-2</v>
      </c>
    </row>
    <row r="43" spans="1:12" x14ac:dyDescent="0.4">
      <c r="A43" s="155" t="s">
        <v>76</v>
      </c>
      <c r="B43" s="44">
        <f>+'[2]２月動向(20)'!B44-'[2]２月動向(10)'!B43</f>
        <v>959</v>
      </c>
      <c r="C43" s="44">
        <f>+'[2]２月動向(20)'!C44-'[2]２月動向(10)'!C43</f>
        <v>859</v>
      </c>
      <c r="D43" s="27">
        <f t="shared" si="0"/>
        <v>1.1164144353899883</v>
      </c>
      <c r="E43" s="156">
        <f t="shared" si="1"/>
        <v>100</v>
      </c>
      <c r="F43" s="44">
        <f>+'[2]２月動向(20)'!F44-'[2]２月動向(10)'!F43</f>
        <v>1309</v>
      </c>
      <c r="G43" s="44">
        <f>+'[2]２月動向(20)'!G44-'[2]２月動向(10)'!G43</f>
        <v>1260</v>
      </c>
      <c r="H43" s="27">
        <f t="shared" si="2"/>
        <v>1.038888888888889</v>
      </c>
      <c r="I43" s="156">
        <f t="shared" si="3"/>
        <v>49</v>
      </c>
      <c r="J43" s="27">
        <f t="shared" si="6"/>
        <v>0.73262032085561501</v>
      </c>
      <c r="K43" s="27">
        <f t="shared" si="6"/>
        <v>0.68174603174603177</v>
      </c>
      <c r="L43" s="32">
        <f t="shared" si="5"/>
        <v>5.0874289109583248E-2</v>
      </c>
    </row>
    <row r="44" spans="1:12" x14ac:dyDescent="0.4">
      <c r="A44" s="155" t="s">
        <v>75</v>
      </c>
      <c r="B44" s="44">
        <f>+'[2]２月動向(20)'!B45-'[2]２月動向(10)'!B44</f>
        <v>1033</v>
      </c>
      <c r="C44" s="44">
        <f>+'[2]２月動向(20)'!C45-'[2]２月動向(10)'!C44</f>
        <v>1051</v>
      </c>
      <c r="D44" s="27">
        <f t="shared" si="0"/>
        <v>0.98287345385347291</v>
      </c>
      <c r="E44" s="156">
        <f t="shared" si="1"/>
        <v>-18</v>
      </c>
      <c r="F44" s="44">
        <f>+'[2]２月動向(20)'!F45-'[2]２月動向(10)'!F44</f>
        <v>1260</v>
      </c>
      <c r="G44" s="44">
        <f>+'[2]２月動向(20)'!G45-'[2]２月動向(10)'!G44</f>
        <v>1260</v>
      </c>
      <c r="H44" s="27">
        <f t="shared" si="2"/>
        <v>1</v>
      </c>
      <c r="I44" s="156">
        <f t="shared" si="3"/>
        <v>0</v>
      </c>
      <c r="J44" s="27">
        <f t="shared" si="6"/>
        <v>0.81984126984126982</v>
      </c>
      <c r="K44" s="27">
        <f t="shared" si="6"/>
        <v>0.83412698412698416</v>
      </c>
      <c r="L44" s="32">
        <f t="shared" si="5"/>
        <v>-1.4285714285714346E-2</v>
      </c>
    </row>
    <row r="45" spans="1:12" x14ac:dyDescent="0.4">
      <c r="A45" s="155" t="s">
        <v>262</v>
      </c>
      <c r="B45" s="44">
        <f>+'[2]２月動向(20)'!B46-'[2]２月動向(10)'!B45</f>
        <v>945</v>
      </c>
      <c r="C45" s="44">
        <f>+'[2]２月動向(20)'!C46-'[2]２月動向(10)'!C45</f>
        <v>1099</v>
      </c>
      <c r="D45" s="27">
        <f t="shared" si="0"/>
        <v>0.85987261146496818</v>
      </c>
      <c r="E45" s="156">
        <f t="shared" si="1"/>
        <v>-154</v>
      </c>
      <c r="F45" s="44">
        <f>+'[2]２月動向(20)'!F46-'[2]２月動向(10)'!F45</f>
        <v>1288</v>
      </c>
      <c r="G45" s="44">
        <f>+'[2]２月動向(20)'!G46-'[2]２月動向(10)'!G45</f>
        <v>1260</v>
      </c>
      <c r="H45" s="27">
        <f t="shared" si="2"/>
        <v>1.0222222222222221</v>
      </c>
      <c r="I45" s="156">
        <f t="shared" si="3"/>
        <v>28</v>
      </c>
      <c r="J45" s="27">
        <f t="shared" si="6"/>
        <v>0.73369565217391308</v>
      </c>
      <c r="K45" s="27">
        <f t="shared" si="6"/>
        <v>0.87222222222222223</v>
      </c>
      <c r="L45" s="32">
        <f t="shared" si="5"/>
        <v>-0.13852657004830915</v>
      </c>
    </row>
    <row r="46" spans="1:12" x14ac:dyDescent="0.4">
      <c r="A46" s="155" t="s">
        <v>98</v>
      </c>
      <c r="B46" s="44">
        <f>+'[2]２月動向(20)'!B47-'[2]２月動向(10)'!B46</f>
        <v>1086</v>
      </c>
      <c r="C46" s="44">
        <f>+'[2]２月動向(20)'!C47-'[2]２月動向(10)'!C46</f>
        <v>1101</v>
      </c>
      <c r="D46" s="27">
        <f t="shared" si="0"/>
        <v>0.98637602179836514</v>
      </c>
      <c r="E46" s="156">
        <f t="shared" si="1"/>
        <v>-15</v>
      </c>
      <c r="F46" s="44">
        <f>+'[2]２月動向(20)'!F47-'[2]２月動向(10)'!F46</f>
        <v>1260</v>
      </c>
      <c r="G46" s="44">
        <f>+'[2]２月動向(20)'!G47-'[2]２月動向(10)'!G46</f>
        <v>1260</v>
      </c>
      <c r="H46" s="27">
        <f t="shared" si="2"/>
        <v>1</v>
      </c>
      <c r="I46" s="156">
        <f t="shared" si="3"/>
        <v>0</v>
      </c>
      <c r="J46" s="27">
        <f t="shared" si="6"/>
        <v>0.86190476190476195</v>
      </c>
      <c r="K46" s="27">
        <f t="shared" si="6"/>
        <v>0.87380952380952381</v>
      </c>
      <c r="L46" s="32">
        <f t="shared" si="5"/>
        <v>-1.1904761904761862E-2</v>
      </c>
    </row>
    <row r="47" spans="1:12" x14ac:dyDescent="0.4">
      <c r="A47" s="155" t="s">
        <v>263</v>
      </c>
      <c r="B47" s="44">
        <f>+'[2]２月動向(20)'!B48-'[2]２月動向(10)'!B47</f>
        <v>1037</v>
      </c>
      <c r="C47" s="44">
        <f>+'[2]２月動向(20)'!C48-'[2]２月動向(10)'!C47</f>
        <v>1027</v>
      </c>
      <c r="D47" s="27">
        <f>+B47/C47</f>
        <v>1.0097370983446934</v>
      </c>
      <c r="E47" s="156">
        <f>+B47-C47</f>
        <v>10</v>
      </c>
      <c r="F47" s="44">
        <f>+'[2]２月動向(20)'!F48-'[2]２月動向(10)'!F47</f>
        <v>1257</v>
      </c>
      <c r="G47" s="44">
        <f>+'[2]２月動向(20)'!G48-'[2]２月動向(10)'!G47</f>
        <v>1260</v>
      </c>
      <c r="H47" s="27">
        <f>+F47/G47</f>
        <v>0.99761904761904763</v>
      </c>
      <c r="I47" s="156">
        <f>+F47-G47</f>
        <v>-3</v>
      </c>
      <c r="J47" s="27">
        <f>+B47/F47</f>
        <v>0.82498011137629279</v>
      </c>
      <c r="K47" s="27">
        <f>+C47/G47</f>
        <v>0.81507936507936507</v>
      </c>
      <c r="L47" s="32">
        <f>+J47-K47</f>
        <v>9.9007462969277205E-3</v>
      </c>
    </row>
    <row r="48" spans="1:12" x14ac:dyDescent="0.4">
      <c r="A48" s="155" t="s">
        <v>264</v>
      </c>
      <c r="B48" s="44">
        <f>+'[2]２月動向(20)'!B49-'[2]２月動向(10)'!B48</f>
        <v>865</v>
      </c>
      <c r="C48" s="44">
        <f>+'[2]２月動向(20)'!C49-'[2]２月動向(10)'!C48</f>
        <v>764</v>
      </c>
      <c r="D48" s="27">
        <f>+B48/C48</f>
        <v>1.1321989528795811</v>
      </c>
      <c r="E48" s="156">
        <f>+B48-C48</f>
        <v>101</v>
      </c>
      <c r="F48" s="44">
        <f>+'[2]２月動向(20)'!F49-'[2]２月動向(10)'!F48</f>
        <v>1260</v>
      </c>
      <c r="G48" s="44">
        <f>+'[2]２月動向(20)'!G49-'[2]２月動向(10)'!G48</f>
        <v>1260</v>
      </c>
      <c r="H48" s="27">
        <f>+F48/G48</f>
        <v>1</v>
      </c>
      <c r="I48" s="156">
        <f>+F48-G48</f>
        <v>0</v>
      </c>
      <c r="J48" s="27">
        <f>+B48/F48</f>
        <v>0.68650793650793651</v>
      </c>
      <c r="K48" s="27">
        <f>+C48/G48</f>
        <v>0.6063492063492063</v>
      </c>
      <c r="L48" s="32">
        <f>+J48-K48</f>
        <v>8.0158730158730207E-2</v>
      </c>
    </row>
    <row r="49" spans="1:12" x14ac:dyDescent="0.4">
      <c r="A49" s="161" t="s">
        <v>265</v>
      </c>
      <c r="B49" s="40">
        <f>+'[2]２月動向(20)'!B50-'[2]２月動向(10)'!B49</f>
        <v>859</v>
      </c>
      <c r="C49" s="40">
        <f>+'[2]２月動向(20)'!C50-'[2]２月動向(10)'!C49</f>
        <v>665</v>
      </c>
      <c r="D49" s="36">
        <f t="shared" si="0"/>
        <v>1.2917293233082707</v>
      </c>
      <c r="E49" s="162">
        <f t="shared" si="1"/>
        <v>194</v>
      </c>
      <c r="F49" s="40">
        <f>+'[2]２月動向(20)'!F50-'[2]２月動向(10)'!F49</f>
        <v>1260</v>
      </c>
      <c r="G49" s="40">
        <f>+'[2]２月動向(20)'!G50-'[2]２月動向(10)'!G49</f>
        <v>1260</v>
      </c>
      <c r="H49" s="36">
        <f t="shared" si="2"/>
        <v>1</v>
      </c>
      <c r="I49" s="162">
        <f t="shared" si="3"/>
        <v>0</v>
      </c>
      <c r="J49" s="36">
        <f t="shared" si="6"/>
        <v>0.68174603174603177</v>
      </c>
      <c r="K49" s="36">
        <f t="shared" si="6"/>
        <v>0.52777777777777779</v>
      </c>
      <c r="L49" s="35">
        <f t="shared" si="5"/>
        <v>0.15396825396825398</v>
      </c>
    </row>
    <row r="50" spans="1:12" x14ac:dyDescent="0.4">
      <c r="C50" s="145"/>
      <c r="E50" s="14"/>
      <c r="G50" s="145"/>
      <c r="I50" s="14"/>
      <c r="K50" s="145"/>
    </row>
    <row r="51" spans="1:12" x14ac:dyDescent="0.4">
      <c r="C51" s="145"/>
      <c r="E51" s="14"/>
      <c r="G51" s="145"/>
      <c r="I51" s="14"/>
      <c r="K51" s="145"/>
    </row>
    <row r="52" spans="1:12" x14ac:dyDescent="0.4">
      <c r="C52" s="145"/>
      <c r="E52" s="14"/>
      <c r="G52" s="145"/>
      <c r="I52" s="14"/>
      <c r="K52" s="145"/>
    </row>
    <row r="53" spans="1:12" x14ac:dyDescent="0.4">
      <c r="C53" s="145"/>
      <c r="E53" s="14"/>
      <c r="G53" s="145"/>
      <c r="I53" s="14"/>
      <c r="K53" s="145"/>
    </row>
  </sheetData>
  <mergeCells count="14">
    <mergeCell ref="A2:A3"/>
    <mergeCell ref="B2:E3"/>
    <mergeCell ref="F2:I3"/>
    <mergeCell ref="J2:L3"/>
    <mergeCell ref="H4:I4"/>
    <mergeCell ref="J4:J5"/>
    <mergeCell ref="K4:K5"/>
    <mergeCell ref="L4:L5"/>
    <mergeCell ref="A4:A5"/>
    <mergeCell ref="B4:B5"/>
    <mergeCell ref="C4:C5"/>
    <mergeCell ref="D4:E4"/>
    <mergeCell ref="F4:F5"/>
    <mergeCell ref="G4:G5"/>
  </mergeCells>
  <phoneticPr fontId="3"/>
  <hyperlinks>
    <hyperlink ref="A1" location="'h17'!A1" display="'h17'!A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2" bestFit="1" customWidth="1"/>
    <col min="2" max="3" width="11.25" style="14" customWidth="1"/>
    <col min="4" max="5" width="11.25" style="12" customWidth="1"/>
    <col min="6" max="7" width="11.25" style="14" customWidth="1"/>
    <col min="8" max="9" width="11.25" style="12" customWidth="1"/>
    <col min="10" max="11" width="11.25" style="14" customWidth="1"/>
    <col min="12" max="12" width="11.25" style="12" customWidth="1"/>
    <col min="13" max="13" width="9" style="12" bestFit="1" customWidth="1"/>
    <col min="14" max="14" width="6.5" style="12" bestFit="1" customWidth="1"/>
    <col min="15" max="16384" width="15.75" style="12"/>
  </cols>
  <sheetData>
    <row r="1" spans="1:12" ht="18.75" x14ac:dyDescent="0.4">
      <c r="A1" s="190" t="str">
        <f>'h17'!A1</f>
        <v>平成17年</v>
      </c>
      <c r="B1" s="191"/>
      <c r="C1" s="191"/>
      <c r="D1" s="191"/>
      <c r="E1" s="192" t="str">
        <f ca="1">RIGHT(CELL("filename",$A$1),LEN(CELL("filename",$A$1))-FIND("]",CELL("filename",$A$1)))</f>
        <v>２月(下旬)</v>
      </c>
      <c r="F1" s="193" t="s">
        <v>70</v>
      </c>
      <c r="G1" s="194"/>
      <c r="H1" s="194"/>
      <c r="I1" s="195"/>
      <c r="J1" s="194"/>
      <c r="K1" s="194"/>
      <c r="L1" s="195"/>
    </row>
    <row r="2" spans="1:12" x14ac:dyDescent="0.4">
      <c r="A2" s="175"/>
      <c r="B2" s="184" t="s">
        <v>88</v>
      </c>
      <c r="C2" s="185"/>
      <c r="D2" s="185"/>
      <c r="E2" s="186"/>
      <c r="F2" s="184" t="s">
        <v>168</v>
      </c>
      <c r="G2" s="185"/>
      <c r="H2" s="185"/>
      <c r="I2" s="186"/>
      <c r="J2" s="184" t="s">
        <v>167</v>
      </c>
      <c r="K2" s="185"/>
      <c r="L2" s="186"/>
    </row>
    <row r="3" spans="1:12" x14ac:dyDescent="0.4">
      <c r="A3" s="176"/>
      <c r="B3" s="170"/>
      <c r="C3" s="171"/>
      <c r="D3" s="171"/>
      <c r="E3" s="172"/>
      <c r="F3" s="170"/>
      <c r="G3" s="171"/>
      <c r="H3" s="171"/>
      <c r="I3" s="172"/>
      <c r="J3" s="170"/>
      <c r="K3" s="171"/>
      <c r="L3" s="172"/>
    </row>
    <row r="4" spans="1:12" x14ac:dyDescent="0.4">
      <c r="A4" s="176"/>
      <c r="B4" s="177" t="s">
        <v>106</v>
      </c>
      <c r="C4" s="177" t="s">
        <v>176</v>
      </c>
      <c r="D4" s="176" t="s">
        <v>87</v>
      </c>
      <c r="E4" s="176"/>
      <c r="F4" s="173" t="str">
        <f>+B4</f>
        <v>(05'2/21～28)</v>
      </c>
      <c r="G4" s="173" t="str">
        <f>+C4</f>
        <v>(04'2/21～29)</v>
      </c>
      <c r="H4" s="176" t="s">
        <v>87</v>
      </c>
      <c r="I4" s="176"/>
      <c r="J4" s="173" t="str">
        <f>+B4</f>
        <v>(05'2/21～28)</v>
      </c>
      <c r="K4" s="173" t="str">
        <f>+C4</f>
        <v>(04'2/21～29)</v>
      </c>
      <c r="L4" s="174" t="s">
        <v>85</v>
      </c>
    </row>
    <row r="5" spans="1:12" s="15" customFormat="1" x14ac:dyDescent="0.4">
      <c r="A5" s="176"/>
      <c r="B5" s="177"/>
      <c r="C5" s="177"/>
      <c r="D5" s="107" t="s">
        <v>86</v>
      </c>
      <c r="E5" s="107" t="s">
        <v>85</v>
      </c>
      <c r="F5" s="173"/>
      <c r="G5" s="173"/>
      <c r="H5" s="107" t="s">
        <v>86</v>
      </c>
      <c r="I5" s="107" t="s">
        <v>85</v>
      </c>
      <c r="J5" s="173"/>
      <c r="K5" s="173"/>
      <c r="L5" s="175"/>
    </row>
    <row r="6" spans="1:12" s="13" customFormat="1" x14ac:dyDescent="0.4">
      <c r="A6" s="84" t="s">
        <v>97</v>
      </c>
      <c r="B6" s="43">
        <f>B7+B31</f>
        <v>135655</v>
      </c>
      <c r="C6" s="43">
        <f>C7+C31</f>
        <v>156526</v>
      </c>
      <c r="D6" s="20">
        <f t="shared" ref="D6:D49" si="0">+B6/C6</f>
        <v>0.86666112978035603</v>
      </c>
      <c r="E6" s="21">
        <f t="shared" ref="E6:E49" si="1">+B6-C6</f>
        <v>-20871</v>
      </c>
      <c r="F6" s="43">
        <f>+F7+F31</f>
        <v>177846</v>
      </c>
      <c r="G6" s="43">
        <f>+G7+G31</f>
        <v>189001</v>
      </c>
      <c r="H6" s="20">
        <f t="shared" ref="H6:H49" si="2">+F6/G6</f>
        <v>0.94097914825847484</v>
      </c>
      <c r="I6" s="21">
        <f t="shared" ref="I6:I49" si="3">+F6-G6</f>
        <v>-11155</v>
      </c>
      <c r="J6" s="20">
        <f t="shared" ref="J6:J49" si="4">+B6/F6</f>
        <v>0.76276666329296128</v>
      </c>
      <c r="K6" s="20">
        <f t="shared" ref="K6:K49" si="5">+C6/G6</f>
        <v>0.82817551229887676</v>
      </c>
      <c r="L6" s="33">
        <f t="shared" ref="L6:L49" si="6">+J6-K6</f>
        <v>-6.5408849005915481E-2</v>
      </c>
    </row>
    <row r="7" spans="1:12" s="13" customFormat="1" x14ac:dyDescent="0.4">
      <c r="A7" s="84" t="s">
        <v>84</v>
      </c>
      <c r="B7" s="43">
        <f>+B8+B15+B28</f>
        <v>66087</v>
      </c>
      <c r="C7" s="43">
        <f>+C8+C15+C28</f>
        <v>75258</v>
      </c>
      <c r="D7" s="20">
        <f t="shared" si="0"/>
        <v>0.87813920114805066</v>
      </c>
      <c r="E7" s="21">
        <f t="shared" si="1"/>
        <v>-9171</v>
      </c>
      <c r="F7" s="43">
        <f>+F8+F15+F28</f>
        <v>84883</v>
      </c>
      <c r="G7" s="43">
        <f>+G8+G15+G28</f>
        <v>89422</v>
      </c>
      <c r="H7" s="20">
        <f t="shared" si="2"/>
        <v>0.9492406790275324</v>
      </c>
      <c r="I7" s="21">
        <f t="shared" si="3"/>
        <v>-4539</v>
      </c>
      <c r="J7" s="20">
        <f t="shared" si="4"/>
        <v>0.77856579055876918</v>
      </c>
      <c r="K7" s="20">
        <f t="shared" si="5"/>
        <v>0.84160497416743085</v>
      </c>
      <c r="L7" s="33">
        <f t="shared" si="6"/>
        <v>-6.3039183608661675E-2</v>
      </c>
    </row>
    <row r="8" spans="1:12" s="121" customFormat="1" x14ac:dyDescent="0.4">
      <c r="A8" s="107" t="s">
        <v>91</v>
      </c>
      <c r="B8" s="48">
        <f>SUM(B9:B14)</f>
        <v>53970</v>
      </c>
      <c r="C8" s="48">
        <f>SUM(C9:C14)</f>
        <v>60936</v>
      </c>
      <c r="D8" s="31">
        <f t="shared" si="0"/>
        <v>0.88568333989759751</v>
      </c>
      <c r="E8" s="19">
        <f t="shared" si="1"/>
        <v>-6966</v>
      </c>
      <c r="F8" s="48">
        <f>SUM(F9:F14)</f>
        <v>69859</v>
      </c>
      <c r="G8" s="48">
        <f>SUM(G9:G14)</f>
        <v>72374</v>
      </c>
      <c r="H8" s="31">
        <f t="shared" si="2"/>
        <v>0.96524995164009175</v>
      </c>
      <c r="I8" s="19">
        <f t="shared" si="3"/>
        <v>-2515</v>
      </c>
      <c r="J8" s="31">
        <f t="shared" si="4"/>
        <v>0.77255614881403967</v>
      </c>
      <c r="K8" s="31">
        <f t="shared" si="5"/>
        <v>0.84195981982479895</v>
      </c>
      <c r="L8" s="30">
        <f t="shared" si="6"/>
        <v>-6.9403671010759282E-2</v>
      </c>
    </row>
    <row r="9" spans="1:12" x14ac:dyDescent="0.4">
      <c r="A9" s="88" t="s">
        <v>82</v>
      </c>
      <c r="B9" s="47">
        <f>+'２月(月間)'!B9-'[2]２月動向(20)'!B9</f>
        <v>28926</v>
      </c>
      <c r="C9" s="47">
        <f>+'２月(月間)'!C9-'[2]２月動向(20)'!C9</f>
        <v>34332</v>
      </c>
      <c r="D9" s="25">
        <f t="shared" si="0"/>
        <v>0.84253757427472908</v>
      </c>
      <c r="E9" s="26">
        <f t="shared" si="1"/>
        <v>-5406</v>
      </c>
      <c r="F9" s="47">
        <f>+'２月(月間)'!F9-'[2]２月動向(20)'!F9</f>
        <v>36939</v>
      </c>
      <c r="G9" s="47">
        <f>+'２月(月間)'!G9-'[2]２月動向(20)'!G9</f>
        <v>40104</v>
      </c>
      <c r="H9" s="25">
        <f t="shared" si="2"/>
        <v>0.92108019150209453</v>
      </c>
      <c r="I9" s="26">
        <f t="shared" si="3"/>
        <v>-3165</v>
      </c>
      <c r="J9" s="25">
        <f t="shared" si="4"/>
        <v>0.78307479899293431</v>
      </c>
      <c r="K9" s="25">
        <f t="shared" si="5"/>
        <v>0.85607420706163972</v>
      </c>
      <c r="L9" s="24">
        <f t="shared" si="6"/>
        <v>-7.2999408068705418E-2</v>
      </c>
    </row>
    <row r="10" spans="1:12" x14ac:dyDescent="0.4">
      <c r="A10" s="86" t="s">
        <v>83</v>
      </c>
      <c r="B10" s="44">
        <f>+'２月(月間)'!B10-'[2]２月動向(20)'!B10</f>
        <v>8368</v>
      </c>
      <c r="C10" s="44">
        <f>+'２月(月間)'!C10-'[2]２月動向(20)'!C10</f>
        <v>9704</v>
      </c>
      <c r="D10" s="27">
        <f t="shared" si="0"/>
        <v>0.86232481450948062</v>
      </c>
      <c r="E10" s="18">
        <f t="shared" si="1"/>
        <v>-1336</v>
      </c>
      <c r="F10" s="47">
        <f>+'２月(月間)'!F10-'[2]２月動向(20)'!F10</f>
        <v>10896</v>
      </c>
      <c r="G10" s="44">
        <f>+'２月(月間)'!G10-'[2]２月動向(20)'!G10</f>
        <v>10448</v>
      </c>
      <c r="H10" s="27">
        <f t="shared" si="2"/>
        <v>1.0428790199081164</v>
      </c>
      <c r="I10" s="18">
        <f t="shared" si="3"/>
        <v>448</v>
      </c>
      <c r="J10" s="27">
        <f t="shared" si="4"/>
        <v>0.76798825256975034</v>
      </c>
      <c r="K10" s="27">
        <f t="shared" si="5"/>
        <v>0.92879019908116389</v>
      </c>
      <c r="L10" s="32">
        <f t="shared" si="6"/>
        <v>-0.16080194651141355</v>
      </c>
    </row>
    <row r="11" spans="1:12" x14ac:dyDescent="0.4">
      <c r="A11" s="86" t="s">
        <v>96</v>
      </c>
      <c r="B11" s="44">
        <f>+'２月(月間)'!B11-'[2]２月動向(20)'!B11</f>
        <v>1812</v>
      </c>
      <c r="C11" s="44">
        <f>+'２月(月間)'!C11-'[2]２月動向(20)'!C11</f>
        <v>2149</v>
      </c>
      <c r="D11" s="27">
        <f t="shared" si="0"/>
        <v>0.84318287575616568</v>
      </c>
      <c r="E11" s="18">
        <f t="shared" si="1"/>
        <v>-337</v>
      </c>
      <c r="F11" s="44">
        <f>+'２月(月間)'!F11-'[2]２月動向(20)'!F11</f>
        <v>2160</v>
      </c>
      <c r="G11" s="44">
        <f>+'２月(月間)'!G11-'[2]２月動向(20)'!G11</f>
        <v>2430</v>
      </c>
      <c r="H11" s="27">
        <f t="shared" si="2"/>
        <v>0.88888888888888884</v>
      </c>
      <c r="I11" s="18">
        <f t="shared" si="3"/>
        <v>-270</v>
      </c>
      <c r="J11" s="27">
        <f t="shared" si="4"/>
        <v>0.83888888888888891</v>
      </c>
      <c r="K11" s="27">
        <f t="shared" si="5"/>
        <v>0.88436213991769552</v>
      </c>
      <c r="L11" s="32">
        <f t="shared" si="6"/>
        <v>-4.5473251028806616E-2</v>
      </c>
    </row>
    <row r="12" spans="1:12" x14ac:dyDescent="0.4">
      <c r="A12" s="86" t="s">
        <v>80</v>
      </c>
      <c r="B12" s="44">
        <f>+'２月(月間)'!B12-'[2]２月動向(20)'!B12</f>
        <v>6078</v>
      </c>
      <c r="C12" s="44">
        <f>+'２月(月間)'!C12-'[2]２月動向(20)'!C12</f>
        <v>7032</v>
      </c>
      <c r="D12" s="27">
        <f t="shared" si="0"/>
        <v>0.86433447098976113</v>
      </c>
      <c r="E12" s="18">
        <f t="shared" si="1"/>
        <v>-954</v>
      </c>
      <c r="F12" s="44">
        <f>+'２月(月間)'!F12-'[2]２月動向(20)'!F12</f>
        <v>7680</v>
      </c>
      <c r="G12" s="44">
        <f>+'２月(月間)'!G12-'[2]２月動向(20)'!G12</f>
        <v>8640</v>
      </c>
      <c r="H12" s="27">
        <f t="shared" si="2"/>
        <v>0.88888888888888884</v>
      </c>
      <c r="I12" s="18">
        <f t="shared" si="3"/>
        <v>-960</v>
      </c>
      <c r="J12" s="27">
        <f t="shared" si="4"/>
        <v>0.79140624999999998</v>
      </c>
      <c r="K12" s="27">
        <f t="shared" si="5"/>
        <v>0.81388888888888888</v>
      </c>
      <c r="L12" s="32">
        <f t="shared" si="6"/>
        <v>-2.2482638888888906E-2</v>
      </c>
    </row>
    <row r="13" spans="1:12" x14ac:dyDescent="0.4">
      <c r="A13" s="86" t="s">
        <v>171</v>
      </c>
      <c r="B13" s="44">
        <f>+'２月(月間)'!B13-'[2]２月動向(20)'!B13</f>
        <v>5603</v>
      </c>
      <c r="C13" s="44">
        <f>+'２月(月間)'!C13-'[2]２月動向(20)'!C13</f>
        <v>5885</v>
      </c>
      <c r="D13" s="27">
        <f t="shared" si="0"/>
        <v>0.95208156329651661</v>
      </c>
      <c r="E13" s="18">
        <f t="shared" si="1"/>
        <v>-282</v>
      </c>
      <c r="F13" s="44">
        <f>+'２月(月間)'!F13-'[2]２月動向(20)'!F13</f>
        <v>7680</v>
      </c>
      <c r="G13" s="44">
        <f>+'２月(月間)'!G13-'[2]２月動向(20)'!G13</f>
        <v>8862</v>
      </c>
      <c r="H13" s="27">
        <f t="shared" si="2"/>
        <v>0.86662153012863918</v>
      </c>
      <c r="I13" s="18">
        <f t="shared" si="3"/>
        <v>-1182</v>
      </c>
      <c r="J13" s="27">
        <f t="shared" si="4"/>
        <v>0.72955729166666672</v>
      </c>
      <c r="K13" s="27">
        <f t="shared" si="5"/>
        <v>0.66407131573008349</v>
      </c>
      <c r="L13" s="32">
        <f t="shared" si="6"/>
        <v>6.5485975936583229E-2</v>
      </c>
    </row>
    <row r="14" spans="1:12" x14ac:dyDescent="0.4">
      <c r="A14" s="89" t="s">
        <v>165</v>
      </c>
      <c r="B14" s="44">
        <f>+'２月(月間)'!B14-'[2]２月動向(20)'!B14</f>
        <v>3183</v>
      </c>
      <c r="C14" s="44">
        <f>+'２月(月間)'!C14-'[2]２月動向(20)'!C14</f>
        <v>1834</v>
      </c>
      <c r="D14" s="27">
        <f t="shared" si="0"/>
        <v>1.7355507088331517</v>
      </c>
      <c r="E14" s="18">
        <f t="shared" si="1"/>
        <v>1349</v>
      </c>
      <c r="F14" s="44">
        <f>+'２月(月間)'!F14-'[2]２月動向(20)'!F14</f>
        <v>4504</v>
      </c>
      <c r="G14" s="44">
        <f>+'２月(月間)'!G14-'[2]２月動向(20)'!G14</f>
        <v>1890</v>
      </c>
      <c r="H14" s="27">
        <f t="shared" si="2"/>
        <v>2.3830687830687829</v>
      </c>
      <c r="I14" s="18">
        <f t="shared" si="3"/>
        <v>2614</v>
      </c>
      <c r="J14" s="27">
        <f t="shared" si="4"/>
        <v>0.70670515097690945</v>
      </c>
      <c r="K14" s="27">
        <f t="shared" si="5"/>
        <v>0.97037037037037033</v>
      </c>
      <c r="L14" s="32">
        <f t="shared" si="6"/>
        <v>-0.26366521939346088</v>
      </c>
    </row>
    <row r="15" spans="1:12" x14ac:dyDescent="0.4">
      <c r="A15" s="107" t="s">
        <v>90</v>
      </c>
      <c r="B15" s="48">
        <f>SUM(B16:B27)</f>
        <v>11620</v>
      </c>
      <c r="C15" s="48">
        <f>SUM(C16:C27)</f>
        <v>13676</v>
      </c>
      <c r="D15" s="31">
        <f t="shared" si="0"/>
        <v>0.84966364434045039</v>
      </c>
      <c r="E15" s="19">
        <f t="shared" si="1"/>
        <v>-2056</v>
      </c>
      <c r="F15" s="48">
        <f>SUM(F16:F27)</f>
        <v>14400</v>
      </c>
      <c r="G15" s="48">
        <f>SUM(G16:G27)</f>
        <v>16268</v>
      </c>
      <c r="H15" s="31">
        <f t="shared" si="2"/>
        <v>0.88517334644701251</v>
      </c>
      <c r="I15" s="19">
        <f t="shared" si="3"/>
        <v>-1868</v>
      </c>
      <c r="J15" s="31">
        <f t="shared" si="4"/>
        <v>0.80694444444444446</v>
      </c>
      <c r="K15" s="31">
        <f t="shared" si="5"/>
        <v>0.84066879763953772</v>
      </c>
      <c r="L15" s="30">
        <f t="shared" si="6"/>
        <v>-3.372435319509326E-2</v>
      </c>
    </row>
    <row r="16" spans="1:12" x14ac:dyDescent="0.4">
      <c r="A16" s="87" t="s">
        <v>164</v>
      </c>
      <c r="B16" s="45">
        <f>+'２月(月間)'!B16-'[2]２月動向(20)'!B16</f>
        <v>972</v>
      </c>
      <c r="C16" s="45">
        <f>+'２月(月間)'!C16-'[2]２月動向(20)'!C16</f>
        <v>1073</v>
      </c>
      <c r="D16" s="23">
        <f t="shared" si="0"/>
        <v>0.90587138863000927</v>
      </c>
      <c r="E16" s="17">
        <f t="shared" si="1"/>
        <v>-101</v>
      </c>
      <c r="F16" s="45">
        <f>+'２月(月間)'!F16-'[2]２月動向(20)'!F16</f>
        <v>1200</v>
      </c>
      <c r="G16" s="45">
        <f>+'２月(月間)'!G16-'[2]２月動向(20)'!G16</f>
        <v>1350</v>
      </c>
      <c r="H16" s="23">
        <f t="shared" si="2"/>
        <v>0.88888888888888884</v>
      </c>
      <c r="I16" s="17">
        <f t="shared" si="3"/>
        <v>-150</v>
      </c>
      <c r="J16" s="23">
        <f t="shared" si="4"/>
        <v>0.81</v>
      </c>
      <c r="K16" s="23">
        <f t="shared" si="5"/>
        <v>0.79481481481481486</v>
      </c>
      <c r="L16" s="22">
        <f t="shared" si="6"/>
        <v>1.518518518518519E-2</v>
      </c>
    </row>
    <row r="17" spans="1:12" s="120" customFormat="1" x14ac:dyDescent="0.4">
      <c r="A17" s="86" t="s">
        <v>163</v>
      </c>
      <c r="B17" s="44">
        <f>+'２月(月間)'!B17-'[2]２月動向(20)'!B17</f>
        <v>1017</v>
      </c>
      <c r="C17" s="44">
        <f>+'２月(月間)'!C17-'[2]２月動向(20)'!C17</f>
        <v>1217</v>
      </c>
      <c r="D17" s="27">
        <f t="shared" si="0"/>
        <v>0.8356614626129828</v>
      </c>
      <c r="E17" s="18">
        <f t="shared" si="1"/>
        <v>-200</v>
      </c>
      <c r="F17" s="44">
        <f>+'２月(月間)'!F17-'[2]２月動向(20)'!F17</f>
        <v>1200</v>
      </c>
      <c r="G17" s="44">
        <f>+'２月(月間)'!G17-'[2]２月動向(20)'!G17</f>
        <v>1350</v>
      </c>
      <c r="H17" s="27">
        <f t="shared" si="2"/>
        <v>0.88888888888888884</v>
      </c>
      <c r="I17" s="18">
        <f t="shared" si="3"/>
        <v>-150</v>
      </c>
      <c r="J17" s="27">
        <f t="shared" si="4"/>
        <v>0.84750000000000003</v>
      </c>
      <c r="K17" s="27">
        <f t="shared" si="5"/>
        <v>0.90148148148148144</v>
      </c>
      <c r="L17" s="32">
        <f t="shared" si="6"/>
        <v>-5.3981481481481408E-2</v>
      </c>
    </row>
    <row r="18" spans="1:12" s="120" customFormat="1" x14ac:dyDescent="0.4">
      <c r="A18" s="86" t="s">
        <v>162</v>
      </c>
      <c r="B18" s="44">
        <f>+'２月(月間)'!B18-'[2]２月動向(20)'!B18</f>
        <v>882</v>
      </c>
      <c r="C18" s="44">
        <f>+'２月(月間)'!C18-'[2]２月動向(20)'!C18</f>
        <v>944</v>
      </c>
      <c r="D18" s="27">
        <f t="shared" si="0"/>
        <v>0.93432203389830504</v>
      </c>
      <c r="E18" s="18">
        <f t="shared" si="1"/>
        <v>-62</v>
      </c>
      <c r="F18" s="44">
        <f>+'２月(月間)'!F18-'[2]２月動向(20)'!F18</f>
        <v>1200</v>
      </c>
      <c r="G18" s="44">
        <f>+'２月(月間)'!G18-'[2]２月動向(20)'!G18</f>
        <v>1350</v>
      </c>
      <c r="H18" s="27">
        <f t="shared" si="2"/>
        <v>0.88888888888888884</v>
      </c>
      <c r="I18" s="18">
        <f t="shared" si="3"/>
        <v>-150</v>
      </c>
      <c r="J18" s="27">
        <f t="shared" si="4"/>
        <v>0.73499999999999999</v>
      </c>
      <c r="K18" s="27">
        <f t="shared" si="5"/>
        <v>0.69925925925925925</v>
      </c>
      <c r="L18" s="32">
        <f t="shared" si="6"/>
        <v>3.574074074074074E-2</v>
      </c>
    </row>
    <row r="19" spans="1:12" s="120" customFormat="1" x14ac:dyDescent="0.4">
      <c r="A19" s="86" t="s">
        <v>161</v>
      </c>
      <c r="B19" s="44">
        <f>+'２月(月間)'!B19-'[2]２月動向(20)'!B19</f>
        <v>1977</v>
      </c>
      <c r="C19" s="44">
        <f>+'２月(月間)'!C19-'[2]２月動向(20)'!C19</f>
        <v>2217</v>
      </c>
      <c r="D19" s="27">
        <f t="shared" si="0"/>
        <v>0.89174560216508791</v>
      </c>
      <c r="E19" s="18">
        <f t="shared" si="1"/>
        <v>-240</v>
      </c>
      <c r="F19" s="44">
        <f>+'２月(月間)'!F19-'[2]２月動向(20)'!F19</f>
        <v>2400</v>
      </c>
      <c r="G19" s="44">
        <f>+'２月(月間)'!G19-'[2]２月動向(20)'!G19</f>
        <v>2717</v>
      </c>
      <c r="H19" s="27">
        <f t="shared" si="2"/>
        <v>0.88332719911667279</v>
      </c>
      <c r="I19" s="18">
        <f t="shared" si="3"/>
        <v>-317</v>
      </c>
      <c r="J19" s="27">
        <f t="shared" si="4"/>
        <v>0.82374999999999998</v>
      </c>
      <c r="K19" s="27">
        <f t="shared" si="5"/>
        <v>0.81597350018402648</v>
      </c>
      <c r="L19" s="32">
        <f t="shared" si="6"/>
        <v>7.7764998159735033E-3</v>
      </c>
    </row>
    <row r="20" spans="1:12" s="120" customFormat="1" x14ac:dyDescent="0.4">
      <c r="A20" s="86" t="s">
        <v>160</v>
      </c>
      <c r="B20" s="44">
        <f>+'２月(月間)'!B20-'[2]２月動向(20)'!B20</f>
        <v>1057</v>
      </c>
      <c r="C20" s="44">
        <f>+'２月(月間)'!C20-'[2]２月動向(20)'!C20</f>
        <v>1256</v>
      </c>
      <c r="D20" s="27">
        <f t="shared" si="0"/>
        <v>0.84156050955414008</v>
      </c>
      <c r="E20" s="18">
        <f t="shared" si="1"/>
        <v>-199</v>
      </c>
      <c r="F20" s="44">
        <f>+'２月(月間)'!F20-'[2]２月動向(20)'!F20</f>
        <v>1200</v>
      </c>
      <c r="G20" s="44">
        <f>+'２月(月間)'!G20-'[2]２月動向(20)'!G20</f>
        <v>1384</v>
      </c>
      <c r="H20" s="27">
        <f t="shared" si="2"/>
        <v>0.86705202312138729</v>
      </c>
      <c r="I20" s="18">
        <f t="shared" si="3"/>
        <v>-184</v>
      </c>
      <c r="J20" s="27">
        <f t="shared" si="4"/>
        <v>0.88083333333333336</v>
      </c>
      <c r="K20" s="27">
        <f t="shared" si="5"/>
        <v>0.90751445086705207</v>
      </c>
      <c r="L20" s="32">
        <f t="shared" si="6"/>
        <v>-2.6681117533718712E-2</v>
      </c>
    </row>
    <row r="21" spans="1:12" s="120" customFormat="1" x14ac:dyDescent="0.4">
      <c r="A21" s="86" t="s">
        <v>159</v>
      </c>
      <c r="B21" s="44">
        <f>+'２月(月間)'!B21-'[2]２月動向(20)'!B21</f>
        <v>888</v>
      </c>
      <c r="C21" s="44">
        <f>+'２月(月間)'!C21-'[2]２月動向(20)'!C21</f>
        <v>1114</v>
      </c>
      <c r="D21" s="27">
        <f t="shared" si="0"/>
        <v>0.79712746858168759</v>
      </c>
      <c r="E21" s="18">
        <f t="shared" si="1"/>
        <v>-226</v>
      </c>
      <c r="F21" s="44">
        <f>+'２月(月間)'!F21-'[2]２月動向(20)'!F21</f>
        <v>1200</v>
      </c>
      <c r="G21" s="44">
        <f>+'２月(月間)'!G21-'[2]２月動向(20)'!G21</f>
        <v>1350</v>
      </c>
      <c r="H21" s="27">
        <f t="shared" si="2"/>
        <v>0.88888888888888884</v>
      </c>
      <c r="I21" s="18">
        <f t="shared" si="3"/>
        <v>-150</v>
      </c>
      <c r="J21" s="27">
        <f t="shared" si="4"/>
        <v>0.74</v>
      </c>
      <c r="K21" s="27">
        <f t="shared" si="5"/>
        <v>0.82518518518518513</v>
      </c>
      <c r="L21" s="32">
        <f t="shared" si="6"/>
        <v>-8.5185185185185142E-2</v>
      </c>
    </row>
    <row r="22" spans="1:12" s="120" customFormat="1" x14ac:dyDescent="0.4">
      <c r="A22" s="86" t="s">
        <v>158</v>
      </c>
      <c r="B22" s="44">
        <f>+'２月(月間)'!B22-'[2]２月動向(20)'!B22</f>
        <v>955</v>
      </c>
      <c r="C22" s="44">
        <f>+'２月(月間)'!C22-'[2]２月動向(20)'!C22</f>
        <v>1089</v>
      </c>
      <c r="D22" s="27">
        <f t="shared" si="0"/>
        <v>0.87695133149678606</v>
      </c>
      <c r="E22" s="18">
        <f t="shared" si="1"/>
        <v>-134</v>
      </c>
      <c r="F22" s="44">
        <f>+'２月(月間)'!F22-'[2]２月動向(20)'!F22</f>
        <v>1200</v>
      </c>
      <c r="G22" s="44">
        <f>+'２月(月間)'!G22-'[2]２月動向(20)'!G22</f>
        <v>1350</v>
      </c>
      <c r="H22" s="27">
        <f t="shared" si="2"/>
        <v>0.88888888888888884</v>
      </c>
      <c r="I22" s="18">
        <f t="shared" si="3"/>
        <v>-150</v>
      </c>
      <c r="J22" s="123">
        <f t="shared" si="4"/>
        <v>0.79583333333333328</v>
      </c>
      <c r="K22" s="122">
        <f t="shared" si="5"/>
        <v>0.80666666666666664</v>
      </c>
      <c r="L22" s="32">
        <f t="shared" si="6"/>
        <v>-1.0833333333333361E-2</v>
      </c>
    </row>
    <row r="23" spans="1:12" s="120" customFormat="1" x14ac:dyDescent="0.4">
      <c r="A23" s="86" t="s">
        <v>157</v>
      </c>
      <c r="B23" s="44">
        <f>+'２月(月間)'!B23-'[2]２月動向(20)'!B23</f>
        <v>484</v>
      </c>
      <c r="C23" s="44">
        <f>+'２月(月間)'!C23-'[2]２月動向(20)'!C23</f>
        <v>663</v>
      </c>
      <c r="D23" s="27">
        <f t="shared" si="0"/>
        <v>0.73001508295625939</v>
      </c>
      <c r="E23" s="18">
        <f t="shared" si="1"/>
        <v>-179</v>
      </c>
      <c r="F23" s="44">
        <f>+'２月(月間)'!F23-'[2]２月動向(20)'!F23</f>
        <v>600</v>
      </c>
      <c r="G23" s="44">
        <f>+'２月(月間)'!G23-'[2]２月動向(20)'!G23</f>
        <v>767</v>
      </c>
      <c r="H23" s="27">
        <f t="shared" si="2"/>
        <v>0.78226857887874834</v>
      </c>
      <c r="I23" s="18">
        <f t="shared" si="3"/>
        <v>-167</v>
      </c>
      <c r="J23" s="27">
        <f t="shared" si="4"/>
        <v>0.80666666666666664</v>
      </c>
      <c r="K23" s="27">
        <f t="shared" si="5"/>
        <v>0.86440677966101698</v>
      </c>
      <c r="L23" s="32">
        <f t="shared" si="6"/>
        <v>-5.7740112994350334E-2</v>
      </c>
    </row>
    <row r="24" spans="1:12" s="120" customFormat="1" x14ac:dyDescent="0.4">
      <c r="A24" s="86" t="s">
        <v>156</v>
      </c>
      <c r="B24" s="44">
        <f>+'２月(月間)'!B24-'[2]２月動向(20)'!B24</f>
        <v>360</v>
      </c>
      <c r="C24" s="44">
        <f>+'２月(月間)'!C24-'[2]２月動向(20)'!C24</f>
        <v>443</v>
      </c>
      <c r="D24" s="27">
        <f t="shared" si="0"/>
        <v>0.81264108352144471</v>
      </c>
      <c r="E24" s="18">
        <f t="shared" si="1"/>
        <v>-83</v>
      </c>
      <c r="F24" s="44">
        <f>+'２月(月間)'!F24-'[2]２月動向(20)'!F24</f>
        <v>600</v>
      </c>
      <c r="G24" s="44">
        <f>+'２月(月間)'!G24-'[2]２月動向(20)'!G24</f>
        <v>600</v>
      </c>
      <c r="H24" s="27">
        <f t="shared" si="2"/>
        <v>1</v>
      </c>
      <c r="I24" s="18">
        <f t="shared" si="3"/>
        <v>0</v>
      </c>
      <c r="J24" s="27">
        <f t="shared" si="4"/>
        <v>0.6</v>
      </c>
      <c r="K24" s="27">
        <f t="shared" si="5"/>
        <v>0.73833333333333329</v>
      </c>
      <c r="L24" s="32">
        <f t="shared" si="6"/>
        <v>-0.13833333333333331</v>
      </c>
    </row>
    <row r="25" spans="1:12" s="120" customFormat="1" x14ac:dyDescent="0.4">
      <c r="A25" s="86" t="s">
        <v>155</v>
      </c>
      <c r="B25" s="44">
        <f>+'２月(月間)'!B25-'[2]２月動向(20)'!B25</f>
        <v>1070</v>
      </c>
      <c r="C25" s="44">
        <f>+'２月(月間)'!C25-'[2]２月動向(20)'!C25</f>
        <v>1341</v>
      </c>
      <c r="D25" s="27">
        <f t="shared" si="0"/>
        <v>0.79791200596569722</v>
      </c>
      <c r="E25" s="18">
        <f t="shared" si="1"/>
        <v>-271</v>
      </c>
      <c r="F25" s="44">
        <f>+'２月(月間)'!F25-'[2]２月動向(20)'!F25</f>
        <v>1200</v>
      </c>
      <c r="G25" s="44">
        <f>+'２月(月間)'!G25-'[2]２月動向(20)'!G25</f>
        <v>1350</v>
      </c>
      <c r="H25" s="27">
        <f t="shared" si="2"/>
        <v>0.88888888888888884</v>
      </c>
      <c r="I25" s="18">
        <f t="shared" si="3"/>
        <v>-150</v>
      </c>
      <c r="J25" s="27">
        <f t="shared" si="4"/>
        <v>0.89166666666666672</v>
      </c>
      <c r="K25" s="27">
        <f t="shared" si="5"/>
        <v>0.99333333333333329</v>
      </c>
      <c r="L25" s="32">
        <f t="shared" si="6"/>
        <v>-0.10166666666666657</v>
      </c>
    </row>
    <row r="26" spans="1:12" s="120" customFormat="1" x14ac:dyDescent="0.4">
      <c r="A26" s="86" t="s">
        <v>154</v>
      </c>
      <c r="B26" s="44">
        <f>+'２月(月間)'!B26-'[2]２月動向(20)'!B26</f>
        <v>854</v>
      </c>
      <c r="C26" s="44">
        <f>+'２月(月間)'!C26-'[2]２月動向(20)'!C26</f>
        <v>1020</v>
      </c>
      <c r="D26" s="27">
        <f t="shared" si="0"/>
        <v>0.83725490196078434</v>
      </c>
      <c r="E26" s="18">
        <f t="shared" si="1"/>
        <v>-166</v>
      </c>
      <c r="F26" s="44">
        <f>+'２月(月間)'!F26-'[2]２月動向(20)'!F26</f>
        <v>1200</v>
      </c>
      <c r="G26" s="44">
        <f>+'２月(月間)'!G26-'[2]２月動向(20)'!G26</f>
        <v>1350</v>
      </c>
      <c r="H26" s="27">
        <f t="shared" si="2"/>
        <v>0.88888888888888884</v>
      </c>
      <c r="I26" s="18">
        <f t="shared" si="3"/>
        <v>-150</v>
      </c>
      <c r="J26" s="27">
        <f t="shared" si="4"/>
        <v>0.71166666666666667</v>
      </c>
      <c r="K26" s="27">
        <f t="shared" si="5"/>
        <v>0.75555555555555554</v>
      </c>
      <c r="L26" s="32">
        <f t="shared" si="6"/>
        <v>-4.3888888888888866E-2</v>
      </c>
    </row>
    <row r="27" spans="1:12" x14ac:dyDescent="0.4">
      <c r="A27" s="88" t="s">
        <v>153</v>
      </c>
      <c r="B27" s="47">
        <f>+'２月(月間)'!B27-'[2]２月動向(20)'!B27</f>
        <v>1104</v>
      </c>
      <c r="C27" s="47">
        <f>+'２月(月間)'!C27-'[2]２月動向(20)'!C27</f>
        <v>1299</v>
      </c>
      <c r="D27" s="25">
        <f t="shared" si="0"/>
        <v>0.84988452655889146</v>
      </c>
      <c r="E27" s="26">
        <f t="shared" si="1"/>
        <v>-195</v>
      </c>
      <c r="F27" s="47">
        <f>+'２月(月間)'!F27-'[2]２月動向(20)'!F27</f>
        <v>1200</v>
      </c>
      <c r="G27" s="47">
        <f>+'２月(月間)'!G27-'[2]２月動向(20)'!G27</f>
        <v>1350</v>
      </c>
      <c r="H27" s="25">
        <f t="shared" si="2"/>
        <v>0.88888888888888884</v>
      </c>
      <c r="I27" s="26">
        <f t="shared" si="3"/>
        <v>-150</v>
      </c>
      <c r="J27" s="25">
        <f t="shared" si="4"/>
        <v>0.92</v>
      </c>
      <c r="K27" s="25">
        <f t="shared" si="5"/>
        <v>0.9622222222222222</v>
      </c>
      <c r="L27" s="24">
        <f t="shared" si="6"/>
        <v>-4.2222222222222161E-2</v>
      </c>
    </row>
    <row r="28" spans="1:12" x14ac:dyDescent="0.4">
      <c r="A28" s="107" t="s">
        <v>89</v>
      </c>
      <c r="B28" s="48">
        <f>SUM(B29:B30)</f>
        <v>497</v>
      </c>
      <c r="C28" s="48">
        <f>SUM(C29:C30)</f>
        <v>646</v>
      </c>
      <c r="D28" s="31">
        <f t="shared" si="0"/>
        <v>0.76934984520123839</v>
      </c>
      <c r="E28" s="19">
        <f t="shared" si="1"/>
        <v>-149</v>
      </c>
      <c r="F28" s="48">
        <f>SUM(F29:F30)</f>
        <v>624</v>
      </c>
      <c r="G28" s="48">
        <f>SUM(G29:G30)</f>
        <v>780</v>
      </c>
      <c r="H28" s="31">
        <f t="shared" si="2"/>
        <v>0.8</v>
      </c>
      <c r="I28" s="19">
        <f t="shared" si="3"/>
        <v>-156</v>
      </c>
      <c r="J28" s="31">
        <f t="shared" si="4"/>
        <v>0.79647435897435892</v>
      </c>
      <c r="K28" s="31">
        <f t="shared" si="5"/>
        <v>0.82820512820512826</v>
      </c>
      <c r="L28" s="30">
        <f t="shared" si="6"/>
        <v>-3.173076923076934E-2</v>
      </c>
    </row>
    <row r="29" spans="1:12" x14ac:dyDescent="0.4">
      <c r="A29" s="88" t="s">
        <v>152</v>
      </c>
      <c r="B29" s="47">
        <f>+'２月(月間)'!B29-'[2]２月動向(20)'!B29</f>
        <v>274</v>
      </c>
      <c r="C29" s="47">
        <f>+'２月(月間)'!C29-'[2]２月動向(20)'!C29</f>
        <v>315</v>
      </c>
      <c r="D29" s="25">
        <f t="shared" si="0"/>
        <v>0.86984126984126986</v>
      </c>
      <c r="E29" s="26">
        <f t="shared" si="1"/>
        <v>-41</v>
      </c>
      <c r="F29" s="47">
        <f>+'２月(月間)'!F29-'[2]２月動向(20)'!F29</f>
        <v>312</v>
      </c>
      <c r="G29" s="47">
        <f>+'２月(月間)'!G29-'[2]２月動向(20)'!G29</f>
        <v>351</v>
      </c>
      <c r="H29" s="25">
        <f t="shared" si="2"/>
        <v>0.88888888888888884</v>
      </c>
      <c r="I29" s="26">
        <f t="shared" si="3"/>
        <v>-39</v>
      </c>
      <c r="J29" s="25">
        <f t="shared" si="4"/>
        <v>0.87820512820512819</v>
      </c>
      <c r="K29" s="25">
        <f t="shared" si="5"/>
        <v>0.89743589743589747</v>
      </c>
      <c r="L29" s="24">
        <f t="shared" si="6"/>
        <v>-1.9230769230769273E-2</v>
      </c>
    </row>
    <row r="30" spans="1:12" x14ac:dyDescent="0.4">
      <c r="A30" s="86" t="s">
        <v>151</v>
      </c>
      <c r="B30" s="44">
        <f>+'２月(月間)'!B30-'[2]２月動向(20)'!B30</f>
        <v>223</v>
      </c>
      <c r="C30" s="44">
        <f>+'２月(月間)'!C30-'[2]２月動向(20)'!C30</f>
        <v>331</v>
      </c>
      <c r="D30" s="27">
        <f t="shared" si="0"/>
        <v>0.6737160120845922</v>
      </c>
      <c r="E30" s="18">
        <f t="shared" si="1"/>
        <v>-108</v>
      </c>
      <c r="F30" s="44">
        <f>+'２月(月間)'!F30-'[2]２月動向(20)'!F30</f>
        <v>312</v>
      </c>
      <c r="G30" s="44">
        <f>+'２月(月間)'!G30-'[2]２月動向(20)'!G30</f>
        <v>429</v>
      </c>
      <c r="H30" s="27">
        <f t="shared" si="2"/>
        <v>0.72727272727272729</v>
      </c>
      <c r="I30" s="18">
        <f t="shared" si="3"/>
        <v>-117</v>
      </c>
      <c r="J30" s="27">
        <f t="shared" si="4"/>
        <v>0.71474358974358976</v>
      </c>
      <c r="K30" s="27">
        <f t="shared" si="5"/>
        <v>0.77156177156177153</v>
      </c>
      <c r="L30" s="32">
        <f t="shared" si="6"/>
        <v>-5.6818181818181768E-2</v>
      </c>
    </row>
    <row r="31" spans="1:12" s="13" customFormat="1" x14ac:dyDescent="0.4">
      <c r="A31" s="84" t="s">
        <v>93</v>
      </c>
      <c r="B31" s="43">
        <f>SUM(B32:B49)</f>
        <v>69568</v>
      </c>
      <c r="C31" s="43">
        <f>SUM(C32:C49)</f>
        <v>81268</v>
      </c>
      <c r="D31" s="20">
        <f t="shared" si="0"/>
        <v>0.85603189447260919</v>
      </c>
      <c r="E31" s="21">
        <f t="shared" si="1"/>
        <v>-11700</v>
      </c>
      <c r="F31" s="21">
        <f>SUM(F32:F49)</f>
        <v>92963</v>
      </c>
      <c r="G31" s="43">
        <f>SUM(G32:G49)</f>
        <v>99579</v>
      </c>
      <c r="H31" s="20">
        <f t="shared" si="2"/>
        <v>0.93356028881591502</v>
      </c>
      <c r="I31" s="21">
        <f t="shared" si="3"/>
        <v>-6616</v>
      </c>
      <c r="J31" s="20">
        <f t="shared" si="4"/>
        <v>0.74834073771285348</v>
      </c>
      <c r="K31" s="20">
        <f t="shared" si="5"/>
        <v>0.81611584771889656</v>
      </c>
      <c r="L31" s="33">
        <f t="shared" si="6"/>
        <v>-6.7775110006043082E-2</v>
      </c>
    </row>
    <row r="32" spans="1:12" x14ac:dyDescent="0.4">
      <c r="A32" s="86" t="s">
        <v>82</v>
      </c>
      <c r="B32" s="44">
        <f>+'２月(月間)'!B32-'[2]２月動向(20)'!B32</f>
        <v>25905</v>
      </c>
      <c r="C32" s="44">
        <f>+'２月(月間)'!C32-'[2]２月動向(20)'!C32</f>
        <v>32919</v>
      </c>
      <c r="D32" s="27">
        <f t="shared" si="0"/>
        <v>0.78693155928187364</v>
      </c>
      <c r="E32" s="18">
        <f t="shared" si="1"/>
        <v>-7014</v>
      </c>
      <c r="F32" s="44">
        <f>+'２月(月間)'!F32-'[2]２月動向(20)'!F32</f>
        <v>34251</v>
      </c>
      <c r="G32" s="44">
        <f>+'２月(月間)'!G32-'[2]２月動向(20)'!G32</f>
        <v>37946</v>
      </c>
      <c r="H32" s="27">
        <f t="shared" si="2"/>
        <v>0.90262478258577983</v>
      </c>
      <c r="I32" s="18">
        <f t="shared" si="3"/>
        <v>-3695</v>
      </c>
      <c r="J32" s="27">
        <f t="shared" si="4"/>
        <v>0.75632828238591576</v>
      </c>
      <c r="K32" s="27">
        <f t="shared" si="5"/>
        <v>0.86752226848679703</v>
      </c>
      <c r="L32" s="32">
        <f t="shared" si="6"/>
        <v>-0.11119398610088127</v>
      </c>
    </row>
    <row r="33" spans="1:12" x14ac:dyDescent="0.4">
      <c r="A33" s="86" t="s">
        <v>150</v>
      </c>
      <c r="B33" s="44">
        <f>+'２月(月間)'!B33-'[2]２月動向(20)'!B33</f>
        <v>8526</v>
      </c>
      <c r="C33" s="44">
        <f>+'２月(月間)'!C33-'[2]２月動向(20)'!C33</f>
        <v>6888</v>
      </c>
      <c r="D33" s="27">
        <f t="shared" si="0"/>
        <v>1.2378048780487805</v>
      </c>
      <c r="E33" s="18">
        <f t="shared" si="1"/>
        <v>1638</v>
      </c>
      <c r="F33" s="44">
        <f>+'２月(月間)'!F33-'[2]２月動向(20)'!F33</f>
        <v>9905</v>
      </c>
      <c r="G33" s="44">
        <f>+'２月(月間)'!G33-'[2]２月動向(20)'!G33</f>
        <v>7713</v>
      </c>
      <c r="H33" s="27">
        <f t="shared" si="2"/>
        <v>1.2841955140671593</v>
      </c>
      <c r="I33" s="18">
        <f t="shared" si="3"/>
        <v>2192</v>
      </c>
      <c r="J33" s="27">
        <f t="shared" si="4"/>
        <v>0.86077738515901059</v>
      </c>
      <c r="K33" s="27">
        <f t="shared" si="5"/>
        <v>0.89303772851030727</v>
      </c>
      <c r="L33" s="32">
        <f t="shared" si="6"/>
        <v>-3.2260343351296683E-2</v>
      </c>
    </row>
    <row r="34" spans="1:12" x14ac:dyDescent="0.4">
      <c r="A34" s="86" t="s">
        <v>149</v>
      </c>
      <c r="B34" s="44">
        <f>+'２月(月間)'!B34-'[2]２月動向(20)'!B34</f>
        <v>3299</v>
      </c>
      <c r="C34" s="44">
        <f>+'２月(月間)'!C34-'[2]２月動向(20)'!C34</f>
        <v>5226</v>
      </c>
      <c r="D34" s="27">
        <f t="shared" si="0"/>
        <v>0.63126674320704168</v>
      </c>
      <c r="E34" s="18">
        <f t="shared" si="1"/>
        <v>-1927</v>
      </c>
      <c r="F34" s="44">
        <f>+'２月(月間)'!F34-'[2]２月動向(20)'!F34</f>
        <v>4607</v>
      </c>
      <c r="G34" s="44">
        <f>+'２月(月間)'!G34-'[2]２月動向(20)'!G34</f>
        <v>6318</v>
      </c>
      <c r="H34" s="27">
        <f t="shared" si="2"/>
        <v>0.72918645140867366</v>
      </c>
      <c r="I34" s="18">
        <f t="shared" si="3"/>
        <v>-1711</v>
      </c>
      <c r="J34" s="27">
        <f t="shared" si="4"/>
        <v>0.71608421966572611</v>
      </c>
      <c r="K34" s="27">
        <f t="shared" si="5"/>
        <v>0.8271604938271605</v>
      </c>
      <c r="L34" s="32">
        <f t="shared" si="6"/>
        <v>-0.1110762741614344</v>
      </c>
    </row>
    <row r="35" spans="1:12" x14ac:dyDescent="0.4">
      <c r="A35" s="86" t="s">
        <v>80</v>
      </c>
      <c r="B35" s="44">
        <f>+'２月(月間)'!B35-'[2]２月動向(20)'!B35</f>
        <v>10804</v>
      </c>
      <c r="C35" s="44">
        <f>+'２月(月間)'!C35-'[2]２月動向(20)'!C35</f>
        <v>12867</v>
      </c>
      <c r="D35" s="27">
        <f t="shared" si="0"/>
        <v>0.83966736613041115</v>
      </c>
      <c r="E35" s="18">
        <f t="shared" si="1"/>
        <v>-2063</v>
      </c>
      <c r="F35" s="44">
        <f>+'２月(月間)'!F35-'[2]２月動向(20)'!F35</f>
        <v>15195</v>
      </c>
      <c r="G35" s="44">
        <f>+'２月(月間)'!G35-'[2]２月動向(20)'!G35</f>
        <v>15928</v>
      </c>
      <c r="H35" s="27">
        <f t="shared" si="2"/>
        <v>0.95398041185334004</v>
      </c>
      <c r="I35" s="18">
        <f t="shared" si="3"/>
        <v>-733</v>
      </c>
      <c r="J35" s="27">
        <f t="shared" si="4"/>
        <v>0.71102336294833823</v>
      </c>
      <c r="K35" s="27">
        <f t="shared" si="5"/>
        <v>0.80782270215971874</v>
      </c>
      <c r="L35" s="32">
        <f t="shared" si="6"/>
        <v>-9.6799339211380508E-2</v>
      </c>
    </row>
    <row r="36" spans="1:12" x14ac:dyDescent="0.4">
      <c r="A36" s="86" t="s">
        <v>81</v>
      </c>
      <c r="B36" s="44">
        <f>+'２月(月間)'!B36-'[2]２月動向(20)'!B36</f>
        <v>6611</v>
      </c>
      <c r="C36" s="44">
        <f>+'２月(月間)'!C36-'[2]２月動向(20)'!C36</f>
        <v>6417</v>
      </c>
      <c r="D36" s="27">
        <f t="shared" si="0"/>
        <v>1.0302321957300919</v>
      </c>
      <c r="E36" s="18">
        <f t="shared" si="1"/>
        <v>194</v>
      </c>
      <c r="F36" s="44">
        <f>+'２月(月間)'!F36-'[2]２月動向(20)'!F36</f>
        <v>8240</v>
      </c>
      <c r="G36" s="44">
        <f>+'２月(月間)'!G36-'[2]２月動向(20)'!G36</f>
        <v>8433</v>
      </c>
      <c r="H36" s="27">
        <f t="shared" si="2"/>
        <v>0.97711371990987783</v>
      </c>
      <c r="I36" s="18">
        <f t="shared" si="3"/>
        <v>-193</v>
      </c>
      <c r="J36" s="27">
        <f t="shared" si="4"/>
        <v>0.80230582524271843</v>
      </c>
      <c r="K36" s="27">
        <f t="shared" si="5"/>
        <v>0.76093916755602986</v>
      </c>
      <c r="L36" s="32">
        <f t="shared" si="6"/>
        <v>4.1366657686688568E-2</v>
      </c>
    </row>
    <row r="37" spans="1:12" x14ac:dyDescent="0.4">
      <c r="A37" s="86" t="s">
        <v>79</v>
      </c>
      <c r="B37" s="44">
        <f>+'２月(月間)'!B37-'[2]２月動向(20)'!B37</f>
        <v>1738</v>
      </c>
      <c r="C37" s="44">
        <f>+'２月(月間)'!C37-'[2]２月動向(20)'!C37</f>
        <v>2090</v>
      </c>
      <c r="D37" s="27">
        <f t="shared" si="0"/>
        <v>0.83157894736842108</v>
      </c>
      <c r="E37" s="18">
        <f t="shared" si="1"/>
        <v>-352</v>
      </c>
      <c r="F37" s="44">
        <f>+'２月(月間)'!F37-'[2]２月動向(20)'!F37</f>
        <v>2398</v>
      </c>
      <c r="G37" s="44">
        <f>+'２月(月間)'!G37-'[2]２月動向(20)'!G37</f>
        <v>2592</v>
      </c>
      <c r="H37" s="27">
        <f t="shared" si="2"/>
        <v>0.92515432098765427</v>
      </c>
      <c r="I37" s="18">
        <f t="shared" si="3"/>
        <v>-194</v>
      </c>
      <c r="J37" s="27">
        <f t="shared" si="4"/>
        <v>0.72477064220183485</v>
      </c>
      <c r="K37" s="27">
        <f t="shared" si="5"/>
        <v>0.80632716049382713</v>
      </c>
      <c r="L37" s="32">
        <f t="shared" si="6"/>
        <v>-8.1556518291992286E-2</v>
      </c>
    </row>
    <row r="38" spans="1:12" x14ac:dyDescent="0.4">
      <c r="A38" s="86" t="s">
        <v>78</v>
      </c>
      <c r="B38" s="44">
        <f>+'２月(月間)'!B39-'[2]２月動向(20)'!B39</f>
        <v>2072</v>
      </c>
      <c r="C38" s="44">
        <f>+'２月(月間)'!C39-'[2]２月動向(20)'!C39</f>
        <v>2326</v>
      </c>
      <c r="D38" s="27">
        <f t="shared" si="0"/>
        <v>0.89079965606190881</v>
      </c>
      <c r="E38" s="18">
        <f t="shared" si="1"/>
        <v>-254</v>
      </c>
      <c r="F38" s="44">
        <f>+'２月(月間)'!F39-'[2]２月動向(20)'!F39</f>
        <v>2304</v>
      </c>
      <c r="G38" s="44">
        <f>+'２月(月間)'!G39-'[2]２月動向(20)'!G39</f>
        <v>2592</v>
      </c>
      <c r="H38" s="27">
        <f t="shared" si="2"/>
        <v>0.88888888888888884</v>
      </c>
      <c r="I38" s="18">
        <f t="shared" si="3"/>
        <v>-288</v>
      </c>
      <c r="J38" s="27">
        <f t="shared" si="4"/>
        <v>0.89930555555555558</v>
      </c>
      <c r="K38" s="27">
        <f t="shared" si="5"/>
        <v>0.89737654320987659</v>
      </c>
      <c r="L38" s="32">
        <f t="shared" si="6"/>
        <v>1.9290123456789932E-3</v>
      </c>
    </row>
    <row r="39" spans="1:12" x14ac:dyDescent="0.4">
      <c r="A39" s="87" t="s">
        <v>77</v>
      </c>
      <c r="B39" s="45">
        <f>+'２月(月間)'!B40-'[2]２月動向(20)'!B40</f>
        <v>1293</v>
      </c>
      <c r="C39" s="45">
        <f>+'２月(月間)'!C40-'[2]２月動向(20)'!C40</f>
        <v>1621</v>
      </c>
      <c r="D39" s="23">
        <f t="shared" si="0"/>
        <v>0.79765576804441707</v>
      </c>
      <c r="E39" s="17">
        <f t="shared" si="1"/>
        <v>-328</v>
      </c>
      <c r="F39" s="45">
        <f>+'２月(月間)'!F40-'[2]２月動向(20)'!F40</f>
        <v>2304</v>
      </c>
      <c r="G39" s="45">
        <f>+'２月(月間)'!G40-'[2]２月動向(20)'!G40</f>
        <v>2592</v>
      </c>
      <c r="H39" s="23">
        <f t="shared" si="2"/>
        <v>0.88888888888888884</v>
      </c>
      <c r="I39" s="17">
        <f t="shared" si="3"/>
        <v>-288</v>
      </c>
      <c r="J39" s="23">
        <f t="shared" si="4"/>
        <v>0.56119791666666663</v>
      </c>
      <c r="K39" s="23">
        <f t="shared" si="5"/>
        <v>0.62538580246913578</v>
      </c>
      <c r="L39" s="22">
        <f t="shared" si="6"/>
        <v>-6.4187885802469147E-2</v>
      </c>
    </row>
    <row r="40" spans="1:12" x14ac:dyDescent="0.4">
      <c r="A40" s="86" t="s">
        <v>95</v>
      </c>
      <c r="B40" s="44">
        <f>+'２月(月間)'!B41-'[2]２月動向(20)'!B41</f>
        <v>610</v>
      </c>
      <c r="C40" s="44">
        <f>+'２月(月間)'!C41-'[2]２月動向(20)'!C41</f>
        <v>900</v>
      </c>
      <c r="D40" s="27">
        <f t="shared" si="0"/>
        <v>0.67777777777777781</v>
      </c>
      <c r="E40" s="18">
        <f t="shared" si="1"/>
        <v>-290</v>
      </c>
      <c r="F40" s="44">
        <f>+'２月(月間)'!F41-'[2]２月動向(20)'!F41</f>
        <v>1328</v>
      </c>
      <c r="G40" s="44">
        <f>+'２月(月間)'!G41-'[2]２月動向(20)'!G41</f>
        <v>1494</v>
      </c>
      <c r="H40" s="27">
        <f t="shared" si="2"/>
        <v>0.88888888888888884</v>
      </c>
      <c r="I40" s="18">
        <f t="shared" si="3"/>
        <v>-166</v>
      </c>
      <c r="J40" s="27">
        <f t="shared" si="4"/>
        <v>0.45933734939759036</v>
      </c>
      <c r="K40" s="27">
        <f t="shared" si="5"/>
        <v>0.60240963855421692</v>
      </c>
      <c r="L40" s="32">
        <f t="shared" si="6"/>
        <v>-0.14307228915662656</v>
      </c>
    </row>
    <row r="41" spans="1:12" x14ac:dyDescent="0.4">
      <c r="A41" s="86" t="s">
        <v>92</v>
      </c>
      <c r="B41" s="44">
        <f>+'２月(月間)'!B42-'[2]２月動向(20)'!B42</f>
        <v>1171</v>
      </c>
      <c r="C41" s="44">
        <f>+'２月(月間)'!C42-'[2]２月動向(20)'!C42</f>
        <v>1155</v>
      </c>
      <c r="D41" s="27">
        <f t="shared" si="0"/>
        <v>1.0138528138528138</v>
      </c>
      <c r="E41" s="18">
        <f t="shared" si="1"/>
        <v>16</v>
      </c>
      <c r="F41" s="44">
        <f>+'２月(月間)'!F42-'[2]２月動向(20)'!F42</f>
        <v>2304</v>
      </c>
      <c r="G41" s="44">
        <f>+'２月(月間)'!G42-'[2]２月動向(20)'!G42</f>
        <v>2592</v>
      </c>
      <c r="H41" s="27">
        <f t="shared" si="2"/>
        <v>0.88888888888888884</v>
      </c>
      <c r="I41" s="18">
        <f t="shared" si="3"/>
        <v>-288</v>
      </c>
      <c r="J41" s="27">
        <f t="shared" si="4"/>
        <v>0.50824652777777779</v>
      </c>
      <c r="K41" s="27">
        <f t="shared" si="5"/>
        <v>0.44560185185185186</v>
      </c>
      <c r="L41" s="32">
        <f t="shared" si="6"/>
        <v>6.264467592592593E-2</v>
      </c>
    </row>
    <row r="42" spans="1:12" x14ac:dyDescent="0.4">
      <c r="A42" s="86" t="s">
        <v>74</v>
      </c>
      <c r="B42" s="44">
        <f>+'２月(月間)'!B43-'[2]２月動向(20)'!B43</f>
        <v>2082</v>
      </c>
      <c r="C42" s="44">
        <f>+'２月(月間)'!C43-'[2]２月動向(20)'!C43</f>
        <v>2564</v>
      </c>
      <c r="D42" s="27">
        <f t="shared" si="0"/>
        <v>0.81201248049921992</v>
      </c>
      <c r="E42" s="18">
        <f t="shared" si="1"/>
        <v>-482</v>
      </c>
      <c r="F42" s="44">
        <f>+'２月(月間)'!F43-'[2]２月動向(20)'!F43</f>
        <v>3024</v>
      </c>
      <c r="G42" s="44">
        <f>+'２月(月間)'!G43-'[2]２月動向(20)'!G43</f>
        <v>3402</v>
      </c>
      <c r="H42" s="27">
        <f t="shared" si="2"/>
        <v>0.88888888888888884</v>
      </c>
      <c r="I42" s="18">
        <f t="shared" si="3"/>
        <v>-378</v>
      </c>
      <c r="J42" s="27">
        <f t="shared" si="4"/>
        <v>0.68849206349206349</v>
      </c>
      <c r="K42" s="27">
        <f t="shared" si="5"/>
        <v>0.75367430922986478</v>
      </c>
      <c r="L42" s="32">
        <f t="shared" si="6"/>
        <v>-6.5182245737801292E-2</v>
      </c>
    </row>
    <row r="43" spans="1:12" x14ac:dyDescent="0.4">
      <c r="A43" s="86" t="s">
        <v>76</v>
      </c>
      <c r="B43" s="44">
        <f>+'２月(月間)'!B44-'[2]２月動向(20)'!B44</f>
        <v>793</v>
      </c>
      <c r="C43" s="44">
        <f>+'２月(月間)'!C44-'[2]２月動向(20)'!C44</f>
        <v>834</v>
      </c>
      <c r="D43" s="27">
        <f t="shared" si="0"/>
        <v>0.95083932853717024</v>
      </c>
      <c r="E43" s="18">
        <f t="shared" si="1"/>
        <v>-41</v>
      </c>
      <c r="F43" s="44">
        <f>+'２月(月間)'!F44-'[2]２月動向(20)'!F44</f>
        <v>1008</v>
      </c>
      <c r="G43" s="44">
        <f>+'２月(月間)'!G44-'[2]２月動向(20)'!G44</f>
        <v>1134</v>
      </c>
      <c r="H43" s="27">
        <f t="shared" si="2"/>
        <v>0.88888888888888884</v>
      </c>
      <c r="I43" s="18">
        <f t="shared" si="3"/>
        <v>-126</v>
      </c>
      <c r="J43" s="27">
        <f t="shared" si="4"/>
        <v>0.78670634920634919</v>
      </c>
      <c r="K43" s="27">
        <f t="shared" si="5"/>
        <v>0.73544973544973546</v>
      </c>
      <c r="L43" s="32">
        <f t="shared" si="6"/>
        <v>5.1256613756613723E-2</v>
      </c>
    </row>
    <row r="44" spans="1:12" x14ac:dyDescent="0.4">
      <c r="A44" s="86" t="s">
        <v>75</v>
      </c>
      <c r="B44" s="44">
        <f>+'２月(月間)'!B45-'[2]２月動向(20)'!B45</f>
        <v>867</v>
      </c>
      <c r="C44" s="44">
        <f>+'２月(月間)'!C45-'[2]２月動向(20)'!C45</f>
        <v>912</v>
      </c>
      <c r="D44" s="27">
        <f t="shared" si="0"/>
        <v>0.95065789473684215</v>
      </c>
      <c r="E44" s="18">
        <f t="shared" si="1"/>
        <v>-45</v>
      </c>
      <c r="F44" s="44">
        <f>+'２月(月間)'!F45-'[2]２月動向(20)'!F45</f>
        <v>1008</v>
      </c>
      <c r="G44" s="44">
        <f>+'２月(月間)'!G45-'[2]２月動向(20)'!G45</f>
        <v>1134</v>
      </c>
      <c r="H44" s="27">
        <f t="shared" si="2"/>
        <v>0.88888888888888884</v>
      </c>
      <c r="I44" s="18">
        <f t="shared" si="3"/>
        <v>-126</v>
      </c>
      <c r="J44" s="27">
        <f t="shared" si="4"/>
        <v>0.86011904761904767</v>
      </c>
      <c r="K44" s="27">
        <f t="shared" si="5"/>
        <v>0.80423280423280419</v>
      </c>
      <c r="L44" s="32">
        <f t="shared" si="6"/>
        <v>5.5886243386243484E-2</v>
      </c>
    </row>
    <row r="45" spans="1:12" x14ac:dyDescent="0.4">
      <c r="A45" s="86" t="s">
        <v>147</v>
      </c>
      <c r="B45" s="44">
        <f>+'２月(月間)'!B46-'[2]２月動向(20)'!B46</f>
        <v>820</v>
      </c>
      <c r="C45" s="44">
        <f>+'２月(月間)'!C46-'[2]２月動向(20)'!C46</f>
        <v>978</v>
      </c>
      <c r="D45" s="27">
        <f t="shared" si="0"/>
        <v>0.83844580777096112</v>
      </c>
      <c r="E45" s="18">
        <f t="shared" si="1"/>
        <v>-158</v>
      </c>
      <c r="F45" s="44">
        <f>+'２月(月間)'!F46-'[2]２月動向(20)'!F46</f>
        <v>1050</v>
      </c>
      <c r="G45" s="44">
        <f>+'２月(月間)'!G46-'[2]２月動向(20)'!G46</f>
        <v>1174</v>
      </c>
      <c r="H45" s="27">
        <f t="shared" si="2"/>
        <v>0.89437819420783649</v>
      </c>
      <c r="I45" s="18">
        <f t="shared" si="3"/>
        <v>-124</v>
      </c>
      <c r="J45" s="27">
        <f t="shared" si="4"/>
        <v>0.78095238095238095</v>
      </c>
      <c r="K45" s="27">
        <f t="shared" si="5"/>
        <v>0.83304940374787051</v>
      </c>
      <c r="L45" s="32">
        <f t="shared" si="6"/>
        <v>-5.2097022795489556E-2</v>
      </c>
    </row>
    <row r="46" spans="1:12" x14ac:dyDescent="0.4">
      <c r="A46" s="86" t="s">
        <v>98</v>
      </c>
      <c r="B46" s="44">
        <f>+'２月(月間)'!B47-'[2]２月動向(20)'!B47</f>
        <v>809</v>
      </c>
      <c r="C46" s="44">
        <f>+'２月(月間)'!C47-'[2]２月動向(20)'!C47</f>
        <v>1026</v>
      </c>
      <c r="D46" s="27">
        <f t="shared" si="0"/>
        <v>0.78849902534113059</v>
      </c>
      <c r="E46" s="18">
        <f t="shared" si="1"/>
        <v>-217</v>
      </c>
      <c r="F46" s="44">
        <f>+'２月(月間)'!F47-'[2]２月動向(20)'!F47</f>
        <v>1008</v>
      </c>
      <c r="G46" s="44">
        <f>+'２月(月間)'!G47-'[2]２月動向(20)'!G47</f>
        <v>1134</v>
      </c>
      <c r="H46" s="27">
        <f t="shared" si="2"/>
        <v>0.88888888888888884</v>
      </c>
      <c r="I46" s="18">
        <f t="shared" si="3"/>
        <v>-126</v>
      </c>
      <c r="J46" s="27">
        <f t="shared" si="4"/>
        <v>0.80257936507936511</v>
      </c>
      <c r="K46" s="27">
        <f t="shared" si="5"/>
        <v>0.90476190476190477</v>
      </c>
      <c r="L46" s="32">
        <f t="shared" si="6"/>
        <v>-0.10218253968253965</v>
      </c>
    </row>
    <row r="47" spans="1:12" x14ac:dyDescent="0.4">
      <c r="A47" s="86" t="s">
        <v>146</v>
      </c>
      <c r="B47" s="44">
        <f>+'２月(月間)'!B48-'[2]２月動向(20)'!B48</f>
        <v>749</v>
      </c>
      <c r="C47" s="44">
        <f>+'２月(月間)'!C48-'[2]２月動向(20)'!C48</f>
        <v>980</v>
      </c>
      <c r="D47" s="27">
        <f t="shared" si="0"/>
        <v>0.76428571428571423</v>
      </c>
      <c r="E47" s="18">
        <f t="shared" si="1"/>
        <v>-231</v>
      </c>
      <c r="F47" s="44">
        <f>+'２月(月間)'!F48-'[2]２月動向(20)'!F48</f>
        <v>1008</v>
      </c>
      <c r="G47" s="44">
        <f>+'２月(月間)'!G48-'[2]２月動向(20)'!G48</f>
        <v>1134</v>
      </c>
      <c r="H47" s="27">
        <f t="shared" si="2"/>
        <v>0.88888888888888884</v>
      </c>
      <c r="I47" s="18">
        <f t="shared" si="3"/>
        <v>-126</v>
      </c>
      <c r="J47" s="27">
        <f t="shared" si="4"/>
        <v>0.74305555555555558</v>
      </c>
      <c r="K47" s="27">
        <f t="shared" si="5"/>
        <v>0.86419753086419748</v>
      </c>
      <c r="L47" s="32">
        <f t="shared" si="6"/>
        <v>-0.1211419753086419</v>
      </c>
    </row>
    <row r="48" spans="1:12" x14ac:dyDescent="0.4">
      <c r="A48" s="86" t="s">
        <v>145</v>
      </c>
      <c r="B48" s="44">
        <f>+'２月(月間)'!B49-'[2]２月動向(20)'!B49</f>
        <v>730</v>
      </c>
      <c r="C48" s="44">
        <f>+'２月(月間)'!C49-'[2]２月動向(20)'!C49</f>
        <v>763</v>
      </c>
      <c r="D48" s="27">
        <f t="shared" si="0"/>
        <v>0.95674967234600261</v>
      </c>
      <c r="E48" s="18">
        <f t="shared" si="1"/>
        <v>-33</v>
      </c>
      <c r="F48" s="44">
        <f>+'２月(月間)'!F49-'[2]２月動向(20)'!F49</f>
        <v>1008</v>
      </c>
      <c r="G48" s="44">
        <f>+'２月(月間)'!G49-'[2]２月動向(20)'!G49</f>
        <v>1134</v>
      </c>
      <c r="H48" s="27">
        <f t="shared" si="2"/>
        <v>0.88888888888888884</v>
      </c>
      <c r="I48" s="18">
        <f t="shared" si="3"/>
        <v>-126</v>
      </c>
      <c r="J48" s="27">
        <f t="shared" si="4"/>
        <v>0.72420634920634919</v>
      </c>
      <c r="K48" s="27">
        <f t="shared" si="5"/>
        <v>0.6728395061728395</v>
      </c>
      <c r="L48" s="32">
        <f t="shared" si="6"/>
        <v>5.136684303350969E-2</v>
      </c>
    </row>
    <row r="49" spans="1:12" x14ac:dyDescent="0.4">
      <c r="A49" s="85" t="s">
        <v>144</v>
      </c>
      <c r="B49" s="40">
        <f>+'２月(月間)'!B50-'[2]２月動向(20)'!B50</f>
        <v>689</v>
      </c>
      <c r="C49" s="40">
        <f>+'２月(月間)'!C50-'[2]２月動向(20)'!C50</f>
        <v>802</v>
      </c>
      <c r="D49" s="36">
        <f t="shared" si="0"/>
        <v>0.85910224438902738</v>
      </c>
      <c r="E49" s="16">
        <f t="shared" si="1"/>
        <v>-113</v>
      </c>
      <c r="F49" s="40">
        <f>+'２月(月間)'!F50-'[2]２月動向(20)'!F50</f>
        <v>1013</v>
      </c>
      <c r="G49" s="40">
        <f>+'２月(月間)'!G50-'[2]２月動向(20)'!G50</f>
        <v>1133</v>
      </c>
      <c r="H49" s="36">
        <f t="shared" si="2"/>
        <v>0.89408649602824364</v>
      </c>
      <c r="I49" s="16">
        <f t="shared" si="3"/>
        <v>-120</v>
      </c>
      <c r="J49" s="36">
        <f t="shared" si="4"/>
        <v>0.68015794669299112</v>
      </c>
      <c r="K49" s="36">
        <f t="shared" si="5"/>
        <v>0.70785525154457196</v>
      </c>
      <c r="L49" s="35">
        <f t="shared" si="6"/>
        <v>-2.769730485158084E-2</v>
      </c>
    </row>
    <row r="50" spans="1:12" x14ac:dyDescent="0.4">
      <c r="C50" s="12"/>
      <c r="E50" s="14"/>
      <c r="G50" s="12"/>
      <c r="I50" s="14"/>
      <c r="K50" s="12"/>
    </row>
    <row r="51" spans="1:12" x14ac:dyDescent="0.4">
      <c r="C51" s="12"/>
      <c r="E51" s="14"/>
      <c r="G51" s="12"/>
      <c r="I51" s="14"/>
      <c r="K51" s="12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7'!A1" display="'h17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&amp;C&amp;16&amp;F</oddHeader>
    <oddFooter>&amp;L沖縄県&amp;C&amp;P ﾍﾟｰｼﾞ&amp;R&amp;D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49</vt:i4>
      </vt:variant>
    </vt:vector>
  </HeadingPairs>
  <TitlesOfParts>
    <vt:vector size="49" baseType="lpstr">
      <vt:lpstr>h17</vt:lpstr>
      <vt:lpstr>１月(月間)</vt:lpstr>
      <vt:lpstr>１月(上旬)</vt:lpstr>
      <vt:lpstr>１月(中旬)</vt:lpstr>
      <vt:lpstr>１月(下旬)</vt:lpstr>
      <vt:lpstr>２月(月間)</vt:lpstr>
      <vt:lpstr>２月(上旬)</vt:lpstr>
      <vt:lpstr>２月(中旬)</vt:lpstr>
      <vt:lpstr>２月(下旬)</vt:lpstr>
      <vt:lpstr>３月(月間)</vt:lpstr>
      <vt:lpstr>３月(上旬)</vt:lpstr>
      <vt:lpstr>３月(中旬)</vt:lpstr>
      <vt:lpstr>３月(下旬)</vt:lpstr>
      <vt:lpstr>４月(月間)</vt:lpstr>
      <vt:lpstr>４月(上旬)</vt:lpstr>
      <vt:lpstr>４月(中旬)</vt:lpstr>
      <vt:lpstr>４月(下旬)</vt:lpstr>
      <vt:lpstr>５月(月間)</vt:lpstr>
      <vt:lpstr>５月(上旬)</vt:lpstr>
      <vt:lpstr>５月(中旬)</vt:lpstr>
      <vt:lpstr>５月(下旬)</vt:lpstr>
      <vt:lpstr>６月(月間)</vt:lpstr>
      <vt:lpstr>６月(上旬)</vt:lpstr>
      <vt:lpstr>６月(中旬)</vt:lpstr>
      <vt:lpstr>６月(下旬)</vt:lpstr>
      <vt:lpstr>７月(月間)</vt:lpstr>
      <vt:lpstr>７月(上旬)</vt:lpstr>
      <vt:lpstr>７月(中旬)</vt:lpstr>
      <vt:lpstr>７月(下旬)</vt:lpstr>
      <vt:lpstr>８月(月間)</vt:lpstr>
      <vt:lpstr>８月(上旬)</vt:lpstr>
      <vt:lpstr>８月(中旬)</vt:lpstr>
      <vt:lpstr>８月(下旬)</vt:lpstr>
      <vt:lpstr>９月(月間)</vt:lpstr>
      <vt:lpstr>９月(上旬)</vt:lpstr>
      <vt:lpstr>９月(中旬)</vt:lpstr>
      <vt:lpstr>９月(下旬)</vt:lpstr>
      <vt:lpstr>10月(月間)</vt:lpstr>
      <vt:lpstr>10月(上旬)</vt:lpstr>
      <vt:lpstr>10月(中旬)</vt:lpstr>
      <vt:lpstr>10月(下旬)</vt:lpstr>
      <vt:lpstr>11月(月間)</vt:lpstr>
      <vt:lpstr>11月(上旬)</vt:lpstr>
      <vt:lpstr>11月(中旬)</vt:lpstr>
      <vt:lpstr>11月(下旬)</vt:lpstr>
      <vt:lpstr>12月(月間)</vt:lpstr>
      <vt:lpstr>12月(上旬)</vt:lpstr>
      <vt:lpstr>12月(中旬)</vt:lpstr>
      <vt:lpstr>12月(下旬)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2024-01-10T04:09:02Z</dcterms:modified>
</cp:coreProperties>
</file>