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h13" sheetId="1" r:id="rId1"/>
    <sheet name="１月(月間)" sheetId="451" r:id="rId2"/>
    <sheet name="１月(上旬)" sheetId="452" r:id="rId3"/>
    <sheet name="１月(上中旬)" sheetId="453" r:id="rId4"/>
    <sheet name="２月(月間)" sheetId="454" r:id="rId5"/>
    <sheet name="２月(上旬)" sheetId="455" r:id="rId6"/>
    <sheet name="２月(上中旬)" sheetId="456" r:id="rId7"/>
    <sheet name="３月(月間)" sheetId="457" r:id="rId8"/>
    <sheet name="３月(上旬)" sheetId="458" r:id="rId9"/>
    <sheet name="３月(上中旬)" sheetId="459" r:id="rId10"/>
    <sheet name="４月(月間)" sheetId="489" r:id="rId11"/>
    <sheet name="４月(上旬)" sheetId="490" r:id="rId12"/>
    <sheet name="４月(上中旬)" sheetId="491" r:id="rId13"/>
    <sheet name="５月(月間)" sheetId="463" r:id="rId14"/>
    <sheet name="５月(上旬)" sheetId="464" r:id="rId15"/>
    <sheet name="５月(上中旬)" sheetId="465" r:id="rId16"/>
    <sheet name="６月(月間)" sheetId="492" r:id="rId17"/>
    <sheet name="６月(上旬)" sheetId="493" r:id="rId18"/>
    <sheet name="６月(上中旬)" sheetId="494" r:id="rId19"/>
    <sheet name="７月(月間)" sheetId="495" r:id="rId20"/>
    <sheet name="７月(上旬)" sheetId="496" r:id="rId21"/>
    <sheet name="７月(上中旬)" sheetId="497" r:id="rId22"/>
    <sheet name="８月(月間)" sheetId="498" r:id="rId23"/>
    <sheet name="８月(上旬)" sheetId="499" r:id="rId24"/>
    <sheet name="８月(上中旬)" sheetId="500" r:id="rId25"/>
    <sheet name="９月(月間)" sheetId="501" r:id="rId26"/>
    <sheet name="９月(上旬)" sheetId="502" r:id="rId27"/>
    <sheet name="９月(上中旬)" sheetId="503" r:id="rId28"/>
    <sheet name="10月(月間)" sheetId="504" r:id="rId29"/>
    <sheet name="10月(上旬)" sheetId="488" r:id="rId30"/>
    <sheet name="10月(上中旬)" sheetId="487" r:id="rId31"/>
    <sheet name="11月(月間)" sheetId="481" r:id="rId32"/>
    <sheet name="11月(上旬)" sheetId="482" r:id="rId33"/>
    <sheet name="11月(上中旬)" sheetId="483" r:id="rId34"/>
    <sheet name="12月(月間)" sheetId="484" r:id="rId35"/>
    <sheet name="12月(上旬)" sheetId="485" r:id="rId36"/>
    <sheet name="12月(上中旬)" sheetId="486" r:id="rId3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3" i="1"/>
  <c r="C12" i="1"/>
  <c r="C11" i="1"/>
  <c r="C10" i="1"/>
  <c r="C9" i="1"/>
  <c r="C8" i="1"/>
  <c r="C7" i="1"/>
  <c r="B15" i="1"/>
  <c r="B14" i="1"/>
  <c r="B13" i="1"/>
  <c r="B12" i="1"/>
  <c r="B11" i="1"/>
  <c r="B10" i="1"/>
  <c r="B9" i="1"/>
  <c r="B7" i="1"/>
  <c r="E1" i="452" l="1"/>
  <c r="A1" i="452"/>
  <c r="E1" i="453"/>
  <c r="A1" i="453"/>
  <c r="E1" i="454"/>
  <c r="A1" i="454"/>
  <c r="E1" i="455"/>
  <c r="A1" i="455"/>
  <c r="E1" i="456"/>
  <c r="A1" i="456"/>
  <c r="E1" i="457"/>
  <c r="A1" i="457"/>
  <c r="E1" i="458"/>
  <c r="A1" i="458"/>
  <c r="E1" i="459"/>
  <c r="A1" i="459"/>
  <c r="E1" i="489"/>
  <c r="A1" i="489"/>
  <c r="E1" i="490"/>
  <c r="A1" i="490"/>
  <c r="E1" i="491"/>
  <c r="A1" i="491"/>
  <c r="E1" i="463"/>
  <c r="A1" i="463"/>
  <c r="E1" i="464"/>
  <c r="A1" i="464"/>
  <c r="E1" i="465"/>
  <c r="A1" i="465"/>
  <c r="E1" i="492"/>
  <c r="A1" i="492"/>
  <c r="E1" i="493"/>
  <c r="A1" i="493"/>
  <c r="E1" i="494"/>
  <c r="A1" i="494"/>
  <c r="E1" i="495"/>
  <c r="A1" i="495"/>
  <c r="E1" i="496"/>
  <c r="A1" i="496"/>
  <c r="E1" i="497"/>
  <c r="A1" i="497"/>
  <c r="E1" i="498"/>
  <c r="A1" i="498"/>
  <c r="E1" i="499"/>
  <c r="A1" i="499"/>
  <c r="E1" i="500"/>
  <c r="A1" i="500"/>
  <c r="E1" i="501"/>
  <c r="A1" i="501"/>
  <c r="E1" i="502"/>
  <c r="A1" i="502"/>
  <c r="E1" i="503"/>
  <c r="A1" i="503"/>
  <c r="E1" i="504"/>
  <c r="A1" i="504"/>
  <c r="E1" i="488"/>
  <c r="A1" i="488"/>
  <c r="E1" i="487"/>
  <c r="A1" i="487"/>
  <c r="E1" i="481"/>
  <c r="A1" i="481"/>
  <c r="E1" i="482"/>
  <c r="A1" i="482"/>
  <c r="E1" i="483"/>
  <c r="A1" i="483"/>
  <c r="E1" i="484"/>
  <c r="A1" i="484"/>
  <c r="E1" i="485"/>
  <c r="A1" i="485"/>
  <c r="E1" i="486"/>
  <c r="A1" i="486"/>
  <c r="E1" i="451"/>
  <c r="A1" i="451"/>
  <c r="K62" i="502"/>
  <c r="J62" i="502"/>
  <c r="L62" i="502" s="1"/>
  <c r="I62" i="502"/>
  <c r="H62" i="502"/>
  <c r="E62" i="502"/>
  <c r="D62" i="502"/>
  <c r="K61" i="502"/>
  <c r="J61" i="502"/>
  <c r="L61" i="502" s="1"/>
  <c r="I61" i="502"/>
  <c r="H61" i="502"/>
  <c r="E61" i="502"/>
  <c r="D61" i="502"/>
  <c r="K60" i="502"/>
  <c r="J60" i="502"/>
  <c r="L60" i="502" s="1"/>
  <c r="I60" i="502"/>
  <c r="H60" i="502"/>
  <c r="E60" i="502"/>
  <c r="D60" i="502"/>
  <c r="K59" i="502"/>
  <c r="J59" i="502"/>
  <c r="L59" i="502" s="1"/>
  <c r="I59" i="502"/>
  <c r="H59" i="502"/>
  <c r="E59" i="502"/>
  <c r="D59" i="502"/>
  <c r="K58" i="502"/>
  <c r="J58" i="502"/>
  <c r="L58" i="502" s="1"/>
  <c r="I58" i="502"/>
  <c r="H58" i="502"/>
  <c r="E58" i="502"/>
  <c r="D58" i="502"/>
  <c r="K57" i="502"/>
  <c r="J57" i="502"/>
  <c r="L57" i="502" s="1"/>
  <c r="I57" i="502"/>
  <c r="H57" i="502"/>
  <c r="E57" i="502"/>
  <c r="D57" i="502"/>
  <c r="K56" i="502"/>
  <c r="J56" i="502"/>
  <c r="L56" i="502" s="1"/>
  <c r="I56" i="502"/>
  <c r="H56" i="502"/>
  <c r="E56" i="502"/>
  <c r="D56" i="502"/>
  <c r="G55" i="502"/>
  <c r="F55" i="502"/>
  <c r="I55" i="502" s="1"/>
  <c r="C55" i="502"/>
  <c r="K55" i="502" s="1"/>
  <c r="B55" i="502"/>
  <c r="E55" i="502" s="1"/>
  <c r="K54" i="502"/>
  <c r="J54" i="502"/>
  <c r="L54" i="502" s="1"/>
  <c r="I54" i="502"/>
  <c r="H54" i="502"/>
  <c r="E54" i="502"/>
  <c r="D54" i="502"/>
  <c r="K53" i="502"/>
  <c r="J53" i="502"/>
  <c r="L53" i="502" s="1"/>
  <c r="I53" i="502"/>
  <c r="H53" i="502"/>
  <c r="E53" i="502"/>
  <c r="D53" i="502"/>
  <c r="K52" i="502"/>
  <c r="J52" i="502"/>
  <c r="L52" i="502" s="1"/>
  <c r="I52" i="502"/>
  <c r="H52" i="502"/>
  <c r="E52" i="502"/>
  <c r="D52" i="502"/>
  <c r="K51" i="502"/>
  <c r="J51" i="502"/>
  <c r="L51" i="502" s="1"/>
  <c r="I51" i="502"/>
  <c r="H51" i="502"/>
  <c r="E51" i="502"/>
  <c r="D51" i="502"/>
  <c r="K50" i="502"/>
  <c r="J50" i="502"/>
  <c r="L50" i="502" s="1"/>
  <c r="I50" i="502"/>
  <c r="H50" i="502"/>
  <c r="E50" i="502"/>
  <c r="D50" i="502"/>
  <c r="K49" i="502"/>
  <c r="J49" i="502"/>
  <c r="L49" i="502" s="1"/>
  <c r="I49" i="502"/>
  <c r="H49" i="502"/>
  <c r="E49" i="502"/>
  <c r="D49" i="502"/>
  <c r="K48" i="502"/>
  <c r="J48" i="502"/>
  <c r="L48" i="502" s="1"/>
  <c r="I48" i="502"/>
  <c r="H48" i="502"/>
  <c r="E48" i="502"/>
  <c r="D48" i="502"/>
  <c r="K47" i="502"/>
  <c r="J47" i="502"/>
  <c r="L47" i="502" s="1"/>
  <c r="I47" i="502"/>
  <c r="H47" i="502"/>
  <c r="E47" i="502"/>
  <c r="D47" i="502"/>
  <c r="K46" i="502"/>
  <c r="J46" i="502"/>
  <c r="L46" i="502" s="1"/>
  <c r="I46" i="502"/>
  <c r="H46" i="502"/>
  <c r="E46" i="502"/>
  <c r="D46" i="502"/>
  <c r="K45" i="502"/>
  <c r="J45" i="502"/>
  <c r="L45" i="502" s="1"/>
  <c r="I45" i="502"/>
  <c r="H45" i="502"/>
  <c r="E45" i="502"/>
  <c r="D45" i="502"/>
  <c r="G44" i="502"/>
  <c r="I44" i="502" s="1"/>
  <c r="F44" i="502"/>
  <c r="H44" i="502" s="1"/>
  <c r="C44" i="502"/>
  <c r="K44" i="502" s="1"/>
  <c r="B44" i="502"/>
  <c r="J44" i="502" s="1"/>
  <c r="L44" i="502" s="1"/>
  <c r="K43" i="502"/>
  <c r="J43" i="502"/>
  <c r="L43" i="502" s="1"/>
  <c r="I43" i="502"/>
  <c r="H43" i="502"/>
  <c r="E43" i="502"/>
  <c r="D43" i="502"/>
  <c r="K42" i="502"/>
  <c r="J42" i="502"/>
  <c r="L42" i="502" s="1"/>
  <c r="I42" i="502"/>
  <c r="H42" i="502"/>
  <c r="E42" i="502"/>
  <c r="D42" i="502"/>
  <c r="K41" i="502"/>
  <c r="J41" i="502"/>
  <c r="L41" i="502" s="1"/>
  <c r="I41" i="502"/>
  <c r="H41" i="502"/>
  <c r="E41" i="502"/>
  <c r="D41" i="502"/>
  <c r="K40" i="502"/>
  <c r="J40" i="502"/>
  <c r="L40" i="502" s="1"/>
  <c r="I40" i="502"/>
  <c r="H40" i="502"/>
  <c r="E40" i="502"/>
  <c r="D40" i="502"/>
  <c r="K39" i="502"/>
  <c r="J39" i="502"/>
  <c r="L39" i="502" s="1"/>
  <c r="I39" i="502"/>
  <c r="H39" i="502"/>
  <c r="E39" i="502"/>
  <c r="D39" i="502"/>
  <c r="K38" i="502"/>
  <c r="J38" i="502"/>
  <c r="L38" i="502" s="1"/>
  <c r="I38" i="502"/>
  <c r="H38" i="502"/>
  <c r="E38" i="502"/>
  <c r="D38" i="502"/>
  <c r="K37" i="502"/>
  <c r="J37" i="502"/>
  <c r="L37" i="502" s="1"/>
  <c r="I37" i="502"/>
  <c r="H37" i="502"/>
  <c r="E37" i="502"/>
  <c r="D37" i="502"/>
  <c r="K36" i="502"/>
  <c r="J36" i="502"/>
  <c r="L36" i="502" s="1"/>
  <c r="I36" i="502"/>
  <c r="H36" i="502"/>
  <c r="E36" i="502"/>
  <c r="D36" i="502"/>
  <c r="K35" i="502"/>
  <c r="J35" i="502"/>
  <c r="L35" i="502" s="1"/>
  <c r="I35" i="502"/>
  <c r="H35" i="502"/>
  <c r="E35" i="502"/>
  <c r="D35" i="502"/>
  <c r="K34" i="502"/>
  <c r="J34" i="502"/>
  <c r="L34" i="502" s="1"/>
  <c r="I34" i="502"/>
  <c r="H34" i="502"/>
  <c r="E34" i="502"/>
  <c r="D34" i="502"/>
  <c r="G33" i="502"/>
  <c r="F33" i="502"/>
  <c r="I33" i="502" s="1"/>
  <c r="C33" i="502"/>
  <c r="K33" i="502" s="1"/>
  <c r="B33" i="502"/>
  <c r="E33" i="502" s="1"/>
  <c r="G32" i="502"/>
  <c r="C32" i="502"/>
  <c r="K32" i="502" s="1"/>
  <c r="K31" i="502"/>
  <c r="J31" i="502"/>
  <c r="L31" i="502" s="1"/>
  <c r="I31" i="502"/>
  <c r="H31" i="502"/>
  <c r="E31" i="502"/>
  <c r="D31" i="502"/>
  <c r="K30" i="502"/>
  <c r="J30" i="502"/>
  <c r="L30" i="502" s="1"/>
  <c r="I30" i="502"/>
  <c r="H30" i="502"/>
  <c r="E30" i="502"/>
  <c r="D30" i="502"/>
  <c r="K29" i="502"/>
  <c r="J29" i="502"/>
  <c r="L29" i="502" s="1"/>
  <c r="I29" i="502"/>
  <c r="H29" i="502"/>
  <c r="E29" i="502"/>
  <c r="D29" i="502"/>
  <c r="K28" i="502"/>
  <c r="J28" i="502"/>
  <c r="I28" i="502"/>
  <c r="H28" i="502"/>
  <c r="E28" i="502"/>
  <c r="D28" i="502"/>
  <c r="K27" i="502"/>
  <c r="J27" i="502"/>
  <c r="L27" i="502" s="1"/>
  <c r="I27" i="502"/>
  <c r="H27" i="502"/>
  <c r="E27" i="502"/>
  <c r="D27" i="502"/>
  <c r="K26" i="502"/>
  <c r="J26" i="502"/>
  <c r="L26" i="502" s="1"/>
  <c r="I26" i="502"/>
  <c r="H26" i="502"/>
  <c r="E26" i="502"/>
  <c r="D26" i="502"/>
  <c r="K25" i="502"/>
  <c r="J25" i="502"/>
  <c r="L25" i="502" s="1"/>
  <c r="I25" i="502"/>
  <c r="H25" i="502"/>
  <c r="E25" i="502"/>
  <c r="D25" i="502"/>
  <c r="K24" i="502"/>
  <c r="J24" i="502"/>
  <c r="I24" i="502"/>
  <c r="H24" i="502"/>
  <c r="E24" i="502"/>
  <c r="D24" i="502"/>
  <c r="K23" i="502"/>
  <c r="J23" i="502"/>
  <c r="L23" i="502" s="1"/>
  <c r="I23" i="502"/>
  <c r="H23" i="502"/>
  <c r="E23" i="502"/>
  <c r="D23" i="502"/>
  <c r="K22" i="502"/>
  <c r="J22" i="502"/>
  <c r="L22" i="502" s="1"/>
  <c r="I22" i="502"/>
  <c r="H22" i="502"/>
  <c r="E22" i="502"/>
  <c r="D22" i="502"/>
  <c r="K21" i="502"/>
  <c r="J21" i="502"/>
  <c r="L21" i="502" s="1"/>
  <c r="I21" i="502"/>
  <c r="H21" i="502"/>
  <c r="E21" i="502"/>
  <c r="D21" i="502"/>
  <c r="K20" i="502"/>
  <c r="J20" i="502"/>
  <c r="I20" i="502"/>
  <c r="H20" i="502"/>
  <c r="E20" i="502"/>
  <c r="D20" i="502"/>
  <c r="K19" i="502"/>
  <c r="J19" i="502"/>
  <c r="L19" i="502" s="1"/>
  <c r="I19" i="502"/>
  <c r="H19" i="502"/>
  <c r="E19" i="502"/>
  <c r="D19" i="502"/>
  <c r="I18" i="502"/>
  <c r="G18" i="502"/>
  <c r="F18" i="502"/>
  <c r="H18" i="502" s="1"/>
  <c r="C18" i="502"/>
  <c r="K18" i="502" s="1"/>
  <c r="B18" i="502"/>
  <c r="J18" i="502" s="1"/>
  <c r="K17" i="502"/>
  <c r="J17" i="502"/>
  <c r="L17" i="502" s="1"/>
  <c r="I17" i="502"/>
  <c r="H17" i="502"/>
  <c r="E17" i="502"/>
  <c r="D17" i="502"/>
  <c r="K16" i="502"/>
  <c r="J16" i="502"/>
  <c r="L16" i="502" s="1"/>
  <c r="I16" i="502"/>
  <c r="H16" i="502"/>
  <c r="E16" i="502"/>
  <c r="D16" i="502"/>
  <c r="K15" i="502"/>
  <c r="J15" i="502"/>
  <c r="L15" i="502" s="1"/>
  <c r="I15" i="502"/>
  <c r="H15" i="502"/>
  <c r="E15" i="502"/>
  <c r="D15" i="502"/>
  <c r="K14" i="502"/>
  <c r="J14" i="502"/>
  <c r="I14" i="502"/>
  <c r="H14" i="502"/>
  <c r="E14" i="502"/>
  <c r="D14" i="502"/>
  <c r="K13" i="502"/>
  <c r="J13" i="502"/>
  <c r="L13" i="502" s="1"/>
  <c r="I13" i="502"/>
  <c r="H13" i="502"/>
  <c r="E13" i="502"/>
  <c r="D13" i="502"/>
  <c r="K12" i="502"/>
  <c r="J12" i="502"/>
  <c r="L12" i="502" s="1"/>
  <c r="I12" i="502"/>
  <c r="H12" i="502"/>
  <c r="E12" i="502"/>
  <c r="D12" i="502"/>
  <c r="K11" i="502"/>
  <c r="J11" i="502"/>
  <c r="L11" i="502" s="1"/>
  <c r="I11" i="502"/>
  <c r="H11" i="502"/>
  <c r="E11" i="502"/>
  <c r="D11" i="502"/>
  <c r="K10" i="502"/>
  <c r="J10" i="502"/>
  <c r="I10" i="502"/>
  <c r="H10" i="502"/>
  <c r="E10" i="502"/>
  <c r="D10" i="502"/>
  <c r="K9" i="502"/>
  <c r="J9" i="502"/>
  <c r="L9" i="502" s="1"/>
  <c r="I9" i="502"/>
  <c r="H9" i="502"/>
  <c r="E9" i="502"/>
  <c r="D9" i="502"/>
  <c r="I8" i="502"/>
  <c r="G8" i="502"/>
  <c r="G7" i="502" s="1"/>
  <c r="F8" i="502"/>
  <c r="H8" i="502" s="1"/>
  <c r="C8" i="502"/>
  <c r="C7" i="502" s="1"/>
  <c r="K7" i="502" s="1"/>
  <c r="B8" i="502"/>
  <c r="J8" i="502" s="1"/>
  <c r="H7" i="502"/>
  <c r="F7" i="502"/>
  <c r="D7" i="502"/>
  <c r="B7" i="502"/>
  <c r="G6" i="502"/>
  <c r="C6" i="502"/>
  <c r="K6" i="502" s="1"/>
  <c r="K4" i="502"/>
  <c r="J4" i="502"/>
  <c r="G4" i="502"/>
  <c r="F4" i="502"/>
  <c r="K62" i="501"/>
  <c r="J62" i="501"/>
  <c r="L62" i="501" s="1"/>
  <c r="I62" i="501"/>
  <c r="H62" i="501"/>
  <c r="E62" i="501"/>
  <c r="D62" i="501"/>
  <c r="K61" i="501"/>
  <c r="J61" i="501"/>
  <c r="L61" i="501" s="1"/>
  <c r="I61" i="501"/>
  <c r="H61" i="501"/>
  <c r="E61" i="501"/>
  <c r="D61" i="501"/>
  <c r="K60" i="501"/>
  <c r="J60" i="501"/>
  <c r="L60" i="501" s="1"/>
  <c r="I60" i="501"/>
  <c r="H60" i="501"/>
  <c r="E60" i="501"/>
  <c r="D60" i="501"/>
  <c r="K59" i="501"/>
  <c r="J59" i="501"/>
  <c r="L59" i="501" s="1"/>
  <c r="I59" i="501"/>
  <c r="H59" i="501"/>
  <c r="E59" i="501"/>
  <c r="D59" i="501"/>
  <c r="K58" i="501"/>
  <c r="J58" i="501"/>
  <c r="L58" i="501" s="1"/>
  <c r="I58" i="501"/>
  <c r="H58" i="501"/>
  <c r="E58" i="501"/>
  <c r="D58" i="501"/>
  <c r="K57" i="501"/>
  <c r="J57" i="501"/>
  <c r="L57" i="501" s="1"/>
  <c r="I57" i="501"/>
  <c r="H57" i="501"/>
  <c r="E57" i="501"/>
  <c r="D57" i="501"/>
  <c r="K56" i="501"/>
  <c r="J56" i="501"/>
  <c r="L56" i="501" s="1"/>
  <c r="I56" i="501"/>
  <c r="H56" i="501"/>
  <c r="E56" i="501"/>
  <c r="D56" i="501"/>
  <c r="G55" i="501"/>
  <c r="F55" i="501"/>
  <c r="I55" i="501" s="1"/>
  <c r="C55" i="501"/>
  <c r="K55" i="501" s="1"/>
  <c r="B55" i="501"/>
  <c r="E55" i="501" s="1"/>
  <c r="K54" i="501"/>
  <c r="J54" i="501"/>
  <c r="L54" i="501" s="1"/>
  <c r="I54" i="501"/>
  <c r="H54" i="501"/>
  <c r="E54" i="501"/>
  <c r="D54" i="501"/>
  <c r="K53" i="501"/>
  <c r="J53" i="501"/>
  <c r="L53" i="501" s="1"/>
  <c r="I53" i="501"/>
  <c r="H53" i="501"/>
  <c r="E53" i="501"/>
  <c r="D53" i="501"/>
  <c r="K52" i="501"/>
  <c r="J52" i="501"/>
  <c r="L52" i="501" s="1"/>
  <c r="I52" i="501"/>
  <c r="H52" i="501"/>
  <c r="E52" i="501"/>
  <c r="D52" i="501"/>
  <c r="K51" i="501"/>
  <c r="J51" i="501"/>
  <c r="L51" i="501" s="1"/>
  <c r="I51" i="501"/>
  <c r="H51" i="501"/>
  <c r="E51" i="501"/>
  <c r="D51" i="501"/>
  <c r="K50" i="501"/>
  <c r="J50" i="501"/>
  <c r="L50" i="501" s="1"/>
  <c r="I50" i="501"/>
  <c r="H50" i="501"/>
  <c r="E50" i="501"/>
  <c r="D50" i="501"/>
  <c r="K49" i="501"/>
  <c r="J49" i="501"/>
  <c r="L49" i="501" s="1"/>
  <c r="I49" i="501"/>
  <c r="H49" i="501"/>
  <c r="E49" i="501"/>
  <c r="D49" i="501"/>
  <c r="K48" i="501"/>
  <c r="J48" i="501"/>
  <c r="L48" i="501" s="1"/>
  <c r="I48" i="501"/>
  <c r="H48" i="501"/>
  <c r="E48" i="501"/>
  <c r="D48" i="501"/>
  <c r="K47" i="501"/>
  <c r="J47" i="501"/>
  <c r="L47" i="501" s="1"/>
  <c r="I47" i="501"/>
  <c r="H47" i="501"/>
  <c r="E47" i="501"/>
  <c r="D47" i="501"/>
  <c r="K46" i="501"/>
  <c r="J46" i="501"/>
  <c r="L46" i="501" s="1"/>
  <c r="I46" i="501"/>
  <c r="H46" i="501"/>
  <c r="E46" i="501"/>
  <c r="D46" i="501"/>
  <c r="K45" i="501"/>
  <c r="J45" i="501"/>
  <c r="L45" i="501" s="1"/>
  <c r="I45" i="501"/>
  <c r="H45" i="501"/>
  <c r="E45" i="501"/>
  <c r="D45" i="501"/>
  <c r="G44" i="501"/>
  <c r="I44" i="501" s="1"/>
  <c r="F44" i="501"/>
  <c r="H44" i="501" s="1"/>
  <c r="C44" i="501"/>
  <c r="K44" i="501" s="1"/>
  <c r="B44" i="501"/>
  <c r="J44" i="501" s="1"/>
  <c r="L44" i="501" s="1"/>
  <c r="K43" i="501"/>
  <c r="J43" i="501"/>
  <c r="L43" i="501" s="1"/>
  <c r="I43" i="501"/>
  <c r="H43" i="501"/>
  <c r="E43" i="501"/>
  <c r="D43" i="501"/>
  <c r="K42" i="501"/>
  <c r="J42" i="501"/>
  <c r="L42" i="501" s="1"/>
  <c r="I42" i="501"/>
  <c r="H42" i="501"/>
  <c r="E42" i="501"/>
  <c r="D42" i="501"/>
  <c r="K41" i="501"/>
  <c r="J41" i="501"/>
  <c r="L41" i="501" s="1"/>
  <c r="I41" i="501"/>
  <c r="H41" i="501"/>
  <c r="E41" i="501"/>
  <c r="D41" i="501"/>
  <c r="K40" i="501"/>
  <c r="J40" i="501"/>
  <c r="L40" i="501" s="1"/>
  <c r="I40" i="501"/>
  <c r="H40" i="501"/>
  <c r="E40" i="501"/>
  <c r="D40" i="501"/>
  <c r="K39" i="501"/>
  <c r="J39" i="501"/>
  <c r="L39" i="501" s="1"/>
  <c r="I39" i="501"/>
  <c r="H39" i="501"/>
  <c r="E39" i="501"/>
  <c r="D39" i="501"/>
  <c r="K38" i="501"/>
  <c r="J38" i="501"/>
  <c r="L38" i="501" s="1"/>
  <c r="I38" i="501"/>
  <c r="H38" i="501"/>
  <c r="E38" i="501"/>
  <c r="D38" i="501"/>
  <c r="K37" i="501"/>
  <c r="J37" i="501"/>
  <c r="L37" i="501" s="1"/>
  <c r="I37" i="501"/>
  <c r="H37" i="501"/>
  <c r="E37" i="501"/>
  <c r="D37" i="501"/>
  <c r="K36" i="501"/>
  <c r="J36" i="501"/>
  <c r="L36" i="501" s="1"/>
  <c r="I36" i="501"/>
  <c r="H36" i="501"/>
  <c r="E36" i="501"/>
  <c r="D36" i="501"/>
  <c r="K35" i="501"/>
  <c r="J35" i="501"/>
  <c r="L35" i="501" s="1"/>
  <c r="I35" i="501"/>
  <c r="H35" i="501"/>
  <c r="E35" i="501"/>
  <c r="D35" i="501"/>
  <c r="K34" i="501"/>
  <c r="J34" i="501"/>
  <c r="L34" i="501" s="1"/>
  <c r="I34" i="501"/>
  <c r="H34" i="501"/>
  <c r="E34" i="501"/>
  <c r="D34" i="501"/>
  <c r="G33" i="501"/>
  <c r="F33" i="501"/>
  <c r="I33" i="501" s="1"/>
  <c r="C33" i="501"/>
  <c r="K33" i="501" s="1"/>
  <c r="B33" i="501"/>
  <c r="E33" i="501" s="1"/>
  <c r="G32" i="501"/>
  <c r="C32" i="501"/>
  <c r="K32" i="501" s="1"/>
  <c r="K31" i="501"/>
  <c r="J31" i="501"/>
  <c r="L31" i="501" s="1"/>
  <c r="I31" i="501"/>
  <c r="H31" i="501"/>
  <c r="E31" i="501"/>
  <c r="D31" i="501"/>
  <c r="K30" i="501"/>
  <c r="J30" i="501"/>
  <c r="L30" i="501" s="1"/>
  <c r="I30" i="501"/>
  <c r="H30" i="501"/>
  <c r="E30" i="501"/>
  <c r="D30" i="501"/>
  <c r="K29" i="501"/>
  <c r="J29" i="501"/>
  <c r="L29" i="501" s="1"/>
  <c r="I29" i="501"/>
  <c r="H29" i="501"/>
  <c r="E29" i="501"/>
  <c r="D29" i="501"/>
  <c r="K28" i="501"/>
  <c r="J28" i="501"/>
  <c r="I28" i="501"/>
  <c r="H28" i="501"/>
  <c r="E28" i="501"/>
  <c r="D28" i="501"/>
  <c r="K27" i="501"/>
  <c r="J27" i="501"/>
  <c r="L27" i="501" s="1"/>
  <c r="I27" i="501"/>
  <c r="H27" i="501"/>
  <c r="E27" i="501"/>
  <c r="D27" i="501"/>
  <c r="K26" i="501"/>
  <c r="J26" i="501"/>
  <c r="L26" i="501" s="1"/>
  <c r="I26" i="501"/>
  <c r="H26" i="501"/>
  <c r="E26" i="501"/>
  <c r="D26" i="501"/>
  <c r="K25" i="501"/>
  <c r="J25" i="501"/>
  <c r="L25" i="501" s="1"/>
  <c r="I25" i="501"/>
  <c r="H25" i="501"/>
  <c r="E25" i="501"/>
  <c r="D25" i="501"/>
  <c r="K24" i="501"/>
  <c r="J24" i="501"/>
  <c r="I24" i="501"/>
  <c r="H24" i="501"/>
  <c r="E24" i="501"/>
  <c r="D24" i="501"/>
  <c r="K23" i="501"/>
  <c r="J23" i="501"/>
  <c r="L23" i="501" s="1"/>
  <c r="I23" i="501"/>
  <c r="H23" i="501"/>
  <c r="E23" i="501"/>
  <c r="D23" i="501"/>
  <c r="K22" i="501"/>
  <c r="J22" i="501"/>
  <c r="L22" i="501" s="1"/>
  <c r="I22" i="501"/>
  <c r="H22" i="501"/>
  <c r="E22" i="501"/>
  <c r="D22" i="501"/>
  <c r="K21" i="501"/>
  <c r="J21" i="501"/>
  <c r="L21" i="501" s="1"/>
  <c r="I21" i="501"/>
  <c r="H21" i="501"/>
  <c r="E21" i="501"/>
  <c r="D21" i="501"/>
  <c r="K20" i="501"/>
  <c r="J20" i="501"/>
  <c r="I20" i="501"/>
  <c r="H20" i="501"/>
  <c r="E20" i="501"/>
  <c r="D20" i="501"/>
  <c r="K19" i="501"/>
  <c r="J19" i="501"/>
  <c r="L19" i="501" s="1"/>
  <c r="I19" i="501"/>
  <c r="H19" i="501"/>
  <c r="E19" i="501"/>
  <c r="D19" i="501"/>
  <c r="I18" i="501"/>
  <c r="G18" i="501"/>
  <c r="F18" i="501"/>
  <c r="H18" i="501" s="1"/>
  <c r="C18" i="501"/>
  <c r="K18" i="501" s="1"/>
  <c r="B18" i="501"/>
  <c r="J18" i="501" s="1"/>
  <c r="K17" i="501"/>
  <c r="J17" i="501"/>
  <c r="L17" i="501" s="1"/>
  <c r="I17" i="501"/>
  <c r="H17" i="501"/>
  <c r="E17" i="501"/>
  <c r="D17" i="501"/>
  <c r="K16" i="501"/>
  <c r="J16" i="501"/>
  <c r="L16" i="501" s="1"/>
  <c r="I16" i="501"/>
  <c r="H16" i="501"/>
  <c r="E16" i="501"/>
  <c r="D16" i="501"/>
  <c r="K15" i="501"/>
  <c r="J15" i="501"/>
  <c r="L15" i="501" s="1"/>
  <c r="I15" i="501"/>
  <c r="H15" i="501"/>
  <c r="E15" i="501"/>
  <c r="D15" i="501"/>
  <c r="K14" i="501"/>
  <c r="J14" i="501"/>
  <c r="I14" i="501"/>
  <c r="H14" i="501"/>
  <c r="E14" i="501"/>
  <c r="D14" i="501"/>
  <c r="K13" i="501"/>
  <c r="J13" i="501"/>
  <c r="L13" i="501" s="1"/>
  <c r="I13" i="501"/>
  <c r="H13" i="501"/>
  <c r="E13" i="501"/>
  <c r="D13" i="501"/>
  <c r="K12" i="501"/>
  <c r="J12" i="501"/>
  <c r="L12" i="501" s="1"/>
  <c r="I12" i="501"/>
  <c r="H12" i="501"/>
  <c r="E12" i="501"/>
  <c r="D12" i="501"/>
  <c r="K11" i="501"/>
  <c r="J11" i="501"/>
  <c r="L11" i="501" s="1"/>
  <c r="I11" i="501"/>
  <c r="H11" i="501"/>
  <c r="E11" i="501"/>
  <c r="D11" i="501"/>
  <c r="K10" i="501"/>
  <c r="J10" i="501"/>
  <c r="I10" i="501"/>
  <c r="H10" i="501"/>
  <c r="E10" i="501"/>
  <c r="D10" i="501"/>
  <c r="K9" i="501"/>
  <c r="J9" i="501"/>
  <c r="L9" i="501" s="1"/>
  <c r="I9" i="501"/>
  <c r="H9" i="501"/>
  <c r="E9" i="501"/>
  <c r="D9" i="501"/>
  <c r="I8" i="501"/>
  <c r="G8" i="501"/>
  <c r="G7" i="501" s="1"/>
  <c r="F8" i="501"/>
  <c r="H8" i="501" s="1"/>
  <c r="C8" i="501"/>
  <c r="C7" i="501" s="1"/>
  <c r="K7" i="501" s="1"/>
  <c r="B8" i="501"/>
  <c r="J8" i="501" s="1"/>
  <c r="H7" i="501"/>
  <c r="F7" i="501"/>
  <c r="D7" i="501"/>
  <c r="B7" i="501"/>
  <c r="G6" i="501"/>
  <c r="C6" i="501"/>
  <c r="K6" i="501" s="1"/>
  <c r="K4" i="501"/>
  <c r="J4" i="501"/>
  <c r="G4" i="501"/>
  <c r="F4" i="501"/>
  <c r="K60" i="500"/>
  <c r="J60" i="500"/>
  <c r="L60" i="500" s="1"/>
  <c r="I60" i="500"/>
  <c r="H60" i="500"/>
  <c r="E60" i="500"/>
  <c r="D60" i="500"/>
  <c r="K59" i="500"/>
  <c r="J59" i="500"/>
  <c r="L59" i="500" s="1"/>
  <c r="I59" i="500"/>
  <c r="H59" i="500"/>
  <c r="E59" i="500"/>
  <c r="D59" i="500"/>
  <c r="K58" i="500"/>
  <c r="J58" i="500"/>
  <c r="L58" i="500" s="1"/>
  <c r="I58" i="500"/>
  <c r="H58" i="500"/>
  <c r="E58" i="500"/>
  <c r="D58" i="500"/>
  <c r="K57" i="500"/>
  <c r="J57" i="500"/>
  <c r="L57" i="500" s="1"/>
  <c r="I57" i="500"/>
  <c r="H57" i="500"/>
  <c r="E57" i="500"/>
  <c r="D57" i="500"/>
  <c r="K56" i="500"/>
  <c r="J56" i="500"/>
  <c r="L56" i="500" s="1"/>
  <c r="I56" i="500"/>
  <c r="H56" i="500"/>
  <c r="E56" i="500"/>
  <c r="D56" i="500"/>
  <c r="K55" i="500"/>
  <c r="J55" i="500"/>
  <c r="L55" i="500" s="1"/>
  <c r="I55" i="500"/>
  <c r="H55" i="500"/>
  <c r="E55" i="500"/>
  <c r="D55" i="500"/>
  <c r="K54" i="500"/>
  <c r="J54" i="500"/>
  <c r="L54" i="500" s="1"/>
  <c r="I54" i="500"/>
  <c r="H54" i="500"/>
  <c r="E54" i="500"/>
  <c r="D54" i="500"/>
  <c r="K53" i="500"/>
  <c r="J53" i="500"/>
  <c r="L53" i="500" s="1"/>
  <c r="I53" i="500"/>
  <c r="H53" i="500"/>
  <c r="E53" i="500"/>
  <c r="D53" i="500"/>
  <c r="K52" i="500"/>
  <c r="J52" i="500"/>
  <c r="L52" i="500" s="1"/>
  <c r="I52" i="500"/>
  <c r="H52" i="500"/>
  <c r="E52" i="500"/>
  <c r="D52" i="500"/>
  <c r="K51" i="500"/>
  <c r="J51" i="500"/>
  <c r="L51" i="500" s="1"/>
  <c r="I51" i="500"/>
  <c r="H51" i="500"/>
  <c r="E51" i="500"/>
  <c r="D51" i="500"/>
  <c r="K50" i="500"/>
  <c r="J50" i="500"/>
  <c r="L50" i="500" s="1"/>
  <c r="I50" i="500"/>
  <c r="H50" i="500"/>
  <c r="E50" i="500"/>
  <c r="D50" i="500"/>
  <c r="K49" i="500"/>
  <c r="J49" i="500"/>
  <c r="L49" i="500" s="1"/>
  <c r="I49" i="500"/>
  <c r="H49" i="500"/>
  <c r="E49" i="500"/>
  <c r="D49" i="500"/>
  <c r="K48" i="500"/>
  <c r="J48" i="500"/>
  <c r="L48" i="500" s="1"/>
  <c r="I48" i="500"/>
  <c r="H48" i="500"/>
  <c r="E48" i="500"/>
  <c r="D48" i="500"/>
  <c r="G47" i="500"/>
  <c r="F47" i="500"/>
  <c r="I47" i="500" s="1"/>
  <c r="C47" i="500"/>
  <c r="K47" i="500" s="1"/>
  <c r="B47" i="500"/>
  <c r="E47" i="500" s="1"/>
  <c r="K46" i="500"/>
  <c r="J46" i="500"/>
  <c r="L46" i="500" s="1"/>
  <c r="I46" i="500"/>
  <c r="H46" i="500"/>
  <c r="E46" i="500"/>
  <c r="D46" i="500"/>
  <c r="K45" i="500"/>
  <c r="J45" i="500"/>
  <c r="L45" i="500" s="1"/>
  <c r="I45" i="500"/>
  <c r="H45" i="500"/>
  <c r="E45" i="500"/>
  <c r="D45" i="500"/>
  <c r="K44" i="500"/>
  <c r="J44" i="500"/>
  <c r="L44" i="500" s="1"/>
  <c r="I44" i="500"/>
  <c r="H44" i="500"/>
  <c r="E44" i="500"/>
  <c r="D44" i="500"/>
  <c r="K43" i="500"/>
  <c r="J43" i="500"/>
  <c r="L43" i="500" s="1"/>
  <c r="I43" i="500"/>
  <c r="H43" i="500"/>
  <c r="E43" i="500"/>
  <c r="D43" i="500"/>
  <c r="K42" i="500"/>
  <c r="J42" i="500"/>
  <c r="L42" i="500" s="1"/>
  <c r="I42" i="500"/>
  <c r="H42" i="500"/>
  <c r="E42" i="500"/>
  <c r="D42" i="500"/>
  <c r="K41" i="500"/>
  <c r="J41" i="500"/>
  <c r="L41" i="500" s="1"/>
  <c r="I41" i="500"/>
  <c r="H41" i="500"/>
  <c r="E41" i="500"/>
  <c r="D41" i="500"/>
  <c r="K40" i="500"/>
  <c r="J40" i="500"/>
  <c r="L40" i="500" s="1"/>
  <c r="I40" i="500"/>
  <c r="H40" i="500"/>
  <c r="E40" i="500"/>
  <c r="D40" i="500"/>
  <c r="G39" i="500"/>
  <c r="F39" i="500"/>
  <c r="I39" i="500" s="1"/>
  <c r="C39" i="500"/>
  <c r="K39" i="500" s="1"/>
  <c r="B39" i="500"/>
  <c r="E39" i="500" s="1"/>
  <c r="K38" i="500"/>
  <c r="J38" i="500"/>
  <c r="L38" i="500" s="1"/>
  <c r="I38" i="500"/>
  <c r="H38" i="500"/>
  <c r="E38" i="500"/>
  <c r="D38" i="500"/>
  <c r="K37" i="500"/>
  <c r="J37" i="500"/>
  <c r="L37" i="500" s="1"/>
  <c r="I37" i="500"/>
  <c r="H37" i="500"/>
  <c r="E37" i="500"/>
  <c r="D37" i="500"/>
  <c r="K36" i="500"/>
  <c r="J36" i="500"/>
  <c r="L36" i="500" s="1"/>
  <c r="I36" i="500"/>
  <c r="H36" i="500"/>
  <c r="E36" i="500"/>
  <c r="D36" i="500"/>
  <c r="K35" i="500"/>
  <c r="J35" i="500"/>
  <c r="L35" i="500" s="1"/>
  <c r="I35" i="500"/>
  <c r="H35" i="500"/>
  <c r="E35" i="500"/>
  <c r="D35" i="500"/>
  <c r="K34" i="500"/>
  <c r="J34" i="500"/>
  <c r="L34" i="500" s="1"/>
  <c r="I34" i="500"/>
  <c r="H34" i="500"/>
  <c r="E34" i="500"/>
  <c r="D34" i="500"/>
  <c r="K33" i="500"/>
  <c r="J33" i="500"/>
  <c r="L33" i="500" s="1"/>
  <c r="I33" i="500"/>
  <c r="H33" i="500"/>
  <c r="E33" i="500"/>
  <c r="D33" i="500"/>
  <c r="K32" i="500"/>
  <c r="J32" i="500"/>
  <c r="L32" i="500" s="1"/>
  <c r="I32" i="500"/>
  <c r="H32" i="500"/>
  <c r="E32" i="500"/>
  <c r="D32" i="500"/>
  <c r="K31" i="500"/>
  <c r="J31" i="500"/>
  <c r="L31" i="500" s="1"/>
  <c r="I31" i="500"/>
  <c r="H31" i="500"/>
  <c r="E31" i="500"/>
  <c r="D31" i="500"/>
  <c r="K30" i="500"/>
  <c r="J30" i="500"/>
  <c r="L30" i="500" s="1"/>
  <c r="I30" i="500"/>
  <c r="H30" i="500"/>
  <c r="E30" i="500"/>
  <c r="D30" i="500"/>
  <c r="K29" i="500"/>
  <c r="J29" i="500"/>
  <c r="L29" i="500" s="1"/>
  <c r="I29" i="500"/>
  <c r="H29" i="500"/>
  <c r="E29" i="500"/>
  <c r="D29" i="500"/>
  <c r="G28" i="500"/>
  <c r="I28" i="500" s="1"/>
  <c r="F28" i="500"/>
  <c r="H28" i="500" s="1"/>
  <c r="C28" i="500"/>
  <c r="K28" i="500" s="1"/>
  <c r="B28" i="500"/>
  <c r="J28" i="500" s="1"/>
  <c r="L28" i="500" s="1"/>
  <c r="K27" i="500"/>
  <c r="J27" i="500"/>
  <c r="L27" i="500" s="1"/>
  <c r="I27" i="500"/>
  <c r="H27" i="500"/>
  <c r="E27" i="500"/>
  <c r="D27" i="500"/>
  <c r="K26" i="500"/>
  <c r="J26" i="500"/>
  <c r="L26" i="500" s="1"/>
  <c r="I26" i="500"/>
  <c r="H26" i="500"/>
  <c r="E26" i="500"/>
  <c r="D26" i="500"/>
  <c r="K25" i="500"/>
  <c r="J25" i="500"/>
  <c r="L25" i="500" s="1"/>
  <c r="I25" i="500"/>
  <c r="H25" i="500"/>
  <c r="E25" i="500"/>
  <c r="D25" i="500"/>
  <c r="K24" i="500"/>
  <c r="J24" i="500"/>
  <c r="L24" i="500" s="1"/>
  <c r="I24" i="500"/>
  <c r="H24" i="500"/>
  <c r="E24" i="500"/>
  <c r="D24" i="500"/>
  <c r="K23" i="500"/>
  <c r="J23" i="500"/>
  <c r="L23" i="500" s="1"/>
  <c r="I23" i="500"/>
  <c r="H23" i="500"/>
  <c r="E23" i="500"/>
  <c r="D23" i="500"/>
  <c r="K22" i="500"/>
  <c r="J22" i="500"/>
  <c r="L22" i="500" s="1"/>
  <c r="I22" i="500"/>
  <c r="H22" i="500"/>
  <c r="E22" i="500"/>
  <c r="D22" i="500"/>
  <c r="K21" i="500"/>
  <c r="J21" i="500"/>
  <c r="L21" i="500" s="1"/>
  <c r="I21" i="500"/>
  <c r="H21" i="500"/>
  <c r="E21" i="500"/>
  <c r="D21" i="500"/>
  <c r="K20" i="500"/>
  <c r="J20" i="500"/>
  <c r="L20" i="500" s="1"/>
  <c r="I20" i="500"/>
  <c r="H20" i="500"/>
  <c r="E20" i="500"/>
  <c r="D20" i="500"/>
  <c r="K19" i="500"/>
  <c r="J19" i="500"/>
  <c r="L19" i="500" s="1"/>
  <c r="I19" i="500"/>
  <c r="H19" i="500"/>
  <c r="E19" i="500"/>
  <c r="D19" i="500"/>
  <c r="K18" i="500"/>
  <c r="J18" i="500"/>
  <c r="L18" i="500" s="1"/>
  <c r="I18" i="500"/>
  <c r="H18" i="500"/>
  <c r="E18" i="500"/>
  <c r="D18" i="500"/>
  <c r="G17" i="500"/>
  <c r="F17" i="500"/>
  <c r="C17" i="500"/>
  <c r="K17" i="500" s="1"/>
  <c r="B17" i="500"/>
  <c r="G16" i="500"/>
  <c r="C16" i="500"/>
  <c r="K16" i="500" s="1"/>
  <c r="K15" i="500"/>
  <c r="J15" i="500"/>
  <c r="L15" i="500" s="1"/>
  <c r="I15" i="500"/>
  <c r="H15" i="500"/>
  <c r="E15" i="500"/>
  <c r="D15" i="500"/>
  <c r="K14" i="500"/>
  <c r="J14" i="500"/>
  <c r="L14" i="500" s="1"/>
  <c r="I14" i="500"/>
  <c r="H14" i="500"/>
  <c r="E14" i="500"/>
  <c r="D14" i="500"/>
  <c r="K13" i="500"/>
  <c r="J13" i="500"/>
  <c r="L13" i="500" s="1"/>
  <c r="I13" i="500"/>
  <c r="H13" i="500"/>
  <c r="E13" i="500"/>
  <c r="D13" i="500"/>
  <c r="K12" i="500"/>
  <c r="J12" i="500"/>
  <c r="I12" i="500"/>
  <c r="H12" i="500"/>
  <c r="E12" i="500"/>
  <c r="D12" i="500"/>
  <c r="K11" i="500"/>
  <c r="J11" i="500"/>
  <c r="L11" i="500" s="1"/>
  <c r="I11" i="500"/>
  <c r="H11" i="500"/>
  <c r="E11" i="500"/>
  <c r="D11" i="500"/>
  <c r="K10" i="500"/>
  <c r="J10" i="500"/>
  <c r="L10" i="500" s="1"/>
  <c r="I10" i="500"/>
  <c r="H10" i="500"/>
  <c r="E10" i="500"/>
  <c r="D10" i="500"/>
  <c r="K9" i="500"/>
  <c r="J9" i="500"/>
  <c r="L9" i="500" s="1"/>
  <c r="I9" i="500"/>
  <c r="H9" i="500"/>
  <c r="E9" i="500"/>
  <c r="D9" i="500"/>
  <c r="K8" i="500"/>
  <c r="J8" i="500"/>
  <c r="I8" i="500"/>
  <c r="H8" i="500"/>
  <c r="E8" i="500"/>
  <c r="D8" i="500"/>
  <c r="G7" i="500"/>
  <c r="F7" i="500"/>
  <c r="C7" i="500"/>
  <c r="K7" i="500" s="1"/>
  <c r="B7" i="500"/>
  <c r="G6" i="500"/>
  <c r="C6" i="500"/>
  <c r="K6" i="500" s="1"/>
  <c r="K4" i="500"/>
  <c r="J4" i="500"/>
  <c r="G4" i="500"/>
  <c r="F4" i="500"/>
  <c r="K60" i="499"/>
  <c r="J60" i="499"/>
  <c r="L60" i="499" s="1"/>
  <c r="I60" i="499"/>
  <c r="H60" i="499"/>
  <c r="E60" i="499"/>
  <c r="D60" i="499"/>
  <c r="K59" i="499"/>
  <c r="J59" i="499"/>
  <c r="L59" i="499" s="1"/>
  <c r="I59" i="499"/>
  <c r="H59" i="499"/>
  <c r="E59" i="499"/>
  <c r="D59" i="499"/>
  <c r="K58" i="499"/>
  <c r="J58" i="499"/>
  <c r="L58" i="499" s="1"/>
  <c r="I58" i="499"/>
  <c r="H58" i="499"/>
  <c r="E58" i="499"/>
  <c r="D58" i="499"/>
  <c r="K57" i="499"/>
  <c r="J57" i="499"/>
  <c r="L57" i="499" s="1"/>
  <c r="I57" i="499"/>
  <c r="H57" i="499"/>
  <c r="E57" i="499"/>
  <c r="D57" i="499"/>
  <c r="K56" i="499"/>
  <c r="J56" i="499"/>
  <c r="L56" i="499" s="1"/>
  <c r="I56" i="499"/>
  <c r="H56" i="499"/>
  <c r="E56" i="499"/>
  <c r="D56" i="499"/>
  <c r="K55" i="499"/>
  <c r="J55" i="499"/>
  <c r="L55" i="499" s="1"/>
  <c r="I55" i="499"/>
  <c r="H55" i="499"/>
  <c r="E55" i="499"/>
  <c r="D55" i="499"/>
  <c r="K54" i="499"/>
  <c r="J54" i="499"/>
  <c r="L54" i="499" s="1"/>
  <c r="I54" i="499"/>
  <c r="H54" i="499"/>
  <c r="E54" i="499"/>
  <c r="D54" i="499"/>
  <c r="K53" i="499"/>
  <c r="J53" i="499"/>
  <c r="L53" i="499" s="1"/>
  <c r="I53" i="499"/>
  <c r="H53" i="499"/>
  <c r="E53" i="499"/>
  <c r="D53" i="499"/>
  <c r="K52" i="499"/>
  <c r="J52" i="499"/>
  <c r="L52" i="499" s="1"/>
  <c r="I52" i="499"/>
  <c r="H52" i="499"/>
  <c r="E52" i="499"/>
  <c r="D52" i="499"/>
  <c r="K51" i="499"/>
  <c r="J51" i="499"/>
  <c r="L51" i="499" s="1"/>
  <c r="I51" i="499"/>
  <c r="H51" i="499"/>
  <c r="E51" i="499"/>
  <c r="D51" i="499"/>
  <c r="K50" i="499"/>
  <c r="J50" i="499"/>
  <c r="L50" i="499" s="1"/>
  <c r="I50" i="499"/>
  <c r="H50" i="499"/>
  <c r="E50" i="499"/>
  <c r="D50" i="499"/>
  <c r="K49" i="499"/>
  <c r="J49" i="499"/>
  <c r="L49" i="499" s="1"/>
  <c r="I49" i="499"/>
  <c r="H49" i="499"/>
  <c r="E49" i="499"/>
  <c r="D49" i="499"/>
  <c r="K48" i="499"/>
  <c r="J48" i="499"/>
  <c r="L48" i="499" s="1"/>
  <c r="I48" i="499"/>
  <c r="H48" i="499"/>
  <c r="E48" i="499"/>
  <c r="D48" i="499"/>
  <c r="G47" i="499"/>
  <c r="F47" i="499"/>
  <c r="I47" i="499" s="1"/>
  <c r="C47" i="499"/>
  <c r="K47" i="499" s="1"/>
  <c r="B47" i="499"/>
  <c r="E47" i="499" s="1"/>
  <c r="K46" i="499"/>
  <c r="J46" i="499"/>
  <c r="L46" i="499" s="1"/>
  <c r="I46" i="499"/>
  <c r="H46" i="499"/>
  <c r="E46" i="499"/>
  <c r="D46" i="499"/>
  <c r="K45" i="499"/>
  <c r="J45" i="499"/>
  <c r="L45" i="499" s="1"/>
  <c r="I45" i="499"/>
  <c r="H45" i="499"/>
  <c r="E45" i="499"/>
  <c r="D45" i="499"/>
  <c r="K44" i="499"/>
  <c r="J44" i="499"/>
  <c r="L44" i="499" s="1"/>
  <c r="I44" i="499"/>
  <c r="H44" i="499"/>
  <c r="E44" i="499"/>
  <c r="D44" i="499"/>
  <c r="K43" i="499"/>
  <c r="J43" i="499"/>
  <c r="L43" i="499" s="1"/>
  <c r="I43" i="499"/>
  <c r="H43" i="499"/>
  <c r="E43" i="499"/>
  <c r="D43" i="499"/>
  <c r="K42" i="499"/>
  <c r="J42" i="499"/>
  <c r="L42" i="499" s="1"/>
  <c r="I42" i="499"/>
  <c r="H42" i="499"/>
  <c r="E42" i="499"/>
  <c r="D42" i="499"/>
  <c r="K41" i="499"/>
  <c r="J41" i="499"/>
  <c r="L41" i="499" s="1"/>
  <c r="I41" i="499"/>
  <c r="H41" i="499"/>
  <c r="E41" i="499"/>
  <c r="D41" i="499"/>
  <c r="K40" i="499"/>
  <c r="J40" i="499"/>
  <c r="L40" i="499" s="1"/>
  <c r="I40" i="499"/>
  <c r="H40" i="499"/>
  <c r="E40" i="499"/>
  <c r="D40" i="499"/>
  <c r="G39" i="499"/>
  <c r="I39" i="499" s="1"/>
  <c r="F39" i="499"/>
  <c r="H39" i="499" s="1"/>
  <c r="C39" i="499"/>
  <c r="K39" i="499" s="1"/>
  <c r="B39" i="499"/>
  <c r="J39" i="499" s="1"/>
  <c r="L39" i="499" s="1"/>
  <c r="K38" i="499"/>
  <c r="J38" i="499"/>
  <c r="L38" i="499" s="1"/>
  <c r="I38" i="499"/>
  <c r="H38" i="499"/>
  <c r="E38" i="499"/>
  <c r="D38" i="499"/>
  <c r="K37" i="499"/>
  <c r="J37" i="499"/>
  <c r="L37" i="499" s="1"/>
  <c r="I37" i="499"/>
  <c r="H37" i="499"/>
  <c r="E37" i="499"/>
  <c r="D37" i="499"/>
  <c r="K36" i="499"/>
  <c r="J36" i="499"/>
  <c r="L36" i="499" s="1"/>
  <c r="I36" i="499"/>
  <c r="H36" i="499"/>
  <c r="E36" i="499"/>
  <c r="D36" i="499"/>
  <c r="K35" i="499"/>
  <c r="J35" i="499"/>
  <c r="L35" i="499" s="1"/>
  <c r="I35" i="499"/>
  <c r="H35" i="499"/>
  <c r="E35" i="499"/>
  <c r="D35" i="499"/>
  <c r="K34" i="499"/>
  <c r="J34" i="499"/>
  <c r="L34" i="499" s="1"/>
  <c r="I34" i="499"/>
  <c r="H34" i="499"/>
  <c r="E34" i="499"/>
  <c r="D34" i="499"/>
  <c r="K33" i="499"/>
  <c r="J33" i="499"/>
  <c r="L33" i="499" s="1"/>
  <c r="I33" i="499"/>
  <c r="H33" i="499"/>
  <c r="E33" i="499"/>
  <c r="D33" i="499"/>
  <c r="K32" i="499"/>
  <c r="J32" i="499"/>
  <c r="L32" i="499" s="1"/>
  <c r="I32" i="499"/>
  <c r="H32" i="499"/>
  <c r="E32" i="499"/>
  <c r="D32" i="499"/>
  <c r="K31" i="499"/>
  <c r="J31" i="499"/>
  <c r="L31" i="499" s="1"/>
  <c r="I31" i="499"/>
  <c r="H31" i="499"/>
  <c r="E31" i="499"/>
  <c r="D31" i="499"/>
  <c r="K30" i="499"/>
  <c r="J30" i="499"/>
  <c r="L30" i="499" s="1"/>
  <c r="I30" i="499"/>
  <c r="H30" i="499"/>
  <c r="E30" i="499"/>
  <c r="D30" i="499"/>
  <c r="K29" i="499"/>
  <c r="J29" i="499"/>
  <c r="L29" i="499" s="1"/>
  <c r="I29" i="499"/>
  <c r="H29" i="499"/>
  <c r="E29" i="499"/>
  <c r="D29" i="499"/>
  <c r="G28" i="499"/>
  <c r="F28" i="499"/>
  <c r="H28" i="499" s="1"/>
  <c r="C28" i="499"/>
  <c r="K28" i="499" s="1"/>
  <c r="B28" i="499"/>
  <c r="J28" i="499" s="1"/>
  <c r="L28" i="499" s="1"/>
  <c r="K27" i="499"/>
  <c r="J27" i="499"/>
  <c r="L27" i="499" s="1"/>
  <c r="I27" i="499"/>
  <c r="H27" i="499"/>
  <c r="E27" i="499"/>
  <c r="D27" i="499"/>
  <c r="K26" i="499"/>
  <c r="J26" i="499"/>
  <c r="L26" i="499" s="1"/>
  <c r="I26" i="499"/>
  <c r="H26" i="499"/>
  <c r="E26" i="499"/>
  <c r="D26" i="499"/>
  <c r="K25" i="499"/>
  <c r="J25" i="499"/>
  <c r="L25" i="499" s="1"/>
  <c r="I25" i="499"/>
  <c r="H25" i="499"/>
  <c r="E25" i="499"/>
  <c r="D25" i="499"/>
  <c r="K24" i="499"/>
  <c r="J24" i="499"/>
  <c r="L24" i="499" s="1"/>
  <c r="I24" i="499"/>
  <c r="H24" i="499"/>
  <c r="E24" i="499"/>
  <c r="D24" i="499"/>
  <c r="K23" i="499"/>
  <c r="J23" i="499"/>
  <c r="L23" i="499" s="1"/>
  <c r="I23" i="499"/>
  <c r="H23" i="499"/>
  <c r="E23" i="499"/>
  <c r="D23" i="499"/>
  <c r="K22" i="499"/>
  <c r="J22" i="499"/>
  <c r="L22" i="499" s="1"/>
  <c r="I22" i="499"/>
  <c r="H22" i="499"/>
  <c r="E22" i="499"/>
  <c r="D22" i="499"/>
  <c r="K21" i="499"/>
  <c r="J21" i="499"/>
  <c r="L21" i="499" s="1"/>
  <c r="I21" i="499"/>
  <c r="H21" i="499"/>
  <c r="E21" i="499"/>
  <c r="D21" i="499"/>
  <c r="K20" i="499"/>
  <c r="J20" i="499"/>
  <c r="L20" i="499" s="1"/>
  <c r="I20" i="499"/>
  <c r="H20" i="499"/>
  <c r="E20" i="499"/>
  <c r="D20" i="499"/>
  <c r="K19" i="499"/>
  <c r="J19" i="499"/>
  <c r="L19" i="499" s="1"/>
  <c r="I19" i="499"/>
  <c r="H19" i="499"/>
  <c r="E19" i="499"/>
  <c r="D19" i="499"/>
  <c r="K18" i="499"/>
  <c r="J18" i="499"/>
  <c r="L18" i="499" s="1"/>
  <c r="I18" i="499"/>
  <c r="H18" i="499"/>
  <c r="E18" i="499"/>
  <c r="D18" i="499"/>
  <c r="G17" i="499"/>
  <c r="I17" i="499" s="1"/>
  <c r="F17" i="499"/>
  <c r="H17" i="499" s="1"/>
  <c r="C17" i="499"/>
  <c r="K17" i="499" s="1"/>
  <c r="B17" i="499"/>
  <c r="J17" i="499" s="1"/>
  <c r="L17" i="499" s="1"/>
  <c r="F16" i="499"/>
  <c r="B16" i="499"/>
  <c r="J16" i="499" s="1"/>
  <c r="K15" i="499"/>
  <c r="J15" i="499"/>
  <c r="L15" i="499" s="1"/>
  <c r="I15" i="499"/>
  <c r="H15" i="499"/>
  <c r="E15" i="499"/>
  <c r="D15" i="499"/>
  <c r="K14" i="499"/>
  <c r="J14" i="499"/>
  <c r="L14" i="499" s="1"/>
  <c r="I14" i="499"/>
  <c r="H14" i="499"/>
  <c r="E14" i="499"/>
  <c r="D14" i="499"/>
  <c r="K13" i="499"/>
  <c r="J13" i="499"/>
  <c r="L13" i="499" s="1"/>
  <c r="I13" i="499"/>
  <c r="H13" i="499"/>
  <c r="E13" i="499"/>
  <c r="D13" i="499"/>
  <c r="K12" i="499"/>
  <c r="J12" i="499"/>
  <c r="L12" i="499" s="1"/>
  <c r="I12" i="499"/>
  <c r="H12" i="499"/>
  <c r="E12" i="499"/>
  <c r="D12" i="499"/>
  <c r="K11" i="499"/>
  <c r="J11" i="499"/>
  <c r="L11" i="499" s="1"/>
  <c r="I11" i="499"/>
  <c r="H11" i="499"/>
  <c r="E11" i="499"/>
  <c r="D11" i="499"/>
  <c r="K10" i="499"/>
  <c r="J10" i="499"/>
  <c r="L10" i="499" s="1"/>
  <c r="I10" i="499"/>
  <c r="H10" i="499"/>
  <c r="E10" i="499"/>
  <c r="D10" i="499"/>
  <c r="K9" i="499"/>
  <c r="J9" i="499"/>
  <c r="L9" i="499" s="1"/>
  <c r="I9" i="499"/>
  <c r="H9" i="499"/>
  <c r="E9" i="499"/>
  <c r="D9" i="499"/>
  <c r="K8" i="499"/>
  <c r="J8" i="499"/>
  <c r="L8" i="499" s="1"/>
  <c r="I8" i="499"/>
  <c r="H8" i="499"/>
  <c r="E8" i="499"/>
  <c r="D8" i="499"/>
  <c r="G7" i="499"/>
  <c r="I7" i="499" s="1"/>
  <c r="F7" i="499"/>
  <c r="H7" i="499" s="1"/>
  <c r="C7" i="499"/>
  <c r="K7" i="499" s="1"/>
  <c r="B7" i="499"/>
  <c r="J7" i="499" s="1"/>
  <c r="L7" i="499" s="1"/>
  <c r="F6" i="499"/>
  <c r="B6" i="499"/>
  <c r="J6" i="499" s="1"/>
  <c r="K4" i="499"/>
  <c r="J4" i="499"/>
  <c r="G4" i="499"/>
  <c r="F4" i="499"/>
  <c r="K61" i="498"/>
  <c r="J61" i="498"/>
  <c r="L61" i="498" s="1"/>
  <c r="I61" i="498"/>
  <c r="H61" i="498"/>
  <c r="E61" i="498"/>
  <c r="D61" i="498"/>
  <c r="K60" i="498"/>
  <c r="J60" i="498"/>
  <c r="L60" i="498" s="1"/>
  <c r="I60" i="498"/>
  <c r="H60" i="498"/>
  <c r="E60" i="498"/>
  <c r="D60" i="498"/>
  <c r="K59" i="498"/>
  <c r="J59" i="498"/>
  <c r="L59" i="498" s="1"/>
  <c r="I59" i="498"/>
  <c r="H59" i="498"/>
  <c r="E59" i="498"/>
  <c r="D59" i="498"/>
  <c r="K58" i="498"/>
  <c r="J58" i="498"/>
  <c r="L58" i="498" s="1"/>
  <c r="I58" i="498"/>
  <c r="H58" i="498"/>
  <c r="E58" i="498"/>
  <c r="D58" i="498"/>
  <c r="K57" i="498"/>
  <c r="J57" i="498"/>
  <c r="L57" i="498" s="1"/>
  <c r="I57" i="498"/>
  <c r="H57" i="498"/>
  <c r="E57" i="498"/>
  <c r="D57" i="498"/>
  <c r="K56" i="498"/>
  <c r="J56" i="498"/>
  <c r="L56" i="498" s="1"/>
  <c r="I56" i="498"/>
  <c r="H56" i="498"/>
  <c r="E56" i="498"/>
  <c r="D56" i="498"/>
  <c r="K55" i="498"/>
  <c r="J55" i="498"/>
  <c r="L55" i="498" s="1"/>
  <c r="I55" i="498"/>
  <c r="H55" i="498"/>
  <c r="E55" i="498"/>
  <c r="D55" i="498"/>
  <c r="G54" i="498"/>
  <c r="F54" i="498"/>
  <c r="I54" i="498" s="1"/>
  <c r="C54" i="498"/>
  <c r="K54" i="498" s="1"/>
  <c r="B54" i="498"/>
  <c r="E54" i="498" s="1"/>
  <c r="K53" i="498"/>
  <c r="J53" i="498"/>
  <c r="L53" i="498" s="1"/>
  <c r="I53" i="498"/>
  <c r="H53" i="498"/>
  <c r="E53" i="498"/>
  <c r="D53" i="498"/>
  <c r="K52" i="498"/>
  <c r="J52" i="498"/>
  <c r="L52" i="498" s="1"/>
  <c r="I52" i="498"/>
  <c r="H52" i="498"/>
  <c r="E52" i="498"/>
  <c r="D52" i="498"/>
  <c r="K51" i="498"/>
  <c r="J51" i="498"/>
  <c r="L51" i="498" s="1"/>
  <c r="I51" i="498"/>
  <c r="H51" i="498"/>
  <c r="E51" i="498"/>
  <c r="D51" i="498"/>
  <c r="K50" i="498"/>
  <c r="J50" i="498"/>
  <c r="L50" i="498" s="1"/>
  <c r="I50" i="498"/>
  <c r="H50" i="498"/>
  <c r="E50" i="498"/>
  <c r="D50" i="498"/>
  <c r="K49" i="498"/>
  <c r="J49" i="498"/>
  <c r="L49" i="498" s="1"/>
  <c r="I49" i="498"/>
  <c r="H49" i="498"/>
  <c r="E49" i="498"/>
  <c r="D49" i="498"/>
  <c r="K48" i="498"/>
  <c r="J48" i="498"/>
  <c r="L48" i="498" s="1"/>
  <c r="I48" i="498"/>
  <c r="H48" i="498"/>
  <c r="E48" i="498"/>
  <c r="D48" i="498"/>
  <c r="K47" i="498"/>
  <c r="J47" i="498"/>
  <c r="L47" i="498" s="1"/>
  <c r="I47" i="498"/>
  <c r="H47" i="498"/>
  <c r="E47" i="498"/>
  <c r="D47" i="498"/>
  <c r="K46" i="498"/>
  <c r="J46" i="498"/>
  <c r="L46" i="498" s="1"/>
  <c r="I46" i="498"/>
  <c r="H46" i="498"/>
  <c r="E46" i="498"/>
  <c r="D46" i="498"/>
  <c r="K45" i="498"/>
  <c r="J45" i="498"/>
  <c r="L45" i="498" s="1"/>
  <c r="I45" i="498"/>
  <c r="H45" i="498"/>
  <c r="E45" i="498"/>
  <c r="D45" i="498"/>
  <c r="K44" i="498"/>
  <c r="J44" i="498"/>
  <c r="L44" i="498" s="1"/>
  <c r="I44" i="498"/>
  <c r="H44" i="498"/>
  <c r="E44" i="498"/>
  <c r="D44" i="498"/>
  <c r="G43" i="498"/>
  <c r="I43" i="498" s="1"/>
  <c r="F43" i="498"/>
  <c r="H43" i="498" s="1"/>
  <c r="C43" i="498"/>
  <c r="K43" i="498" s="1"/>
  <c r="B43" i="498"/>
  <c r="J43" i="498" s="1"/>
  <c r="L43" i="498" s="1"/>
  <c r="K42" i="498"/>
  <c r="J42" i="498"/>
  <c r="L42" i="498" s="1"/>
  <c r="I42" i="498"/>
  <c r="H42" i="498"/>
  <c r="E42" i="498"/>
  <c r="D42" i="498"/>
  <c r="K41" i="498"/>
  <c r="J41" i="498"/>
  <c r="L41" i="498" s="1"/>
  <c r="I41" i="498"/>
  <c r="H41" i="498"/>
  <c r="E41" i="498"/>
  <c r="D41" i="498"/>
  <c r="K40" i="498"/>
  <c r="J40" i="498"/>
  <c r="L40" i="498" s="1"/>
  <c r="I40" i="498"/>
  <c r="H40" i="498"/>
  <c r="E40" i="498"/>
  <c r="D40" i="498"/>
  <c r="K39" i="498"/>
  <c r="J39" i="498"/>
  <c r="L39" i="498" s="1"/>
  <c r="I39" i="498"/>
  <c r="H39" i="498"/>
  <c r="E39" i="498"/>
  <c r="D39" i="498"/>
  <c r="K38" i="498"/>
  <c r="J38" i="498"/>
  <c r="L38" i="498" s="1"/>
  <c r="I38" i="498"/>
  <c r="H38" i="498"/>
  <c r="E38" i="498"/>
  <c r="D38" i="498"/>
  <c r="K37" i="498"/>
  <c r="J37" i="498"/>
  <c r="L37" i="498" s="1"/>
  <c r="I37" i="498"/>
  <c r="H37" i="498"/>
  <c r="E37" i="498"/>
  <c r="D37" i="498"/>
  <c r="K36" i="498"/>
  <c r="J36" i="498"/>
  <c r="L36" i="498" s="1"/>
  <c r="I36" i="498"/>
  <c r="H36" i="498"/>
  <c r="E36" i="498"/>
  <c r="D36" i="498"/>
  <c r="K35" i="498"/>
  <c r="J35" i="498"/>
  <c r="L35" i="498" s="1"/>
  <c r="I35" i="498"/>
  <c r="H35" i="498"/>
  <c r="E35" i="498"/>
  <c r="D35" i="498"/>
  <c r="K34" i="498"/>
  <c r="J34" i="498"/>
  <c r="L34" i="498" s="1"/>
  <c r="I34" i="498"/>
  <c r="H34" i="498"/>
  <c r="E34" i="498"/>
  <c r="D34" i="498"/>
  <c r="K33" i="498"/>
  <c r="J33" i="498"/>
  <c r="L33" i="498" s="1"/>
  <c r="I33" i="498"/>
  <c r="H33" i="498"/>
  <c r="E33" i="498"/>
  <c r="D33" i="498"/>
  <c r="G32" i="498"/>
  <c r="F32" i="498"/>
  <c r="I32" i="498" s="1"/>
  <c r="C32" i="498"/>
  <c r="K32" i="498" s="1"/>
  <c r="B32" i="498"/>
  <c r="E32" i="498" s="1"/>
  <c r="G31" i="498"/>
  <c r="C31" i="498"/>
  <c r="K31" i="498" s="1"/>
  <c r="K30" i="498"/>
  <c r="J30" i="498"/>
  <c r="L30" i="498" s="1"/>
  <c r="I30" i="498"/>
  <c r="H30" i="498"/>
  <c r="E30" i="498"/>
  <c r="D30" i="498"/>
  <c r="K29" i="498"/>
  <c r="J29" i="498"/>
  <c r="I29" i="498"/>
  <c r="H29" i="498"/>
  <c r="E29" i="498"/>
  <c r="D29" i="498"/>
  <c r="K28" i="498"/>
  <c r="J28" i="498"/>
  <c r="L28" i="498" s="1"/>
  <c r="I28" i="498"/>
  <c r="H28" i="498"/>
  <c r="E28" i="498"/>
  <c r="D28" i="498"/>
  <c r="K27" i="498"/>
  <c r="J27" i="498"/>
  <c r="L27" i="498" s="1"/>
  <c r="I27" i="498"/>
  <c r="H27" i="498"/>
  <c r="E27" i="498"/>
  <c r="D27" i="498"/>
  <c r="K26" i="498"/>
  <c r="J26" i="498"/>
  <c r="L26" i="498" s="1"/>
  <c r="I26" i="498"/>
  <c r="H26" i="498"/>
  <c r="E26" i="498"/>
  <c r="D26" i="498"/>
  <c r="K25" i="498"/>
  <c r="J25" i="498"/>
  <c r="I25" i="498"/>
  <c r="H25" i="498"/>
  <c r="E25" i="498"/>
  <c r="D25" i="498"/>
  <c r="K24" i="498"/>
  <c r="J24" i="498"/>
  <c r="L24" i="498" s="1"/>
  <c r="I24" i="498"/>
  <c r="H24" i="498"/>
  <c r="E24" i="498"/>
  <c r="D24" i="498"/>
  <c r="K23" i="498"/>
  <c r="J23" i="498"/>
  <c r="L23" i="498" s="1"/>
  <c r="I23" i="498"/>
  <c r="H23" i="498"/>
  <c r="E23" i="498"/>
  <c r="D23" i="498"/>
  <c r="K22" i="498"/>
  <c r="J22" i="498"/>
  <c r="L22" i="498" s="1"/>
  <c r="I22" i="498"/>
  <c r="H22" i="498"/>
  <c r="E22" i="498"/>
  <c r="D22" i="498"/>
  <c r="K21" i="498"/>
  <c r="J21" i="498"/>
  <c r="I21" i="498"/>
  <c r="H21" i="498"/>
  <c r="E21" i="498"/>
  <c r="D21" i="498"/>
  <c r="K20" i="498"/>
  <c r="J20" i="498"/>
  <c r="L20" i="498" s="1"/>
  <c r="I20" i="498"/>
  <c r="H20" i="498"/>
  <c r="E20" i="498"/>
  <c r="D20" i="498"/>
  <c r="K19" i="498"/>
  <c r="J19" i="498"/>
  <c r="L19" i="498" s="1"/>
  <c r="I19" i="498"/>
  <c r="H19" i="498"/>
  <c r="E19" i="498"/>
  <c r="D19" i="498"/>
  <c r="K18" i="498"/>
  <c r="J18" i="498"/>
  <c r="L18" i="498" s="1"/>
  <c r="I18" i="498"/>
  <c r="H18" i="498"/>
  <c r="E18" i="498"/>
  <c r="D18" i="498"/>
  <c r="G17" i="498"/>
  <c r="I17" i="498" s="1"/>
  <c r="F17" i="498"/>
  <c r="E17" i="498"/>
  <c r="C17" i="498"/>
  <c r="B17" i="498"/>
  <c r="J17" i="498" s="1"/>
  <c r="K16" i="498"/>
  <c r="J16" i="498"/>
  <c r="L16" i="498" s="1"/>
  <c r="I16" i="498"/>
  <c r="H16" i="498"/>
  <c r="E16" i="498"/>
  <c r="D16" i="498"/>
  <c r="K15" i="498"/>
  <c r="J15" i="498"/>
  <c r="I15" i="498"/>
  <c r="H15" i="498"/>
  <c r="E15" i="498"/>
  <c r="D15" i="498"/>
  <c r="K14" i="498"/>
  <c r="J14" i="498"/>
  <c r="L14" i="498" s="1"/>
  <c r="I14" i="498"/>
  <c r="H14" i="498"/>
  <c r="E14" i="498"/>
  <c r="D14" i="498"/>
  <c r="K13" i="498"/>
  <c r="J13" i="498"/>
  <c r="L13" i="498" s="1"/>
  <c r="I13" i="498"/>
  <c r="H13" i="498"/>
  <c r="E13" i="498"/>
  <c r="D13" i="498"/>
  <c r="K12" i="498"/>
  <c r="J12" i="498"/>
  <c r="L12" i="498" s="1"/>
  <c r="I12" i="498"/>
  <c r="H12" i="498"/>
  <c r="E12" i="498"/>
  <c r="D12" i="498"/>
  <c r="K11" i="498"/>
  <c r="J11" i="498"/>
  <c r="I11" i="498"/>
  <c r="H11" i="498"/>
  <c r="E11" i="498"/>
  <c r="D11" i="498"/>
  <c r="K10" i="498"/>
  <c r="J10" i="498"/>
  <c r="L10" i="498" s="1"/>
  <c r="I10" i="498"/>
  <c r="H10" i="498"/>
  <c r="E10" i="498"/>
  <c r="D10" i="498"/>
  <c r="K9" i="498"/>
  <c r="J9" i="498"/>
  <c r="L9" i="498" s="1"/>
  <c r="I9" i="498"/>
  <c r="H9" i="498"/>
  <c r="E9" i="498"/>
  <c r="D9" i="498"/>
  <c r="G8" i="498"/>
  <c r="F8" i="498"/>
  <c r="C8" i="498"/>
  <c r="K8" i="498" s="1"/>
  <c r="B8" i="498"/>
  <c r="C7" i="498"/>
  <c r="K4" i="498"/>
  <c r="J4" i="498"/>
  <c r="G4" i="498"/>
  <c r="F4" i="498"/>
  <c r="K60" i="497"/>
  <c r="J60" i="497"/>
  <c r="L60" i="497" s="1"/>
  <c r="I60" i="497"/>
  <c r="H60" i="497"/>
  <c r="E60" i="497"/>
  <c r="D60" i="497"/>
  <c r="K59" i="497"/>
  <c r="J59" i="497"/>
  <c r="L59" i="497" s="1"/>
  <c r="I59" i="497"/>
  <c r="H59" i="497"/>
  <c r="E59" i="497"/>
  <c r="D59" i="497"/>
  <c r="K58" i="497"/>
  <c r="J58" i="497"/>
  <c r="L58" i="497" s="1"/>
  <c r="I58" i="497"/>
  <c r="H58" i="497"/>
  <c r="E58" i="497"/>
  <c r="D58" i="497"/>
  <c r="K57" i="497"/>
  <c r="J57" i="497"/>
  <c r="L57" i="497" s="1"/>
  <c r="I57" i="497"/>
  <c r="H57" i="497"/>
  <c r="E57" i="497"/>
  <c r="D57" i="497"/>
  <c r="K56" i="497"/>
  <c r="J56" i="497"/>
  <c r="L56" i="497" s="1"/>
  <c r="I56" i="497"/>
  <c r="H56" i="497"/>
  <c r="E56" i="497"/>
  <c r="D56" i="497"/>
  <c r="K55" i="497"/>
  <c r="J55" i="497"/>
  <c r="L55" i="497" s="1"/>
  <c r="I55" i="497"/>
  <c r="H55" i="497"/>
  <c r="E55" i="497"/>
  <c r="D55" i="497"/>
  <c r="K54" i="497"/>
  <c r="J54" i="497"/>
  <c r="L54" i="497" s="1"/>
  <c r="I54" i="497"/>
  <c r="H54" i="497"/>
  <c r="E54" i="497"/>
  <c r="D54" i="497"/>
  <c r="K53" i="497"/>
  <c r="J53" i="497"/>
  <c r="L53" i="497" s="1"/>
  <c r="I53" i="497"/>
  <c r="H53" i="497"/>
  <c r="E53" i="497"/>
  <c r="D53" i="497"/>
  <c r="K52" i="497"/>
  <c r="J52" i="497"/>
  <c r="L52" i="497" s="1"/>
  <c r="I52" i="497"/>
  <c r="H52" i="497"/>
  <c r="E52" i="497"/>
  <c r="D52" i="497"/>
  <c r="K51" i="497"/>
  <c r="J51" i="497"/>
  <c r="L51" i="497" s="1"/>
  <c r="I51" i="497"/>
  <c r="H51" i="497"/>
  <c r="E51" i="497"/>
  <c r="D51" i="497"/>
  <c r="K50" i="497"/>
  <c r="J50" i="497"/>
  <c r="L50" i="497" s="1"/>
  <c r="I50" i="497"/>
  <c r="H50" i="497"/>
  <c r="E50" i="497"/>
  <c r="D50" i="497"/>
  <c r="K49" i="497"/>
  <c r="J49" i="497"/>
  <c r="L49" i="497" s="1"/>
  <c r="I49" i="497"/>
  <c r="H49" i="497"/>
  <c r="E49" i="497"/>
  <c r="D49" i="497"/>
  <c r="K48" i="497"/>
  <c r="J48" i="497"/>
  <c r="L48" i="497" s="1"/>
  <c r="I48" i="497"/>
  <c r="H48" i="497"/>
  <c r="E48" i="497"/>
  <c r="D48" i="497"/>
  <c r="G47" i="497"/>
  <c r="F47" i="497"/>
  <c r="I47" i="497" s="1"/>
  <c r="C47" i="497"/>
  <c r="K47" i="497" s="1"/>
  <c r="B47" i="497"/>
  <c r="E47" i="497" s="1"/>
  <c r="K46" i="497"/>
  <c r="J46" i="497"/>
  <c r="L46" i="497" s="1"/>
  <c r="I46" i="497"/>
  <c r="H46" i="497"/>
  <c r="E46" i="497"/>
  <c r="D46" i="497"/>
  <c r="K45" i="497"/>
  <c r="J45" i="497"/>
  <c r="L45" i="497" s="1"/>
  <c r="I45" i="497"/>
  <c r="H45" i="497"/>
  <c r="E45" i="497"/>
  <c r="D45" i="497"/>
  <c r="K44" i="497"/>
  <c r="J44" i="497"/>
  <c r="L44" i="497" s="1"/>
  <c r="I44" i="497"/>
  <c r="H44" i="497"/>
  <c r="E44" i="497"/>
  <c r="D44" i="497"/>
  <c r="K43" i="497"/>
  <c r="J43" i="497"/>
  <c r="L43" i="497" s="1"/>
  <c r="I43" i="497"/>
  <c r="H43" i="497"/>
  <c r="E43" i="497"/>
  <c r="D43" i="497"/>
  <c r="K42" i="497"/>
  <c r="J42" i="497"/>
  <c r="L42" i="497" s="1"/>
  <c r="I42" i="497"/>
  <c r="H42" i="497"/>
  <c r="E42" i="497"/>
  <c r="D42" i="497"/>
  <c r="K41" i="497"/>
  <c r="J41" i="497"/>
  <c r="L41" i="497" s="1"/>
  <c r="I41" i="497"/>
  <c r="H41" i="497"/>
  <c r="E41" i="497"/>
  <c r="D41" i="497"/>
  <c r="K40" i="497"/>
  <c r="J40" i="497"/>
  <c r="L40" i="497" s="1"/>
  <c r="I40" i="497"/>
  <c r="H40" i="497"/>
  <c r="E40" i="497"/>
  <c r="D40" i="497"/>
  <c r="G39" i="497"/>
  <c r="F39" i="497"/>
  <c r="I39" i="497" s="1"/>
  <c r="C39" i="497"/>
  <c r="K39" i="497" s="1"/>
  <c r="B39" i="497"/>
  <c r="E39" i="497" s="1"/>
  <c r="K38" i="497"/>
  <c r="J38" i="497"/>
  <c r="L38" i="497" s="1"/>
  <c r="I38" i="497"/>
  <c r="H38" i="497"/>
  <c r="E38" i="497"/>
  <c r="D38" i="497"/>
  <c r="K37" i="497"/>
  <c r="J37" i="497"/>
  <c r="L37" i="497" s="1"/>
  <c r="I37" i="497"/>
  <c r="H37" i="497"/>
  <c r="E37" i="497"/>
  <c r="D37" i="497"/>
  <c r="K36" i="497"/>
  <c r="J36" i="497"/>
  <c r="L36" i="497" s="1"/>
  <c r="I36" i="497"/>
  <c r="H36" i="497"/>
  <c r="E36" i="497"/>
  <c r="D36" i="497"/>
  <c r="K35" i="497"/>
  <c r="J35" i="497"/>
  <c r="L35" i="497" s="1"/>
  <c r="I35" i="497"/>
  <c r="H35" i="497"/>
  <c r="E35" i="497"/>
  <c r="D35" i="497"/>
  <c r="K34" i="497"/>
  <c r="J34" i="497"/>
  <c r="L34" i="497" s="1"/>
  <c r="I34" i="497"/>
  <c r="H34" i="497"/>
  <c r="E34" i="497"/>
  <c r="D34" i="497"/>
  <c r="K33" i="497"/>
  <c r="J33" i="497"/>
  <c r="L33" i="497" s="1"/>
  <c r="I33" i="497"/>
  <c r="H33" i="497"/>
  <c r="E33" i="497"/>
  <c r="D33" i="497"/>
  <c r="K32" i="497"/>
  <c r="J32" i="497"/>
  <c r="L32" i="497" s="1"/>
  <c r="I32" i="497"/>
  <c r="H32" i="497"/>
  <c r="E32" i="497"/>
  <c r="D32" i="497"/>
  <c r="K31" i="497"/>
  <c r="J31" i="497"/>
  <c r="L31" i="497" s="1"/>
  <c r="I31" i="497"/>
  <c r="H31" i="497"/>
  <c r="E31" i="497"/>
  <c r="D31" i="497"/>
  <c r="K30" i="497"/>
  <c r="J30" i="497"/>
  <c r="L30" i="497" s="1"/>
  <c r="I30" i="497"/>
  <c r="H30" i="497"/>
  <c r="E30" i="497"/>
  <c r="D30" i="497"/>
  <c r="K29" i="497"/>
  <c r="J29" i="497"/>
  <c r="L29" i="497" s="1"/>
  <c r="I29" i="497"/>
  <c r="H29" i="497"/>
  <c r="E29" i="497"/>
  <c r="D29" i="497"/>
  <c r="G28" i="497"/>
  <c r="I28" i="497" s="1"/>
  <c r="F28" i="497"/>
  <c r="H28" i="497" s="1"/>
  <c r="C28" i="497"/>
  <c r="K28" i="497" s="1"/>
  <c r="B28" i="497"/>
  <c r="J28" i="497" s="1"/>
  <c r="L28" i="497" s="1"/>
  <c r="K27" i="497"/>
  <c r="J27" i="497"/>
  <c r="L27" i="497" s="1"/>
  <c r="I27" i="497"/>
  <c r="H27" i="497"/>
  <c r="E27" i="497"/>
  <c r="D27" i="497"/>
  <c r="K26" i="497"/>
  <c r="J26" i="497"/>
  <c r="L26" i="497" s="1"/>
  <c r="I26" i="497"/>
  <c r="H26" i="497"/>
  <c r="E26" i="497"/>
  <c r="D26" i="497"/>
  <c r="K25" i="497"/>
  <c r="J25" i="497"/>
  <c r="L25" i="497" s="1"/>
  <c r="I25" i="497"/>
  <c r="H25" i="497"/>
  <c r="E25" i="497"/>
  <c r="D25" i="497"/>
  <c r="K24" i="497"/>
  <c r="J24" i="497"/>
  <c r="L24" i="497" s="1"/>
  <c r="I24" i="497"/>
  <c r="H24" i="497"/>
  <c r="E24" i="497"/>
  <c r="D24" i="497"/>
  <c r="K23" i="497"/>
  <c r="J23" i="497"/>
  <c r="L23" i="497" s="1"/>
  <c r="I23" i="497"/>
  <c r="H23" i="497"/>
  <c r="E23" i="497"/>
  <c r="D23" i="497"/>
  <c r="K22" i="497"/>
  <c r="J22" i="497"/>
  <c r="L22" i="497" s="1"/>
  <c r="I22" i="497"/>
  <c r="H22" i="497"/>
  <c r="E22" i="497"/>
  <c r="D22" i="497"/>
  <c r="K21" i="497"/>
  <c r="J21" i="497"/>
  <c r="L21" i="497" s="1"/>
  <c r="I21" i="497"/>
  <c r="H21" i="497"/>
  <c r="E21" i="497"/>
  <c r="D21" i="497"/>
  <c r="K20" i="497"/>
  <c r="J20" i="497"/>
  <c r="L20" i="497" s="1"/>
  <c r="I20" i="497"/>
  <c r="H20" i="497"/>
  <c r="E20" i="497"/>
  <c r="D20" i="497"/>
  <c r="K19" i="497"/>
  <c r="J19" i="497"/>
  <c r="L19" i="497" s="1"/>
  <c r="I19" i="497"/>
  <c r="H19" i="497"/>
  <c r="E19" i="497"/>
  <c r="D19" i="497"/>
  <c r="K18" i="497"/>
  <c r="J18" i="497"/>
  <c r="L18" i="497" s="1"/>
  <c r="I18" i="497"/>
  <c r="H18" i="497"/>
  <c r="E18" i="497"/>
  <c r="D18" i="497"/>
  <c r="G17" i="497"/>
  <c r="F17" i="497"/>
  <c r="C17" i="497"/>
  <c r="K17" i="497" s="1"/>
  <c r="B17" i="497"/>
  <c r="G16" i="497"/>
  <c r="C16" i="497"/>
  <c r="K16" i="497" s="1"/>
  <c r="K15" i="497"/>
  <c r="J15" i="497"/>
  <c r="L15" i="497" s="1"/>
  <c r="I15" i="497"/>
  <c r="H15" i="497"/>
  <c r="E15" i="497"/>
  <c r="D15" i="497"/>
  <c r="K14" i="497"/>
  <c r="J14" i="497"/>
  <c r="L14" i="497" s="1"/>
  <c r="I14" i="497"/>
  <c r="H14" i="497"/>
  <c r="E14" i="497"/>
  <c r="D14" i="497"/>
  <c r="K13" i="497"/>
  <c r="J13" i="497"/>
  <c r="L13" i="497" s="1"/>
  <c r="I13" i="497"/>
  <c r="H13" i="497"/>
  <c r="E13" i="497"/>
  <c r="D13" i="497"/>
  <c r="K12" i="497"/>
  <c r="J12" i="497"/>
  <c r="I12" i="497"/>
  <c r="H12" i="497"/>
  <c r="E12" i="497"/>
  <c r="D12" i="497"/>
  <c r="K11" i="497"/>
  <c r="J11" i="497"/>
  <c r="L11" i="497" s="1"/>
  <c r="I11" i="497"/>
  <c r="H11" i="497"/>
  <c r="E11" i="497"/>
  <c r="D11" i="497"/>
  <c r="K10" i="497"/>
  <c r="J10" i="497"/>
  <c r="L10" i="497" s="1"/>
  <c r="I10" i="497"/>
  <c r="H10" i="497"/>
  <c r="E10" i="497"/>
  <c r="D10" i="497"/>
  <c r="K9" i="497"/>
  <c r="J9" i="497"/>
  <c r="L9" i="497" s="1"/>
  <c r="I9" i="497"/>
  <c r="H9" i="497"/>
  <c r="E9" i="497"/>
  <c r="D9" i="497"/>
  <c r="K8" i="497"/>
  <c r="J8" i="497"/>
  <c r="I8" i="497"/>
  <c r="H8" i="497"/>
  <c r="E8" i="497"/>
  <c r="D8" i="497"/>
  <c r="G7" i="497"/>
  <c r="F7" i="497"/>
  <c r="C7" i="497"/>
  <c r="K7" i="497" s="1"/>
  <c r="B7" i="497"/>
  <c r="G6" i="497"/>
  <c r="C6" i="497"/>
  <c r="K6" i="497" s="1"/>
  <c r="K4" i="497"/>
  <c r="J4" i="497"/>
  <c r="G4" i="497"/>
  <c r="F4" i="497"/>
  <c r="K60" i="496"/>
  <c r="J60" i="496"/>
  <c r="L60" i="496" s="1"/>
  <c r="I60" i="496"/>
  <c r="H60" i="496"/>
  <c r="E60" i="496"/>
  <c r="D60" i="496"/>
  <c r="K59" i="496"/>
  <c r="J59" i="496"/>
  <c r="L59" i="496" s="1"/>
  <c r="I59" i="496"/>
  <c r="H59" i="496"/>
  <c r="E59" i="496"/>
  <c r="D59" i="496"/>
  <c r="K58" i="496"/>
  <c r="J58" i="496"/>
  <c r="L58" i="496" s="1"/>
  <c r="I58" i="496"/>
  <c r="H58" i="496"/>
  <c r="E58" i="496"/>
  <c r="D58" i="496"/>
  <c r="K57" i="496"/>
  <c r="J57" i="496"/>
  <c r="L57" i="496" s="1"/>
  <c r="I57" i="496"/>
  <c r="H57" i="496"/>
  <c r="E57" i="496"/>
  <c r="D57" i="496"/>
  <c r="K56" i="496"/>
  <c r="J56" i="496"/>
  <c r="L56" i="496" s="1"/>
  <c r="I56" i="496"/>
  <c r="H56" i="496"/>
  <c r="E56" i="496"/>
  <c r="D56" i="496"/>
  <c r="K55" i="496"/>
  <c r="J55" i="496"/>
  <c r="L55" i="496" s="1"/>
  <c r="I55" i="496"/>
  <c r="H55" i="496"/>
  <c r="E55" i="496"/>
  <c r="D55" i="496"/>
  <c r="K54" i="496"/>
  <c r="J54" i="496"/>
  <c r="L54" i="496" s="1"/>
  <c r="I54" i="496"/>
  <c r="H54" i="496"/>
  <c r="E54" i="496"/>
  <c r="D54" i="496"/>
  <c r="K53" i="496"/>
  <c r="J53" i="496"/>
  <c r="L53" i="496" s="1"/>
  <c r="I53" i="496"/>
  <c r="H53" i="496"/>
  <c r="E53" i="496"/>
  <c r="D53" i="496"/>
  <c r="K52" i="496"/>
  <c r="J52" i="496"/>
  <c r="L52" i="496" s="1"/>
  <c r="I52" i="496"/>
  <c r="H52" i="496"/>
  <c r="E52" i="496"/>
  <c r="D52" i="496"/>
  <c r="K51" i="496"/>
  <c r="J51" i="496"/>
  <c r="L51" i="496" s="1"/>
  <c r="I51" i="496"/>
  <c r="H51" i="496"/>
  <c r="E51" i="496"/>
  <c r="D51" i="496"/>
  <c r="K50" i="496"/>
  <c r="J50" i="496"/>
  <c r="L50" i="496" s="1"/>
  <c r="I50" i="496"/>
  <c r="H50" i="496"/>
  <c r="E50" i="496"/>
  <c r="D50" i="496"/>
  <c r="K49" i="496"/>
  <c r="J49" i="496"/>
  <c r="L49" i="496" s="1"/>
  <c r="I49" i="496"/>
  <c r="H49" i="496"/>
  <c r="E49" i="496"/>
  <c r="D49" i="496"/>
  <c r="K48" i="496"/>
  <c r="J48" i="496"/>
  <c r="L48" i="496" s="1"/>
  <c r="I48" i="496"/>
  <c r="H48" i="496"/>
  <c r="E48" i="496"/>
  <c r="D48" i="496"/>
  <c r="G47" i="496"/>
  <c r="F47" i="496"/>
  <c r="I47" i="496" s="1"/>
  <c r="C47" i="496"/>
  <c r="K47" i="496" s="1"/>
  <c r="B47" i="496"/>
  <c r="E47" i="496" s="1"/>
  <c r="K46" i="496"/>
  <c r="J46" i="496"/>
  <c r="L46" i="496" s="1"/>
  <c r="I46" i="496"/>
  <c r="H46" i="496"/>
  <c r="E46" i="496"/>
  <c r="D46" i="496"/>
  <c r="K45" i="496"/>
  <c r="J45" i="496"/>
  <c r="L45" i="496" s="1"/>
  <c r="I45" i="496"/>
  <c r="H45" i="496"/>
  <c r="E45" i="496"/>
  <c r="D45" i="496"/>
  <c r="K44" i="496"/>
  <c r="J44" i="496"/>
  <c r="L44" i="496" s="1"/>
  <c r="I44" i="496"/>
  <c r="H44" i="496"/>
  <c r="E44" i="496"/>
  <c r="D44" i="496"/>
  <c r="K43" i="496"/>
  <c r="J43" i="496"/>
  <c r="L43" i="496" s="1"/>
  <c r="I43" i="496"/>
  <c r="H43" i="496"/>
  <c r="E43" i="496"/>
  <c r="D43" i="496"/>
  <c r="K42" i="496"/>
  <c r="J42" i="496"/>
  <c r="L42" i="496" s="1"/>
  <c r="I42" i="496"/>
  <c r="H42" i="496"/>
  <c r="E42" i="496"/>
  <c r="D42" i="496"/>
  <c r="K41" i="496"/>
  <c r="J41" i="496"/>
  <c r="L41" i="496" s="1"/>
  <c r="I41" i="496"/>
  <c r="H41" i="496"/>
  <c r="E41" i="496"/>
  <c r="D41" i="496"/>
  <c r="K40" i="496"/>
  <c r="J40" i="496"/>
  <c r="L40" i="496" s="1"/>
  <c r="I40" i="496"/>
  <c r="H40" i="496"/>
  <c r="E40" i="496"/>
  <c r="D40" i="496"/>
  <c r="G39" i="496"/>
  <c r="F39" i="496"/>
  <c r="I39" i="496" s="1"/>
  <c r="C39" i="496"/>
  <c r="K39" i="496" s="1"/>
  <c r="B39" i="496"/>
  <c r="E39" i="496" s="1"/>
  <c r="K38" i="496"/>
  <c r="J38" i="496"/>
  <c r="L38" i="496" s="1"/>
  <c r="I38" i="496"/>
  <c r="H38" i="496"/>
  <c r="E38" i="496"/>
  <c r="D38" i="496"/>
  <c r="K37" i="496"/>
  <c r="J37" i="496"/>
  <c r="L37" i="496" s="1"/>
  <c r="I37" i="496"/>
  <c r="H37" i="496"/>
  <c r="E37" i="496"/>
  <c r="D37" i="496"/>
  <c r="K36" i="496"/>
  <c r="J36" i="496"/>
  <c r="L36" i="496" s="1"/>
  <c r="I36" i="496"/>
  <c r="H36" i="496"/>
  <c r="E36" i="496"/>
  <c r="D36" i="496"/>
  <c r="K35" i="496"/>
  <c r="J35" i="496"/>
  <c r="L35" i="496" s="1"/>
  <c r="I35" i="496"/>
  <c r="H35" i="496"/>
  <c r="E35" i="496"/>
  <c r="D35" i="496"/>
  <c r="K34" i="496"/>
  <c r="J34" i="496"/>
  <c r="L34" i="496" s="1"/>
  <c r="I34" i="496"/>
  <c r="H34" i="496"/>
  <c r="E34" i="496"/>
  <c r="D34" i="496"/>
  <c r="K33" i="496"/>
  <c r="J33" i="496"/>
  <c r="L33" i="496" s="1"/>
  <c r="I33" i="496"/>
  <c r="H33" i="496"/>
  <c r="E33" i="496"/>
  <c r="D33" i="496"/>
  <c r="K32" i="496"/>
  <c r="J32" i="496"/>
  <c r="L32" i="496" s="1"/>
  <c r="I32" i="496"/>
  <c r="H32" i="496"/>
  <c r="E32" i="496"/>
  <c r="D32" i="496"/>
  <c r="K31" i="496"/>
  <c r="J31" i="496"/>
  <c r="L31" i="496" s="1"/>
  <c r="I31" i="496"/>
  <c r="H31" i="496"/>
  <c r="E31" i="496"/>
  <c r="D31" i="496"/>
  <c r="K30" i="496"/>
  <c r="J30" i="496"/>
  <c r="L30" i="496" s="1"/>
  <c r="I30" i="496"/>
  <c r="H30" i="496"/>
  <c r="E30" i="496"/>
  <c r="D30" i="496"/>
  <c r="K29" i="496"/>
  <c r="J29" i="496"/>
  <c r="L29" i="496" s="1"/>
  <c r="I29" i="496"/>
  <c r="H29" i="496"/>
  <c r="E29" i="496"/>
  <c r="D29" i="496"/>
  <c r="G28" i="496"/>
  <c r="I28" i="496" s="1"/>
  <c r="F28" i="496"/>
  <c r="H28" i="496" s="1"/>
  <c r="C28" i="496"/>
  <c r="K28" i="496" s="1"/>
  <c r="B28" i="496"/>
  <c r="J28" i="496" s="1"/>
  <c r="L28" i="496" s="1"/>
  <c r="K27" i="496"/>
  <c r="J27" i="496"/>
  <c r="L27" i="496" s="1"/>
  <c r="I27" i="496"/>
  <c r="H27" i="496"/>
  <c r="E27" i="496"/>
  <c r="D27" i="496"/>
  <c r="K26" i="496"/>
  <c r="J26" i="496"/>
  <c r="L26" i="496" s="1"/>
  <c r="I26" i="496"/>
  <c r="H26" i="496"/>
  <c r="E26" i="496"/>
  <c r="D26" i="496"/>
  <c r="K25" i="496"/>
  <c r="J25" i="496"/>
  <c r="L25" i="496" s="1"/>
  <c r="I25" i="496"/>
  <c r="H25" i="496"/>
  <c r="E25" i="496"/>
  <c r="D25" i="496"/>
  <c r="K24" i="496"/>
  <c r="J24" i="496"/>
  <c r="L24" i="496" s="1"/>
  <c r="I24" i="496"/>
  <c r="H24" i="496"/>
  <c r="E24" i="496"/>
  <c r="D24" i="496"/>
  <c r="K23" i="496"/>
  <c r="J23" i="496"/>
  <c r="L23" i="496" s="1"/>
  <c r="I23" i="496"/>
  <c r="H23" i="496"/>
  <c r="E23" i="496"/>
  <c r="D23" i="496"/>
  <c r="K22" i="496"/>
  <c r="J22" i="496"/>
  <c r="L22" i="496" s="1"/>
  <c r="I22" i="496"/>
  <c r="H22" i="496"/>
  <c r="E22" i="496"/>
  <c r="D22" i="496"/>
  <c r="K21" i="496"/>
  <c r="J21" i="496"/>
  <c r="L21" i="496" s="1"/>
  <c r="I21" i="496"/>
  <c r="H21" i="496"/>
  <c r="E21" i="496"/>
  <c r="D21" i="496"/>
  <c r="K20" i="496"/>
  <c r="J20" i="496"/>
  <c r="L20" i="496" s="1"/>
  <c r="I20" i="496"/>
  <c r="H20" i="496"/>
  <c r="E20" i="496"/>
  <c r="D20" i="496"/>
  <c r="K19" i="496"/>
  <c r="J19" i="496"/>
  <c r="L19" i="496" s="1"/>
  <c r="I19" i="496"/>
  <c r="H19" i="496"/>
  <c r="E19" i="496"/>
  <c r="D19" i="496"/>
  <c r="K18" i="496"/>
  <c r="J18" i="496"/>
  <c r="L18" i="496" s="1"/>
  <c r="I18" i="496"/>
  <c r="H18" i="496"/>
  <c r="E18" i="496"/>
  <c r="D18" i="496"/>
  <c r="G17" i="496"/>
  <c r="F17" i="496"/>
  <c r="C17" i="496"/>
  <c r="K17" i="496" s="1"/>
  <c r="B17" i="496"/>
  <c r="G16" i="496"/>
  <c r="C16" i="496"/>
  <c r="K16" i="496" s="1"/>
  <c r="K15" i="496"/>
  <c r="J15" i="496"/>
  <c r="L15" i="496" s="1"/>
  <c r="I15" i="496"/>
  <c r="H15" i="496"/>
  <c r="E15" i="496"/>
  <c r="D15" i="496"/>
  <c r="K14" i="496"/>
  <c r="J14" i="496"/>
  <c r="L14" i="496" s="1"/>
  <c r="I14" i="496"/>
  <c r="H14" i="496"/>
  <c r="E14" i="496"/>
  <c r="D14" i="496"/>
  <c r="K13" i="496"/>
  <c r="J13" i="496"/>
  <c r="L13" i="496" s="1"/>
  <c r="I13" i="496"/>
  <c r="H13" i="496"/>
  <c r="E13" i="496"/>
  <c r="D13" i="496"/>
  <c r="K12" i="496"/>
  <c r="J12" i="496"/>
  <c r="I12" i="496"/>
  <c r="H12" i="496"/>
  <c r="E12" i="496"/>
  <c r="D12" i="496"/>
  <c r="K11" i="496"/>
  <c r="J11" i="496"/>
  <c r="L11" i="496" s="1"/>
  <c r="I11" i="496"/>
  <c r="H11" i="496"/>
  <c r="E11" i="496"/>
  <c r="D11" i="496"/>
  <c r="K10" i="496"/>
  <c r="J10" i="496"/>
  <c r="L10" i="496" s="1"/>
  <c r="I10" i="496"/>
  <c r="H10" i="496"/>
  <c r="E10" i="496"/>
  <c r="D10" i="496"/>
  <c r="K9" i="496"/>
  <c r="J9" i="496"/>
  <c r="L9" i="496" s="1"/>
  <c r="I9" i="496"/>
  <c r="H9" i="496"/>
  <c r="E9" i="496"/>
  <c r="D9" i="496"/>
  <c r="K8" i="496"/>
  <c r="J8" i="496"/>
  <c r="I8" i="496"/>
  <c r="H8" i="496"/>
  <c r="E8" i="496"/>
  <c r="D8" i="496"/>
  <c r="G7" i="496"/>
  <c r="F7" i="496"/>
  <c r="C7" i="496"/>
  <c r="K7" i="496" s="1"/>
  <c r="B7" i="496"/>
  <c r="G6" i="496"/>
  <c r="C6" i="496"/>
  <c r="K6" i="496" s="1"/>
  <c r="K4" i="496"/>
  <c r="J4" i="496"/>
  <c r="G4" i="496"/>
  <c r="F4" i="496"/>
  <c r="K60" i="495"/>
  <c r="J60" i="495"/>
  <c r="L60" i="495" s="1"/>
  <c r="I60" i="495"/>
  <c r="H60" i="495"/>
  <c r="E60" i="495"/>
  <c r="D60" i="495"/>
  <c r="K59" i="495"/>
  <c r="J59" i="495"/>
  <c r="L59" i="495" s="1"/>
  <c r="I59" i="495"/>
  <c r="H59" i="495"/>
  <c r="E59" i="495"/>
  <c r="D59" i="495"/>
  <c r="K58" i="495"/>
  <c r="J58" i="495"/>
  <c r="L58" i="495" s="1"/>
  <c r="I58" i="495"/>
  <c r="H58" i="495"/>
  <c r="E58" i="495"/>
  <c r="D58" i="495"/>
  <c r="K57" i="495"/>
  <c r="J57" i="495"/>
  <c r="L57" i="495" s="1"/>
  <c r="I57" i="495"/>
  <c r="H57" i="495"/>
  <c r="E57" i="495"/>
  <c r="D57" i="495"/>
  <c r="K56" i="495"/>
  <c r="J56" i="495"/>
  <c r="L56" i="495" s="1"/>
  <c r="I56" i="495"/>
  <c r="H56" i="495"/>
  <c r="E56" i="495"/>
  <c r="D56" i="495"/>
  <c r="K55" i="495"/>
  <c r="J55" i="495"/>
  <c r="L55" i="495" s="1"/>
  <c r="I55" i="495"/>
  <c r="H55" i="495"/>
  <c r="E55" i="495"/>
  <c r="D55" i="495"/>
  <c r="K54" i="495"/>
  <c r="J54" i="495"/>
  <c r="L54" i="495" s="1"/>
  <c r="I54" i="495"/>
  <c r="H54" i="495"/>
  <c r="E54" i="495"/>
  <c r="D54" i="495"/>
  <c r="K53" i="495"/>
  <c r="J53" i="495"/>
  <c r="L53" i="495" s="1"/>
  <c r="I53" i="495"/>
  <c r="H53" i="495"/>
  <c r="E53" i="495"/>
  <c r="D53" i="495"/>
  <c r="K52" i="495"/>
  <c r="J52" i="495"/>
  <c r="L52" i="495" s="1"/>
  <c r="I52" i="495"/>
  <c r="H52" i="495"/>
  <c r="E52" i="495"/>
  <c r="D52" i="495"/>
  <c r="K51" i="495"/>
  <c r="J51" i="495"/>
  <c r="L51" i="495" s="1"/>
  <c r="I51" i="495"/>
  <c r="H51" i="495"/>
  <c r="E51" i="495"/>
  <c r="D51" i="495"/>
  <c r="K50" i="495"/>
  <c r="J50" i="495"/>
  <c r="L50" i="495" s="1"/>
  <c r="I50" i="495"/>
  <c r="H50" i="495"/>
  <c r="E50" i="495"/>
  <c r="D50" i="495"/>
  <c r="K49" i="495"/>
  <c r="J49" i="495"/>
  <c r="L49" i="495" s="1"/>
  <c r="I49" i="495"/>
  <c r="H49" i="495"/>
  <c r="E49" i="495"/>
  <c r="D49" i="495"/>
  <c r="K48" i="495"/>
  <c r="J48" i="495"/>
  <c r="L48" i="495" s="1"/>
  <c r="I48" i="495"/>
  <c r="H48" i="495"/>
  <c r="E48" i="495"/>
  <c r="D48" i="495"/>
  <c r="G47" i="495"/>
  <c r="F47" i="495"/>
  <c r="I47" i="495" s="1"/>
  <c r="C47" i="495"/>
  <c r="K47" i="495" s="1"/>
  <c r="B47" i="495"/>
  <c r="E47" i="495" s="1"/>
  <c r="K46" i="495"/>
  <c r="J46" i="495"/>
  <c r="L46" i="495" s="1"/>
  <c r="I46" i="495"/>
  <c r="H46" i="495"/>
  <c r="E46" i="495"/>
  <c r="D46" i="495"/>
  <c r="K45" i="495"/>
  <c r="J45" i="495"/>
  <c r="L45" i="495" s="1"/>
  <c r="I45" i="495"/>
  <c r="H45" i="495"/>
  <c r="E45" i="495"/>
  <c r="D45" i="495"/>
  <c r="K44" i="495"/>
  <c r="J44" i="495"/>
  <c r="L44" i="495" s="1"/>
  <c r="I44" i="495"/>
  <c r="H44" i="495"/>
  <c r="E44" i="495"/>
  <c r="D44" i="495"/>
  <c r="K43" i="495"/>
  <c r="J43" i="495"/>
  <c r="L43" i="495" s="1"/>
  <c r="I43" i="495"/>
  <c r="H43" i="495"/>
  <c r="E43" i="495"/>
  <c r="D43" i="495"/>
  <c r="K42" i="495"/>
  <c r="J42" i="495"/>
  <c r="L42" i="495" s="1"/>
  <c r="I42" i="495"/>
  <c r="H42" i="495"/>
  <c r="E42" i="495"/>
  <c r="D42" i="495"/>
  <c r="K41" i="495"/>
  <c r="J41" i="495"/>
  <c r="L41" i="495" s="1"/>
  <c r="I41" i="495"/>
  <c r="H41" i="495"/>
  <c r="E41" i="495"/>
  <c r="D41" i="495"/>
  <c r="K40" i="495"/>
  <c r="J40" i="495"/>
  <c r="L40" i="495" s="1"/>
  <c r="I40" i="495"/>
  <c r="H40" i="495"/>
  <c r="E40" i="495"/>
  <c r="D40" i="495"/>
  <c r="G39" i="495"/>
  <c r="F39" i="495"/>
  <c r="I39" i="495" s="1"/>
  <c r="C39" i="495"/>
  <c r="K39" i="495" s="1"/>
  <c r="B39" i="495"/>
  <c r="E39" i="495" s="1"/>
  <c r="K38" i="495"/>
  <c r="J38" i="495"/>
  <c r="L38" i="495" s="1"/>
  <c r="I38" i="495"/>
  <c r="H38" i="495"/>
  <c r="E38" i="495"/>
  <c r="D38" i="495"/>
  <c r="K37" i="495"/>
  <c r="J37" i="495"/>
  <c r="L37" i="495" s="1"/>
  <c r="I37" i="495"/>
  <c r="H37" i="495"/>
  <c r="E37" i="495"/>
  <c r="D37" i="495"/>
  <c r="K36" i="495"/>
  <c r="J36" i="495"/>
  <c r="L36" i="495" s="1"/>
  <c r="I36" i="495"/>
  <c r="H36" i="495"/>
  <c r="E36" i="495"/>
  <c r="D36" i="495"/>
  <c r="K35" i="495"/>
  <c r="J35" i="495"/>
  <c r="L35" i="495" s="1"/>
  <c r="I35" i="495"/>
  <c r="H35" i="495"/>
  <c r="E35" i="495"/>
  <c r="D35" i="495"/>
  <c r="K34" i="495"/>
  <c r="J34" i="495"/>
  <c r="L34" i="495" s="1"/>
  <c r="I34" i="495"/>
  <c r="H34" i="495"/>
  <c r="E34" i="495"/>
  <c r="D34" i="495"/>
  <c r="K33" i="495"/>
  <c r="J33" i="495"/>
  <c r="L33" i="495" s="1"/>
  <c r="I33" i="495"/>
  <c r="H33" i="495"/>
  <c r="E33" i="495"/>
  <c r="D33" i="495"/>
  <c r="K32" i="495"/>
  <c r="J32" i="495"/>
  <c r="L32" i="495" s="1"/>
  <c r="I32" i="495"/>
  <c r="H32" i="495"/>
  <c r="E32" i="495"/>
  <c r="D32" i="495"/>
  <c r="K31" i="495"/>
  <c r="J31" i="495"/>
  <c r="L31" i="495" s="1"/>
  <c r="I31" i="495"/>
  <c r="H31" i="495"/>
  <c r="E31" i="495"/>
  <c r="D31" i="495"/>
  <c r="K30" i="495"/>
  <c r="J30" i="495"/>
  <c r="L30" i="495" s="1"/>
  <c r="I30" i="495"/>
  <c r="H30" i="495"/>
  <c r="E30" i="495"/>
  <c r="D30" i="495"/>
  <c r="K29" i="495"/>
  <c r="J29" i="495"/>
  <c r="L29" i="495" s="1"/>
  <c r="I29" i="495"/>
  <c r="H29" i="495"/>
  <c r="E29" i="495"/>
  <c r="D29" i="495"/>
  <c r="G28" i="495"/>
  <c r="I28" i="495" s="1"/>
  <c r="F28" i="495"/>
  <c r="H28" i="495" s="1"/>
  <c r="C28" i="495"/>
  <c r="K28" i="495" s="1"/>
  <c r="B28" i="495"/>
  <c r="J28" i="495" s="1"/>
  <c r="L28" i="495" s="1"/>
  <c r="K27" i="495"/>
  <c r="J27" i="495"/>
  <c r="L27" i="495" s="1"/>
  <c r="I27" i="495"/>
  <c r="H27" i="495"/>
  <c r="E27" i="495"/>
  <c r="D27" i="495"/>
  <c r="K26" i="495"/>
  <c r="J26" i="495"/>
  <c r="L26" i="495" s="1"/>
  <c r="I26" i="495"/>
  <c r="H26" i="495"/>
  <c r="E26" i="495"/>
  <c r="D26" i="495"/>
  <c r="K25" i="495"/>
  <c r="J25" i="495"/>
  <c r="L25" i="495" s="1"/>
  <c r="I25" i="495"/>
  <c r="H25" i="495"/>
  <c r="E25" i="495"/>
  <c r="D25" i="495"/>
  <c r="K24" i="495"/>
  <c r="J24" i="495"/>
  <c r="L24" i="495" s="1"/>
  <c r="I24" i="495"/>
  <c r="H24" i="495"/>
  <c r="E24" i="495"/>
  <c r="D24" i="495"/>
  <c r="K23" i="495"/>
  <c r="J23" i="495"/>
  <c r="L23" i="495" s="1"/>
  <c r="I23" i="495"/>
  <c r="H23" i="495"/>
  <c r="E23" i="495"/>
  <c r="D23" i="495"/>
  <c r="K22" i="495"/>
  <c r="J22" i="495"/>
  <c r="L22" i="495" s="1"/>
  <c r="I22" i="495"/>
  <c r="H22" i="495"/>
  <c r="E22" i="495"/>
  <c r="D22" i="495"/>
  <c r="K21" i="495"/>
  <c r="J21" i="495"/>
  <c r="L21" i="495" s="1"/>
  <c r="I21" i="495"/>
  <c r="H21" i="495"/>
  <c r="E21" i="495"/>
  <c r="D21" i="495"/>
  <c r="K20" i="495"/>
  <c r="J20" i="495"/>
  <c r="L20" i="495" s="1"/>
  <c r="I20" i="495"/>
  <c r="H20" i="495"/>
  <c r="E20" i="495"/>
  <c r="D20" i="495"/>
  <c r="K19" i="495"/>
  <c r="J19" i="495"/>
  <c r="L19" i="495" s="1"/>
  <c r="I19" i="495"/>
  <c r="H19" i="495"/>
  <c r="E19" i="495"/>
  <c r="D19" i="495"/>
  <c r="K18" i="495"/>
  <c r="J18" i="495"/>
  <c r="L18" i="495" s="1"/>
  <c r="I18" i="495"/>
  <c r="H18" i="495"/>
  <c r="E18" i="495"/>
  <c r="D18" i="495"/>
  <c r="G17" i="495"/>
  <c r="F17" i="495"/>
  <c r="C17" i="495"/>
  <c r="K17" i="495" s="1"/>
  <c r="B17" i="495"/>
  <c r="G16" i="495"/>
  <c r="C16" i="495"/>
  <c r="K16" i="495" s="1"/>
  <c r="K15" i="495"/>
  <c r="J15" i="495"/>
  <c r="L15" i="495" s="1"/>
  <c r="I15" i="495"/>
  <c r="H15" i="495"/>
  <c r="E15" i="495"/>
  <c r="D15" i="495"/>
  <c r="K14" i="495"/>
  <c r="J14" i="495"/>
  <c r="L14" i="495" s="1"/>
  <c r="I14" i="495"/>
  <c r="H14" i="495"/>
  <c r="E14" i="495"/>
  <c r="D14" i="495"/>
  <c r="K13" i="495"/>
  <c r="J13" i="495"/>
  <c r="L13" i="495" s="1"/>
  <c r="I13" i="495"/>
  <c r="H13" i="495"/>
  <c r="E13" i="495"/>
  <c r="D13" i="495"/>
  <c r="K12" i="495"/>
  <c r="J12" i="495"/>
  <c r="I12" i="495"/>
  <c r="H12" i="495"/>
  <c r="E12" i="495"/>
  <c r="D12" i="495"/>
  <c r="K11" i="495"/>
  <c r="J11" i="495"/>
  <c r="L11" i="495" s="1"/>
  <c r="I11" i="495"/>
  <c r="H11" i="495"/>
  <c r="E11" i="495"/>
  <c r="D11" i="495"/>
  <c r="K10" i="495"/>
  <c r="J10" i="495"/>
  <c r="L10" i="495" s="1"/>
  <c r="I10" i="495"/>
  <c r="H10" i="495"/>
  <c r="E10" i="495"/>
  <c r="D10" i="495"/>
  <c r="K9" i="495"/>
  <c r="J9" i="495"/>
  <c r="L9" i="495" s="1"/>
  <c r="I9" i="495"/>
  <c r="H9" i="495"/>
  <c r="E9" i="495"/>
  <c r="D9" i="495"/>
  <c r="K8" i="495"/>
  <c r="J8" i="495"/>
  <c r="I8" i="495"/>
  <c r="H8" i="495"/>
  <c r="E8" i="495"/>
  <c r="D8" i="495"/>
  <c r="G7" i="495"/>
  <c r="F7" i="495"/>
  <c r="C7" i="495"/>
  <c r="K7" i="495" s="1"/>
  <c r="B7" i="495"/>
  <c r="G6" i="495"/>
  <c r="C6" i="495"/>
  <c r="K6" i="495" s="1"/>
  <c r="K4" i="495"/>
  <c r="J4" i="495"/>
  <c r="G4" i="495"/>
  <c r="F4" i="495"/>
  <c r="K46" i="494"/>
  <c r="J46" i="494"/>
  <c r="L46" i="494" s="1"/>
  <c r="I46" i="494"/>
  <c r="H46" i="494"/>
  <c r="E46" i="494"/>
  <c r="D46" i="494"/>
  <c r="K45" i="494"/>
  <c r="J45" i="494"/>
  <c r="L45" i="494" s="1"/>
  <c r="I45" i="494"/>
  <c r="H45" i="494"/>
  <c r="E45" i="494"/>
  <c r="D45" i="494"/>
  <c r="K44" i="494"/>
  <c r="J44" i="494"/>
  <c r="L44" i="494" s="1"/>
  <c r="I44" i="494"/>
  <c r="H44" i="494"/>
  <c r="E44" i="494"/>
  <c r="D44" i="494"/>
  <c r="K43" i="494"/>
  <c r="J43" i="494"/>
  <c r="L43" i="494" s="1"/>
  <c r="I43" i="494"/>
  <c r="H43" i="494"/>
  <c r="E43" i="494"/>
  <c r="D43" i="494"/>
  <c r="K42" i="494"/>
  <c r="J42" i="494"/>
  <c r="L42" i="494" s="1"/>
  <c r="I42" i="494"/>
  <c r="H42" i="494"/>
  <c r="E42" i="494"/>
  <c r="D42" i="494"/>
  <c r="K41" i="494"/>
  <c r="J41" i="494"/>
  <c r="L41" i="494" s="1"/>
  <c r="I41" i="494"/>
  <c r="H41" i="494"/>
  <c r="E41" i="494"/>
  <c r="D41" i="494"/>
  <c r="K40" i="494"/>
  <c r="J40" i="494"/>
  <c r="L40" i="494" s="1"/>
  <c r="I40" i="494"/>
  <c r="H40" i="494"/>
  <c r="E40" i="494"/>
  <c r="D40" i="494"/>
  <c r="G39" i="494"/>
  <c r="F39" i="494"/>
  <c r="I39" i="494" s="1"/>
  <c r="C39" i="494"/>
  <c r="K39" i="494" s="1"/>
  <c r="B39" i="494"/>
  <c r="E39" i="494" s="1"/>
  <c r="K38" i="494"/>
  <c r="J38" i="494"/>
  <c r="L38" i="494" s="1"/>
  <c r="I38" i="494"/>
  <c r="H38" i="494"/>
  <c r="E38" i="494"/>
  <c r="D38" i="494"/>
  <c r="K37" i="494"/>
  <c r="J37" i="494"/>
  <c r="L37" i="494" s="1"/>
  <c r="I37" i="494"/>
  <c r="H37" i="494"/>
  <c r="E37" i="494"/>
  <c r="D37" i="494"/>
  <c r="K36" i="494"/>
  <c r="J36" i="494"/>
  <c r="L36" i="494" s="1"/>
  <c r="I36" i="494"/>
  <c r="H36" i="494"/>
  <c r="E36" i="494"/>
  <c r="D36" i="494"/>
  <c r="K35" i="494"/>
  <c r="J35" i="494"/>
  <c r="L35" i="494" s="1"/>
  <c r="I35" i="494"/>
  <c r="H35" i="494"/>
  <c r="E35" i="494"/>
  <c r="D35" i="494"/>
  <c r="K34" i="494"/>
  <c r="J34" i="494"/>
  <c r="L34" i="494" s="1"/>
  <c r="I34" i="494"/>
  <c r="H34" i="494"/>
  <c r="E34" i="494"/>
  <c r="D34" i="494"/>
  <c r="K33" i="494"/>
  <c r="J33" i="494"/>
  <c r="L33" i="494" s="1"/>
  <c r="I33" i="494"/>
  <c r="H33" i="494"/>
  <c r="E33" i="494"/>
  <c r="D33" i="494"/>
  <c r="K32" i="494"/>
  <c r="J32" i="494"/>
  <c r="L32" i="494" s="1"/>
  <c r="I32" i="494"/>
  <c r="H32" i="494"/>
  <c r="E32" i="494"/>
  <c r="D32" i="494"/>
  <c r="K31" i="494"/>
  <c r="J31" i="494"/>
  <c r="L31" i="494" s="1"/>
  <c r="I31" i="494"/>
  <c r="H31" i="494"/>
  <c r="E31" i="494"/>
  <c r="D31" i="494"/>
  <c r="K30" i="494"/>
  <c r="J30" i="494"/>
  <c r="L30" i="494" s="1"/>
  <c r="I30" i="494"/>
  <c r="H30" i="494"/>
  <c r="E30" i="494"/>
  <c r="D30" i="494"/>
  <c r="K29" i="494"/>
  <c r="J29" i="494"/>
  <c r="L29" i="494" s="1"/>
  <c r="I29" i="494"/>
  <c r="H29" i="494"/>
  <c r="E29" i="494"/>
  <c r="D29" i="494"/>
  <c r="G28" i="494"/>
  <c r="I28" i="494" s="1"/>
  <c r="F28" i="494"/>
  <c r="H28" i="494" s="1"/>
  <c r="C28" i="494"/>
  <c r="K28" i="494" s="1"/>
  <c r="B28" i="494"/>
  <c r="J28" i="494" s="1"/>
  <c r="L28" i="494" s="1"/>
  <c r="K27" i="494"/>
  <c r="J27" i="494"/>
  <c r="L27" i="494" s="1"/>
  <c r="I27" i="494"/>
  <c r="H27" i="494"/>
  <c r="E27" i="494"/>
  <c r="D27" i="494"/>
  <c r="K26" i="494"/>
  <c r="J26" i="494"/>
  <c r="L26" i="494" s="1"/>
  <c r="I26" i="494"/>
  <c r="H26" i="494"/>
  <c r="E26" i="494"/>
  <c r="D26" i="494"/>
  <c r="K25" i="494"/>
  <c r="J25" i="494"/>
  <c r="L25" i="494" s="1"/>
  <c r="I25" i="494"/>
  <c r="H25" i="494"/>
  <c r="E25" i="494"/>
  <c r="D25" i="494"/>
  <c r="K24" i="494"/>
  <c r="J24" i="494"/>
  <c r="L24" i="494" s="1"/>
  <c r="I24" i="494"/>
  <c r="H24" i="494"/>
  <c r="E24" i="494"/>
  <c r="D24" i="494"/>
  <c r="K23" i="494"/>
  <c r="J23" i="494"/>
  <c r="L23" i="494" s="1"/>
  <c r="I23" i="494"/>
  <c r="H23" i="494"/>
  <c r="E23" i="494"/>
  <c r="D23" i="494"/>
  <c r="K22" i="494"/>
  <c r="J22" i="494"/>
  <c r="L22" i="494" s="1"/>
  <c r="I22" i="494"/>
  <c r="H22" i="494"/>
  <c r="E22" i="494"/>
  <c r="D22" i="494"/>
  <c r="K21" i="494"/>
  <c r="J21" i="494"/>
  <c r="L21" i="494" s="1"/>
  <c r="I21" i="494"/>
  <c r="H21" i="494"/>
  <c r="E21" i="494"/>
  <c r="D21" i="494"/>
  <c r="K20" i="494"/>
  <c r="J20" i="494"/>
  <c r="L20" i="494" s="1"/>
  <c r="I20" i="494"/>
  <c r="H20" i="494"/>
  <c r="E20" i="494"/>
  <c r="D20" i="494"/>
  <c r="K19" i="494"/>
  <c r="J19" i="494"/>
  <c r="L19" i="494" s="1"/>
  <c r="I19" i="494"/>
  <c r="H19" i="494"/>
  <c r="E19" i="494"/>
  <c r="D19" i="494"/>
  <c r="K18" i="494"/>
  <c r="J18" i="494"/>
  <c r="L18" i="494" s="1"/>
  <c r="I18" i="494"/>
  <c r="H18" i="494"/>
  <c r="E18" i="494"/>
  <c r="D18" i="494"/>
  <c r="G17" i="494"/>
  <c r="F17" i="494"/>
  <c r="I17" i="494" s="1"/>
  <c r="C17" i="494"/>
  <c r="K17" i="494" s="1"/>
  <c r="B17" i="494"/>
  <c r="E17" i="494" s="1"/>
  <c r="G16" i="494"/>
  <c r="C16" i="494"/>
  <c r="K16" i="494" s="1"/>
  <c r="K15" i="494"/>
  <c r="J15" i="494"/>
  <c r="L15" i="494" s="1"/>
  <c r="I15" i="494"/>
  <c r="H15" i="494"/>
  <c r="E15" i="494"/>
  <c r="D15" i="494"/>
  <c r="K14" i="494"/>
  <c r="J14" i="494"/>
  <c r="L14" i="494" s="1"/>
  <c r="I14" i="494"/>
  <c r="H14" i="494"/>
  <c r="E14" i="494"/>
  <c r="D14" i="494"/>
  <c r="K13" i="494"/>
  <c r="J13" i="494"/>
  <c r="L13" i="494" s="1"/>
  <c r="I13" i="494"/>
  <c r="H13" i="494"/>
  <c r="E13" i="494"/>
  <c r="D13" i="494"/>
  <c r="K12" i="494"/>
  <c r="J12" i="494"/>
  <c r="L12" i="494" s="1"/>
  <c r="I12" i="494"/>
  <c r="H12" i="494"/>
  <c r="E12" i="494"/>
  <c r="D12" i="494"/>
  <c r="K11" i="494"/>
  <c r="J11" i="494"/>
  <c r="L11" i="494" s="1"/>
  <c r="I11" i="494"/>
  <c r="H11" i="494"/>
  <c r="E11" i="494"/>
  <c r="D11" i="494"/>
  <c r="K10" i="494"/>
  <c r="J10" i="494"/>
  <c r="L10" i="494" s="1"/>
  <c r="I10" i="494"/>
  <c r="H10" i="494"/>
  <c r="E10" i="494"/>
  <c r="D10" i="494"/>
  <c r="K9" i="494"/>
  <c r="J9" i="494"/>
  <c r="L9" i="494" s="1"/>
  <c r="I9" i="494"/>
  <c r="H9" i="494"/>
  <c r="E9" i="494"/>
  <c r="D9" i="494"/>
  <c r="K8" i="494"/>
  <c r="J8" i="494"/>
  <c r="L8" i="494" s="1"/>
  <c r="I8" i="494"/>
  <c r="H8" i="494"/>
  <c r="E8" i="494"/>
  <c r="D8" i="494"/>
  <c r="G7" i="494"/>
  <c r="F7" i="494"/>
  <c r="I7" i="494" s="1"/>
  <c r="C7" i="494"/>
  <c r="K7" i="494" s="1"/>
  <c r="B7" i="494"/>
  <c r="E7" i="494" s="1"/>
  <c r="G6" i="494"/>
  <c r="C6" i="494"/>
  <c r="K6" i="494" s="1"/>
  <c r="K4" i="494"/>
  <c r="J4" i="494"/>
  <c r="G4" i="494"/>
  <c r="F4" i="494"/>
  <c r="K46" i="493"/>
  <c r="J46" i="493"/>
  <c r="L46" i="493" s="1"/>
  <c r="I46" i="493"/>
  <c r="H46" i="493"/>
  <c r="E46" i="493"/>
  <c r="D46" i="493"/>
  <c r="K45" i="493"/>
  <c r="J45" i="493"/>
  <c r="L45" i="493" s="1"/>
  <c r="I45" i="493"/>
  <c r="H45" i="493"/>
  <c r="E45" i="493"/>
  <c r="D45" i="493"/>
  <c r="K44" i="493"/>
  <c r="J44" i="493"/>
  <c r="L44" i="493" s="1"/>
  <c r="I44" i="493"/>
  <c r="H44" i="493"/>
  <c r="E44" i="493"/>
  <c r="D44" i="493"/>
  <c r="K43" i="493"/>
  <c r="J43" i="493"/>
  <c r="L43" i="493" s="1"/>
  <c r="I43" i="493"/>
  <c r="H43" i="493"/>
  <c r="E43" i="493"/>
  <c r="D43" i="493"/>
  <c r="K42" i="493"/>
  <c r="J42" i="493"/>
  <c r="L42" i="493" s="1"/>
  <c r="I42" i="493"/>
  <c r="H42" i="493"/>
  <c r="E42" i="493"/>
  <c r="D42" i="493"/>
  <c r="K41" i="493"/>
  <c r="J41" i="493"/>
  <c r="L41" i="493" s="1"/>
  <c r="I41" i="493"/>
  <c r="H41" i="493"/>
  <c r="E41" i="493"/>
  <c r="D41" i="493"/>
  <c r="K40" i="493"/>
  <c r="J40" i="493"/>
  <c r="L40" i="493" s="1"/>
  <c r="I40" i="493"/>
  <c r="H40" i="493"/>
  <c r="E40" i="493"/>
  <c r="D40" i="493"/>
  <c r="G39" i="493"/>
  <c r="F39" i="493"/>
  <c r="I39" i="493" s="1"/>
  <c r="C39" i="493"/>
  <c r="K39" i="493" s="1"/>
  <c r="B39" i="493"/>
  <c r="E39" i="493" s="1"/>
  <c r="K38" i="493"/>
  <c r="J38" i="493"/>
  <c r="L38" i="493" s="1"/>
  <c r="I38" i="493"/>
  <c r="H38" i="493"/>
  <c r="E38" i="493"/>
  <c r="D38" i="493"/>
  <c r="K37" i="493"/>
  <c r="J37" i="493"/>
  <c r="L37" i="493" s="1"/>
  <c r="I37" i="493"/>
  <c r="H37" i="493"/>
  <c r="E37" i="493"/>
  <c r="D37" i="493"/>
  <c r="K36" i="493"/>
  <c r="J36" i="493"/>
  <c r="L36" i="493" s="1"/>
  <c r="I36" i="493"/>
  <c r="H36" i="493"/>
  <c r="E36" i="493"/>
  <c r="D36" i="493"/>
  <c r="K35" i="493"/>
  <c r="J35" i="493"/>
  <c r="L35" i="493" s="1"/>
  <c r="I35" i="493"/>
  <c r="H35" i="493"/>
  <c r="E35" i="493"/>
  <c r="D35" i="493"/>
  <c r="K34" i="493"/>
  <c r="J34" i="493"/>
  <c r="L34" i="493" s="1"/>
  <c r="I34" i="493"/>
  <c r="H34" i="493"/>
  <c r="E34" i="493"/>
  <c r="D34" i="493"/>
  <c r="K33" i="493"/>
  <c r="J33" i="493"/>
  <c r="L33" i="493" s="1"/>
  <c r="I33" i="493"/>
  <c r="H33" i="493"/>
  <c r="E33" i="493"/>
  <c r="D33" i="493"/>
  <c r="K32" i="493"/>
  <c r="J32" i="493"/>
  <c r="L32" i="493" s="1"/>
  <c r="I32" i="493"/>
  <c r="H32" i="493"/>
  <c r="E32" i="493"/>
  <c r="D32" i="493"/>
  <c r="K31" i="493"/>
  <c r="J31" i="493"/>
  <c r="L31" i="493" s="1"/>
  <c r="I31" i="493"/>
  <c r="H31" i="493"/>
  <c r="E31" i="493"/>
  <c r="D31" i="493"/>
  <c r="K30" i="493"/>
  <c r="J30" i="493"/>
  <c r="L30" i="493" s="1"/>
  <c r="I30" i="493"/>
  <c r="H30" i="493"/>
  <c r="E30" i="493"/>
  <c r="D30" i="493"/>
  <c r="K29" i="493"/>
  <c r="J29" i="493"/>
  <c r="L29" i="493" s="1"/>
  <c r="I29" i="493"/>
  <c r="H29" i="493"/>
  <c r="E29" i="493"/>
  <c r="D29" i="493"/>
  <c r="G28" i="493"/>
  <c r="F28" i="493"/>
  <c r="H28" i="493" s="1"/>
  <c r="C28" i="493"/>
  <c r="K28" i="493" s="1"/>
  <c r="B28" i="493"/>
  <c r="J28" i="493" s="1"/>
  <c r="L28" i="493" s="1"/>
  <c r="K27" i="493"/>
  <c r="J27" i="493"/>
  <c r="L27" i="493" s="1"/>
  <c r="I27" i="493"/>
  <c r="H27" i="493"/>
  <c r="E27" i="493"/>
  <c r="D27" i="493"/>
  <c r="K26" i="493"/>
  <c r="J26" i="493"/>
  <c r="L26" i="493" s="1"/>
  <c r="I26" i="493"/>
  <c r="H26" i="493"/>
  <c r="E26" i="493"/>
  <c r="D26" i="493"/>
  <c r="K25" i="493"/>
  <c r="J25" i="493"/>
  <c r="L25" i="493" s="1"/>
  <c r="I25" i="493"/>
  <c r="H25" i="493"/>
  <c r="E25" i="493"/>
  <c r="D25" i="493"/>
  <c r="K24" i="493"/>
  <c r="J24" i="493"/>
  <c r="L24" i="493" s="1"/>
  <c r="I24" i="493"/>
  <c r="H24" i="493"/>
  <c r="E24" i="493"/>
  <c r="D24" i="493"/>
  <c r="K23" i="493"/>
  <c r="J23" i="493"/>
  <c r="L23" i="493" s="1"/>
  <c r="I23" i="493"/>
  <c r="H23" i="493"/>
  <c r="E23" i="493"/>
  <c r="D23" i="493"/>
  <c r="K22" i="493"/>
  <c r="J22" i="493"/>
  <c r="L22" i="493" s="1"/>
  <c r="I22" i="493"/>
  <c r="H22" i="493"/>
  <c r="E22" i="493"/>
  <c r="D22" i="493"/>
  <c r="K21" i="493"/>
  <c r="J21" i="493"/>
  <c r="L21" i="493" s="1"/>
  <c r="I21" i="493"/>
  <c r="H21" i="493"/>
  <c r="E21" i="493"/>
  <c r="D21" i="493"/>
  <c r="K20" i="493"/>
  <c r="J20" i="493"/>
  <c r="L20" i="493" s="1"/>
  <c r="I20" i="493"/>
  <c r="H20" i="493"/>
  <c r="E20" i="493"/>
  <c r="D20" i="493"/>
  <c r="K19" i="493"/>
  <c r="J19" i="493"/>
  <c r="L19" i="493" s="1"/>
  <c r="I19" i="493"/>
  <c r="H19" i="493"/>
  <c r="E19" i="493"/>
  <c r="D19" i="493"/>
  <c r="K18" i="493"/>
  <c r="J18" i="493"/>
  <c r="L18" i="493" s="1"/>
  <c r="I18" i="493"/>
  <c r="H18" i="493"/>
  <c r="E18" i="493"/>
  <c r="D18" i="493"/>
  <c r="G17" i="493"/>
  <c r="I17" i="493" s="1"/>
  <c r="F17" i="493"/>
  <c r="H17" i="493" s="1"/>
  <c r="C17" i="493"/>
  <c r="K17" i="493" s="1"/>
  <c r="B17" i="493"/>
  <c r="J17" i="493" s="1"/>
  <c r="L17" i="493" s="1"/>
  <c r="F16" i="493"/>
  <c r="B16" i="493"/>
  <c r="J16" i="493" s="1"/>
  <c r="K15" i="493"/>
  <c r="J15" i="493"/>
  <c r="L15" i="493" s="1"/>
  <c r="I15" i="493"/>
  <c r="H15" i="493"/>
  <c r="E15" i="493"/>
  <c r="D15" i="493"/>
  <c r="K14" i="493"/>
  <c r="J14" i="493"/>
  <c r="L14" i="493" s="1"/>
  <c r="I14" i="493"/>
  <c r="H14" i="493"/>
  <c r="E14" i="493"/>
  <c r="D14" i="493"/>
  <c r="K13" i="493"/>
  <c r="J13" i="493"/>
  <c r="L13" i="493" s="1"/>
  <c r="I13" i="493"/>
  <c r="H13" i="493"/>
  <c r="E13" i="493"/>
  <c r="D13" i="493"/>
  <c r="K12" i="493"/>
  <c r="J12" i="493"/>
  <c r="L12" i="493" s="1"/>
  <c r="I12" i="493"/>
  <c r="H12" i="493"/>
  <c r="E12" i="493"/>
  <c r="D12" i="493"/>
  <c r="K11" i="493"/>
  <c r="J11" i="493"/>
  <c r="L11" i="493" s="1"/>
  <c r="I11" i="493"/>
  <c r="H11" i="493"/>
  <c r="E11" i="493"/>
  <c r="D11" i="493"/>
  <c r="K10" i="493"/>
  <c r="J10" i="493"/>
  <c r="L10" i="493" s="1"/>
  <c r="I10" i="493"/>
  <c r="H10" i="493"/>
  <c r="E10" i="493"/>
  <c r="D10" i="493"/>
  <c r="K9" i="493"/>
  <c r="J9" i="493"/>
  <c r="L9" i="493" s="1"/>
  <c r="I9" i="493"/>
  <c r="H9" i="493"/>
  <c r="E9" i="493"/>
  <c r="D9" i="493"/>
  <c r="K8" i="493"/>
  <c r="J8" i="493"/>
  <c r="L8" i="493" s="1"/>
  <c r="I8" i="493"/>
  <c r="H8" i="493"/>
  <c r="E8" i="493"/>
  <c r="D8" i="493"/>
  <c r="G7" i="493"/>
  <c r="I7" i="493" s="1"/>
  <c r="F7" i="493"/>
  <c r="H7" i="493" s="1"/>
  <c r="C7" i="493"/>
  <c r="K7" i="493" s="1"/>
  <c r="B7" i="493"/>
  <c r="J7" i="493" s="1"/>
  <c r="L7" i="493" s="1"/>
  <c r="F6" i="493"/>
  <c r="B6" i="493"/>
  <c r="J6" i="493" s="1"/>
  <c r="K4" i="493"/>
  <c r="J4" i="493"/>
  <c r="G4" i="493"/>
  <c r="F4" i="493"/>
  <c r="K60" i="492"/>
  <c r="J60" i="492"/>
  <c r="L60" i="492" s="1"/>
  <c r="I60" i="492"/>
  <c r="H60" i="492"/>
  <c r="E60" i="492"/>
  <c r="D60" i="492"/>
  <c r="K59" i="492"/>
  <c r="J59" i="492"/>
  <c r="L59" i="492" s="1"/>
  <c r="I59" i="492"/>
  <c r="H59" i="492"/>
  <c r="E59" i="492"/>
  <c r="D59" i="492"/>
  <c r="K58" i="492"/>
  <c r="J58" i="492"/>
  <c r="L58" i="492" s="1"/>
  <c r="I58" i="492"/>
  <c r="H58" i="492"/>
  <c r="E58" i="492"/>
  <c r="D58" i="492"/>
  <c r="K57" i="492"/>
  <c r="J57" i="492"/>
  <c r="L57" i="492" s="1"/>
  <c r="I57" i="492"/>
  <c r="H57" i="492"/>
  <c r="E57" i="492"/>
  <c r="D57" i="492"/>
  <c r="K56" i="492"/>
  <c r="J56" i="492"/>
  <c r="L56" i="492" s="1"/>
  <c r="I56" i="492"/>
  <c r="H56" i="492"/>
  <c r="E56" i="492"/>
  <c r="D56" i="492"/>
  <c r="K55" i="492"/>
  <c r="J55" i="492"/>
  <c r="L55" i="492" s="1"/>
  <c r="I55" i="492"/>
  <c r="H55" i="492"/>
  <c r="E55" i="492"/>
  <c r="D55" i="492"/>
  <c r="K54" i="492"/>
  <c r="J54" i="492"/>
  <c r="L54" i="492" s="1"/>
  <c r="I54" i="492"/>
  <c r="H54" i="492"/>
  <c r="E54" i="492"/>
  <c r="D54" i="492"/>
  <c r="K53" i="492"/>
  <c r="J53" i="492"/>
  <c r="L53" i="492" s="1"/>
  <c r="I53" i="492"/>
  <c r="H53" i="492"/>
  <c r="E53" i="492"/>
  <c r="D53" i="492"/>
  <c r="K52" i="492"/>
  <c r="J52" i="492"/>
  <c r="L52" i="492" s="1"/>
  <c r="I52" i="492"/>
  <c r="H52" i="492"/>
  <c r="E52" i="492"/>
  <c r="D52" i="492"/>
  <c r="K51" i="492"/>
  <c r="J51" i="492"/>
  <c r="L51" i="492" s="1"/>
  <c r="I51" i="492"/>
  <c r="H51" i="492"/>
  <c r="E51" i="492"/>
  <c r="D51" i="492"/>
  <c r="K50" i="492"/>
  <c r="J50" i="492"/>
  <c r="L50" i="492" s="1"/>
  <c r="I50" i="492"/>
  <c r="H50" i="492"/>
  <c r="E50" i="492"/>
  <c r="D50" i="492"/>
  <c r="K49" i="492"/>
  <c r="J49" i="492"/>
  <c r="L49" i="492" s="1"/>
  <c r="I49" i="492"/>
  <c r="H49" i="492"/>
  <c r="E49" i="492"/>
  <c r="D49" i="492"/>
  <c r="K48" i="492"/>
  <c r="J48" i="492"/>
  <c r="L48" i="492" s="1"/>
  <c r="I48" i="492"/>
  <c r="H48" i="492"/>
  <c r="E48" i="492"/>
  <c r="D48" i="492"/>
  <c r="G47" i="492"/>
  <c r="F47" i="492"/>
  <c r="I47" i="492" s="1"/>
  <c r="C47" i="492"/>
  <c r="K47" i="492" s="1"/>
  <c r="B47" i="492"/>
  <c r="E47" i="492" s="1"/>
  <c r="K46" i="492"/>
  <c r="J46" i="492"/>
  <c r="L46" i="492" s="1"/>
  <c r="I46" i="492"/>
  <c r="H46" i="492"/>
  <c r="E46" i="492"/>
  <c r="D46" i="492"/>
  <c r="K45" i="492"/>
  <c r="J45" i="492"/>
  <c r="L45" i="492" s="1"/>
  <c r="I45" i="492"/>
  <c r="H45" i="492"/>
  <c r="E45" i="492"/>
  <c r="D45" i="492"/>
  <c r="K44" i="492"/>
  <c r="J44" i="492"/>
  <c r="L44" i="492" s="1"/>
  <c r="I44" i="492"/>
  <c r="H44" i="492"/>
  <c r="E44" i="492"/>
  <c r="D44" i="492"/>
  <c r="K43" i="492"/>
  <c r="J43" i="492"/>
  <c r="L43" i="492" s="1"/>
  <c r="I43" i="492"/>
  <c r="H43" i="492"/>
  <c r="E43" i="492"/>
  <c r="D43" i="492"/>
  <c r="K42" i="492"/>
  <c r="J42" i="492"/>
  <c r="L42" i="492" s="1"/>
  <c r="I42" i="492"/>
  <c r="H42" i="492"/>
  <c r="E42" i="492"/>
  <c r="D42" i="492"/>
  <c r="K41" i="492"/>
  <c r="J41" i="492"/>
  <c r="L41" i="492" s="1"/>
  <c r="I41" i="492"/>
  <c r="H41" i="492"/>
  <c r="E41" i="492"/>
  <c r="D41" i="492"/>
  <c r="K40" i="492"/>
  <c r="J40" i="492"/>
  <c r="L40" i="492" s="1"/>
  <c r="I40" i="492"/>
  <c r="H40" i="492"/>
  <c r="E40" i="492"/>
  <c r="D40" i="492"/>
  <c r="G39" i="492"/>
  <c r="F39" i="492"/>
  <c r="I39" i="492" s="1"/>
  <c r="C39" i="492"/>
  <c r="K39" i="492" s="1"/>
  <c r="B39" i="492"/>
  <c r="E39" i="492" s="1"/>
  <c r="K38" i="492"/>
  <c r="J38" i="492"/>
  <c r="L38" i="492" s="1"/>
  <c r="I38" i="492"/>
  <c r="H38" i="492"/>
  <c r="E38" i="492"/>
  <c r="D38" i="492"/>
  <c r="K37" i="492"/>
  <c r="J37" i="492"/>
  <c r="L37" i="492" s="1"/>
  <c r="I37" i="492"/>
  <c r="H37" i="492"/>
  <c r="E37" i="492"/>
  <c r="D37" i="492"/>
  <c r="K36" i="492"/>
  <c r="J36" i="492"/>
  <c r="L36" i="492" s="1"/>
  <c r="I36" i="492"/>
  <c r="H36" i="492"/>
  <c r="E36" i="492"/>
  <c r="D36" i="492"/>
  <c r="K35" i="492"/>
  <c r="J35" i="492"/>
  <c r="L35" i="492" s="1"/>
  <c r="I35" i="492"/>
  <c r="H35" i="492"/>
  <c r="E35" i="492"/>
  <c r="D35" i="492"/>
  <c r="K34" i="492"/>
  <c r="J34" i="492"/>
  <c r="L34" i="492" s="1"/>
  <c r="I34" i="492"/>
  <c r="H34" i="492"/>
  <c r="E34" i="492"/>
  <c r="D34" i="492"/>
  <c r="K33" i="492"/>
  <c r="J33" i="492"/>
  <c r="L33" i="492" s="1"/>
  <c r="I33" i="492"/>
  <c r="H33" i="492"/>
  <c r="E33" i="492"/>
  <c r="D33" i="492"/>
  <c r="K32" i="492"/>
  <c r="J32" i="492"/>
  <c r="L32" i="492" s="1"/>
  <c r="I32" i="492"/>
  <c r="H32" i="492"/>
  <c r="E32" i="492"/>
  <c r="D32" i="492"/>
  <c r="K31" i="492"/>
  <c r="J31" i="492"/>
  <c r="L31" i="492" s="1"/>
  <c r="I31" i="492"/>
  <c r="H31" i="492"/>
  <c r="E31" i="492"/>
  <c r="D31" i="492"/>
  <c r="K30" i="492"/>
  <c r="J30" i="492"/>
  <c r="L30" i="492" s="1"/>
  <c r="I30" i="492"/>
  <c r="H30" i="492"/>
  <c r="E30" i="492"/>
  <c r="D30" i="492"/>
  <c r="K29" i="492"/>
  <c r="J29" i="492"/>
  <c r="L29" i="492" s="1"/>
  <c r="I29" i="492"/>
  <c r="H29" i="492"/>
  <c r="E29" i="492"/>
  <c r="D29" i="492"/>
  <c r="G28" i="492"/>
  <c r="I28" i="492" s="1"/>
  <c r="F28" i="492"/>
  <c r="H28" i="492" s="1"/>
  <c r="C28" i="492"/>
  <c r="K28" i="492" s="1"/>
  <c r="B28" i="492"/>
  <c r="J28" i="492" s="1"/>
  <c r="L28" i="492" s="1"/>
  <c r="K27" i="492"/>
  <c r="J27" i="492"/>
  <c r="L27" i="492" s="1"/>
  <c r="I27" i="492"/>
  <c r="H27" i="492"/>
  <c r="E27" i="492"/>
  <c r="D27" i="492"/>
  <c r="K26" i="492"/>
  <c r="J26" i="492"/>
  <c r="L26" i="492" s="1"/>
  <c r="I26" i="492"/>
  <c r="H26" i="492"/>
  <c r="E26" i="492"/>
  <c r="D26" i="492"/>
  <c r="K25" i="492"/>
  <c r="J25" i="492"/>
  <c r="L25" i="492" s="1"/>
  <c r="I25" i="492"/>
  <c r="H25" i="492"/>
  <c r="E25" i="492"/>
  <c r="D25" i="492"/>
  <c r="K24" i="492"/>
  <c r="J24" i="492"/>
  <c r="L24" i="492" s="1"/>
  <c r="I24" i="492"/>
  <c r="H24" i="492"/>
  <c r="E24" i="492"/>
  <c r="D24" i="492"/>
  <c r="K23" i="492"/>
  <c r="J23" i="492"/>
  <c r="L23" i="492" s="1"/>
  <c r="I23" i="492"/>
  <c r="H23" i="492"/>
  <c r="E23" i="492"/>
  <c r="D23" i="492"/>
  <c r="K22" i="492"/>
  <c r="J22" i="492"/>
  <c r="L22" i="492" s="1"/>
  <c r="I22" i="492"/>
  <c r="H22" i="492"/>
  <c r="E22" i="492"/>
  <c r="D22" i="492"/>
  <c r="K21" i="492"/>
  <c r="J21" i="492"/>
  <c r="L21" i="492" s="1"/>
  <c r="I21" i="492"/>
  <c r="H21" i="492"/>
  <c r="E21" i="492"/>
  <c r="D21" i="492"/>
  <c r="K20" i="492"/>
  <c r="J20" i="492"/>
  <c r="L20" i="492" s="1"/>
  <c r="I20" i="492"/>
  <c r="H20" i="492"/>
  <c r="E20" i="492"/>
  <c r="D20" i="492"/>
  <c r="K19" i="492"/>
  <c r="J19" i="492"/>
  <c r="L19" i="492" s="1"/>
  <c r="I19" i="492"/>
  <c r="H19" i="492"/>
  <c r="E19" i="492"/>
  <c r="D19" i="492"/>
  <c r="K18" i="492"/>
  <c r="J18" i="492"/>
  <c r="L18" i="492" s="1"/>
  <c r="I18" i="492"/>
  <c r="H18" i="492"/>
  <c r="E18" i="492"/>
  <c r="D18" i="492"/>
  <c r="G17" i="492"/>
  <c r="F17" i="492"/>
  <c r="C17" i="492"/>
  <c r="K17" i="492" s="1"/>
  <c r="B17" i="492"/>
  <c r="G16" i="492"/>
  <c r="C16" i="492"/>
  <c r="K16" i="492" s="1"/>
  <c r="K15" i="492"/>
  <c r="J15" i="492"/>
  <c r="L15" i="492" s="1"/>
  <c r="I15" i="492"/>
  <c r="H15" i="492"/>
  <c r="E15" i="492"/>
  <c r="D15" i="492"/>
  <c r="K14" i="492"/>
  <c r="J14" i="492"/>
  <c r="L14" i="492" s="1"/>
  <c r="I14" i="492"/>
  <c r="H14" i="492"/>
  <c r="E14" i="492"/>
  <c r="D14" i="492"/>
  <c r="K13" i="492"/>
  <c r="J13" i="492"/>
  <c r="L13" i="492" s="1"/>
  <c r="I13" i="492"/>
  <c r="H13" i="492"/>
  <c r="E13" i="492"/>
  <c r="D13" i="492"/>
  <c r="K12" i="492"/>
  <c r="J12" i="492"/>
  <c r="I12" i="492"/>
  <c r="H12" i="492"/>
  <c r="E12" i="492"/>
  <c r="D12" i="492"/>
  <c r="K11" i="492"/>
  <c r="J11" i="492"/>
  <c r="L11" i="492" s="1"/>
  <c r="I11" i="492"/>
  <c r="H11" i="492"/>
  <c r="E11" i="492"/>
  <c r="D11" i="492"/>
  <c r="K10" i="492"/>
  <c r="J10" i="492"/>
  <c r="L10" i="492" s="1"/>
  <c r="I10" i="492"/>
  <c r="H10" i="492"/>
  <c r="E10" i="492"/>
  <c r="D10" i="492"/>
  <c r="K9" i="492"/>
  <c r="J9" i="492"/>
  <c r="L9" i="492" s="1"/>
  <c r="I9" i="492"/>
  <c r="H9" i="492"/>
  <c r="E9" i="492"/>
  <c r="D9" i="492"/>
  <c r="K8" i="492"/>
  <c r="J8" i="492"/>
  <c r="I8" i="492"/>
  <c r="H8" i="492"/>
  <c r="E8" i="492"/>
  <c r="D8" i="492"/>
  <c r="G7" i="492"/>
  <c r="F7" i="492"/>
  <c r="C7" i="492"/>
  <c r="K7" i="492" s="1"/>
  <c r="B7" i="492"/>
  <c r="G6" i="492"/>
  <c r="C6" i="492"/>
  <c r="K6" i="492" s="1"/>
  <c r="K4" i="492"/>
  <c r="J4" i="492"/>
  <c r="G4" i="492"/>
  <c r="F4" i="492"/>
  <c r="K45" i="491"/>
  <c r="J45" i="491"/>
  <c r="L45" i="491" s="1"/>
  <c r="I45" i="491"/>
  <c r="H45" i="491"/>
  <c r="E45" i="491"/>
  <c r="D45" i="491"/>
  <c r="K44" i="491"/>
  <c r="J44" i="491"/>
  <c r="L44" i="491" s="1"/>
  <c r="I44" i="491"/>
  <c r="H44" i="491"/>
  <c r="E44" i="491"/>
  <c r="D44" i="491"/>
  <c r="K43" i="491"/>
  <c r="J43" i="491"/>
  <c r="L43" i="491" s="1"/>
  <c r="I43" i="491"/>
  <c r="H43" i="491"/>
  <c r="E43" i="491"/>
  <c r="D43" i="491"/>
  <c r="K42" i="491"/>
  <c r="J42" i="491"/>
  <c r="L42" i="491" s="1"/>
  <c r="I42" i="491"/>
  <c r="H42" i="491"/>
  <c r="E42" i="491"/>
  <c r="D42" i="491"/>
  <c r="K41" i="491"/>
  <c r="J41" i="491"/>
  <c r="L41" i="491" s="1"/>
  <c r="I41" i="491"/>
  <c r="H41" i="491"/>
  <c r="E41" i="491"/>
  <c r="D41" i="491"/>
  <c r="K40" i="491"/>
  <c r="J40" i="491"/>
  <c r="L40" i="491" s="1"/>
  <c r="I40" i="491"/>
  <c r="H40" i="491"/>
  <c r="E40" i="491"/>
  <c r="D40" i="491"/>
  <c r="K39" i="491"/>
  <c r="J39" i="491"/>
  <c r="L39" i="491" s="1"/>
  <c r="I39" i="491"/>
  <c r="H39" i="491"/>
  <c r="E39" i="491"/>
  <c r="D39" i="491"/>
  <c r="G38" i="491"/>
  <c r="F38" i="491"/>
  <c r="I38" i="491" s="1"/>
  <c r="C38" i="491"/>
  <c r="K38" i="491" s="1"/>
  <c r="B38" i="491"/>
  <c r="E38" i="491" s="1"/>
  <c r="K37" i="491"/>
  <c r="J37" i="491"/>
  <c r="L37" i="491" s="1"/>
  <c r="I37" i="491"/>
  <c r="H37" i="491"/>
  <c r="E37" i="491"/>
  <c r="D37" i="491"/>
  <c r="K36" i="491"/>
  <c r="J36" i="491"/>
  <c r="L36" i="491" s="1"/>
  <c r="I36" i="491"/>
  <c r="H36" i="491"/>
  <c r="E36" i="491"/>
  <c r="D36" i="491"/>
  <c r="K35" i="491"/>
  <c r="J35" i="491"/>
  <c r="L35" i="491" s="1"/>
  <c r="I35" i="491"/>
  <c r="H35" i="491"/>
  <c r="E35" i="491"/>
  <c r="D35" i="491"/>
  <c r="K34" i="491"/>
  <c r="J34" i="491"/>
  <c r="L34" i="491" s="1"/>
  <c r="I34" i="491"/>
  <c r="H34" i="491"/>
  <c r="E34" i="491"/>
  <c r="D34" i="491"/>
  <c r="K33" i="491"/>
  <c r="J33" i="491"/>
  <c r="L33" i="491" s="1"/>
  <c r="I33" i="491"/>
  <c r="H33" i="491"/>
  <c r="E33" i="491"/>
  <c r="D33" i="491"/>
  <c r="K32" i="491"/>
  <c r="J32" i="491"/>
  <c r="L32" i="491" s="1"/>
  <c r="I32" i="491"/>
  <c r="H32" i="491"/>
  <c r="E32" i="491"/>
  <c r="D32" i="491"/>
  <c r="K31" i="491"/>
  <c r="J31" i="491"/>
  <c r="L31" i="491" s="1"/>
  <c r="I31" i="491"/>
  <c r="H31" i="491"/>
  <c r="E31" i="491"/>
  <c r="D31" i="491"/>
  <c r="K30" i="491"/>
  <c r="J30" i="491"/>
  <c r="L30" i="491" s="1"/>
  <c r="I30" i="491"/>
  <c r="H30" i="491"/>
  <c r="E30" i="491"/>
  <c r="D30" i="491"/>
  <c r="K29" i="491"/>
  <c r="J29" i="491"/>
  <c r="L29" i="491" s="1"/>
  <c r="I29" i="491"/>
  <c r="H29" i="491"/>
  <c r="E29" i="491"/>
  <c r="D29" i="491"/>
  <c r="K28" i="491"/>
  <c r="J28" i="491"/>
  <c r="L28" i="491" s="1"/>
  <c r="I28" i="491"/>
  <c r="H28" i="491"/>
  <c r="E28" i="491"/>
  <c r="D28" i="491"/>
  <c r="G27" i="491"/>
  <c r="I27" i="491" s="1"/>
  <c r="F27" i="491"/>
  <c r="H27" i="491" s="1"/>
  <c r="C27" i="491"/>
  <c r="K27" i="491" s="1"/>
  <c r="B27" i="491"/>
  <c r="J27" i="491" s="1"/>
  <c r="L27" i="491" s="1"/>
  <c r="K26" i="491"/>
  <c r="J26" i="491"/>
  <c r="L26" i="491" s="1"/>
  <c r="I26" i="491"/>
  <c r="H26" i="491"/>
  <c r="E26" i="491"/>
  <c r="D26" i="491"/>
  <c r="K25" i="491"/>
  <c r="J25" i="491"/>
  <c r="L25" i="491" s="1"/>
  <c r="I25" i="491"/>
  <c r="H25" i="491"/>
  <c r="E25" i="491"/>
  <c r="D25" i="491"/>
  <c r="K24" i="491"/>
  <c r="J24" i="491"/>
  <c r="L24" i="491" s="1"/>
  <c r="I24" i="491"/>
  <c r="H24" i="491"/>
  <c r="E24" i="491"/>
  <c r="D24" i="491"/>
  <c r="K23" i="491"/>
  <c r="J23" i="491"/>
  <c r="L23" i="491" s="1"/>
  <c r="I23" i="491"/>
  <c r="H23" i="491"/>
  <c r="E23" i="491"/>
  <c r="D23" i="491"/>
  <c r="K22" i="491"/>
  <c r="J22" i="491"/>
  <c r="L22" i="491" s="1"/>
  <c r="I22" i="491"/>
  <c r="H22" i="491"/>
  <c r="E22" i="491"/>
  <c r="D22" i="491"/>
  <c r="K21" i="491"/>
  <c r="J21" i="491"/>
  <c r="L21" i="491" s="1"/>
  <c r="I21" i="491"/>
  <c r="H21" i="491"/>
  <c r="E21" i="491"/>
  <c r="D21" i="491"/>
  <c r="K20" i="491"/>
  <c r="J20" i="491"/>
  <c r="L20" i="491" s="1"/>
  <c r="I20" i="491"/>
  <c r="H20" i="491"/>
  <c r="E20" i="491"/>
  <c r="D20" i="491"/>
  <c r="K19" i="491"/>
  <c r="J19" i="491"/>
  <c r="L19" i="491" s="1"/>
  <c r="I19" i="491"/>
  <c r="H19" i="491"/>
  <c r="E19" i="491"/>
  <c r="D19" i="491"/>
  <c r="K18" i="491"/>
  <c r="J18" i="491"/>
  <c r="L18" i="491" s="1"/>
  <c r="I18" i="491"/>
  <c r="H18" i="491"/>
  <c r="E18" i="491"/>
  <c r="D18" i="491"/>
  <c r="K17" i="491"/>
  <c r="J17" i="491"/>
  <c r="L17" i="491" s="1"/>
  <c r="I17" i="491"/>
  <c r="H17" i="491"/>
  <c r="E17" i="491"/>
  <c r="D17" i="491"/>
  <c r="G16" i="491"/>
  <c r="F16" i="491"/>
  <c r="I16" i="491" s="1"/>
  <c r="C16" i="491"/>
  <c r="K16" i="491" s="1"/>
  <c r="B16" i="491"/>
  <c r="E16" i="491" s="1"/>
  <c r="G15" i="491"/>
  <c r="C15" i="491"/>
  <c r="K15" i="491" s="1"/>
  <c r="K14" i="491"/>
  <c r="J14" i="491"/>
  <c r="L14" i="491" s="1"/>
  <c r="I14" i="491"/>
  <c r="H14" i="491"/>
  <c r="E14" i="491"/>
  <c r="D14" i="491"/>
  <c r="K13" i="491"/>
  <c r="J13" i="491"/>
  <c r="L13" i="491" s="1"/>
  <c r="I13" i="491"/>
  <c r="H13" i="491"/>
  <c r="E13" i="491"/>
  <c r="D13" i="491"/>
  <c r="K12" i="491"/>
  <c r="J12" i="491"/>
  <c r="L12" i="491" s="1"/>
  <c r="I12" i="491"/>
  <c r="H12" i="491"/>
  <c r="E12" i="491"/>
  <c r="D12" i="491"/>
  <c r="K11" i="491"/>
  <c r="J11" i="491"/>
  <c r="L11" i="491" s="1"/>
  <c r="I11" i="491"/>
  <c r="H11" i="491"/>
  <c r="E11" i="491"/>
  <c r="D11" i="491"/>
  <c r="K10" i="491"/>
  <c r="J10" i="491"/>
  <c r="L10" i="491" s="1"/>
  <c r="I10" i="491"/>
  <c r="H10" i="491"/>
  <c r="E10" i="491"/>
  <c r="D10" i="491"/>
  <c r="K9" i="491"/>
  <c r="J9" i="491"/>
  <c r="L9" i="491" s="1"/>
  <c r="I9" i="491"/>
  <c r="H9" i="491"/>
  <c r="E9" i="491"/>
  <c r="D9" i="491"/>
  <c r="K8" i="491"/>
  <c r="J8" i="491"/>
  <c r="L8" i="491" s="1"/>
  <c r="I8" i="491"/>
  <c r="H8" i="491"/>
  <c r="E8" i="491"/>
  <c r="D8" i="491"/>
  <c r="G7" i="491"/>
  <c r="G6" i="491" s="1"/>
  <c r="F7" i="491"/>
  <c r="H7" i="491" s="1"/>
  <c r="C7" i="491"/>
  <c r="C6" i="491" s="1"/>
  <c r="K6" i="491" s="1"/>
  <c r="B7" i="491"/>
  <c r="J7" i="491" s="1"/>
  <c r="K4" i="491"/>
  <c r="J4" i="491"/>
  <c r="G4" i="491"/>
  <c r="F4" i="491"/>
  <c r="K45" i="490"/>
  <c r="J45" i="490"/>
  <c r="L45" i="490" s="1"/>
  <c r="I45" i="490"/>
  <c r="H45" i="490"/>
  <c r="E45" i="490"/>
  <c r="D45" i="490"/>
  <c r="K44" i="490"/>
  <c r="J44" i="490"/>
  <c r="L44" i="490" s="1"/>
  <c r="I44" i="490"/>
  <c r="H44" i="490"/>
  <c r="E44" i="490"/>
  <c r="D44" i="490"/>
  <c r="K43" i="490"/>
  <c r="J43" i="490"/>
  <c r="L43" i="490" s="1"/>
  <c r="I43" i="490"/>
  <c r="H43" i="490"/>
  <c r="E43" i="490"/>
  <c r="D43" i="490"/>
  <c r="K42" i="490"/>
  <c r="J42" i="490"/>
  <c r="L42" i="490" s="1"/>
  <c r="I42" i="490"/>
  <c r="H42" i="490"/>
  <c r="E42" i="490"/>
  <c r="D42" i="490"/>
  <c r="K41" i="490"/>
  <c r="J41" i="490"/>
  <c r="L41" i="490" s="1"/>
  <c r="I41" i="490"/>
  <c r="H41" i="490"/>
  <c r="E41" i="490"/>
  <c r="D41" i="490"/>
  <c r="K40" i="490"/>
  <c r="J40" i="490"/>
  <c r="L40" i="490" s="1"/>
  <c r="I40" i="490"/>
  <c r="H40" i="490"/>
  <c r="E40" i="490"/>
  <c r="D40" i="490"/>
  <c r="K39" i="490"/>
  <c r="J39" i="490"/>
  <c r="L39" i="490" s="1"/>
  <c r="I39" i="490"/>
  <c r="H39" i="490"/>
  <c r="E39" i="490"/>
  <c r="D39" i="490"/>
  <c r="G38" i="490"/>
  <c r="F38" i="490"/>
  <c r="I38" i="490" s="1"/>
  <c r="C38" i="490"/>
  <c r="K38" i="490" s="1"/>
  <c r="B38" i="490"/>
  <c r="E38" i="490" s="1"/>
  <c r="K37" i="490"/>
  <c r="J37" i="490"/>
  <c r="L37" i="490" s="1"/>
  <c r="I37" i="490"/>
  <c r="H37" i="490"/>
  <c r="E37" i="490"/>
  <c r="D37" i="490"/>
  <c r="K36" i="490"/>
  <c r="J36" i="490"/>
  <c r="L36" i="490" s="1"/>
  <c r="I36" i="490"/>
  <c r="H36" i="490"/>
  <c r="E36" i="490"/>
  <c r="D36" i="490"/>
  <c r="K35" i="490"/>
  <c r="J35" i="490"/>
  <c r="L35" i="490" s="1"/>
  <c r="I35" i="490"/>
  <c r="H35" i="490"/>
  <c r="E35" i="490"/>
  <c r="D35" i="490"/>
  <c r="K34" i="490"/>
  <c r="J34" i="490"/>
  <c r="L34" i="490" s="1"/>
  <c r="I34" i="490"/>
  <c r="H34" i="490"/>
  <c r="E34" i="490"/>
  <c r="D34" i="490"/>
  <c r="K33" i="490"/>
  <c r="J33" i="490"/>
  <c r="L33" i="490" s="1"/>
  <c r="I33" i="490"/>
  <c r="H33" i="490"/>
  <c r="E33" i="490"/>
  <c r="D33" i="490"/>
  <c r="K32" i="490"/>
  <c r="J32" i="490"/>
  <c r="L32" i="490" s="1"/>
  <c r="I32" i="490"/>
  <c r="H32" i="490"/>
  <c r="E32" i="490"/>
  <c r="D32" i="490"/>
  <c r="K31" i="490"/>
  <c r="J31" i="490"/>
  <c r="L31" i="490" s="1"/>
  <c r="I31" i="490"/>
  <c r="H31" i="490"/>
  <c r="E31" i="490"/>
  <c r="D31" i="490"/>
  <c r="K30" i="490"/>
  <c r="J30" i="490"/>
  <c r="L30" i="490" s="1"/>
  <c r="I30" i="490"/>
  <c r="H30" i="490"/>
  <c r="E30" i="490"/>
  <c r="D30" i="490"/>
  <c r="K29" i="490"/>
  <c r="J29" i="490"/>
  <c r="L29" i="490" s="1"/>
  <c r="I29" i="490"/>
  <c r="H29" i="490"/>
  <c r="E29" i="490"/>
  <c r="D29" i="490"/>
  <c r="K28" i="490"/>
  <c r="J28" i="490"/>
  <c r="L28" i="490" s="1"/>
  <c r="I28" i="490"/>
  <c r="H28" i="490"/>
  <c r="E28" i="490"/>
  <c r="D28" i="490"/>
  <c r="G27" i="490"/>
  <c r="I27" i="490" s="1"/>
  <c r="F27" i="490"/>
  <c r="H27" i="490" s="1"/>
  <c r="C27" i="490"/>
  <c r="K27" i="490" s="1"/>
  <c r="B27" i="490"/>
  <c r="J27" i="490" s="1"/>
  <c r="L27" i="490" s="1"/>
  <c r="K26" i="490"/>
  <c r="J26" i="490"/>
  <c r="L26" i="490" s="1"/>
  <c r="I26" i="490"/>
  <c r="H26" i="490"/>
  <c r="E26" i="490"/>
  <c r="D26" i="490"/>
  <c r="K25" i="490"/>
  <c r="J25" i="490"/>
  <c r="L25" i="490" s="1"/>
  <c r="I25" i="490"/>
  <c r="H25" i="490"/>
  <c r="E25" i="490"/>
  <c r="D25" i="490"/>
  <c r="K24" i="490"/>
  <c r="J24" i="490"/>
  <c r="L24" i="490" s="1"/>
  <c r="I24" i="490"/>
  <c r="H24" i="490"/>
  <c r="E24" i="490"/>
  <c r="D24" i="490"/>
  <c r="K23" i="490"/>
  <c r="J23" i="490"/>
  <c r="L23" i="490" s="1"/>
  <c r="I23" i="490"/>
  <c r="H23" i="490"/>
  <c r="E23" i="490"/>
  <c r="D23" i="490"/>
  <c r="K22" i="490"/>
  <c r="J22" i="490"/>
  <c r="L22" i="490" s="1"/>
  <c r="I22" i="490"/>
  <c r="H22" i="490"/>
  <c r="E22" i="490"/>
  <c r="D22" i="490"/>
  <c r="K21" i="490"/>
  <c r="J21" i="490"/>
  <c r="L21" i="490" s="1"/>
  <c r="I21" i="490"/>
  <c r="H21" i="490"/>
  <c r="E21" i="490"/>
  <c r="D21" i="490"/>
  <c r="K20" i="490"/>
  <c r="J20" i="490"/>
  <c r="L20" i="490" s="1"/>
  <c r="I20" i="490"/>
  <c r="H20" i="490"/>
  <c r="E20" i="490"/>
  <c r="D20" i="490"/>
  <c r="K19" i="490"/>
  <c r="J19" i="490"/>
  <c r="L19" i="490" s="1"/>
  <c r="I19" i="490"/>
  <c r="H19" i="490"/>
  <c r="E19" i="490"/>
  <c r="D19" i="490"/>
  <c r="K18" i="490"/>
  <c r="J18" i="490"/>
  <c r="L18" i="490" s="1"/>
  <c r="I18" i="490"/>
  <c r="H18" i="490"/>
  <c r="E18" i="490"/>
  <c r="D18" i="490"/>
  <c r="K17" i="490"/>
  <c r="J17" i="490"/>
  <c r="L17" i="490" s="1"/>
  <c r="I17" i="490"/>
  <c r="H17" i="490"/>
  <c r="E17" i="490"/>
  <c r="D17" i="490"/>
  <c r="G16" i="490"/>
  <c r="F16" i="490"/>
  <c r="I16" i="490" s="1"/>
  <c r="C16" i="490"/>
  <c r="K16" i="490" s="1"/>
  <c r="B16" i="490"/>
  <c r="E16" i="490" s="1"/>
  <c r="G15" i="490"/>
  <c r="C15" i="490"/>
  <c r="K15" i="490" s="1"/>
  <c r="K14" i="490"/>
  <c r="J14" i="490"/>
  <c r="L14" i="490" s="1"/>
  <c r="I14" i="490"/>
  <c r="H14" i="490"/>
  <c r="E14" i="490"/>
  <c r="D14" i="490"/>
  <c r="K13" i="490"/>
  <c r="J13" i="490"/>
  <c r="L13" i="490" s="1"/>
  <c r="I13" i="490"/>
  <c r="H13" i="490"/>
  <c r="E13" i="490"/>
  <c r="D13" i="490"/>
  <c r="K12" i="490"/>
  <c r="J12" i="490"/>
  <c r="L12" i="490" s="1"/>
  <c r="I12" i="490"/>
  <c r="H12" i="490"/>
  <c r="E12" i="490"/>
  <c r="D12" i="490"/>
  <c r="K11" i="490"/>
  <c r="J11" i="490"/>
  <c r="L11" i="490" s="1"/>
  <c r="I11" i="490"/>
  <c r="H11" i="490"/>
  <c r="E11" i="490"/>
  <c r="D11" i="490"/>
  <c r="K10" i="490"/>
  <c r="J10" i="490"/>
  <c r="L10" i="490" s="1"/>
  <c r="I10" i="490"/>
  <c r="H10" i="490"/>
  <c r="E10" i="490"/>
  <c r="D10" i="490"/>
  <c r="K9" i="490"/>
  <c r="J9" i="490"/>
  <c r="L9" i="490" s="1"/>
  <c r="I9" i="490"/>
  <c r="H9" i="490"/>
  <c r="E9" i="490"/>
  <c r="D9" i="490"/>
  <c r="K8" i="490"/>
  <c r="J8" i="490"/>
  <c r="L8" i="490" s="1"/>
  <c r="I8" i="490"/>
  <c r="H8" i="490"/>
  <c r="E8" i="490"/>
  <c r="D8" i="490"/>
  <c r="G7" i="490"/>
  <c r="G6" i="490" s="1"/>
  <c r="F7" i="490"/>
  <c r="H7" i="490" s="1"/>
  <c r="C7" i="490"/>
  <c r="C6" i="490" s="1"/>
  <c r="K6" i="490" s="1"/>
  <c r="B7" i="490"/>
  <c r="J7" i="490" s="1"/>
  <c r="K4" i="490"/>
  <c r="J4" i="490"/>
  <c r="G4" i="490"/>
  <c r="F4" i="490"/>
  <c r="K46" i="489"/>
  <c r="J46" i="489"/>
  <c r="L46" i="489" s="1"/>
  <c r="I46" i="489"/>
  <c r="H46" i="489"/>
  <c r="E46" i="489"/>
  <c r="D46" i="489"/>
  <c r="K45" i="489"/>
  <c r="J45" i="489"/>
  <c r="L45" i="489" s="1"/>
  <c r="I45" i="489"/>
  <c r="H45" i="489"/>
  <c r="E45" i="489"/>
  <c r="D45" i="489"/>
  <c r="K44" i="489"/>
  <c r="J44" i="489"/>
  <c r="L44" i="489" s="1"/>
  <c r="I44" i="489"/>
  <c r="H44" i="489"/>
  <c r="E44" i="489"/>
  <c r="D44" i="489"/>
  <c r="K43" i="489"/>
  <c r="J43" i="489"/>
  <c r="L43" i="489" s="1"/>
  <c r="I43" i="489"/>
  <c r="H43" i="489"/>
  <c r="E43" i="489"/>
  <c r="D43" i="489"/>
  <c r="K42" i="489"/>
  <c r="J42" i="489"/>
  <c r="L42" i="489" s="1"/>
  <c r="I42" i="489"/>
  <c r="H42" i="489"/>
  <c r="E42" i="489"/>
  <c r="D42" i="489"/>
  <c r="K41" i="489"/>
  <c r="J41" i="489"/>
  <c r="L41" i="489" s="1"/>
  <c r="I41" i="489"/>
  <c r="H41" i="489"/>
  <c r="E41" i="489"/>
  <c r="D41" i="489"/>
  <c r="K40" i="489"/>
  <c r="J40" i="489"/>
  <c r="L40" i="489" s="1"/>
  <c r="I40" i="489"/>
  <c r="H40" i="489"/>
  <c r="E40" i="489"/>
  <c r="D40" i="489"/>
  <c r="G39" i="489"/>
  <c r="F39" i="489"/>
  <c r="I39" i="489" s="1"/>
  <c r="C39" i="489"/>
  <c r="K39" i="489" s="1"/>
  <c r="B39" i="489"/>
  <c r="E39" i="489" s="1"/>
  <c r="K38" i="489"/>
  <c r="J38" i="489"/>
  <c r="L38" i="489" s="1"/>
  <c r="I38" i="489"/>
  <c r="H38" i="489"/>
  <c r="E38" i="489"/>
  <c r="D38" i="489"/>
  <c r="K37" i="489"/>
  <c r="J37" i="489"/>
  <c r="L37" i="489" s="1"/>
  <c r="I37" i="489"/>
  <c r="H37" i="489"/>
  <c r="E37" i="489"/>
  <c r="D37" i="489"/>
  <c r="K36" i="489"/>
  <c r="J36" i="489"/>
  <c r="L36" i="489" s="1"/>
  <c r="I36" i="489"/>
  <c r="H36" i="489"/>
  <c r="E36" i="489"/>
  <c r="D36" i="489"/>
  <c r="K35" i="489"/>
  <c r="J35" i="489"/>
  <c r="L35" i="489" s="1"/>
  <c r="I35" i="489"/>
  <c r="H35" i="489"/>
  <c r="E35" i="489"/>
  <c r="D35" i="489"/>
  <c r="K34" i="489"/>
  <c r="J34" i="489"/>
  <c r="L34" i="489" s="1"/>
  <c r="I34" i="489"/>
  <c r="H34" i="489"/>
  <c r="E34" i="489"/>
  <c r="D34" i="489"/>
  <c r="K33" i="489"/>
  <c r="J33" i="489"/>
  <c r="L33" i="489" s="1"/>
  <c r="I33" i="489"/>
  <c r="H33" i="489"/>
  <c r="E33" i="489"/>
  <c r="D33" i="489"/>
  <c r="K32" i="489"/>
  <c r="J32" i="489"/>
  <c r="L32" i="489" s="1"/>
  <c r="I32" i="489"/>
  <c r="H32" i="489"/>
  <c r="E32" i="489"/>
  <c r="D32" i="489"/>
  <c r="K31" i="489"/>
  <c r="J31" i="489"/>
  <c r="L31" i="489" s="1"/>
  <c r="I31" i="489"/>
  <c r="H31" i="489"/>
  <c r="E31" i="489"/>
  <c r="D31" i="489"/>
  <c r="K30" i="489"/>
  <c r="J30" i="489"/>
  <c r="L30" i="489" s="1"/>
  <c r="I30" i="489"/>
  <c r="H30" i="489"/>
  <c r="E30" i="489"/>
  <c r="D30" i="489"/>
  <c r="K29" i="489"/>
  <c r="J29" i="489"/>
  <c r="L29" i="489" s="1"/>
  <c r="I29" i="489"/>
  <c r="H29" i="489"/>
  <c r="E29" i="489"/>
  <c r="D29" i="489"/>
  <c r="G28" i="489"/>
  <c r="I28" i="489" s="1"/>
  <c r="F28" i="489"/>
  <c r="H28" i="489" s="1"/>
  <c r="C28" i="489"/>
  <c r="K28" i="489" s="1"/>
  <c r="B28" i="489"/>
  <c r="J28" i="489" s="1"/>
  <c r="L28" i="489" s="1"/>
  <c r="K27" i="489"/>
  <c r="J27" i="489"/>
  <c r="L27" i="489" s="1"/>
  <c r="I27" i="489"/>
  <c r="H27" i="489"/>
  <c r="E27" i="489"/>
  <c r="D27" i="489"/>
  <c r="K26" i="489"/>
  <c r="J26" i="489"/>
  <c r="L26" i="489" s="1"/>
  <c r="I26" i="489"/>
  <c r="H26" i="489"/>
  <c r="E26" i="489"/>
  <c r="D26" i="489"/>
  <c r="K25" i="489"/>
  <c r="J25" i="489"/>
  <c r="L25" i="489" s="1"/>
  <c r="I25" i="489"/>
  <c r="H25" i="489"/>
  <c r="E25" i="489"/>
  <c r="D25" i="489"/>
  <c r="K24" i="489"/>
  <c r="J24" i="489"/>
  <c r="L24" i="489" s="1"/>
  <c r="I24" i="489"/>
  <c r="H24" i="489"/>
  <c r="E24" i="489"/>
  <c r="D24" i="489"/>
  <c r="K23" i="489"/>
  <c r="J23" i="489"/>
  <c r="L23" i="489" s="1"/>
  <c r="I23" i="489"/>
  <c r="H23" i="489"/>
  <c r="E23" i="489"/>
  <c r="D23" i="489"/>
  <c r="K22" i="489"/>
  <c r="J22" i="489"/>
  <c r="L22" i="489" s="1"/>
  <c r="I22" i="489"/>
  <c r="H22" i="489"/>
  <c r="E22" i="489"/>
  <c r="D22" i="489"/>
  <c r="K21" i="489"/>
  <c r="J21" i="489"/>
  <c r="L21" i="489" s="1"/>
  <c r="I21" i="489"/>
  <c r="H21" i="489"/>
  <c r="E21" i="489"/>
  <c r="D21" i="489"/>
  <c r="K20" i="489"/>
  <c r="J20" i="489"/>
  <c r="L20" i="489" s="1"/>
  <c r="I20" i="489"/>
  <c r="H20" i="489"/>
  <c r="E20" i="489"/>
  <c r="D20" i="489"/>
  <c r="K19" i="489"/>
  <c r="J19" i="489"/>
  <c r="L19" i="489" s="1"/>
  <c r="I19" i="489"/>
  <c r="H19" i="489"/>
  <c r="E19" i="489"/>
  <c r="D19" i="489"/>
  <c r="K18" i="489"/>
  <c r="J18" i="489"/>
  <c r="L18" i="489" s="1"/>
  <c r="I18" i="489"/>
  <c r="H18" i="489"/>
  <c r="E18" i="489"/>
  <c r="D18" i="489"/>
  <c r="G17" i="489"/>
  <c r="F17" i="489"/>
  <c r="I17" i="489" s="1"/>
  <c r="C17" i="489"/>
  <c r="K17" i="489" s="1"/>
  <c r="B17" i="489"/>
  <c r="E17" i="489" s="1"/>
  <c r="G16" i="489"/>
  <c r="C16" i="489"/>
  <c r="K16" i="489" s="1"/>
  <c r="K15" i="489"/>
  <c r="J15" i="489"/>
  <c r="L15" i="489" s="1"/>
  <c r="I15" i="489"/>
  <c r="H15" i="489"/>
  <c r="E15" i="489"/>
  <c r="D15" i="489"/>
  <c r="K14" i="489"/>
  <c r="J14" i="489"/>
  <c r="L14" i="489" s="1"/>
  <c r="I14" i="489"/>
  <c r="H14" i="489"/>
  <c r="E14" i="489"/>
  <c r="D14" i="489"/>
  <c r="K13" i="489"/>
  <c r="J13" i="489"/>
  <c r="L13" i="489" s="1"/>
  <c r="I13" i="489"/>
  <c r="H13" i="489"/>
  <c r="E13" i="489"/>
  <c r="D13" i="489"/>
  <c r="K12" i="489"/>
  <c r="J12" i="489"/>
  <c r="L12" i="489" s="1"/>
  <c r="I12" i="489"/>
  <c r="H12" i="489"/>
  <c r="E12" i="489"/>
  <c r="D12" i="489"/>
  <c r="K11" i="489"/>
  <c r="J11" i="489"/>
  <c r="L11" i="489" s="1"/>
  <c r="I11" i="489"/>
  <c r="H11" i="489"/>
  <c r="E11" i="489"/>
  <c r="D11" i="489"/>
  <c r="K10" i="489"/>
  <c r="J10" i="489"/>
  <c r="L10" i="489" s="1"/>
  <c r="I10" i="489"/>
  <c r="H10" i="489"/>
  <c r="E10" i="489"/>
  <c r="D10" i="489"/>
  <c r="K9" i="489"/>
  <c r="J9" i="489"/>
  <c r="L9" i="489" s="1"/>
  <c r="I9" i="489"/>
  <c r="H9" i="489"/>
  <c r="E9" i="489"/>
  <c r="D9" i="489"/>
  <c r="K8" i="489"/>
  <c r="J8" i="489"/>
  <c r="L8" i="489" s="1"/>
  <c r="I8" i="489"/>
  <c r="H8" i="489"/>
  <c r="E8" i="489"/>
  <c r="D8" i="489"/>
  <c r="G7" i="489"/>
  <c r="F7" i="489"/>
  <c r="I7" i="489" s="1"/>
  <c r="C7" i="489"/>
  <c r="K7" i="489" s="1"/>
  <c r="B7" i="489"/>
  <c r="E7" i="489" s="1"/>
  <c r="G6" i="489"/>
  <c r="C6" i="489"/>
  <c r="K6" i="489" s="1"/>
  <c r="K4" i="489"/>
  <c r="J4" i="489"/>
  <c r="G4" i="489"/>
  <c r="F4" i="489"/>
  <c r="K62" i="488"/>
  <c r="J62" i="488"/>
  <c r="L62" i="488" s="1"/>
  <c r="I62" i="488"/>
  <c r="H62" i="488"/>
  <c r="E62" i="488"/>
  <c r="D62" i="488"/>
  <c r="K61" i="488"/>
  <c r="J61" i="488"/>
  <c r="L61" i="488" s="1"/>
  <c r="I61" i="488"/>
  <c r="H61" i="488"/>
  <c r="E61" i="488"/>
  <c r="D61" i="488"/>
  <c r="K60" i="488"/>
  <c r="J60" i="488"/>
  <c r="L60" i="488" s="1"/>
  <c r="I60" i="488"/>
  <c r="H60" i="488"/>
  <c r="E60" i="488"/>
  <c r="D60" i="488"/>
  <c r="K59" i="488"/>
  <c r="J59" i="488"/>
  <c r="L59" i="488" s="1"/>
  <c r="I59" i="488"/>
  <c r="H59" i="488"/>
  <c r="E59" i="488"/>
  <c r="D59" i="488"/>
  <c r="K58" i="488"/>
  <c r="J58" i="488"/>
  <c r="L58" i="488" s="1"/>
  <c r="I58" i="488"/>
  <c r="H58" i="488"/>
  <c r="E58" i="488"/>
  <c r="D58" i="488"/>
  <c r="K57" i="488"/>
  <c r="J57" i="488"/>
  <c r="L57" i="488" s="1"/>
  <c r="I57" i="488"/>
  <c r="H57" i="488"/>
  <c r="E57" i="488"/>
  <c r="D57" i="488"/>
  <c r="K56" i="488"/>
  <c r="J56" i="488"/>
  <c r="L56" i="488" s="1"/>
  <c r="I56" i="488"/>
  <c r="H56" i="488"/>
  <c r="E56" i="488"/>
  <c r="D56" i="488"/>
  <c r="G55" i="488"/>
  <c r="F55" i="488"/>
  <c r="I55" i="488" s="1"/>
  <c r="C55" i="488"/>
  <c r="K55" i="488" s="1"/>
  <c r="B55" i="488"/>
  <c r="E55" i="488" s="1"/>
  <c r="K54" i="488"/>
  <c r="J54" i="488"/>
  <c r="L54" i="488" s="1"/>
  <c r="I54" i="488"/>
  <c r="H54" i="488"/>
  <c r="E54" i="488"/>
  <c r="D54" i="488"/>
  <c r="K53" i="488"/>
  <c r="J53" i="488"/>
  <c r="L53" i="488" s="1"/>
  <c r="I53" i="488"/>
  <c r="H53" i="488"/>
  <c r="E53" i="488"/>
  <c r="D53" i="488"/>
  <c r="K52" i="488"/>
  <c r="J52" i="488"/>
  <c r="L52" i="488" s="1"/>
  <c r="I52" i="488"/>
  <c r="H52" i="488"/>
  <c r="E52" i="488"/>
  <c r="D52" i="488"/>
  <c r="K51" i="488"/>
  <c r="J51" i="488"/>
  <c r="L51" i="488" s="1"/>
  <c r="I51" i="488"/>
  <c r="H51" i="488"/>
  <c r="E51" i="488"/>
  <c r="D51" i="488"/>
  <c r="K50" i="488"/>
  <c r="J50" i="488"/>
  <c r="L50" i="488" s="1"/>
  <c r="I50" i="488"/>
  <c r="H50" i="488"/>
  <c r="E50" i="488"/>
  <c r="D50" i="488"/>
  <c r="K49" i="488"/>
  <c r="J49" i="488"/>
  <c r="L49" i="488" s="1"/>
  <c r="I49" i="488"/>
  <c r="H49" i="488"/>
  <c r="E49" i="488"/>
  <c r="D49" i="488"/>
  <c r="K48" i="488"/>
  <c r="J48" i="488"/>
  <c r="L48" i="488" s="1"/>
  <c r="I48" i="488"/>
  <c r="H48" i="488"/>
  <c r="E48" i="488"/>
  <c r="D48" i="488"/>
  <c r="K47" i="488"/>
  <c r="J47" i="488"/>
  <c r="L47" i="488" s="1"/>
  <c r="I47" i="488"/>
  <c r="H47" i="488"/>
  <c r="E47" i="488"/>
  <c r="D47" i="488"/>
  <c r="K46" i="488"/>
  <c r="J46" i="488"/>
  <c r="L46" i="488" s="1"/>
  <c r="I46" i="488"/>
  <c r="H46" i="488"/>
  <c r="E46" i="488"/>
  <c r="D46" i="488"/>
  <c r="K45" i="488"/>
  <c r="J45" i="488"/>
  <c r="L45" i="488" s="1"/>
  <c r="I45" i="488"/>
  <c r="H45" i="488"/>
  <c r="E45" i="488"/>
  <c r="D45" i="488"/>
  <c r="G44" i="488"/>
  <c r="I44" i="488" s="1"/>
  <c r="F44" i="488"/>
  <c r="H44" i="488" s="1"/>
  <c r="C44" i="488"/>
  <c r="K44" i="488" s="1"/>
  <c r="B44" i="488"/>
  <c r="J44" i="488" s="1"/>
  <c r="L44" i="488" s="1"/>
  <c r="K43" i="488"/>
  <c r="J43" i="488"/>
  <c r="L43" i="488" s="1"/>
  <c r="I43" i="488"/>
  <c r="H43" i="488"/>
  <c r="E43" i="488"/>
  <c r="D43" i="488"/>
  <c r="K42" i="488"/>
  <c r="J42" i="488"/>
  <c r="L42" i="488" s="1"/>
  <c r="I42" i="488"/>
  <c r="H42" i="488"/>
  <c r="E42" i="488"/>
  <c r="D42" i="488"/>
  <c r="K41" i="488"/>
  <c r="J41" i="488"/>
  <c r="L41" i="488" s="1"/>
  <c r="I41" i="488"/>
  <c r="H41" i="488"/>
  <c r="E41" i="488"/>
  <c r="D41" i="488"/>
  <c r="K40" i="488"/>
  <c r="J40" i="488"/>
  <c r="L40" i="488" s="1"/>
  <c r="I40" i="488"/>
  <c r="H40" i="488"/>
  <c r="E40" i="488"/>
  <c r="D40" i="488"/>
  <c r="K39" i="488"/>
  <c r="J39" i="488"/>
  <c r="L39" i="488" s="1"/>
  <c r="I39" i="488"/>
  <c r="H39" i="488"/>
  <c r="E39" i="488"/>
  <c r="D39" i="488"/>
  <c r="K38" i="488"/>
  <c r="J38" i="488"/>
  <c r="L38" i="488" s="1"/>
  <c r="I38" i="488"/>
  <c r="H38" i="488"/>
  <c r="E38" i="488"/>
  <c r="D38" i="488"/>
  <c r="K37" i="488"/>
  <c r="J37" i="488"/>
  <c r="L37" i="488" s="1"/>
  <c r="I37" i="488"/>
  <c r="H37" i="488"/>
  <c r="E37" i="488"/>
  <c r="D37" i="488"/>
  <c r="K36" i="488"/>
  <c r="J36" i="488"/>
  <c r="L36" i="488" s="1"/>
  <c r="I36" i="488"/>
  <c r="H36" i="488"/>
  <c r="E36" i="488"/>
  <c r="D36" i="488"/>
  <c r="K35" i="488"/>
  <c r="J35" i="488"/>
  <c r="L35" i="488" s="1"/>
  <c r="I35" i="488"/>
  <c r="H35" i="488"/>
  <c r="E35" i="488"/>
  <c r="D35" i="488"/>
  <c r="K34" i="488"/>
  <c r="J34" i="488"/>
  <c r="L34" i="488" s="1"/>
  <c r="I34" i="488"/>
  <c r="H34" i="488"/>
  <c r="E34" i="488"/>
  <c r="D34" i="488"/>
  <c r="G33" i="488"/>
  <c r="F33" i="488"/>
  <c r="I33" i="488" s="1"/>
  <c r="C33" i="488"/>
  <c r="K33" i="488" s="1"/>
  <c r="B33" i="488"/>
  <c r="E33" i="488" s="1"/>
  <c r="G32" i="488"/>
  <c r="C32" i="488"/>
  <c r="K32" i="488" s="1"/>
  <c r="K31" i="488"/>
  <c r="J31" i="488"/>
  <c r="L31" i="488" s="1"/>
  <c r="I31" i="488"/>
  <c r="H31" i="488"/>
  <c r="E31" i="488"/>
  <c r="D31" i="488"/>
  <c r="K30" i="488"/>
  <c r="J30" i="488"/>
  <c r="L30" i="488" s="1"/>
  <c r="I30" i="488"/>
  <c r="H30" i="488"/>
  <c r="E30" i="488"/>
  <c r="D30" i="488"/>
  <c r="K29" i="488"/>
  <c r="J29" i="488"/>
  <c r="L29" i="488" s="1"/>
  <c r="I29" i="488"/>
  <c r="H29" i="488"/>
  <c r="E29" i="488"/>
  <c r="D29" i="488"/>
  <c r="K28" i="488"/>
  <c r="J28" i="488"/>
  <c r="I28" i="488"/>
  <c r="H28" i="488"/>
  <c r="E28" i="488"/>
  <c r="D28" i="488"/>
  <c r="K27" i="488"/>
  <c r="J27" i="488"/>
  <c r="L27" i="488" s="1"/>
  <c r="I27" i="488"/>
  <c r="H27" i="488"/>
  <c r="E27" i="488"/>
  <c r="D27" i="488"/>
  <c r="K26" i="488"/>
  <c r="J26" i="488"/>
  <c r="L26" i="488" s="1"/>
  <c r="I26" i="488"/>
  <c r="H26" i="488"/>
  <c r="E26" i="488"/>
  <c r="D26" i="488"/>
  <c r="K25" i="488"/>
  <c r="J25" i="488"/>
  <c r="L25" i="488" s="1"/>
  <c r="I25" i="488"/>
  <c r="H25" i="488"/>
  <c r="E25" i="488"/>
  <c r="D25" i="488"/>
  <c r="K24" i="488"/>
  <c r="J24" i="488"/>
  <c r="I24" i="488"/>
  <c r="H24" i="488"/>
  <c r="E24" i="488"/>
  <c r="D24" i="488"/>
  <c r="K23" i="488"/>
  <c r="J23" i="488"/>
  <c r="L23" i="488" s="1"/>
  <c r="I23" i="488"/>
  <c r="H23" i="488"/>
  <c r="E23" i="488"/>
  <c r="D23" i="488"/>
  <c r="K22" i="488"/>
  <c r="J22" i="488"/>
  <c r="L22" i="488" s="1"/>
  <c r="I22" i="488"/>
  <c r="H22" i="488"/>
  <c r="E22" i="488"/>
  <c r="D22" i="488"/>
  <c r="K21" i="488"/>
  <c r="J21" i="488"/>
  <c r="L21" i="488" s="1"/>
  <c r="I21" i="488"/>
  <c r="H21" i="488"/>
  <c r="E21" i="488"/>
  <c r="D21" i="488"/>
  <c r="K20" i="488"/>
  <c r="J20" i="488"/>
  <c r="I20" i="488"/>
  <c r="H20" i="488"/>
  <c r="E20" i="488"/>
  <c r="D20" i="488"/>
  <c r="K19" i="488"/>
  <c r="J19" i="488"/>
  <c r="L19" i="488" s="1"/>
  <c r="I19" i="488"/>
  <c r="H19" i="488"/>
  <c r="E19" i="488"/>
  <c r="D19" i="488"/>
  <c r="I18" i="488"/>
  <c r="G18" i="488"/>
  <c r="F18" i="488"/>
  <c r="H18" i="488" s="1"/>
  <c r="C18" i="488"/>
  <c r="K18" i="488" s="1"/>
  <c r="B18" i="488"/>
  <c r="J18" i="488" s="1"/>
  <c r="K17" i="488"/>
  <c r="J17" i="488"/>
  <c r="L17" i="488" s="1"/>
  <c r="I17" i="488"/>
  <c r="H17" i="488"/>
  <c r="E17" i="488"/>
  <c r="D17" i="488"/>
  <c r="K16" i="488"/>
  <c r="J16" i="488"/>
  <c r="L16" i="488" s="1"/>
  <c r="I16" i="488"/>
  <c r="H16" i="488"/>
  <c r="E16" i="488"/>
  <c r="D16" i="488"/>
  <c r="K15" i="488"/>
  <c r="J15" i="488"/>
  <c r="L15" i="488" s="1"/>
  <c r="I15" i="488"/>
  <c r="H15" i="488"/>
  <c r="E15" i="488"/>
  <c r="D15" i="488"/>
  <c r="K14" i="488"/>
  <c r="J14" i="488"/>
  <c r="I14" i="488"/>
  <c r="H14" i="488"/>
  <c r="E14" i="488"/>
  <c r="D14" i="488"/>
  <c r="K13" i="488"/>
  <c r="J13" i="488"/>
  <c r="L13" i="488" s="1"/>
  <c r="I13" i="488"/>
  <c r="H13" i="488"/>
  <c r="E13" i="488"/>
  <c r="D13" i="488"/>
  <c r="K12" i="488"/>
  <c r="J12" i="488"/>
  <c r="L12" i="488" s="1"/>
  <c r="I12" i="488"/>
  <c r="H12" i="488"/>
  <c r="E12" i="488"/>
  <c r="D12" i="488"/>
  <c r="K11" i="488"/>
  <c r="J11" i="488"/>
  <c r="L11" i="488" s="1"/>
  <c r="I11" i="488"/>
  <c r="H11" i="488"/>
  <c r="E11" i="488"/>
  <c r="D11" i="488"/>
  <c r="K10" i="488"/>
  <c r="J10" i="488"/>
  <c r="I10" i="488"/>
  <c r="H10" i="488"/>
  <c r="E10" i="488"/>
  <c r="D10" i="488"/>
  <c r="K9" i="488"/>
  <c r="J9" i="488"/>
  <c r="L9" i="488" s="1"/>
  <c r="I9" i="488"/>
  <c r="H9" i="488"/>
  <c r="E9" i="488"/>
  <c r="D9" i="488"/>
  <c r="I8" i="488"/>
  <c r="G8" i="488"/>
  <c r="G7" i="488" s="1"/>
  <c r="F8" i="488"/>
  <c r="H8" i="488" s="1"/>
  <c r="C8" i="488"/>
  <c r="C7" i="488" s="1"/>
  <c r="K7" i="488" s="1"/>
  <c r="B8" i="488"/>
  <c r="J8" i="488" s="1"/>
  <c r="H7" i="488"/>
  <c r="F7" i="488"/>
  <c r="D7" i="488"/>
  <c r="B7" i="488"/>
  <c r="G6" i="488"/>
  <c r="C6" i="488"/>
  <c r="K6" i="488" s="1"/>
  <c r="K4" i="488"/>
  <c r="J4" i="488"/>
  <c r="G4" i="488"/>
  <c r="F4" i="488"/>
  <c r="B8" i="1"/>
  <c r="B6" i="1"/>
  <c r="B5" i="1"/>
  <c r="C6" i="1"/>
  <c r="C5" i="1"/>
  <c r="C4" i="1"/>
  <c r="B4" i="1"/>
  <c r="F4" i="465"/>
  <c r="G4" i="465"/>
  <c r="J4" i="465"/>
  <c r="K4" i="465"/>
  <c r="B7" i="465"/>
  <c r="C7" i="465"/>
  <c r="D7" i="465"/>
  <c r="F7" i="465"/>
  <c r="F6" i="465" s="1"/>
  <c r="G7" i="465"/>
  <c r="H7" i="465"/>
  <c r="J7" i="465"/>
  <c r="K7" i="465"/>
  <c r="L7" i="465"/>
  <c r="D8" i="465"/>
  <c r="E8" i="465"/>
  <c r="H8" i="465"/>
  <c r="I8" i="465"/>
  <c r="J8" i="465"/>
  <c r="K8" i="465"/>
  <c r="L8" i="465" s="1"/>
  <c r="D9" i="465"/>
  <c r="E9" i="465"/>
  <c r="H9" i="465"/>
  <c r="I9" i="465"/>
  <c r="J9" i="465"/>
  <c r="K9" i="465"/>
  <c r="L9" i="465"/>
  <c r="D10" i="465"/>
  <c r="E10" i="465"/>
  <c r="H10" i="465"/>
  <c r="I10" i="465"/>
  <c r="J10" i="465"/>
  <c r="K10" i="465"/>
  <c r="L10" i="465" s="1"/>
  <c r="D11" i="465"/>
  <c r="E11" i="465"/>
  <c r="H11" i="465"/>
  <c r="I11" i="465"/>
  <c r="J11" i="465"/>
  <c r="K11" i="465"/>
  <c r="L11" i="465"/>
  <c r="D12" i="465"/>
  <c r="E12" i="465"/>
  <c r="H12" i="465"/>
  <c r="I12" i="465"/>
  <c r="J12" i="465"/>
  <c r="K12" i="465"/>
  <c r="L12" i="465" s="1"/>
  <c r="D13" i="465"/>
  <c r="E13" i="465"/>
  <c r="H13" i="465"/>
  <c r="I13" i="465"/>
  <c r="J13" i="465"/>
  <c r="K13" i="465"/>
  <c r="L13" i="465"/>
  <c r="D14" i="465"/>
  <c r="E14" i="465"/>
  <c r="H14" i="465"/>
  <c r="I14" i="465"/>
  <c r="J14" i="465"/>
  <c r="K14" i="465"/>
  <c r="L14" i="465" s="1"/>
  <c r="D15" i="465"/>
  <c r="E15" i="465"/>
  <c r="H15" i="465"/>
  <c r="I15" i="465"/>
  <c r="J15" i="465"/>
  <c r="K15" i="465"/>
  <c r="L15" i="465"/>
  <c r="B17" i="465"/>
  <c r="B16" i="465" s="1"/>
  <c r="C17" i="465"/>
  <c r="D17" i="465"/>
  <c r="F17" i="465"/>
  <c r="F16" i="465" s="1"/>
  <c r="G17" i="465"/>
  <c r="H17" i="465"/>
  <c r="J17" i="465"/>
  <c r="K17" i="465"/>
  <c r="L17" i="465"/>
  <c r="D18" i="465"/>
  <c r="E18" i="465"/>
  <c r="H18" i="465"/>
  <c r="I18" i="465"/>
  <c r="J18" i="465"/>
  <c r="K18" i="465"/>
  <c r="L18" i="465" s="1"/>
  <c r="D19" i="465"/>
  <c r="E19" i="465"/>
  <c r="H19" i="465"/>
  <c r="I19" i="465"/>
  <c r="J19" i="465"/>
  <c r="K19" i="465"/>
  <c r="L19" i="465"/>
  <c r="D20" i="465"/>
  <c r="E20" i="465"/>
  <c r="H20" i="465"/>
  <c r="I20" i="465"/>
  <c r="J20" i="465"/>
  <c r="K20" i="465"/>
  <c r="L20" i="465" s="1"/>
  <c r="D21" i="465"/>
  <c r="E21" i="465"/>
  <c r="H21" i="465"/>
  <c r="I21" i="465"/>
  <c r="J21" i="465"/>
  <c r="K21" i="465"/>
  <c r="L21" i="465"/>
  <c r="D22" i="465"/>
  <c r="E22" i="465"/>
  <c r="H22" i="465"/>
  <c r="I22" i="465"/>
  <c r="J22" i="465"/>
  <c r="K22" i="465"/>
  <c r="L22" i="465" s="1"/>
  <c r="D23" i="465"/>
  <c r="E23" i="465"/>
  <c r="H23" i="465"/>
  <c r="I23" i="465"/>
  <c r="J23" i="465"/>
  <c r="K23" i="465"/>
  <c r="L23" i="465"/>
  <c r="D24" i="465"/>
  <c r="E24" i="465"/>
  <c r="H24" i="465"/>
  <c r="I24" i="465"/>
  <c r="J24" i="465"/>
  <c r="K24" i="465"/>
  <c r="L24" i="465" s="1"/>
  <c r="D25" i="465"/>
  <c r="E25" i="465"/>
  <c r="H25" i="465"/>
  <c r="I25" i="465"/>
  <c r="J25" i="465"/>
  <c r="K25" i="465"/>
  <c r="L25" i="465"/>
  <c r="D26" i="465"/>
  <c r="E26" i="465"/>
  <c r="H26" i="465"/>
  <c r="I26" i="465"/>
  <c r="J26" i="465"/>
  <c r="K26" i="465"/>
  <c r="L26" i="465" s="1"/>
  <c r="D27" i="465"/>
  <c r="E27" i="465"/>
  <c r="H27" i="465"/>
  <c r="I27" i="465"/>
  <c r="J27" i="465"/>
  <c r="K27" i="465"/>
  <c r="L27" i="465"/>
  <c r="B28" i="465"/>
  <c r="C28" i="465"/>
  <c r="D28" i="465" s="1"/>
  <c r="E28" i="465"/>
  <c r="F28" i="465"/>
  <c r="G28" i="465"/>
  <c r="H28" i="465" s="1"/>
  <c r="I28" i="465"/>
  <c r="J28" i="465"/>
  <c r="K28" i="465"/>
  <c r="L28" i="465" s="1"/>
  <c r="D29" i="465"/>
  <c r="E29" i="465"/>
  <c r="H29" i="465"/>
  <c r="I29" i="465"/>
  <c r="J29" i="465"/>
  <c r="K29" i="465"/>
  <c r="L29" i="465"/>
  <c r="D30" i="465"/>
  <c r="E30" i="465"/>
  <c r="H30" i="465"/>
  <c r="I30" i="465"/>
  <c r="J30" i="465"/>
  <c r="K30" i="465"/>
  <c r="L30" i="465" s="1"/>
  <c r="D31" i="465"/>
  <c r="E31" i="465"/>
  <c r="H31" i="465"/>
  <c r="I31" i="465"/>
  <c r="J31" i="465"/>
  <c r="K31" i="465"/>
  <c r="L31" i="465"/>
  <c r="D32" i="465"/>
  <c r="E32" i="465"/>
  <c r="H32" i="465"/>
  <c r="I32" i="465"/>
  <c r="J32" i="465"/>
  <c r="K32" i="465"/>
  <c r="L32" i="465" s="1"/>
  <c r="D33" i="465"/>
  <c r="E33" i="465"/>
  <c r="H33" i="465"/>
  <c r="I33" i="465"/>
  <c r="J33" i="465"/>
  <c r="K33" i="465"/>
  <c r="L33" i="465"/>
  <c r="D34" i="465"/>
  <c r="E34" i="465"/>
  <c r="H34" i="465"/>
  <c r="I34" i="465"/>
  <c r="J34" i="465"/>
  <c r="K34" i="465"/>
  <c r="L34" i="465" s="1"/>
  <c r="D35" i="465"/>
  <c r="E35" i="465"/>
  <c r="H35" i="465"/>
  <c r="I35" i="465"/>
  <c r="J35" i="465"/>
  <c r="K35" i="465"/>
  <c r="L35" i="465"/>
  <c r="D36" i="465"/>
  <c r="E36" i="465"/>
  <c r="H36" i="465"/>
  <c r="I36" i="465"/>
  <c r="J36" i="465"/>
  <c r="K36" i="465"/>
  <c r="L36" i="465" s="1"/>
  <c r="D37" i="465"/>
  <c r="E37" i="465"/>
  <c r="H37" i="465"/>
  <c r="I37" i="465"/>
  <c r="J37" i="465"/>
  <c r="K37" i="465"/>
  <c r="L37" i="465"/>
  <c r="D38" i="465"/>
  <c r="E38" i="465"/>
  <c r="H38" i="465"/>
  <c r="I38" i="465"/>
  <c r="J38" i="465"/>
  <c r="K38" i="465"/>
  <c r="L38" i="465" s="1"/>
  <c r="B39" i="465"/>
  <c r="E39" i="465" s="1"/>
  <c r="C39" i="465"/>
  <c r="D39" i="465"/>
  <c r="F39" i="465"/>
  <c r="I39" i="465" s="1"/>
  <c r="G39" i="465"/>
  <c r="H39" i="465"/>
  <c r="J39" i="465"/>
  <c r="K39" i="465"/>
  <c r="L39" i="465"/>
  <c r="D40" i="465"/>
  <c r="E40" i="465"/>
  <c r="H40" i="465"/>
  <c r="I40" i="465"/>
  <c r="J40" i="465"/>
  <c r="K40" i="465"/>
  <c r="L40" i="465" s="1"/>
  <c r="D41" i="465"/>
  <c r="E41" i="465"/>
  <c r="H41" i="465"/>
  <c r="I41" i="465"/>
  <c r="J41" i="465"/>
  <c r="K41" i="465"/>
  <c r="L41" i="465"/>
  <c r="D42" i="465"/>
  <c r="E42" i="465"/>
  <c r="H42" i="465"/>
  <c r="I42" i="465"/>
  <c r="J42" i="465"/>
  <c r="K42" i="465"/>
  <c r="L42" i="465" s="1"/>
  <c r="D43" i="465"/>
  <c r="E43" i="465"/>
  <c r="H43" i="465"/>
  <c r="I43" i="465"/>
  <c r="J43" i="465"/>
  <c r="K43" i="465"/>
  <c r="L43" i="465"/>
  <c r="D44" i="465"/>
  <c r="E44" i="465"/>
  <c r="H44" i="465"/>
  <c r="I44" i="465"/>
  <c r="J44" i="465"/>
  <c r="K44" i="465"/>
  <c r="L44" i="465" s="1"/>
  <c r="D45" i="465"/>
  <c r="E45" i="465"/>
  <c r="H45" i="465"/>
  <c r="I45" i="465"/>
  <c r="J45" i="465"/>
  <c r="K45" i="465"/>
  <c r="L45" i="465"/>
  <c r="D46" i="465"/>
  <c r="E46" i="465"/>
  <c r="H46" i="465"/>
  <c r="I46" i="465"/>
  <c r="J46" i="465"/>
  <c r="K46" i="465"/>
  <c r="L46" i="465" s="1"/>
  <c r="F4" i="464"/>
  <c r="G4" i="464"/>
  <c r="J4" i="464"/>
  <c r="K4" i="464"/>
  <c r="B7" i="464"/>
  <c r="C7" i="464"/>
  <c r="D7" i="464"/>
  <c r="F7" i="464"/>
  <c r="F6" i="464" s="1"/>
  <c r="G7" i="464"/>
  <c r="H7" i="464"/>
  <c r="J7" i="464"/>
  <c r="K7" i="464"/>
  <c r="L7" i="464"/>
  <c r="D8" i="464"/>
  <c r="E8" i="464"/>
  <c r="H8" i="464"/>
  <c r="I8" i="464"/>
  <c r="J8" i="464"/>
  <c r="K8" i="464"/>
  <c r="L8" i="464" s="1"/>
  <c r="D9" i="464"/>
  <c r="E9" i="464"/>
  <c r="H9" i="464"/>
  <c r="I9" i="464"/>
  <c r="J9" i="464"/>
  <c r="K9" i="464"/>
  <c r="L9" i="464"/>
  <c r="D10" i="464"/>
  <c r="E10" i="464"/>
  <c r="H10" i="464"/>
  <c r="I10" i="464"/>
  <c r="J10" i="464"/>
  <c r="K10" i="464"/>
  <c r="L10" i="464" s="1"/>
  <c r="D11" i="464"/>
  <c r="E11" i="464"/>
  <c r="H11" i="464"/>
  <c r="I11" i="464"/>
  <c r="J11" i="464"/>
  <c r="K11" i="464"/>
  <c r="L11" i="464"/>
  <c r="D12" i="464"/>
  <c r="E12" i="464"/>
  <c r="H12" i="464"/>
  <c r="I12" i="464"/>
  <c r="J12" i="464"/>
  <c r="K12" i="464"/>
  <c r="L12" i="464" s="1"/>
  <c r="D13" i="464"/>
  <c r="E13" i="464"/>
  <c r="H13" i="464"/>
  <c r="I13" i="464"/>
  <c r="J13" i="464"/>
  <c r="K13" i="464"/>
  <c r="L13" i="464"/>
  <c r="D14" i="464"/>
  <c r="E14" i="464"/>
  <c r="H14" i="464"/>
  <c r="I14" i="464"/>
  <c r="J14" i="464"/>
  <c r="K14" i="464"/>
  <c r="L14" i="464" s="1"/>
  <c r="D15" i="464"/>
  <c r="E15" i="464"/>
  <c r="H15" i="464"/>
  <c r="I15" i="464"/>
  <c r="J15" i="464"/>
  <c r="K15" i="464"/>
  <c r="L15" i="464"/>
  <c r="B17" i="464"/>
  <c r="B16" i="464" s="1"/>
  <c r="C17" i="464"/>
  <c r="D17" i="464"/>
  <c r="F17" i="464"/>
  <c r="F16" i="464" s="1"/>
  <c r="G17" i="464"/>
  <c r="H17" i="464"/>
  <c r="J17" i="464"/>
  <c r="K17" i="464"/>
  <c r="L17" i="464"/>
  <c r="D18" i="464"/>
  <c r="E18" i="464"/>
  <c r="H18" i="464"/>
  <c r="I18" i="464"/>
  <c r="J18" i="464"/>
  <c r="K18" i="464"/>
  <c r="L18" i="464" s="1"/>
  <c r="D19" i="464"/>
  <c r="E19" i="464"/>
  <c r="H19" i="464"/>
  <c r="I19" i="464"/>
  <c r="J19" i="464"/>
  <c r="K19" i="464"/>
  <c r="L19" i="464"/>
  <c r="D20" i="464"/>
  <c r="E20" i="464"/>
  <c r="H20" i="464"/>
  <c r="I20" i="464"/>
  <c r="J20" i="464"/>
  <c r="K20" i="464"/>
  <c r="L20" i="464" s="1"/>
  <c r="D21" i="464"/>
  <c r="E21" i="464"/>
  <c r="H21" i="464"/>
  <c r="I21" i="464"/>
  <c r="J21" i="464"/>
  <c r="K21" i="464"/>
  <c r="L21" i="464"/>
  <c r="D22" i="464"/>
  <c r="E22" i="464"/>
  <c r="H22" i="464"/>
  <c r="I22" i="464"/>
  <c r="J22" i="464"/>
  <c r="K22" i="464"/>
  <c r="L22" i="464" s="1"/>
  <c r="D23" i="464"/>
  <c r="E23" i="464"/>
  <c r="H23" i="464"/>
  <c r="I23" i="464"/>
  <c r="J23" i="464"/>
  <c r="K23" i="464"/>
  <c r="L23" i="464"/>
  <c r="D24" i="464"/>
  <c r="E24" i="464"/>
  <c r="H24" i="464"/>
  <c r="I24" i="464"/>
  <c r="J24" i="464"/>
  <c r="K24" i="464"/>
  <c r="L24" i="464" s="1"/>
  <c r="D25" i="464"/>
  <c r="E25" i="464"/>
  <c r="H25" i="464"/>
  <c r="I25" i="464"/>
  <c r="J25" i="464"/>
  <c r="K25" i="464"/>
  <c r="L25" i="464"/>
  <c r="D26" i="464"/>
  <c r="E26" i="464"/>
  <c r="H26" i="464"/>
  <c r="I26" i="464"/>
  <c r="J26" i="464"/>
  <c r="K26" i="464"/>
  <c r="L26" i="464" s="1"/>
  <c r="D27" i="464"/>
  <c r="E27" i="464"/>
  <c r="H27" i="464"/>
  <c r="I27" i="464"/>
  <c r="J27" i="464"/>
  <c r="K27" i="464"/>
  <c r="L27" i="464"/>
  <c r="B28" i="464"/>
  <c r="C28" i="464"/>
  <c r="D28" i="464" s="1"/>
  <c r="E28" i="464"/>
  <c r="F28" i="464"/>
  <c r="G28" i="464"/>
  <c r="H28" i="464" s="1"/>
  <c r="I28" i="464"/>
  <c r="J28" i="464"/>
  <c r="K28" i="464"/>
  <c r="L28" i="464" s="1"/>
  <c r="D29" i="464"/>
  <c r="E29" i="464"/>
  <c r="H29" i="464"/>
  <c r="I29" i="464"/>
  <c r="J29" i="464"/>
  <c r="K29" i="464"/>
  <c r="L29" i="464"/>
  <c r="D30" i="464"/>
  <c r="E30" i="464"/>
  <c r="H30" i="464"/>
  <c r="I30" i="464"/>
  <c r="J30" i="464"/>
  <c r="K30" i="464"/>
  <c r="L30" i="464" s="1"/>
  <c r="D31" i="464"/>
  <c r="E31" i="464"/>
  <c r="H31" i="464"/>
  <c r="I31" i="464"/>
  <c r="J31" i="464"/>
  <c r="K31" i="464"/>
  <c r="L31" i="464"/>
  <c r="D32" i="464"/>
  <c r="E32" i="464"/>
  <c r="H32" i="464"/>
  <c r="I32" i="464"/>
  <c r="J32" i="464"/>
  <c r="K32" i="464"/>
  <c r="L32" i="464" s="1"/>
  <c r="D33" i="464"/>
  <c r="E33" i="464"/>
  <c r="H33" i="464"/>
  <c r="I33" i="464"/>
  <c r="J33" i="464"/>
  <c r="K33" i="464"/>
  <c r="L33" i="464"/>
  <c r="D34" i="464"/>
  <c r="E34" i="464"/>
  <c r="H34" i="464"/>
  <c r="I34" i="464"/>
  <c r="J34" i="464"/>
  <c r="K34" i="464"/>
  <c r="L34" i="464" s="1"/>
  <c r="D35" i="464"/>
  <c r="E35" i="464"/>
  <c r="H35" i="464"/>
  <c r="I35" i="464"/>
  <c r="J35" i="464"/>
  <c r="K35" i="464"/>
  <c r="L35" i="464"/>
  <c r="D36" i="464"/>
  <c r="E36" i="464"/>
  <c r="H36" i="464"/>
  <c r="I36" i="464"/>
  <c r="J36" i="464"/>
  <c r="K36" i="464"/>
  <c r="L36" i="464" s="1"/>
  <c r="D37" i="464"/>
  <c r="E37" i="464"/>
  <c r="H37" i="464"/>
  <c r="I37" i="464"/>
  <c r="J37" i="464"/>
  <c r="K37" i="464"/>
  <c r="L37" i="464"/>
  <c r="D38" i="464"/>
  <c r="E38" i="464"/>
  <c r="H38" i="464"/>
  <c r="I38" i="464"/>
  <c r="J38" i="464"/>
  <c r="K38" i="464"/>
  <c r="L38" i="464" s="1"/>
  <c r="B39" i="464"/>
  <c r="E39" i="464" s="1"/>
  <c r="C39" i="464"/>
  <c r="D39" i="464"/>
  <c r="F39" i="464"/>
  <c r="I39" i="464" s="1"/>
  <c r="G39" i="464"/>
  <c r="H39" i="464"/>
  <c r="J39" i="464"/>
  <c r="K39" i="464"/>
  <c r="L39" i="464"/>
  <c r="D40" i="464"/>
  <c r="E40" i="464"/>
  <c r="H40" i="464"/>
  <c r="I40" i="464"/>
  <c r="J40" i="464"/>
  <c r="K40" i="464"/>
  <c r="L40" i="464" s="1"/>
  <c r="D41" i="464"/>
  <c r="E41" i="464"/>
  <c r="H41" i="464"/>
  <c r="I41" i="464"/>
  <c r="J41" i="464"/>
  <c r="K41" i="464"/>
  <c r="L41" i="464"/>
  <c r="D42" i="464"/>
  <c r="E42" i="464"/>
  <c r="H42" i="464"/>
  <c r="I42" i="464"/>
  <c r="J42" i="464"/>
  <c r="K42" i="464"/>
  <c r="L42" i="464" s="1"/>
  <c r="D43" i="464"/>
  <c r="E43" i="464"/>
  <c r="H43" i="464"/>
  <c r="I43" i="464"/>
  <c r="J43" i="464"/>
  <c r="K43" i="464"/>
  <c r="L43" i="464"/>
  <c r="D44" i="464"/>
  <c r="E44" i="464"/>
  <c r="H44" i="464"/>
  <c r="I44" i="464"/>
  <c r="J44" i="464"/>
  <c r="K44" i="464"/>
  <c r="L44" i="464" s="1"/>
  <c r="D45" i="464"/>
  <c r="E45" i="464"/>
  <c r="H45" i="464"/>
  <c r="I45" i="464"/>
  <c r="J45" i="464"/>
  <c r="K45" i="464"/>
  <c r="L45" i="464"/>
  <c r="D46" i="464"/>
  <c r="E46" i="464"/>
  <c r="H46" i="464"/>
  <c r="I46" i="464"/>
  <c r="J46" i="464"/>
  <c r="K46" i="464"/>
  <c r="L46" i="464" s="1"/>
  <c r="F4" i="463"/>
  <c r="G4" i="463"/>
  <c r="J4" i="463"/>
  <c r="K4" i="463"/>
  <c r="B7" i="463"/>
  <c r="C7" i="463"/>
  <c r="D7" i="463"/>
  <c r="F7" i="463"/>
  <c r="F6" i="463" s="1"/>
  <c r="G7" i="463"/>
  <c r="H7" i="463"/>
  <c r="J7" i="463"/>
  <c r="K7" i="463"/>
  <c r="L7" i="463"/>
  <c r="D8" i="463"/>
  <c r="E8" i="463"/>
  <c r="H8" i="463"/>
  <c r="I8" i="463"/>
  <c r="J8" i="463"/>
  <c r="K8" i="463"/>
  <c r="L8" i="463" s="1"/>
  <c r="D9" i="463"/>
  <c r="E9" i="463"/>
  <c r="H9" i="463"/>
  <c r="I9" i="463"/>
  <c r="J9" i="463"/>
  <c r="K9" i="463"/>
  <c r="L9" i="463"/>
  <c r="D10" i="463"/>
  <c r="E10" i="463"/>
  <c r="H10" i="463"/>
  <c r="I10" i="463"/>
  <c r="J10" i="463"/>
  <c r="K10" i="463"/>
  <c r="L10" i="463" s="1"/>
  <c r="D11" i="463"/>
  <c r="E11" i="463"/>
  <c r="H11" i="463"/>
  <c r="I11" i="463"/>
  <c r="J11" i="463"/>
  <c r="K11" i="463"/>
  <c r="L11" i="463"/>
  <c r="D12" i="463"/>
  <c r="E12" i="463"/>
  <c r="H12" i="463"/>
  <c r="I12" i="463"/>
  <c r="J12" i="463"/>
  <c r="K12" i="463"/>
  <c r="L12" i="463" s="1"/>
  <c r="D13" i="463"/>
  <c r="E13" i="463"/>
  <c r="H13" i="463"/>
  <c r="I13" i="463"/>
  <c r="J13" i="463"/>
  <c r="K13" i="463"/>
  <c r="L13" i="463"/>
  <c r="D14" i="463"/>
  <c r="E14" i="463"/>
  <c r="H14" i="463"/>
  <c r="I14" i="463"/>
  <c r="J14" i="463"/>
  <c r="K14" i="463"/>
  <c r="L14" i="463" s="1"/>
  <c r="D15" i="463"/>
  <c r="E15" i="463"/>
  <c r="H15" i="463"/>
  <c r="I15" i="463"/>
  <c r="J15" i="463"/>
  <c r="K15" i="463"/>
  <c r="L15" i="463"/>
  <c r="B17" i="463"/>
  <c r="B16" i="463" s="1"/>
  <c r="C17" i="463"/>
  <c r="D17" i="463"/>
  <c r="F17" i="463"/>
  <c r="F16" i="463" s="1"/>
  <c r="G17" i="463"/>
  <c r="H17" i="463"/>
  <c r="J17" i="463"/>
  <c r="K17" i="463"/>
  <c r="L17" i="463"/>
  <c r="D18" i="463"/>
  <c r="E18" i="463"/>
  <c r="H18" i="463"/>
  <c r="I18" i="463"/>
  <c r="J18" i="463"/>
  <c r="K18" i="463"/>
  <c r="L18" i="463" s="1"/>
  <c r="D19" i="463"/>
  <c r="E19" i="463"/>
  <c r="H19" i="463"/>
  <c r="I19" i="463"/>
  <c r="J19" i="463"/>
  <c r="K19" i="463"/>
  <c r="L19" i="463"/>
  <c r="D20" i="463"/>
  <c r="E20" i="463"/>
  <c r="H20" i="463"/>
  <c r="I20" i="463"/>
  <c r="J20" i="463"/>
  <c r="K20" i="463"/>
  <c r="L20" i="463" s="1"/>
  <c r="D21" i="463"/>
  <c r="E21" i="463"/>
  <c r="H21" i="463"/>
  <c r="I21" i="463"/>
  <c r="J21" i="463"/>
  <c r="K21" i="463"/>
  <c r="L21" i="463"/>
  <c r="D22" i="463"/>
  <c r="E22" i="463"/>
  <c r="H22" i="463"/>
  <c r="I22" i="463"/>
  <c r="J22" i="463"/>
  <c r="K22" i="463"/>
  <c r="L22" i="463" s="1"/>
  <c r="D23" i="463"/>
  <c r="E23" i="463"/>
  <c r="H23" i="463"/>
  <c r="I23" i="463"/>
  <c r="J23" i="463"/>
  <c r="K23" i="463"/>
  <c r="L23" i="463"/>
  <c r="D24" i="463"/>
  <c r="E24" i="463"/>
  <c r="H24" i="463"/>
  <c r="I24" i="463"/>
  <c r="J24" i="463"/>
  <c r="K24" i="463"/>
  <c r="L24" i="463" s="1"/>
  <c r="D25" i="463"/>
  <c r="E25" i="463"/>
  <c r="H25" i="463"/>
  <c r="I25" i="463"/>
  <c r="J25" i="463"/>
  <c r="K25" i="463"/>
  <c r="L25" i="463"/>
  <c r="D26" i="463"/>
  <c r="E26" i="463"/>
  <c r="H26" i="463"/>
  <c r="I26" i="463"/>
  <c r="J26" i="463"/>
  <c r="K26" i="463"/>
  <c r="L26" i="463" s="1"/>
  <c r="D27" i="463"/>
  <c r="E27" i="463"/>
  <c r="H27" i="463"/>
  <c r="I27" i="463"/>
  <c r="J27" i="463"/>
  <c r="K27" i="463"/>
  <c r="L27" i="463"/>
  <c r="B28" i="463"/>
  <c r="C28" i="463"/>
  <c r="D28" i="463" s="1"/>
  <c r="E28" i="463"/>
  <c r="F28" i="463"/>
  <c r="G28" i="463"/>
  <c r="H28" i="463" s="1"/>
  <c r="I28" i="463"/>
  <c r="J28" i="463"/>
  <c r="K28" i="463"/>
  <c r="L28" i="463" s="1"/>
  <c r="D29" i="463"/>
  <c r="E29" i="463"/>
  <c r="H29" i="463"/>
  <c r="I29" i="463"/>
  <c r="J29" i="463"/>
  <c r="K29" i="463"/>
  <c r="L29" i="463"/>
  <c r="D30" i="463"/>
  <c r="E30" i="463"/>
  <c r="H30" i="463"/>
  <c r="I30" i="463"/>
  <c r="J30" i="463"/>
  <c r="K30" i="463"/>
  <c r="L30" i="463" s="1"/>
  <c r="D31" i="463"/>
  <c r="E31" i="463"/>
  <c r="H31" i="463"/>
  <c r="I31" i="463"/>
  <c r="J31" i="463"/>
  <c r="K31" i="463"/>
  <c r="L31" i="463"/>
  <c r="D32" i="463"/>
  <c r="E32" i="463"/>
  <c r="H32" i="463"/>
  <c r="I32" i="463"/>
  <c r="J32" i="463"/>
  <c r="K32" i="463"/>
  <c r="L32" i="463" s="1"/>
  <c r="D33" i="463"/>
  <c r="E33" i="463"/>
  <c r="H33" i="463"/>
  <c r="I33" i="463"/>
  <c r="J33" i="463"/>
  <c r="K33" i="463"/>
  <c r="L33" i="463"/>
  <c r="D34" i="463"/>
  <c r="E34" i="463"/>
  <c r="H34" i="463"/>
  <c r="I34" i="463"/>
  <c r="J34" i="463"/>
  <c r="K34" i="463"/>
  <c r="L34" i="463" s="1"/>
  <c r="D35" i="463"/>
  <c r="E35" i="463"/>
  <c r="H35" i="463"/>
  <c r="I35" i="463"/>
  <c r="J35" i="463"/>
  <c r="K35" i="463"/>
  <c r="L35" i="463"/>
  <c r="D36" i="463"/>
  <c r="E36" i="463"/>
  <c r="H36" i="463"/>
  <c r="I36" i="463"/>
  <c r="J36" i="463"/>
  <c r="K36" i="463"/>
  <c r="L36" i="463" s="1"/>
  <c r="D37" i="463"/>
  <c r="E37" i="463"/>
  <c r="H37" i="463"/>
  <c r="I37" i="463"/>
  <c r="J37" i="463"/>
  <c r="K37" i="463"/>
  <c r="L37" i="463"/>
  <c r="D38" i="463"/>
  <c r="E38" i="463"/>
  <c r="H38" i="463"/>
  <c r="I38" i="463"/>
  <c r="J38" i="463"/>
  <c r="K38" i="463"/>
  <c r="L38" i="463" s="1"/>
  <c r="B39" i="463"/>
  <c r="E39" i="463" s="1"/>
  <c r="C39" i="463"/>
  <c r="D39" i="463"/>
  <c r="F39" i="463"/>
  <c r="I39" i="463" s="1"/>
  <c r="G39" i="463"/>
  <c r="H39" i="463"/>
  <c r="J39" i="463"/>
  <c r="K39" i="463"/>
  <c r="L39" i="463"/>
  <c r="D40" i="463"/>
  <c r="E40" i="463"/>
  <c r="H40" i="463"/>
  <c r="I40" i="463"/>
  <c r="J40" i="463"/>
  <c r="K40" i="463"/>
  <c r="L40" i="463" s="1"/>
  <c r="D41" i="463"/>
  <c r="E41" i="463"/>
  <c r="H41" i="463"/>
  <c r="I41" i="463"/>
  <c r="J41" i="463"/>
  <c r="K41" i="463"/>
  <c r="L41" i="463"/>
  <c r="D42" i="463"/>
  <c r="E42" i="463"/>
  <c r="H42" i="463"/>
  <c r="I42" i="463"/>
  <c r="J42" i="463"/>
  <c r="K42" i="463"/>
  <c r="L42" i="463" s="1"/>
  <c r="D43" i="463"/>
  <c r="E43" i="463"/>
  <c r="H43" i="463"/>
  <c r="I43" i="463"/>
  <c r="J43" i="463"/>
  <c r="K43" i="463"/>
  <c r="L43" i="463"/>
  <c r="D44" i="463"/>
  <c r="E44" i="463"/>
  <c r="H44" i="463"/>
  <c r="I44" i="463"/>
  <c r="J44" i="463"/>
  <c r="K44" i="463"/>
  <c r="L44" i="463" s="1"/>
  <c r="D45" i="463"/>
  <c r="E45" i="463"/>
  <c r="H45" i="463"/>
  <c r="I45" i="463"/>
  <c r="J45" i="463"/>
  <c r="K45" i="463"/>
  <c r="L45" i="463"/>
  <c r="D46" i="463"/>
  <c r="E46" i="463"/>
  <c r="H46" i="463"/>
  <c r="I46" i="463"/>
  <c r="J46" i="463"/>
  <c r="K46" i="463"/>
  <c r="L46" i="463" s="1"/>
  <c r="F4" i="459"/>
  <c r="G4" i="459"/>
  <c r="J4" i="459"/>
  <c r="K4" i="459"/>
  <c r="B7" i="459"/>
  <c r="C7" i="459"/>
  <c r="D7" i="459"/>
  <c r="F7" i="459"/>
  <c r="G7" i="459"/>
  <c r="H7" i="459"/>
  <c r="J7" i="459"/>
  <c r="K7" i="459"/>
  <c r="L7" i="459"/>
  <c r="D8" i="459"/>
  <c r="E8" i="459"/>
  <c r="H8" i="459"/>
  <c r="I8" i="459"/>
  <c r="J8" i="459"/>
  <c r="K8" i="459"/>
  <c r="L8" i="459" s="1"/>
  <c r="D9" i="459"/>
  <c r="E9" i="459"/>
  <c r="H9" i="459"/>
  <c r="I9" i="459"/>
  <c r="J9" i="459"/>
  <c r="K9" i="459"/>
  <c r="L9" i="459"/>
  <c r="D10" i="459"/>
  <c r="E10" i="459"/>
  <c r="H10" i="459"/>
  <c r="I10" i="459"/>
  <c r="J10" i="459"/>
  <c r="K10" i="459"/>
  <c r="L10" i="459" s="1"/>
  <c r="D11" i="459"/>
  <c r="E11" i="459"/>
  <c r="H11" i="459"/>
  <c r="I11" i="459"/>
  <c r="J11" i="459"/>
  <c r="K11" i="459"/>
  <c r="L11" i="459"/>
  <c r="D12" i="459"/>
  <c r="E12" i="459"/>
  <c r="H12" i="459"/>
  <c r="I12" i="459"/>
  <c r="J12" i="459"/>
  <c r="K12" i="459"/>
  <c r="L12" i="459" s="1"/>
  <c r="D13" i="459"/>
  <c r="E13" i="459"/>
  <c r="H13" i="459"/>
  <c r="I13" i="459"/>
  <c r="J13" i="459"/>
  <c r="K13" i="459"/>
  <c r="L13" i="459"/>
  <c r="D14" i="459"/>
  <c r="E14" i="459"/>
  <c r="H14" i="459"/>
  <c r="I14" i="459"/>
  <c r="J14" i="459"/>
  <c r="K14" i="459"/>
  <c r="L14" i="459" s="1"/>
  <c r="B16" i="459"/>
  <c r="C16" i="459"/>
  <c r="C15" i="459" s="1"/>
  <c r="E16" i="459"/>
  <c r="F16" i="459"/>
  <c r="G16" i="459"/>
  <c r="G15" i="459" s="1"/>
  <c r="G6" i="459" s="1"/>
  <c r="I16" i="459"/>
  <c r="J16" i="459"/>
  <c r="K16" i="459"/>
  <c r="L16" i="459" s="1"/>
  <c r="D17" i="459"/>
  <c r="E17" i="459"/>
  <c r="H17" i="459"/>
  <c r="I17" i="459"/>
  <c r="J17" i="459"/>
  <c r="K17" i="459"/>
  <c r="L17" i="459"/>
  <c r="D18" i="459"/>
  <c r="E18" i="459"/>
  <c r="H18" i="459"/>
  <c r="I18" i="459"/>
  <c r="J18" i="459"/>
  <c r="K18" i="459"/>
  <c r="L18" i="459" s="1"/>
  <c r="D19" i="459"/>
  <c r="E19" i="459"/>
  <c r="H19" i="459"/>
  <c r="I19" i="459"/>
  <c r="J19" i="459"/>
  <c r="K19" i="459"/>
  <c r="L19" i="459"/>
  <c r="D20" i="459"/>
  <c r="E20" i="459"/>
  <c r="H20" i="459"/>
  <c r="I20" i="459"/>
  <c r="J20" i="459"/>
  <c r="K20" i="459"/>
  <c r="L20" i="459" s="1"/>
  <c r="D21" i="459"/>
  <c r="E21" i="459"/>
  <c r="H21" i="459"/>
  <c r="I21" i="459"/>
  <c r="J21" i="459"/>
  <c r="K21" i="459"/>
  <c r="L21" i="459"/>
  <c r="D22" i="459"/>
  <c r="E22" i="459"/>
  <c r="H22" i="459"/>
  <c r="I22" i="459"/>
  <c r="J22" i="459"/>
  <c r="K22" i="459"/>
  <c r="L22" i="459" s="1"/>
  <c r="D23" i="459"/>
  <c r="E23" i="459"/>
  <c r="H23" i="459"/>
  <c r="I23" i="459"/>
  <c r="J23" i="459"/>
  <c r="K23" i="459"/>
  <c r="L23" i="459"/>
  <c r="D24" i="459"/>
  <c r="E24" i="459"/>
  <c r="H24" i="459"/>
  <c r="I24" i="459"/>
  <c r="J24" i="459"/>
  <c r="K24" i="459"/>
  <c r="L24" i="459" s="1"/>
  <c r="D25" i="459"/>
  <c r="E25" i="459"/>
  <c r="H25" i="459"/>
  <c r="I25" i="459"/>
  <c r="J25" i="459"/>
  <c r="K25" i="459"/>
  <c r="L25" i="459"/>
  <c r="D26" i="459"/>
  <c r="E26" i="459"/>
  <c r="H26" i="459"/>
  <c r="I26" i="459"/>
  <c r="J26" i="459"/>
  <c r="K26" i="459"/>
  <c r="L26" i="459" s="1"/>
  <c r="B27" i="459"/>
  <c r="E27" i="459" s="1"/>
  <c r="C27" i="459"/>
  <c r="D27" i="459"/>
  <c r="F27" i="459"/>
  <c r="I27" i="459" s="1"/>
  <c r="G27" i="459"/>
  <c r="H27" i="459"/>
  <c r="J27" i="459"/>
  <c r="K27" i="459"/>
  <c r="L27" i="459"/>
  <c r="D28" i="459"/>
  <c r="E28" i="459"/>
  <c r="H28" i="459"/>
  <c r="I28" i="459"/>
  <c r="J28" i="459"/>
  <c r="K28" i="459"/>
  <c r="L28" i="459" s="1"/>
  <c r="D29" i="459"/>
  <c r="E29" i="459"/>
  <c r="H29" i="459"/>
  <c r="I29" i="459"/>
  <c r="J29" i="459"/>
  <c r="K29" i="459"/>
  <c r="L29" i="459"/>
  <c r="D30" i="459"/>
  <c r="E30" i="459"/>
  <c r="H30" i="459"/>
  <c r="I30" i="459"/>
  <c r="J30" i="459"/>
  <c r="K30" i="459"/>
  <c r="L30" i="459" s="1"/>
  <c r="D31" i="459"/>
  <c r="E31" i="459"/>
  <c r="H31" i="459"/>
  <c r="I31" i="459"/>
  <c r="J31" i="459"/>
  <c r="K31" i="459"/>
  <c r="L31" i="459"/>
  <c r="D32" i="459"/>
  <c r="E32" i="459"/>
  <c r="H32" i="459"/>
  <c r="I32" i="459"/>
  <c r="J32" i="459"/>
  <c r="K32" i="459"/>
  <c r="L32" i="459" s="1"/>
  <c r="D33" i="459"/>
  <c r="E33" i="459"/>
  <c r="H33" i="459"/>
  <c r="I33" i="459"/>
  <c r="J33" i="459"/>
  <c r="K33" i="459"/>
  <c r="L33" i="459"/>
  <c r="D34" i="459"/>
  <c r="E34" i="459"/>
  <c r="H34" i="459"/>
  <c r="I34" i="459"/>
  <c r="J34" i="459"/>
  <c r="K34" i="459"/>
  <c r="L34" i="459" s="1"/>
  <c r="D35" i="459"/>
  <c r="E35" i="459"/>
  <c r="H35" i="459"/>
  <c r="I35" i="459"/>
  <c r="J35" i="459"/>
  <c r="K35" i="459"/>
  <c r="L35" i="459"/>
  <c r="D36" i="459"/>
  <c r="E36" i="459"/>
  <c r="H36" i="459"/>
  <c r="I36" i="459"/>
  <c r="J36" i="459"/>
  <c r="K36" i="459"/>
  <c r="L36" i="459" s="1"/>
  <c r="D37" i="459"/>
  <c r="E37" i="459"/>
  <c r="H37" i="459"/>
  <c r="I37" i="459"/>
  <c r="J37" i="459"/>
  <c r="K37" i="459"/>
  <c r="L37" i="459"/>
  <c r="B38" i="459"/>
  <c r="C38" i="459"/>
  <c r="D38" i="459" s="1"/>
  <c r="E38" i="459"/>
  <c r="F38" i="459"/>
  <c r="G38" i="459"/>
  <c r="H38" i="459" s="1"/>
  <c r="I38" i="459"/>
  <c r="J38" i="459"/>
  <c r="K38" i="459"/>
  <c r="L38" i="459" s="1"/>
  <c r="D39" i="459"/>
  <c r="E39" i="459"/>
  <c r="H39" i="459"/>
  <c r="I39" i="459"/>
  <c r="J39" i="459"/>
  <c r="K39" i="459"/>
  <c r="L39" i="459"/>
  <c r="D40" i="459"/>
  <c r="E40" i="459"/>
  <c r="H40" i="459"/>
  <c r="I40" i="459"/>
  <c r="J40" i="459"/>
  <c r="K40" i="459"/>
  <c r="L40" i="459" s="1"/>
  <c r="D41" i="459"/>
  <c r="E41" i="459"/>
  <c r="H41" i="459"/>
  <c r="I41" i="459"/>
  <c r="J41" i="459"/>
  <c r="K41" i="459"/>
  <c r="L41" i="459"/>
  <c r="D42" i="459"/>
  <c r="E42" i="459"/>
  <c r="H42" i="459"/>
  <c r="I42" i="459"/>
  <c r="J42" i="459"/>
  <c r="K42" i="459"/>
  <c r="L42" i="459" s="1"/>
  <c r="D43" i="459"/>
  <c r="E43" i="459"/>
  <c r="H43" i="459"/>
  <c r="I43" i="459"/>
  <c r="J43" i="459"/>
  <c r="K43" i="459"/>
  <c r="L43" i="459"/>
  <c r="D44" i="459"/>
  <c r="E44" i="459"/>
  <c r="H44" i="459"/>
  <c r="I44" i="459"/>
  <c r="J44" i="459"/>
  <c r="K44" i="459"/>
  <c r="L44" i="459" s="1"/>
  <c r="D45" i="459"/>
  <c r="E45" i="459"/>
  <c r="H45" i="459"/>
  <c r="I45" i="459"/>
  <c r="J45" i="459"/>
  <c r="K45" i="459"/>
  <c r="L45" i="459"/>
  <c r="F4" i="458"/>
  <c r="G4" i="458"/>
  <c r="J4" i="458"/>
  <c r="K4" i="458"/>
  <c r="B7" i="458"/>
  <c r="C7" i="458"/>
  <c r="D7" i="458"/>
  <c r="F7" i="458"/>
  <c r="G7" i="458"/>
  <c r="H7" i="458"/>
  <c r="J7" i="458"/>
  <c r="K7" i="458"/>
  <c r="L7" i="458"/>
  <c r="D8" i="458"/>
  <c r="E8" i="458"/>
  <c r="H8" i="458"/>
  <c r="I8" i="458"/>
  <c r="J8" i="458"/>
  <c r="K8" i="458"/>
  <c r="L8" i="458" s="1"/>
  <c r="D9" i="458"/>
  <c r="E9" i="458"/>
  <c r="H9" i="458"/>
  <c r="I9" i="458"/>
  <c r="J9" i="458"/>
  <c r="K9" i="458"/>
  <c r="L9" i="458"/>
  <c r="D10" i="458"/>
  <c r="E10" i="458"/>
  <c r="H10" i="458"/>
  <c r="I10" i="458"/>
  <c r="J10" i="458"/>
  <c r="K10" i="458"/>
  <c r="L10" i="458" s="1"/>
  <c r="D11" i="458"/>
  <c r="E11" i="458"/>
  <c r="H11" i="458"/>
  <c r="I11" i="458"/>
  <c r="J11" i="458"/>
  <c r="K11" i="458"/>
  <c r="L11" i="458"/>
  <c r="D12" i="458"/>
  <c r="E12" i="458"/>
  <c r="H12" i="458"/>
  <c r="I12" i="458"/>
  <c r="J12" i="458"/>
  <c r="K12" i="458"/>
  <c r="L12" i="458" s="1"/>
  <c r="D13" i="458"/>
  <c r="E13" i="458"/>
  <c r="H13" i="458"/>
  <c r="I13" i="458"/>
  <c r="J13" i="458"/>
  <c r="K13" i="458"/>
  <c r="L13" i="458"/>
  <c r="D14" i="458"/>
  <c r="E14" i="458"/>
  <c r="H14" i="458"/>
  <c r="I14" i="458"/>
  <c r="J14" i="458"/>
  <c r="K14" i="458"/>
  <c r="L14" i="458" s="1"/>
  <c r="B16" i="458"/>
  <c r="C16" i="458"/>
  <c r="C15" i="458" s="1"/>
  <c r="E16" i="458"/>
  <c r="F16" i="458"/>
  <c r="G16" i="458"/>
  <c r="G15" i="458" s="1"/>
  <c r="G6" i="458" s="1"/>
  <c r="I16" i="458"/>
  <c r="J16" i="458"/>
  <c r="K16" i="458"/>
  <c r="L16" i="458" s="1"/>
  <c r="D17" i="458"/>
  <c r="E17" i="458"/>
  <c r="H17" i="458"/>
  <c r="I17" i="458"/>
  <c r="J17" i="458"/>
  <c r="K17" i="458"/>
  <c r="L17" i="458"/>
  <c r="D18" i="458"/>
  <c r="E18" i="458"/>
  <c r="H18" i="458"/>
  <c r="I18" i="458"/>
  <c r="J18" i="458"/>
  <c r="K18" i="458"/>
  <c r="L18" i="458" s="1"/>
  <c r="D19" i="458"/>
  <c r="E19" i="458"/>
  <c r="H19" i="458"/>
  <c r="I19" i="458"/>
  <c r="J19" i="458"/>
  <c r="K19" i="458"/>
  <c r="L19" i="458"/>
  <c r="D20" i="458"/>
  <c r="E20" i="458"/>
  <c r="H20" i="458"/>
  <c r="I20" i="458"/>
  <c r="J20" i="458"/>
  <c r="K20" i="458"/>
  <c r="L20" i="458" s="1"/>
  <c r="D21" i="458"/>
  <c r="E21" i="458"/>
  <c r="H21" i="458"/>
  <c r="I21" i="458"/>
  <c r="J21" i="458"/>
  <c r="K21" i="458"/>
  <c r="L21" i="458"/>
  <c r="D22" i="458"/>
  <c r="E22" i="458"/>
  <c r="H22" i="458"/>
  <c r="I22" i="458"/>
  <c r="J22" i="458"/>
  <c r="K22" i="458"/>
  <c r="L22" i="458" s="1"/>
  <c r="D23" i="458"/>
  <c r="E23" i="458"/>
  <c r="H23" i="458"/>
  <c r="I23" i="458"/>
  <c r="J23" i="458"/>
  <c r="K23" i="458"/>
  <c r="L23" i="458"/>
  <c r="D24" i="458"/>
  <c r="E24" i="458"/>
  <c r="H24" i="458"/>
  <c r="I24" i="458"/>
  <c r="J24" i="458"/>
  <c r="K24" i="458"/>
  <c r="L24" i="458" s="1"/>
  <c r="D25" i="458"/>
  <c r="E25" i="458"/>
  <c r="H25" i="458"/>
  <c r="I25" i="458"/>
  <c r="J25" i="458"/>
  <c r="K25" i="458"/>
  <c r="L25" i="458"/>
  <c r="D26" i="458"/>
  <c r="E26" i="458"/>
  <c r="H26" i="458"/>
  <c r="I26" i="458"/>
  <c r="J26" i="458"/>
  <c r="K26" i="458"/>
  <c r="L26" i="458" s="1"/>
  <c r="B27" i="458"/>
  <c r="E27" i="458" s="1"/>
  <c r="C27" i="458"/>
  <c r="D27" i="458"/>
  <c r="F27" i="458"/>
  <c r="I27" i="458" s="1"/>
  <c r="G27" i="458"/>
  <c r="H27" i="458"/>
  <c r="J27" i="458"/>
  <c r="K27" i="458"/>
  <c r="L27" i="458"/>
  <c r="D28" i="458"/>
  <c r="E28" i="458"/>
  <c r="H28" i="458"/>
  <c r="I28" i="458"/>
  <c r="J28" i="458"/>
  <c r="K28" i="458"/>
  <c r="L28" i="458" s="1"/>
  <c r="D29" i="458"/>
  <c r="E29" i="458"/>
  <c r="H29" i="458"/>
  <c r="I29" i="458"/>
  <c r="J29" i="458"/>
  <c r="K29" i="458"/>
  <c r="L29" i="458"/>
  <c r="D30" i="458"/>
  <c r="E30" i="458"/>
  <c r="H30" i="458"/>
  <c r="I30" i="458"/>
  <c r="J30" i="458"/>
  <c r="K30" i="458"/>
  <c r="L30" i="458" s="1"/>
  <c r="D31" i="458"/>
  <c r="E31" i="458"/>
  <c r="H31" i="458"/>
  <c r="I31" i="458"/>
  <c r="J31" i="458"/>
  <c r="K31" i="458"/>
  <c r="L31" i="458"/>
  <c r="D32" i="458"/>
  <c r="E32" i="458"/>
  <c r="H32" i="458"/>
  <c r="I32" i="458"/>
  <c r="J32" i="458"/>
  <c r="K32" i="458"/>
  <c r="L32" i="458" s="1"/>
  <c r="D33" i="458"/>
  <c r="E33" i="458"/>
  <c r="H33" i="458"/>
  <c r="I33" i="458"/>
  <c r="J33" i="458"/>
  <c r="K33" i="458"/>
  <c r="L33" i="458"/>
  <c r="D34" i="458"/>
  <c r="E34" i="458"/>
  <c r="H34" i="458"/>
  <c r="I34" i="458"/>
  <c r="J34" i="458"/>
  <c r="K34" i="458"/>
  <c r="L34" i="458" s="1"/>
  <c r="D35" i="458"/>
  <c r="E35" i="458"/>
  <c r="H35" i="458"/>
  <c r="I35" i="458"/>
  <c r="J35" i="458"/>
  <c r="K35" i="458"/>
  <c r="L35" i="458"/>
  <c r="D36" i="458"/>
  <c r="E36" i="458"/>
  <c r="H36" i="458"/>
  <c r="I36" i="458"/>
  <c r="J36" i="458"/>
  <c r="K36" i="458"/>
  <c r="L36" i="458" s="1"/>
  <c r="D37" i="458"/>
  <c r="E37" i="458"/>
  <c r="H37" i="458"/>
  <c r="I37" i="458"/>
  <c r="J37" i="458"/>
  <c r="K37" i="458"/>
  <c r="L37" i="458"/>
  <c r="B38" i="458"/>
  <c r="C38" i="458"/>
  <c r="D38" i="458" s="1"/>
  <c r="E38" i="458"/>
  <c r="F38" i="458"/>
  <c r="G38" i="458"/>
  <c r="H38" i="458" s="1"/>
  <c r="I38" i="458"/>
  <c r="J38" i="458"/>
  <c r="K38" i="458"/>
  <c r="L38" i="458" s="1"/>
  <c r="D39" i="458"/>
  <c r="E39" i="458"/>
  <c r="H39" i="458"/>
  <c r="I39" i="458"/>
  <c r="J39" i="458"/>
  <c r="K39" i="458"/>
  <c r="L39" i="458"/>
  <c r="D40" i="458"/>
  <c r="E40" i="458"/>
  <c r="H40" i="458"/>
  <c r="I40" i="458"/>
  <c r="J40" i="458"/>
  <c r="K40" i="458"/>
  <c r="L40" i="458" s="1"/>
  <c r="D41" i="458"/>
  <c r="E41" i="458"/>
  <c r="H41" i="458"/>
  <c r="I41" i="458"/>
  <c r="J41" i="458"/>
  <c r="K41" i="458"/>
  <c r="L41" i="458"/>
  <c r="D42" i="458"/>
  <c r="E42" i="458"/>
  <c r="H42" i="458"/>
  <c r="I42" i="458"/>
  <c r="J42" i="458"/>
  <c r="K42" i="458"/>
  <c r="L42" i="458" s="1"/>
  <c r="D43" i="458"/>
  <c r="E43" i="458"/>
  <c r="H43" i="458"/>
  <c r="I43" i="458"/>
  <c r="J43" i="458"/>
  <c r="K43" i="458"/>
  <c r="L43" i="458"/>
  <c r="D44" i="458"/>
  <c r="E44" i="458"/>
  <c r="H44" i="458"/>
  <c r="I44" i="458"/>
  <c r="J44" i="458"/>
  <c r="K44" i="458"/>
  <c r="L44" i="458" s="1"/>
  <c r="D45" i="458"/>
  <c r="E45" i="458"/>
  <c r="H45" i="458"/>
  <c r="I45" i="458"/>
  <c r="J45" i="458"/>
  <c r="K45" i="458"/>
  <c r="L45" i="458"/>
  <c r="F4" i="457"/>
  <c r="G4" i="457"/>
  <c r="J4" i="457"/>
  <c r="K4" i="457"/>
  <c r="B7" i="457"/>
  <c r="C7" i="457"/>
  <c r="D7" i="457"/>
  <c r="F7" i="457"/>
  <c r="G7" i="457"/>
  <c r="H7" i="457"/>
  <c r="J7" i="457"/>
  <c r="K7" i="457"/>
  <c r="L7" i="457"/>
  <c r="D8" i="457"/>
  <c r="E8" i="457"/>
  <c r="H8" i="457"/>
  <c r="I8" i="457"/>
  <c r="J8" i="457"/>
  <c r="K8" i="457"/>
  <c r="L8" i="457" s="1"/>
  <c r="D9" i="457"/>
  <c r="E9" i="457"/>
  <c r="H9" i="457"/>
  <c r="I9" i="457"/>
  <c r="J9" i="457"/>
  <c r="K9" i="457"/>
  <c r="L9" i="457"/>
  <c r="D10" i="457"/>
  <c r="E10" i="457"/>
  <c r="H10" i="457"/>
  <c r="I10" i="457"/>
  <c r="J10" i="457"/>
  <c r="K10" i="457"/>
  <c r="L10" i="457" s="1"/>
  <c r="D11" i="457"/>
  <c r="E11" i="457"/>
  <c r="H11" i="457"/>
  <c r="I11" i="457"/>
  <c r="J11" i="457"/>
  <c r="K11" i="457"/>
  <c r="L11" i="457"/>
  <c r="D12" i="457"/>
  <c r="E12" i="457"/>
  <c r="H12" i="457"/>
  <c r="I12" i="457"/>
  <c r="J12" i="457"/>
  <c r="K12" i="457"/>
  <c r="L12" i="457" s="1"/>
  <c r="D13" i="457"/>
  <c r="E13" i="457"/>
  <c r="H13" i="457"/>
  <c r="I13" i="457"/>
  <c r="J13" i="457"/>
  <c r="K13" i="457"/>
  <c r="L13" i="457"/>
  <c r="D14" i="457"/>
  <c r="E14" i="457"/>
  <c r="H14" i="457"/>
  <c r="I14" i="457"/>
  <c r="J14" i="457"/>
  <c r="K14" i="457"/>
  <c r="L14" i="457" s="1"/>
  <c r="B16" i="457"/>
  <c r="C16" i="457"/>
  <c r="C15" i="457" s="1"/>
  <c r="E16" i="457"/>
  <c r="F16" i="457"/>
  <c r="G16" i="457"/>
  <c r="G15" i="457" s="1"/>
  <c r="G6" i="457" s="1"/>
  <c r="I16" i="457"/>
  <c r="J16" i="457"/>
  <c r="K16" i="457"/>
  <c r="L16" i="457" s="1"/>
  <c r="D17" i="457"/>
  <c r="E17" i="457"/>
  <c r="H17" i="457"/>
  <c r="I17" i="457"/>
  <c r="J17" i="457"/>
  <c r="K17" i="457"/>
  <c r="L17" i="457"/>
  <c r="D18" i="457"/>
  <c r="E18" i="457"/>
  <c r="H18" i="457"/>
  <c r="I18" i="457"/>
  <c r="J18" i="457"/>
  <c r="K18" i="457"/>
  <c r="L18" i="457" s="1"/>
  <c r="D19" i="457"/>
  <c r="E19" i="457"/>
  <c r="H19" i="457"/>
  <c r="I19" i="457"/>
  <c r="J19" i="457"/>
  <c r="K19" i="457"/>
  <c r="L19" i="457"/>
  <c r="D20" i="457"/>
  <c r="E20" i="457"/>
  <c r="H20" i="457"/>
  <c r="I20" i="457"/>
  <c r="J20" i="457"/>
  <c r="K20" i="457"/>
  <c r="L20" i="457" s="1"/>
  <c r="D21" i="457"/>
  <c r="E21" i="457"/>
  <c r="H21" i="457"/>
  <c r="I21" i="457"/>
  <c r="J21" i="457"/>
  <c r="K21" i="457"/>
  <c r="L21" i="457"/>
  <c r="D22" i="457"/>
  <c r="E22" i="457"/>
  <c r="H22" i="457"/>
  <c r="I22" i="457"/>
  <c r="J22" i="457"/>
  <c r="K22" i="457"/>
  <c r="L22" i="457" s="1"/>
  <c r="D23" i="457"/>
  <c r="E23" i="457"/>
  <c r="H23" i="457"/>
  <c r="I23" i="457"/>
  <c r="J23" i="457"/>
  <c r="K23" i="457"/>
  <c r="L23" i="457"/>
  <c r="D24" i="457"/>
  <c r="E24" i="457"/>
  <c r="H24" i="457"/>
  <c r="I24" i="457"/>
  <c r="J24" i="457"/>
  <c r="K24" i="457"/>
  <c r="L24" i="457" s="1"/>
  <c r="D25" i="457"/>
  <c r="E25" i="457"/>
  <c r="H25" i="457"/>
  <c r="I25" i="457"/>
  <c r="J25" i="457"/>
  <c r="K25" i="457"/>
  <c r="L25" i="457"/>
  <c r="D26" i="457"/>
  <c r="E26" i="457"/>
  <c r="H26" i="457"/>
  <c r="I26" i="457"/>
  <c r="J26" i="457"/>
  <c r="K26" i="457"/>
  <c r="L26" i="457" s="1"/>
  <c r="B27" i="457"/>
  <c r="E27" i="457" s="1"/>
  <c r="C27" i="457"/>
  <c r="D27" i="457"/>
  <c r="F27" i="457"/>
  <c r="I27" i="457" s="1"/>
  <c r="G27" i="457"/>
  <c r="H27" i="457"/>
  <c r="J27" i="457"/>
  <c r="K27" i="457"/>
  <c r="L27" i="457"/>
  <c r="D28" i="457"/>
  <c r="E28" i="457"/>
  <c r="H28" i="457"/>
  <c r="I28" i="457"/>
  <c r="J28" i="457"/>
  <c r="K28" i="457"/>
  <c r="L28" i="457" s="1"/>
  <c r="D29" i="457"/>
  <c r="E29" i="457"/>
  <c r="H29" i="457"/>
  <c r="I29" i="457"/>
  <c r="J29" i="457"/>
  <c r="K29" i="457"/>
  <c r="L29" i="457"/>
  <c r="D30" i="457"/>
  <c r="E30" i="457"/>
  <c r="H30" i="457"/>
  <c r="I30" i="457"/>
  <c r="J30" i="457"/>
  <c r="K30" i="457"/>
  <c r="L30" i="457" s="1"/>
  <c r="D31" i="457"/>
  <c r="E31" i="457"/>
  <c r="H31" i="457"/>
  <c r="I31" i="457"/>
  <c r="J31" i="457"/>
  <c r="K31" i="457"/>
  <c r="L31" i="457"/>
  <c r="D32" i="457"/>
  <c r="E32" i="457"/>
  <c r="H32" i="457"/>
  <c r="I32" i="457"/>
  <c r="J32" i="457"/>
  <c r="K32" i="457"/>
  <c r="L32" i="457" s="1"/>
  <c r="D33" i="457"/>
  <c r="E33" i="457"/>
  <c r="H33" i="457"/>
  <c r="I33" i="457"/>
  <c r="J33" i="457"/>
  <c r="K33" i="457"/>
  <c r="L33" i="457"/>
  <c r="D34" i="457"/>
  <c r="E34" i="457"/>
  <c r="H34" i="457"/>
  <c r="I34" i="457"/>
  <c r="J34" i="457"/>
  <c r="K34" i="457"/>
  <c r="L34" i="457" s="1"/>
  <c r="D35" i="457"/>
  <c r="E35" i="457"/>
  <c r="H35" i="457"/>
  <c r="I35" i="457"/>
  <c r="J35" i="457"/>
  <c r="K35" i="457"/>
  <c r="L35" i="457"/>
  <c r="D36" i="457"/>
  <c r="E36" i="457"/>
  <c r="H36" i="457"/>
  <c r="I36" i="457"/>
  <c r="J36" i="457"/>
  <c r="K36" i="457"/>
  <c r="L36" i="457" s="1"/>
  <c r="D37" i="457"/>
  <c r="E37" i="457"/>
  <c r="H37" i="457"/>
  <c r="I37" i="457"/>
  <c r="J37" i="457"/>
  <c r="K37" i="457"/>
  <c r="L37" i="457"/>
  <c r="B38" i="457"/>
  <c r="C38" i="457"/>
  <c r="D38" i="457" s="1"/>
  <c r="E38" i="457"/>
  <c r="F38" i="457"/>
  <c r="G38" i="457"/>
  <c r="H38" i="457" s="1"/>
  <c r="I38" i="457"/>
  <c r="J38" i="457"/>
  <c r="K38" i="457"/>
  <c r="L38" i="457" s="1"/>
  <c r="D39" i="457"/>
  <c r="E39" i="457"/>
  <c r="H39" i="457"/>
  <c r="I39" i="457"/>
  <c r="J39" i="457"/>
  <c r="K39" i="457"/>
  <c r="L39" i="457"/>
  <c r="D40" i="457"/>
  <c r="E40" i="457"/>
  <c r="H40" i="457"/>
  <c r="I40" i="457"/>
  <c r="J40" i="457"/>
  <c r="K40" i="457"/>
  <c r="L40" i="457" s="1"/>
  <c r="D41" i="457"/>
  <c r="E41" i="457"/>
  <c r="H41" i="457"/>
  <c r="I41" i="457"/>
  <c r="J41" i="457"/>
  <c r="K41" i="457"/>
  <c r="L41" i="457"/>
  <c r="D42" i="457"/>
  <c r="E42" i="457"/>
  <c r="H42" i="457"/>
  <c r="I42" i="457"/>
  <c r="J42" i="457"/>
  <c r="K42" i="457"/>
  <c r="L42" i="457" s="1"/>
  <c r="D43" i="457"/>
  <c r="E43" i="457"/>
  <c r="H43" i="457"/>
  <c r="I43" i="457"/>
  <c r="J43" i="457"/>
  <c r="K43" i="457"/>
  <c r="L43" i="457"/>
  <c r="D44" i="457"/>
  <c r="E44" i="457"/>
  <c r="H44" i="457"/>
  <c r="I44" i="457"/>
  <c r="J44" i="457"/>
  <c r="K44" i="457"/>
  <c r="L44" i="457" s="1"/>
  <c r="D45" i="457"/>
  <c r="E45" i="457"/>
  <c r="H45" i="457"/>
  <c r="I45" i="457"/>
  <c r="J45" i="457"/>
  <c r="K45" i="457"/>
  <c r="L45" i="457"/>
  <c r="F4" i="456"/>
  <c r="G4" i="456"/>
  <c r="J4" i="456"/>
  <c r="K4" i="456"/>
  <c r="B7" i="456"/>
  <c r="C7" i="456"/>
  <c r="D7" i="456"/>
  <c r="F7" i="456"/>
  <c r="G7" i="456"/>
  <c r="H7" i="456"/>
  <c r="J7" i="456"/>
  <c r="K7" i="456"/>
  <c r="L7" i="456"/>
  <c r="D8" i="456"/>
  <c r="E8" i="456"/>
  <c r="H8" i="456"/>
  <c r="I8" i="456"/>
  <c r="J8" i="456"/>
  <c r="K8" i="456"/>
  <c r="L8" i="456" s="1"/>
  <c r="D9" i="456"/>
  <c r="E9" i="456"/>
  <c r="H9" i="456"/>
  <c r="I9" i="456"/>
  <c r="J9" i="456"/>
  <c r="K9" i="456"/>
  <c r="L9" i="456"/>
  <c r="D10" i="456"/>
  <c r="E10" i="456"/>
  <c r="H10" i="456"/>
  <c r="I10" i="456"/>
  <c r="J10" i="456"/>
  <c r="K10" i="456"/>
  <c r="L10" i="456" s="1"/>
  <c r="D11" i="456"/>
  <c r="E11" i="456"/>
  <c r="H11" i="456"/>
  <c r="I11" i="456"/>
  <c r="J11" i="456"/>
  <c r="K11" i="456"/>
  <c r="L11" i="456"/>
  <c r="D12" i="456"/>
  <c r="E12" i="456"/>
  <c r="H12" i="456"/>
  <c r="I12" i="456"/>
  <c r="J12" i="456"/>
  <c r="K12" i="456"/>
  <c r="L12" i="456" s="1"/>
  <c r="D13" i="456"/>
  <c r="E13" i="456"/>
  <c r="H13" i="456"/>
  <c r="I13" i="456"/>
  <c r="J13" i="456"/>
  <c r="K13" i="456"/>
  <c r="L13" i="456"/>
  <c r="D14" i="456"/>
  <c r="E14" i="456"/>
  <c r="H14" i="456"/>
  <c r="I14" i="456"/>
  <c r="J14" i="456"/>
  <c r="K14" i="456"/>
  <c r="L14" i="456" s="1"/>
  <c r="B16" i="456"/>
  <c r="C16" i="456"/>
  <c r="C15" i="456" s="1"/>
  <c r="E16" i="456"/>
  <c r="F16" i="456"/>
  <c r="G16" i="456"/>
  <c r="G15" i="456" s="1"/>
  <c r="G6" i="456" s="1"/>
  <c r="I16" i="456"/>
  <c r="J16" i="456"/>
  <c r="K16" i="456"/>
  <c r="L16" i="456" s="1"/>
  <c r="D17" i="456"/>
  <c r="E17" i="456"/>
  <c r="H17" i="456"/>
  <c r="I17" i="456"/>
  <c r="J17" i="456"/>
  <c r="K17" i="456"/>
  <c r="L17" i="456"/>
  <c r="D18" i="456"/>
  <c r="E18" i="456"/>
  <c r="H18" i="456"/>
  <c r="I18" i="456"/>
  <c r="J18" i="456"/>
  <c r="K18" i="456"/>
  <c r="L18" i="456" s="1"/>
  <c r="D19" i="456"/>
  <c r="E19" i="456"/>
  <c r="H19" i="456"/>
  <c r="I19" i="456"/>
  <c r="J19" i="456"/>
  <c r="K19" i="456"/>
  <c r="L19" i="456"/>
  <c r="D20" i="456"/>
  <c r="E20" i="456"/>
  <c r="H20" i="456"/>
  <c r="I20" i="456"/>
  <c r="J20" i="456"/>
  <c r="K20" i="456"/>
  <c r="L20" i="456" s="1"/>
  <c r="D21" i="456"/>
  <c r="E21" i="456"/>
  <c r="H21" i="456"/>
  <c r="I21" i="456"/>
  <c r="J21" i="456"/>
  <c r="K21" i="456"/>
  <c r="L21" i="456"/>
  <c r="D22" i="456"/>
  <c r="E22" i="456"/>
  <c r="H22" i="456"/>
  <c r="I22" i="456"/>
  <c r="J22" i="456"/>
  <c r="K22" i="456"/>
  <c r="L22" i="456" s="1"/>
  <c r="D23" i="456"/>
  <c r="E23" i="456"/>
  <c r="H23" i="456"/>
  <c r="I23" i="456"/>
  <c r="J23" i="456"/>
  <c r="K23" i="456"/>
  <c r="L23" i="456"/>
  <c r="D24" i="456"/>
  <c r="E24" i="456"/>
  <c r="H24" i="456"/>
  <c r="I24" i="456"/>
  <c r="J24" i="456"/>
  <c r="K24" i="456"/>
  <c r="L24" i="456" s="1"/>
  <c r="D25" i="456"/>
  <c r="E25" i="456"/>
  <c r="H25" i="456"/>
  <c r="I25" i="456"/>
  <c r="J25" i="456"/>
  <c r="K25" i="456"/>
  <c r="L25" i="456"/>
  <c r="D26" i="456"/>
  <c r="E26" i="456"/>
  <c r="H26" i="456"/>
  <c r="I26" i="456"/>
  <c r="J26" i="456"/>
  <c r="K26" i="456"/>
  <c r="L26" i="456" s="1"/>
  <c r="B27" i="456"/>
  <c r="E27" i="456" s="1"/>
  <c r="C27" i="456"/>
  <c r="D27" i="456"/>
  <c r="F27" i="456"/>
  <c r="I27" i="456" s="1"/>
  <c r="G27" i="456"/>
  <c r="H27" i="456"/>
  <c r="J27" i="456"/>
  <c r="K27" i="456"/>
  <c r="L27" i="456"/>
  <c r="D28" i="456"/>
  <c r="E28" i="456"/>
  <c r="H28" i="456"/>
  <c r="I28" i="456"/>
  <c r="J28" i="456"/>
  <c r="K28" i="456"/>
  <c r="L28" i="456" s="1"/>
  <c r="D29" i="456"/>
  <c r="E29" i="456"/>
  <c r="H29" i="456"/>
  <c r="I29" i="456"/>
  <c r="J29" i="456"/>
  <c r="K29" i="456"/>
  <c r="L29" i="456"/>
  <c r="D30" i="456"/>
  <c r="E30" i="456"/>
  <c r="H30" i="456"/>
  <c r="I30" i="456"/>
  <c r="J30" i="456"/>
  <c r="K30" i="456"/>
  <c r="L30" i="456" s="1"/>
  <c r="D31" i="456"/>
  <c r="E31" i="456"/>
  <c r="H31" i="456"/>
  <c r="I31" i="456"/>
  <c r="J31" i="456"/>
  <c r="K31" i="456"/>
  <c r="L31" i="456"/>
  <c r="D32" i="456"/>
  <c r="E32" i="456"/>
  <c r="H32" i="456"/>
  <c r="I32" i="456"/>
  <c r="J32" i="456"/>
  <c r="K32" i="456"/>
  <c r="L32" i="456" s="1"/>
  <c r="D33" i="456"/>
  <c r="E33" i="456"/>
  <c r="H33" i="456"/>
  <c r="I33" i="456"/>
  <c r="J33" i="456"/>
  <c r="K33" i="456"/>
  <c r="L33" i="456"/>
  <c r="D34" i="456"/>
  <c r="E34" i="456"/>
  <c r="H34" i="456"/>
  <c r="I34" i="456"/>
  <c r="J34" i="456"/>
  <c r="K34" i="456"/>
  <c r="L34" i="456" s="1"/>
  <c r="D35" i="456"/>
  <c r="E35" i="456"/>
  <c r="H35" i="456"/>
  <c r="I35" i="456"/>
  <c r="J35" i="456"/>
  <c r="K35" i="456"/>
  <c r="L35" i="456"/>
  <c r="D36" i="456"/>
  <c r="E36" i="456"/>
  <c r="H36" i="456"/>
  <c r="I36" i="456"/>
  <c r="J36" i="456"/>
  <c r="K36" i="456"/>
  <c r="L36" i="456" s="1"/>
  <c r="D37" i="456"/>
  <c r="E37" i="456"/>
  <c r="H37" i="456"/>
  <c r="I37" i="456"/>
  <c r="J37" i="456"/>
  <c r="K37" i="456"/>
  <c r="L37" i="456"/>
  <c r="B38" i="456"/>
  <c r="C38" i="456"/>
  <c r="D38" i="456" s="1"/>
  <c r="E38" i="456"/>
  <c r="F38" i="456"/>
  <c r="G38" i="456"/>
  <c r="H38" i="456" s="1"/>
  <c r="I38" i="456"/>
  <c r="J38" i="456"/>
  <c r="K38" i="456"/>
  <c r="L38" i="456" s="1"/>
  <c r="D39" i="456"/>
  <c r="E39" i="456"/>
  <c r="H39" i="456"/>
  <c r="I39" i="456"/>
  <c r="J39" i="456"/>
  <c r="K39" i="456"/>
  <c r="L39" i="456"/>
  <c r="D40" i="456"/>
  <c r="E40" i="456"/>
  <c r="H40" i="456"/>
  <c r="I40" i="456"/>
  <c r="J40" i="456"/>
  <c r="K40" i="456"/>
  <c r="L40" i="456" s="1"/>
  <c r="D41" i="456"/>
  <c r="E41" i="456"/>
  <c r="H41" i="456"/>
  <c r="I41" i="456"/>
  <c r="J41" i="456"/>
  <c r="K41" i="456"/>
  <c r="L41" i="456"/>
  <c r="D42" i="456"/>
  <c r="E42" i="456"/>
  <c r="H42" i="456"/>
  <c r="I42" i="456"/>
  <c r="J42" i="456"/>
  <c r="K42" i="456"/>
  <c r="L42" i="456" s="1"/>
  <c r="D43" i="456"/>
  <c r="E43" i="456"/>
  <c r="H43" i="456"/>
  <c r="I43" i="456"/>
  <c r="J43" i="456"/>
  <c r="K43" i="456"/>
  <c r="L43" i="456"/>
  <c r="D44" i="456"/>
  <c r="E44" i="456"/>
  <c r="H44" i="456"/>
  <c r="I44" i="456"/>
  <c r="J44" i="456"/>
  <c r="K44" i="456"/>
  <c r="L44" i="456" s="1"/>
  <c r="F4" i="455"/>
  <c r="G4" i="455"/>
  <c r="J4" i="455"/>
  <c r="K4" i="455"/>
  <c r="B7" i="455"/>
  <c r="C7" i="455"/>
  <c r="D7" i="455"/>
  <c r="F7" i="455"/>
  <c r="G7" i="455"/>
  <c r="H7" i="455"/>
  <c r="J7" i="455"/>
  <c r="K7" i="455"/>
  <c r="L7" i="455"/>
  <c r="D8" i="455"/>
  <c r="E8" i="455"/>
  <c r="H8" i="455"/>
  <c r="I8" i="455"/>
  <c r="J8" i="455"/>
  <c r="K8" i="455"/>
  <c r="L8" i="455" s="1"/>
  <c r="D9" i="455"/>
  <c r="E9" i="455"/>
  <c r="H9" i="455"/>
  <c r="I9" i="455"/>
  <c r="J9" i="455"/>
  <c r="K9" i="455"/>
  <c r="L9" i="455"/>
  <c r="D10" i="455"/>
  <c r="E10" i="455"/>
  <c r="H10" i="455"/>
  <c r="I10" i="455"/>
  <c r="J10" i="455"/>
  <c r="K10" i="455"/>
  <c r="L10" i="455" s="1"/>
  <c r="D11" i="455"/>
  <c r="E11" i="455"/>
  <c r="H11" i="455"/>
  <c r="I11" i="455"/>
  <c r="J11" i="455"/>
  <c r="K11" i="455"/>
  <c r="L11" i="455"/>
  <c r="D12" i="455"/>
  <c r="E12" i="455"/>
  <c r="H12" i="455"/>
  <c r="I12" i="455"/>
  <c r="J12" i="455"/>
  <c r="K12" i="455"/>
  <c r="L12" i="455" s="1"/>
  <c r="D13" i="455"/>
  <c r="E13" i="455"/>
  <c r="H13" i="455"/>
  <c r="I13" i="455"/>
  <c r="J13" i="455"/>
  <c r="K13" i="455"/>
  <c r="L13" i="455"/>
  <c r="D14" i="455"/>
  <c r="E14" i="455"/>
  <c r="H14" i="455"/>
  <c r="I14" i="455"/>
  <c r="J14" i="455"/>
  <c r="K14" i="455"/>
  <c r="L14" i="455" s="1"/>
  <c r="B16" i="455"/>
  <c r="C16" i="455"/>
  <c r="C15" i="455" s="1"/>
  <c r="E16" i="455"/>
  <c r="F16" i="455"/>
  <c r="G16" i="455"/>
  <c r="G15" i="455" s="1"/>
  <c r="G6" i="455" s="1"/>
  <c r="I16" i="455"/>
  <c r="J16" i="455"/>
  <c r="K16" i="455"/>
  <c r="L16" i="455" s="1"/>
  <c r="D17" i="455"/>
  <c r="E17" i="455"/>
  <c r="H17" i="455"/>
  <c r="I17" i="455"/>
  <c r="J17" i="455"/>
  <c r="K17" i="455"/>
  <c r="L17" i="455"/>
  <c r="D18" i="455"/>
  <c r="E18" i="455"/>
  <c r="H18" i="455"/>
  <c r="I18" i="455"/>
  <c r="J18" i="455"/>
  <c r="K18" i="455"/>
  <c r="L18" i="455" s="1"/>
  <c r="D19" i="455"/>
  <c r="E19" i="455"/>
  <c r="H19" i="455"/>
  <c r="I19" i="455"/>
  <c r="J19" i="455"/>
  <c r="K19" i="455"/>
  <c r="L19" i="455"/>
  <c r="D20" i="455"/>
  <c r="E20" i="455"/>
  <c r="H20" i="455"/>
  <c r="I20" i="455"/>
  <c r="J20" i="455"/>
  <c r="K20" i="455"/>
  <c r="L20" i="455" s="1"/>
  <c r="D21" i="455"/>
  <c r="E21" i="455"/>
  <c r="H21" i="455"/>
  <c r="I21" i="455"/>
  <c r="J21" i="455"/>
  <c r="K21" i="455"/>
  <c r="L21" i="455"/>
  <c r="D22" i="455"/>
  <c r="E22" i="455"/>
  <c r="H22" i="455"/>
  <c r="I22" i="455"/>
  <c r="J22" i="455"/>
  <c r="K22" i="455"/>
  <c r="L22" i="455" s="1"/>
  <c r="D23" i="455"/>
  <c r="E23" i="455"/>
  <c r="H23" i="455"/>
  <c r="I23" i="455"/>
  <c r="J23" i="455"/>
  <c r="K23" i="455"/>
  <c r="L23" i="455"/>
  <c r="D24" i="455"/>
  <c r="E24" i="455"/>
  <c r="H24" i="455"/>
  <c r="I24" i="455"/>
  <c r="J24" i="455"/>
  <c r="K24" i="455"/>
  <c r="L24" i="455" s="1"/>
  <c r="D25" i="455"/>
  <c r="E25" i="455"/>
  <c r="H25" i="455"/>
  <c r="I25" i="455"/>
  <c r="J25" i="455"/>
  <c r="K25" i="455"/>
  <c r="L25" i="455"/>
  <c r="D26" i="455"/>
  <c r="E26" i="455"/>
  <c r="H26" i="455"/>
  <c r="I26" i="455"/>
  <c r="J26" i="455"/>
  <c r="K26" i="455"/>
  <c r="L26" i="455" s="1"/>
  <c r="B27" i="455"/>
  <c r="E27" i="455" s="1"/>
  <c r="C27" i="455"/>
  <c r="D27" i="455"/>
  <c r="F27" i="455"/>
  <c r="I27" i="455" s="1"/>
  <c r="G27" i="455"/>
  <c r="H27" i="455"/>
  <c r="J27" i="455"/>
  <c r="K27" i="455"/>
  <c r="L27" i="455"/>
  <c r="D28" i="455"/>
  <c r="E28" i="455"/>
  <c r="H28" i="455"/>
  <c r="I28" i="455"/>
  <c r="J28" i="455"/>
  <c r="K28" i="455"/>
  <c r="L28" i="455" s="1"/>
  <c r="D29" i="455"/>
  <c r="E29" i="455"/>
  <c r="H29" i="455"/>
  <c r="I29" i="455"/>
  <c r="J29" i="455"/>
  <c r="K29" i="455"/>
  <c r="L29" i="455"/>
  <c r="D30" i="455"/>
  <c r="E30" i="455"/>
  <c r="H30" i="455"/>
  <c r="I30" i="455"/>
  <c r="J30" i="455"/>
  <c r="K30" i="455"/>
  <c r="L30" i="455" s="1"/>
  <c r="D31" i="455"/>
  <c r="E31" i="455"/>
  <c r="H31" i="455"/>
  <c r="I31" i="455"/>
  <c r="J31" i="455"/>
  <c r="K31" i="455"/>
  <c r="L31" i="455"/>
  <c r="D32" i="455"/>
  <c r="E32" i="455"/>
  <c r="H32" i="455"/>
  <c r="I32" i="455"/>
  <c r="J32" i="455"/>
  <c r="K32" i="455"/>
  <c r="L32" i="455" s="1"/>
  <c r="D33" i="455"/>
  <c r="E33" i="455"/>
  <c r="H33" i="455"/>
  <c r="I33" i="455"/>
  <c r="J33" i="455"/>
  <c r="K33" i="455"/>
  <c r="L33" i="455"/>
  <c r="D34" i="455"/>
  <c r="E34" i="455"/>
  <c r="H34" i="455"/>
  <c r="I34" i="455"/>
  <c r="J34" i="455"/>
  <c r="K34" i="455"/>
  <c r="L34" i="455" s="1"/>
  <c r="D35" i="455"/>
  <c r="E35" i="455"/>
  <c r="H35" i="455"/>
  <c r="I35" i="455"/>
  <c r="J35" i="455"/>
  <c r="K35" i="455"/>
  <c r="L35" i="455"/>
  <c r="D36" i="455"/>
  <c r="E36" i="455"/>
  <c r="H36" i="455"/>
  <c r="I36" i="455"/>
  <c r="J36" i="455"/>
  <c r="K36" i="455"/>
  <c r="L36" i="455" s="1"/>
  <c r="D37" i="455"/>
  <c r="E37" i="455"/>
  <c r="H37" i="455"/>
  <c r="I37" i="455"/>
  <c r="J37" i="455"/>
  <c r="K37" i="455"/>
  <c r="L37" i="455"/>
  <c r="B38" i="455"/>
  <c r="C38" i="455"/>
  <c r="D38" i="455" s="1"/>
  <c r="E38" i="455"/>
  <c r="F38" i="455"/>
  <c r="G38" i="455"/>
  <c r="H38" i="455" s="1"/>
  <c r="I38" i="455"/>
  <c r="J38" i="455"/>
  <c r="K38" i="455"/>
  <c r="L38" i="455" s="1"/>
  <c r="D39" i="455"/>
  <c r="E39" i="455"/>
  <c r="H39" i="455"/>
  <c r="I39" i="455"/>
  <c r="J39" i="455"/>
  <c r="K39" i="455"/>
  <c r="L39" i="455"/>
  <c r="D40" i="455"/>
  <c r="E40" i="455"/>
  <c r="H40" i="455"/>
  <c r="I40" i="455"/>
  <c r="J40" i="455"/>
  <c r="K40" i="455"/>
  <c r="L40" i="455" s="1"/>
  <c r="D41" i="455"/>
  <c r="E41" i="455"/>
  <c r="H41" i="455"/>
  <c r="I41" i="455"/>
  <c r="J41" i="455"/>
  <c r="K41" i="455"/>
  <c r="L41" i="455"/>
  <c r="D42" i="455"/>
  <c r="E42" i="455"/>
  <c r="H42" i="455"/>
  <c r="I42" i="455"/>
  <c r="J42" i="455"/>
  <c r="K42" i="455"/>
  <c r="L42" i="455" s="1"/>
  <c r="D43" i="455"/>
  <c r="E43" i="455"/>
  <c r="H43" i="455"/>
  <c r="I43" i="455"/>
  <c r="J43" i="455"/>
  <c r="K43" i="455"/>
  <c r="L43" i="455"/>
  <c r="D44" i="455"/>
  <c r="E44" i="455"/>
  <c r="H44" i="455"/>
  <c r="I44" i="455"/>
  <c r="J44" i="455"/>
  <c r="K44" i="455"/>
  <c r="L44" i="455" s="1"/>
  <c r="F4" i="454"/>
  <c r="G4" i="454"/>
  <c r="J4" i="454"/>
  <c r="K4" i="454"/>
  <c r="B7" i="454"/>
  <c r="C7" i="454"/>
  <c r="D7" i="454"/>
  <c r="F7" i="454"/>
  <c r="G7" i="454"/>
  <c r="H7" i="454"/>
  <c r="J7" i="454"/>
  <c r="K7" i="454"/>
  <c r="L7" i="454"/>
  <c r="D8" i="454"/>
  <c r="E8" i="454"/>
  <c r="H8" i="454"/>
  <c r="I8" i="454"/>
  <c r="J8" i="454"/>
  <c r="K8" i="454"/>
  <c r="L8" i="454" s="1"/>
  <c r="D9" i="454"/>
  <c r="E9" i="454"/>
  <c r="H9" i="454"/>
  <c r="I9" i="454"/>
  <c r="J9" i="454"/>
  <c r="K9" i="454"/>
  <c r="L9" i="454"/>
  <c r="D10" i="454"/>
  <c r="E10" i="454"/>
  <c r="H10" i="454"/>
  <c r="I10" i="454"/>
  <c r="J10" i="454"/>
  <c r="K10" i="454"/>
  <c r="L10" i="454" s="1"/>
  <c r="D11" i="454"/>
  <c r="E11" i="454"/>
  <c r="H11" i="454"/>
  <c r="I11" i="454"/>
  <c r="J11" i="454"/>
  <c r="K11" i="454"/>
  <c r="L11" i="454"/>
  <c r="D12" i="454"/>
  <c r="E12" i="454"/>
  <c r="H12" i="454"/>
  <c r="I12" i="454"/>
  <c r="J12" i="454"/>
  <c r="K12" i="454"/>
  <c r="L12" i="454" s="1"/>
  <c r="D13" i="454"/>
  <c r="E13" i="454"/>
  <c r="H13" i="454"/>
  <c r="I13" i="454"/>
  <c r="J13" i="454"/>
  <c r="K13" i="454"/>
  <c r="L13" i="454"/>
  <c r="D14" i="454"/>
  <c r="E14" i="454"/>
  <c r="H14" i="454"/>
  <c r="I14" i="454"/>
  <c r="J14" i="454"/>
  <c r="K14" i="454"/>
  <c r="L14" i="454" s="1"/>
  <c r="B16" i="454"/>
  <c r="C16" i="454"/>
  <c r="C15" i="454" s="1"/>
  <c r="E16" i="454"/>
  <c r="F16" i="454"/>
  <c r="G16" i="454"/>
  <c r="G15" i="454" s="1"/>
  <c r="G6" i="454" s="1"/>
  <c r="I16" i="454"/>
  <c r="J16" i="454"/>
  <c r="K16" i="454"/>
  <c r="L16" i="454" s="1"/>
  <c r="D17" i="454"/>
  <c r="E17" i="454"/>
  <c r="H17" i="454"/>
  <c r="I17" i="454"/>
  <c r="J17" i="454"/>
  <c r="K17" i="454"/>
  <c r="L17" i="454"/>
  <c r="D18" i="454"/>
  <c r="E18" i="454"/>
  <c r="H18" i="454"/>
  <c r="I18" i="454"/>
  <c r="J18" i="454"/>
  <c r="K18" i="454"/>
  <c r="L18" i="454" s="1"/>
  <c r="D19" i="454"/>
  <c r="E19" i="454"/>
  <c r="H19" i="454"/>
  <c r="I19" i="454"/>
  <c r="J19" i="454"/>
  <c r="K19" i="454"/>
  <c r="L19" i="454"/>
  <c r="D20" i="454"/>
  <c r="E20" i="454"/>
  <c r="H20" i="454"/>
  <c r="I20" i="454"/>
  <c r="J20" i="454"/>
  <c r="K20" i="454"/>
  <c r="L20" i="454" s="1"/>
  <c r="D21" i="454"/>
  <c r="E21" i="454"/>
  <c r="H21" i="454"/>
  <c r="I21" i="454"/>
  <c r="J21" i="454"/>
  <c r="K21" i="454"/>
  <c r="L21" i="454"/>
  <c r="D22" i="454"/>
  <c r="E22" i="454"/>
  <c r="H22" i="454"/>
  <c r="I22" i="454"/>
  <c r="J22" i="454"/>
  <c r="K22" i="454"/>
  <c r="L22" i="454" s="1"/>
  <c r="D23" i="454"/>
  <c r="E23" i="454"/>
  <c r="H23" i="454"/>
  <c r="I23" i="454"/>
  <c r="J23" i="454"/>
  <c r="K23" i="454"/>
  <c r="L23" i="454"/>
  <c r="D24" i="454"/>
  <c r="E24" i="454"/>
  <c r="H24" i="454"/>
  <c r="I24" i="454"/>
  <c r="J24" i="454"/>
  <c r="K24" i="454"/>
  <c r="L24" i="454" s="1"/>
  <c r="D25" i="454"/>
  <c r="E25" i="454"/>
  <c r="H25" i="454"/>
  <c r="I25" i="454"/>
  <c r="J25" i="454"/>
  <c r="K25" i="454"/>
  <c r="L25" i="454"/>
  <c r="D26" i="454"/>
  <c r="E26" i="454"/>
  <c r="H26" i="454"/>
  <c r="I26" i="454"/>
  <c r="J26" i="454"/>
  <c r="K26" i="454"/>
  <c r="L26" i="454" s="1"/>
  <c r="B27" i="454"/>
  <c r="E27" i="454" s="1"/>
  <c r="C27" i="454"/>
  <c r="D27" i="454"/>
  <c r="F27" i="454"/>
  <c r="I27" i="454" s="1"/>
  <c r="G27" i="454"/>
  <c r="H27" i="454"/>
  <c r="J27" i="454"/>
  <c r="K27" i="454"/>
  <c r="L27" i="454"/>
  <c r="D28" i="454"/>
  <c r="E28" i="454"/>
  <c r="H28" i="454"/>
  <c r="I28" i="454"/>
  <c r="J28" i="454"/>
  <c r="K28" i="454"/>
  <c r="L28" i="454" s="1"/>
  <c r="D29" i="454"/>
  <c r="E29" i="454"/>
  <c r="H29" i="454"/>
  <c r="I29" i="454"/>
  <c r="J29" i="454"/>
  <c r="K29" i="454"/>
  <c r="L29" i="454"/>
  <c r="D30" i="454"/>
  <c r="E30" i="454"/>
  <c r="H30" i="454"/>
  <c r="I30" i="454"/>
  <c r="J30" i="454"/>
  <c r="K30" i="454"/>
  <c r="L30" i="454" s="1"/>
  <c r="D31" i="454"/>
  <c r="E31" i="454"/>
  <c r="H31" i="454"/>
  <c r="I31" i="454"/>
  <c r="J31" i="454"/>
  <c r="K31" i="454"/>
  <c r="L31" i="454"/>
  <c r="D32" i="454"/>
  <c r="E32" i="454"/>
  <c r="H32" i="454"/>
  <c r="I32" i="454"/>
  <c r="J32" i="454"/>
  <c r="K32" i="454"/>
  <c r="L32" i="454" s="1"/>
  <c r="D33" i="454"/>
  <c r="E33" i="454"/>
  <c r="H33" i="454"/>
  <c r="I33" i="454"/>
  <c r="J33" i="454"/>
  <c r="K33" i="454"/>
  <c r="L33" i="454"/>
  <c r="D34" i="454"/>
  <c r="E34" i="454"/>
  <c r="H34" i="454"/>
  <c r="I34" i="454"/>
  <c r="J34" i="454"/>
  <c r="K34" i="454"/>
  <c r="L34" i="454" s="1"/>
  <c r="D35" i="454"/>
  <c r="E35" i="454"/>
  <c r="H35" i="454"/>
  <c r="I35" i="454"/>
  <c r="J35" i="454"/>
  <c r="K35" i="454"/>
  <c r="L35" i="454"/>
  <c r="D36" i="454"/>
  <c r="E36" i="454"/>
  <c r="H36" i="454"/>
  <c r="I36" i="454"/>
  <c r="J36" i="454"/>
  <c r="K36" i="454"/>
  <c r="L36" i="454" s="1"/>
  <c r="D37" i="454"/>
  <c r="E37" i="454"/>
  <c r="H37" i="454"/>
  <c r="I37" i="454"/>
  <c r="J37" i="454"/>
  <c r="K37" i="454"/>
  <c r="L37" i="454"/>
  <c r="B38" i="454"/>
  <c r="C38" i="454"/>
  <c r="D38" i="454" s="1"/>
  <c r="E38" i="454"/>
  <c r="F38" i="454"/>
  <c r="G38" i="454"/>
  <c r="H38" i="454" s="1"/>
  <c r="I38" i="454"/>
  <c r="J38" i="454"/>
  <c r="K38" i="454"/>
  <c r="L38" i="454" s="1"/>
  <c r="D39" i="454"/>
  <c r="E39" i="454"/>
  <c r="H39" i="454"/>
  <c r="I39" i="454"/>
  <c r="J39" i="454"/>
  <c r="K39" i="454"/>
  <c r="L39" i="454"/>
  <c r="D40" i="454"/>
  <c r="E40" i="454"/>
  <c r="H40" i="454"/>
  <c r="I40" i="454"/>
  <c r="J40" i="454"/>
  <c r="K40" i="454"/>
  <c r="L40" i="454" s="1"/>
  <c r="D41" i="454"/>
  <c r="E41" i="454"/>
  <c r="H41" i="454"/>
  <c r="I41" i="454"/>
  <c r="J41" i="454"/>
  <c r="K41" i="454"/>
  <c r="L41" i="454"/>
  <c r="D42" i="454"/>
  <c r="E42" i="454"/>
  <c r="H42" i="454"/>
  <c r="I42" i="454"/>
  <c r="J42" i="454"/>
  <c r="K42" i="454"/>
  <c r="L42" i="454" s="1"/>
  <c r="D43" i="454"/>
  <c r="E43" i="454"/>
  <c r="H43" i="454"/>
  <c r="I43" i="454"/>
  <c r="J43" i="454"/>
  <c r="K43" i="454"/>
  <c r="L43" i="454"/>
  <c r="D44" i="454"/>
  <c r="E44" i="454"/>
  <c r="H44" i="454"/>
  <c r="I44" i="454"/>
  <c r="J44" i="454"/>
  <c r="K44" i="454"/>
  <c r="L44" i="454" s="1"/>
  <c r="D45" i="454"/>
  <c r="E45" i="454"/>
  <c r="H45" i="454"/>
  <c r="I45" i="454"/>
  <c r="J45" i="454"/>
  <c r="K45" i="454"/>
  <c r="L45" i="454"/>
  <c r="F4" i="453"/>
  <c r="G4" i="453"/>
  <c r="J4" i="453"/>
  <c r="K4" i="453"/>
  <c r="B7" i="453"/>
  <c r="C7" i="453"/>
  <c r="D7" i="453"/>
  <c r="F7" i="453"/>
  <c r="G7" i="453"/>
  <c r="H7" i="453"/>
  <c r="J7" i="453"/>
  <c r="K7" i="453"/>
  <c r="L7" i="453"/>
  <c r="D8" i="453"/>
  <c r="E8" i="453"/>
  <c r="H8" i="453"/>
  <c r="I8" i="453"/>
  <c r="J8" i="453"/>
  <c r="K8" i="453"/>
  <c r="L8" i="453" s="1"/>
  <c r="D9" i="453"/>
  <c r="E9" i="453"/>
  <c r="H9" i="453"/>
  <c r="I9" i="453"/>
  <c r="J9" i="453"/>
  <c r="K9" i="453"/>
  <c r="L9" i="453"/>
  <c r="D10" i="453"/>
  <c r="E10" i="453"/>
  <c r="H10" i="453"/>
  <c r="I10" i="453"/>
  <c r="J10" i="453"/>
  <c r="K10" i="453"/>
  <c r="L10" i="453" s="1"/>
  <c r="D11" i="453"/>
  <c r="E11" i="453"/>
  <c r="H11" i="453"/>
  <c r="I11" i="453"/>
  <c r="J11" i="453"/>
  <c r="K11" i="453"/>
  <c r="L11" i="453"/>
  <c r="D12" i="453"/>
  <c r="E12" i="453"/>
  <c r="H12" i="453"/>
  <c r="I12" i="453"/>
  <c r="J12" i="453"/>
  <c r="K12" i="453"/>
  <c r="L12" i="453" s="1"/>
  <c r="D13" i="453"/>
  <c r="E13" i="453"/>
  <c r="H13" i="453"/>
  <c r="I13" i="453"/>
  <c r="J13" i="453"/>
  <c r="K13" i="453"/>
  <c r="L13" i="453"/>
  <c r="D14" i="453"/>
  <c r="E14" i="453"/>
  <c r="H14" i="453"/>
  <c r="I14" i="453"/>
  <c r="J14" i="453"/>
  <c r="K14" i="453"/>
  <c r="L14" i="453" s="1"/>
  <c r="B16" i="453"/>
  <c r="C16" i="453"/>
  <c r="C15" i="453" s="1"/>
  <c r="E16" i="453"/>
  <c r="F16" i="453"/>
  <c r="G16" i="453"/>
  <c r="G15" i="453" s="1"/>
  <c r="G6" i="453" s="1"/>
  <c r="I16" i="453"/>
  <c r="J16" i="453"/>
  <c r="K16" i="453"/>
  <c r="L16" i="453" s="1"/>
  <c r="D17" i="453"/>
  <c r="E17" i="453"/>
  <c r="H17" i="453"/>
  <c r="I17" i="453"/>
  <c r="J17" i="453"/>
  <c r="K17" i="453"/>
  <c r="L17" i="453"/>
  <c r="D18" i="453"/>
  <c r="E18" i="453"/>
  <c r="H18" i="453"/>
  <c r="I18" i="453"/>
  <c r="J18" i="453"/>
  <c r="K18" i="453"/>
  <c r="L18" i="453" s="1"/>
  <c r="D19" i="453"/>
  <c r="E19" i="453"/>
  <c r="H19" i="453"/>
  <c r="I19" i="453"/>
  <c r="J19" i="453"/>
  <c r="K19" i="453"/>
  <c r="L19" i="453"/>
  <c r="D20" i="453"/>
  <c r="E20" i="453"/>
  <c r="H20" i="453"/>
  <c r="I20" i="453"/>
  <c r="J20" i="453"/>
  <c r="K20" i="453"/>
  <c r="L20" i="453" s="1"/>
  <c r="D21" i="453"/>
  <c r="E21" i="453"/>
  <c r="H21" i="453"/>
  <c r="I21" i="453"/>
  <c r="J21" i="453"/>
  <c r="K21" i="453"/>
  <c r="L21" i="453"/>
  <c r="D22" i="453"/>
  <c r="E22" i="453"/>
  <c r="H22" i="453"/>
  <c r="I22" i="453"/>
  <c r="J22" i="453"/>
  <c r="K22" i="453"/>
  <c r="L22" i="453" s="1"/>
  <c r="D23" i="453"/>
  <c r="E23" i="453"/>
  <c r="H23" i="453"/>
  <c r="I23" i="453"/>
  <c r="J23" i="453"/>
  <c r="K23" i="453"/>
  <c r="L23" i="453"/>
  <c r="D24" i="453"/>
  <c r="E24" i="453"/>
  <c r="H24" i="453"/>
  <c r="I24" i="453"/>
  <c r="J24" i="453"/>
  <c r="K24" i="453"/>
  <c r="L24" i="453" s="1"/>
  <c r="D25" i="453"/>
  <c r="E25" i="453"/>
  <c r="H25" i="453"/>
  <c r="I25" i="453"/>
  <c r="J25" i="453"/>
  <c r="K25" i="453"/>
  <c r="L25" i="453"/>
  <c r="D26" i="453"/>
  <c r="E26" i="453"/>
  <c r="H26" i="453"/>
  <c r="I26" i="453"/>
  <c r="J26" i="453"/>
  <c r="K26" i="453"/>
  <c r="L26" i="453" s="1"/>
  <c r="B27" i="453"/>
  <c r="E27" i="453" s="1"/>
  <c r="C27" i="453"/>
  <c r="D27" i="453"/>
  <c r="F27" i="453"/>
  <c r="I27" i="453" s="1"/>
  <c r="G27" i="453"/>
  <c r="H27" i="453"/>
  <c r="J27" i="453"/>
  <c r="K27" i="453"/>
  <c r="L27" i="453"/>
  <c r="D28" i="453"/>
  <c r="E28" i="453"/>
  <c r="H28" i="453"/>
  <c r="I28" i="453"/>
  <c r="J28" i="453"/>
  <c r="K28" i="453"/>
  <c r="L28" i="453" s="1"/>
  <c r="D29" i="453"/>
  <c r="E29" i="453"/>
  <c r="H29" i="453"/>
  <c r="I29" i="453"/>
  <c r="J29" i="453"/>
  <c r="K29" i="453"/>
  <c r="L29" i="453"/>
  <c r="D30" i="453"/>
  <c r="E30" i="453"/>
  <c r="H30" i="453"/>
  <c r="I30" i="453"/>
  <c r="J30" i="453"/>
  <c r="K30" i="453"/>
  <c r="L30" i="453" s="1"/>
  <c r="D31" i="453"/>
  <c r="E31" i="453"/>
  <c r="H31" i="453"/>
  <c r="I31" i="453"/>
  <c r="J31" i="453"/>
  <c r="K31" i="453"/>
  <c r="L31" i="453"/>
  <c r="D32" i="453"/>
  <c r="E32" i="453"/>
  <c r="H32" i="453"/>
  <c r="I32" i="453"/>
  <c r="J32" i="453"/>
  <c r="K32" i="453"/>
  <c r="L32" i="453" s="1"/>
  <c r="D33" i="453"/>
  <c r="E33" i="453"/>
  <c r="H33" i="453"/>
  <c r="I33" i="453"/>
  <c r="J33" i="453"/>
  <c r="K33" i="453"/>
  <c r="L33" i="453"/>
  <c r="D34" i="453"/>
  <c r="E34" i="453"/>
  <c r="H34" i="453"/>
  <c r="I34" i="453"/>
  <c r="J34" i="453"/>
  <c r="K34" i="453"/>
  <c r="L34" i="453" s="1"/>
  <c r="D35" i="453"/>
  <c r="E35" i="453"/>
  <c r="H35" i="453"/>
  <c r="I35" i="453"/>
  <c r="J35" i="453"/>
  <c r="K35" i="453"/>
  <c r="L35" i="453"/>
  <c r="D36" i="453"/>
  <c r="E36" i="453"/>
  <c r="H36" i="453"/>
  <c r="I36" i="453"/>
  <c r="J36" i="453"/>
  <c r="K36" i="453"/>
  <c r="L36" i="453" s="1"/>
  <c r="D37" i="453"/>
  <c r="E37" i="453"/>
  <c r="H37" i="453"/>
  <c r="I37" i="453"/>
  <c r="J37" i="453"/>
  <c r="K37" i="453"/>
  <c r="L37" i="453"/>
  <c r="B38" i="453"/>
  <c r="C38" i="453"/>
  <c r="D38" i="453" s="1"/>
  <c r="E38" i="453"/>
  <c r="F38" i="453"/>
  <c r="G38" i="453"/>
  <c r="H38" i="453" s="1"/>
  <c r="I38" i="453"/>
  <c r="J38" i="453"/>
  <c r="K38" i="453"/>
  <c r="L38" i="453" s="1"/>
  <c r="D39" i="453"/>
  <c r="E39" i="453"/>
  <c r="H39" i="453"/>
  <c r="I39" i="453"/>
  <c r="J39" i="453"/>
  <c r="K39" i="453"/>
  <c r="L39" i="453"/>
  <c r="D40" i="453"/>
  <c r="E40" i="453"/>
  <c r="H40" i="453"/>
  <c r="I40" i="453"/>
  <c r="J40" i="453"/>
  <c r="K40" i="453"/>
  <c r="L40" i="453" s="1"/>
  <c r="D41" i="453"/>
  <c r="E41" i="453"/>
  <c r="H41" i="453"/>
  <c r="I41" i="453"/>
  <c r="J41" i="453"/>
  <c r="K41" i="453"/>
  <c r="L41" i="453"/>
  <c r="D42" i="453"/>
  <c r="E42" i="453"/>
  <c r="H42" i="453"/>
  <c r="I42" i="453"/>
  <c r="J42" i="453"/>
  <c r="K42" i="453"/>
  <c r="L42" i="453" s="1"/>
  <c r="D43" i="453"/>
  <c r="E43" i="453"/>
  <c r="H43" i="453"/>
  <c r="I43" i="453"/>
  <c r="J43" i="453"/>
  <c r="K43" i="453"/>
  <c r="L43" i="453"/>
  <c r="D44" i="453"/>
  <c r="E44" i="453"/>
  <c r="H44" i="453"/>
  <c r="I44" i="453"/>
  <c r="J44" i="453"/>
  <c r="K44" i="453"/>
  <c r="L44" i="453" s="1"/>
  <c r="B5" i="452"/>
  <c r="C5" i="452"/>
  <c r="D5" i="452" s="1"/>
  <c r="E5" i="452"/>
  <c r="D6" i="452"/>
  <c r="E6" i="452"/>
  <c r="D7" i="452"/>
  <c r="E7" i="452"/>
  <c r="D8" i="452"/>
  <c r="E8" i="452"/>
  <c r="D9" i="452"/>
  <c r="E9" i="452"/>
  <c r="D10" i="452"/>
  <c r="E10" i="452"/>
  <c r="D11" i="452"/>
  <c r="E11" i="452"/>
  <c r="D12" i="452"/>
  <c r="E12" i="452"/>
  <c r="B14" i="452"/>
  <c r="B13" i="452" s="1"/>
  <c r="C14" i="452"/>
  <c r="D14" i="452" s="1"/>
  <c r="E14" i="452"/>
  <c r="D15" i="452"/>
  <c r="E15" i="452"/>
  <c r="D16" i="452"/>
  <c r="E16" i="452"/>
  <c r="D17" i="452"/>
  <c r="E17" i="452"/>
  <c r="D18" i="452"/>
  <c r="E18" i="452"/>
  <c r="D19" i="452"/>
  <c r="E19" i="452"/>
  <c r="D20" i="452"/>
  <c r="E20" i="452"/>
  <c r="D21" i="452"/>
  <c r="E21" i="452"/>
  <c r="D22" i="452"/>
  <c r="E22" i="452"/>
  <c r="D23" i="452"/>
  <c r="E23" i="452"/>
  <c r="B24" i="452"/>
  <c r="C24" i="452"/>
  <c r="D24" i="452" s="1"/>
  <c r="E24" i="452"/>
  <c r="D25" i="452"/>
  <c r="E25" i="452"/>
  <c r="D26" i="452"/>
  <c r="E26" i="452"/>
  <c r="D27" i="452"/>
  <c r="E27" i="452"/>
  <c r="D28" i="452"/>
  <c r="E28" i="452"/>
  <c r="D29" i="452"/>
  <c r="E29" i="452"/>
  <c r="D30" i="452"/>
  <c r="E30" i="452"/>
  <c r="D31" i="452"/>
  <c r="E31" i="452"/>
  <c r="D32" i="452"/>
  <c r="E32" i="452"/>
  <c r="D33" i="452"/>
  <c r="E33" i="452"/>
  <c r="D34" i="452"/>
  <c r="E34" i="452"/>
  <c r="B35" i="452"/>
  <c r="C35" i="452"/>
  <c r="D35" i="452" s="1"/>
  <c r="E35" i="452"/>
  <c r="D36" i="452"/>
  <c r="E36" i="452"/>
  <c r="D37" i="452"/>
  <c r="E37" i="452"/>
  <c r="D38" i="452"/>
  <c r="E38" i="452"/>
  <c r="D39" i="452"/>
  <c r="E39" i="452"/>
  <c r="D40" i="452"/>
  <c r="E40" i="452"/>
  <c r="D41" i="452"/>
  <c r="E41" i="452"/>
  <c r="F4" i="451"/>
  <c r="G4" i="451"/>
  <c r="J4" i="451"/>
  <c r="K4" i="451"/>
  <c r="B7" i="451"/>
  <c r="C7" i="451"/>
  <c r="D7" i="451"/>
  <c r="F7" i="451"/>
  <c r="G7" i="451"/>
  <c r="H7" i="451"/>
  <c r="J7" i="451"/>
  <c r="K7" i="451"/>
  <c r="L7" i="451"/>
  <c r="D8" i="451"/>
  <c r="E8" i="451"/>
  <c r="H8" i="451"/>
  <c r="I8" i="451"/>
  <c r="J8" i="451"/>
  <c r="K8" i="451"/>
  <c r="L8" i="451" s="1"/>
  <c r="D9" i="451"/>
  <c r="E9" i="451"/>
  <c r="H9" i="451"/>
  <c r="I9" i="451"/>
  <c r="J9" i="451"/>
  <c r="K9" i="451"/>
  <c r="L9" i="451"/>
  <c r="D10" i="451"/>
  <c r="E10" i="451"/>
  <c r="H10" i="451"/>
  <c r="I10" i="451"/>
  <c r="J10" i="451"/>
  <c r="K10" i="451"/>
  <c r="L10" i="451" s="1"/>
  <c r="D11" i="451"/>
  <c r="E11" i="451"/>
  <c r="H11" i="451"/>
  <c r="I11" i="451"/>
  <c r="J11" i="451"/>
  <c r="K11" i="451"/>
  <c r="L11" i="451"/>
  <c r="D12" i="451"/>
  <c r="E12" i="451"/>
  <c r="H12" i="451"/>
  <c r="I12" i="451"/>
  <c r="J12" i="451"/>
  <c r="K12" i="451"/>
  <c r="L12" i="451" s="1"/>
  <c r="D13" i="451"/>
  <c r="E13" i="451"/>
  <c r="H13" i="451"/>
  <c r="I13" i="451"/>
  <c r="J13" i="451"/>
  <c r="K13" i="451"/>
  <c r="L13" i="451"/>
  <c r="D14" i="451"/>
  <c r="E14" i="451"/>
  <c r="H14" i="451"/>
  <c r="I14" i="451"/>
  <c r="J14" i="451"/>
  <c r="K14" i="451"/>
  <c r="L14" i="451" s="1"/>
  <c r="B16" i="451"/>
  <c r="C16" i="451"/>
  <c r="C15" i="451" s="1"/>
  <c r="E16" i="451"/>
  <c r="F16" i="451"/>
  <c r="G16" i="451"/>
  <c r="G15" i="451" s="1"/>
  <c r="G6" i="451" s="1"/>
  <c r="I16" i="451"/>
  <c r="J16" i="451"/>
  <c r="K16" i="451"/>
  <c r="L16" i="451" s="1"/>
  <c r="D17" i="451"/>
  <c r="E17" i="451"/>
  <c r="H17" i="451"/>
  <c r="I17" i="451"/>
  <c r="J17" i="451"/>
  <c r="K17" i="451"/>
  <c r="L17" i="451"/>
  <c r="D18" i="451"/>
  <c r="E18" i="451"/>
  <c r="H18" i="451"/>
  <c r="I18" i="451"/>
  <c r="J18" i="451"/>
  <c r="K18" i="451"/>
  <c r="L18" i="451" s="1"/>
  <c r="D19" i="451"/>
  <c r="E19" i="451"/>
  <c r="H19" i="451"/>
  <c r="I19" i="451"/>
  <c r="J19" i="451"/>
  <c r="K19" i="451"/>
  <c r="L19" i="451"/>
  <c r="D20" i="451"/>
  <c r="E20" i="451"/>
  <c r="H20" i="451"/>
  <c r="I20" i="451"/>
  <c r="J20" i="451"/>
  <c r="K20" i="451"/>
  <c r="L20" i="451" s="1"/>
  <c r="D21" i="451"/>
  <c r="E21" i="451"/>
  <c r="H21" i="451"/>
  <c r="I21" i="451"/>
  <c r="J21" i="451"/>
  <c r="K21" i="451"/>
  <c r="L21" i="451"/>
  <c r="D22" i="451"/>
  <c r="E22" i="451"/>
  <c r="H22" i="451"/>
  <c r="I22" i="451"/>
  <c r="J22" i="451"/>
  <c r="K22" i="451"/>
  <c r="L22" i="451" s="1"/>
  <c r="D23" i="451"/>
  <c r="E23" i="451"/>
  <c r="H23" i="451"/>
  <c r="I23" i="451"/>
  <c r="J23" i="451"/>
  <c r="K23" i="451"/>
  <c r="L23" i="451"/>
  <c r="D24" i="451"/>
  <c r="E24" i="451"/>
  <c r="H24" i="451"/>
  <c r="I24" i="451"/>
  <c r="J24" i="451"/>
  <c r="K24" i="451"/>
  <c r="L24" i="451" s="1"/>
  <c r="D25" i="451"/>
  <c r="E25" i="451"/>
  <c r="H25" i="451"/>
  <c r="I25" i="451"/>
  <c r="J25" i="451"/>
  <c r="K25" i="451"/>
  <c r="L25" i="451"/>
  <c r="D26" i="451"/>
  <c r="E26" i="451"/>
  <c r="H26" i="451"/>
  <c r="I26" i="451"/>
  <c r="J26" i="451"/>
  <c r="K26" i="451"/>
  <c r="L26" i="451" s="1"/>
  <c r="B27" i="451"/>
  <c r="E27" i="451" s="1"/>
  <c r="C27" i="451"/>
  <c r="D27" i="451"/>
  <c r="F27" i="451"/>
  <c r="I27" i="451" s="1"/>
  <c r="G27" i="451"/>
  <c r="H27" i="451"/>
  <c r="J27" i="451"/>
  <c r="K27" i="451"/>
  <c r="L27" i="451"/>
  <c r="D28" i="451"/>
  <c r="E28" i="451"/>
  <c r="H28" i="451"/>
  <c r="I28" i="451"/>
  <c r="J28" i="451"/>
  <c r="K28" i="451"/>
  <c r="L28" i="451" s="1"/>
  <c r="D29" i="451"/>
  <c r="E29" i="451"/>
  <c r="H29" i="451"/>
  <c r="I29" i="451"/>
  <c r="J29" i="451"/>
  <c r="K29" i="451"/>
  <c r="L29" i="451"/>
  <c r="D30" i="451"/>
  <c r="E30" i="451"/>
  <c r="H30" i="451"/>
  <c r="I30" i="451"/>
  <c r="J30" i="451"/>
  <c r="K30" i="451"/>
  <c r="L30" i="451" s="1"/>
  <c r="D31" i="451"/>
  <c r="E31" i="451"/>
  <c r="H31" i="451"/>
  <c r="I31" i="451"/>
  <c r="J31" i="451"/>
  <c r="K31" i="451"/>
  <c r="L31" i="451"/>
  <c r="D32" i="451"/>
  <c r="E32" i="451"/>
  <c r="H32" i="451"/>
  <c r="I32" i="451"/>
  <c r="J32" i="451"/>
  <c r="K32" i="451"/>
  <c r="L32" i="451" s="1"/>
  <c r="D33" i="451"/>
  <c r="E33" i="451"/>
  <c r="H33" i="451"/>
  <c r="I33" i="451"/>
  <c r="J33" i="451"/>
  <c r="K33" i="451"/>
  <c r="L33" i="451"/>
  <c r="D34" i="451"/>
  <c r="E34" i="451"/>
  <c r="H34" i="451"/>
  <c r="I34" i="451"/>
  <c r="J34" i="451"/>
  <c r="K34" i="451"/>
  <c r="L34" i="451" s="1"/>
  <c r="D35" i="451"/>
  <c r="E35" i="451"/>
  <c r="H35" i="451"/>
  <c r="I35" i="451"/>
  <c r="J35" i="451"/>
  <c r="K35" i="451"/>
  <c r="L35" i="451"/>
  <c r="D36" i="451"/>
  <c r="E36" i="451"/>
  <c r="H36" i="451"/>
  <c r="I36" i="451"/>
  <c r="J36" i="451"/>
  <c r="K36" i="451"/>
  <c r="L36" i="451" s="1"/>
  <c r="D37" i="451"/>
  <c r="E37" i="451"/>
  <c r="H37" i="451"/>
  <c r="I37" i="451"/>
  <c r="J37" i="451"/>
  <c r="K37" i="451"/>
  <c r="L37" i="451"/>
  <c r="B38" i="451"/>
  <c r="C38" i="451"/>
  <c r="D38" i="451" s="1"/>
  <c r="E38" i="451"/>
  <c r="F38" i="451"/>
  <c r="G38" i="451"/>
  <c r="H38" i="451" s="1"/>
  <c r="I38" i="451"/>
  <c r="J38" i="451"/>
  <c r="K38" i="451"/>
  <c r="L38" i="451" s="1"/>
  <c r="D39" i="451"/>
  <c r="E39" i="451"/>
  <c r="H39" i="451"/>
  <c r="I39" i="451"/>
  <c r="J39" i="451"/>
  <c r="K39" i="451"/>
  <c r="L39" i="451"/>
  <c r="D40" i="451"/>
  <c r="E40" i="451"/>
  <c r="H40" i="451"/>
  <c r="I40" i="451"/>
  <c r="J40" i="451"/>
  <c r="K40" i="451"/>
  <c r="L40" i="451" s="1"/>
  <c r="D41" i="451"/>
  <c r="E41" i="451"/>
  <c r="H41" i="451"/>
  <c r="I41" i="451"/>
  <c r="J41" i="451"/>
  <c r="K41" i="451"/>
  <c r="L41" i="451"/>
  <c r="D42" i="451"/>
  <c r="E42" i="451"/>
  <c r="H42" i="451"/>
  <c r="I42" i="451"/>
  <c r="J42" i="451"/>
  <c r="K42" i="451"/>
  <c r="L42" i="451" s="1"/>
  <c r="D43" i="451"/>
  <c r="E43" i="451"/>
  <c r="H43" i="451"/>
  <c r="I43" i="451"/>
  <c r="J43" i="451"/>
  <c r="K43" i="451"/>
  <c r="L43" i="451"/>
  <c r="D44" i="451"/>
  <c r="E44" i="451"/>
  <c r="H44" i="451"/>
  <c r="I44" i="451"/>
  <c r="J44" i="451"/>
  <c r="K44" i="451"/>
  <c r="L44" i="451" s="1"/>
  <c r="E7" i="502" l="1"/>
  <c r="B6" i="502"/>
  <c r="I7" i="502"/>
  <c r="J7" i="502"/>
  <c r="L7" i="502" s="1"/>
  <c r="E8" i="502"/>
  <c r="K8" i="502"/>
  <c r="L8" i="502" s="1"/>
  <c r="L10" i="502"/>
  <c r="L14" i="502"/>
  <c r="L18" i="502"/>
  <c r="E18" i="502"/>
  <c r="L20" i="502"/>
  <c r="L24" i="502"/>
  <c r="L28" i="502"/>
  <c r="D33" i="502"/>
  <c r="H33" i="502"/>
  <c r="J33" i="502"/>
  <c r="L33" i="502" s="1"/>
  <c r="E44" i="502"/>
  <c r="D55" i="502"/>
  <c r="H55" i="502"/>
  <c r="J55" i="502"/>
  <c r="L55" i="502" s="1"/>
  <c r="D8" i="502"/>
  <c r="D18" i="502"/>
  <c r="B32" i="502"/>
  <c r="F32" i="502"/>
  <c r="D44" i="502"/>
  <c r="E7" i="501"/>
  <c r="B6" i="501"/>
  <c r="I7" i="501"/>
  <c r="J7" i="501"/>
  <c r="L7" i="501" s="1"/>
  <c r="E8" i="501"/>
  <c r="K8" i="501"/>
  <c r="L8" i="501" s="1"/>
  <c r="L10" i="501"/>
  <c r="L14" i="501"/>
  <c r="L18" i="501"/>
  <c r="E18" i="501"/>
  <c r="L20" i="501"/>
  <c r="L24" i="501"/>
  <c r="L28" i="501"/>
  <c r="D33" i="501"/>
  <c r="H33" i="501"/>
  <c r="J33" i="501"/>
  <c r="L33" i="501" s="1"/>
  <c r="E44" i="501"/>
  <c r="D55" i="501"/>
  <c r="H55" i="501"/>
  <c r="J55" i="501"/>
  <c r="L55" i="501" s="1"/>
  <c r="D8" i="501"/>
  <c r="D18" i="501"/>
  <c r="B32" i="501"/>
  <c r="F32" i="501"/>
  <c r="D44" i="501"/>
  <c r="I7" i="500"/>
  <c r="F6" i="500"/>
  <c r="H7" i="500"/>
  <c r="E17" i="500"/>
  <c r="B16" i="500"/>
  <c r="J17" i="500"/>
  <c r="L17" i="500" s="1"/>
  <c r="D17" i="500"/>
  <c r="E7" i="500"/>
  <c r="B6" i="500"/>
  <c r="D7" i="500"/>
  <c r="J7" i="500"/>
  <c r="L7" i="500" s="1"/>
  <c r="L8" i="500"/>
  <c r="L12" i="500"/>
  <c r="I17" i="500"/>
  <c r="F16" i="500"/>
  <c r="H17" i="500"/>
  <c r="E28" i="500"/>
  <c r="D39" i="500"/>
  <c r="H39" i="500"/>
  <c r="J39" i="500"/>
  <c r="L39" i="500" s="1"/>
  <c r="D47" i="500"/>
  <c r="H47" i="500"/>
  <c r="J47" i="500"/>
  <c r="L47" i="500" s="1"/>
  <c r="D28" i="500"/>
  <c r="C6" i="499"/>
  <c r="E6" i="499" s="1"/>
  <c r="G6" i="499"/>
  <c r="H6" i="499" s="1"/>
  <c r="D7" i="499"/>
  <c r="C16" i="499"/>
  <c r="E16" i="499"/>
  <c r="G16" i="499"/>
  <c r="H16" i="499" s="1"/>
  <c r="I16" i="499"/>
  <c r="D17" i="499"/>
  <c r="E28" i="499"/>
  <c r="I28" i="499"/>
  <c r="D39" i="499"/>
  <c r="D47" i="499"/>
  <c r="H47" i="499"/>
  <c r="J47" i="499"/>
  <c r="L47" i="499" s="1"/>
  <c r="D6" i="499"/>
  <c r="E7" i="499"/>
  <c r="D16" i="499"/>
  <c r="E17" i="499"/>
  <c r="D28" i="499"/>
  <c r="E39" i="499"/>
  <c r="E8" i="498"/>
  <c r="B7" i="498"/>
  <c r="D8" i="498"/>
  <c r="J8" i="498"/>
  <c r="L8" i="498" s="1"/>
  <c r="K17" i="498"/>
  <c r="L17" i="498" s="1"/>
  <c r="C6" i="498"/>
  <c r="G7" i="498"/>
  <c r="G6" i="498" s="1"/>
  <c r="K7" i="498"/>
  <c r="I8" i="498"/>
  <c r="F7" i="498"/>
  <c r="H8" i="498"/>
  <c r="L11" i="498"/>
  <c r="L15" i="498"/>
  <c r="H17" i="498"/>
  <c r="L21" i="498"/>
  <c r="L25" i="498"/>
  <c r="L29" i="498"/>
  <c r="D32" i="498"/>
  <c r="H32" i="498"/>
  <c r="J32" i="498"/>
  <c r="L32" i="498" s="1"/>
  <c r="E43" i="498"/>
  <c r="D54" i="498"/>
  <c r="H54" i="498"/>
  <c r="J54" i="498"/>
  <c r="L54" i="498" s="1"/>
  <c r="D17" i="498"/>
  <c r="B31" i="498"/>
  <c r="F31" i="498"/>
  <c r="D43" i="498"/>
  <c r="I7" i="497"/>
  <c r="H7" i="497"/>
  <c r="E17" i="497"/>
  <c r="B16" i="497"/>
  <c r="J17" i="497"/>
  <c r="L17" i="497" s="1"/>
  <c r="D17" i="497"/>
  <c r="E7" i="497"/>
  <c r="B6" i="497"/>
  <c r="D7" i="497"/>
  <c r="J7" i="497"/>
  <c r="L7" i="497" s="1"/>
  <c r="L8" i="497"/>
  <c r="L12" i="497"/>
  <c r="I17" i="497"/>
  <c r="F16" i="497"/>
  <c r="F6" i="497" s="1"/>
  <c r="H17" i="497"/>
  <c r="E28" i="497"/>
  <c r="D39" i="497"/>
  <c r="H39" i="497"/>
  <c r="J39" i="497"/>
  <c r="L39" i="497" s="1"/>
  <c r="D47" i="497"/>
  <c r="H47" i="497"/>
  <c r="J47" i="497"/>
  <c r="L47" i="497" s="1"/>
  <c r="D28" i="497"/>
  <c r="I7" i="496"/>
  <c r="F6" i="496"/>
  <c r="H7" i="496"/>
  <c r="E17" i="496"/>
  <c r="B16" i="496"/>
  <c r="J17" i="496"/>
  <c r="L17" i="496" s="1"/>
  <c r="D17" i="496"/>
  <c r="E7" i="496"/>
  <c r="B6" i="496"/>
  <c r="D7" i="496"/>
  <c r="J7" i="496"/>
  <c r="L7" i="496" s="1"/>
  <c r="L8" i="496"/>
  <c r="L12" i="496"/>
  <c r="I17" i="496"/>
  <c r="F16" i="496"/>
  <c r="H17" i="496"/>
  <c r="E28" i="496"/>
  <c r="D39" i="496"/>
  <c r="H39" i="496"/>
  <c r="J39" i="496"/>
  <c r="L39" i="496" s="1"/>
  <c r="D47" i="496"/>
  <c r="H47" i="496"/>
  <c r="J47" i="496"/>
  <c r="L47" i="496" s="1"/>
  <c r="D28" i="496"/>
  <c r="I7" i="495"/>
  <c r="F6" i="495"/>
  <c r="H7" i="495"/>
  <c r="E17" i="495"/>
  <c r="B16" i="495"/>
  <c r="J17" i="495"/>
  <c r="L17" i="495" s="1"/>
  <c r="D17" i="495"/>
  <c r="E7" i="495"/>
  <c r="B6" i="495"/>
  <c r="D7" i="495"/>
  <c r="J7" i="495"/>
  <c r="L7" i="495" s="1"/>
  <c r="L8" i="495"/>
  <c r="L12" i="495"/>
  <c r="I17" i="495"/>
  <c r="F16" i="495"/>
  <c r="H17" i="495"/>
  <c r="E28" i="495"/>
  <c r="D39" i="495"/>
  <c r="H39" i="495"/>
  <c r="J39" i="495"/>
  <c r="L39" i="495" s="1"/>
  <c r="D47" i="495"/>
  <c r="H47" i="495"/>
  <c r="J47" i="495"/>
  <c r="L47" i="495" s="1"/>
  <c r="D28" i="495"/>
  <c r="D7" i="494"/>
  <c r="H7" i="494"/>
  <c r="J7" i="494"/>
  <c r="L7" i="494" s="1"/>
  <c r="D17" i="494"/>
  <c r="H17" i="494"/>
  <c r="J17" i="494"/>
  <c r="L17" i="494" s="1"/>
  <c r="E28" i="494"/>
  <c r="D39" i="494"/>
  <c r="H39" i="494"/>
  <c r="J39" i="494"/>
  <c r="L39" i="494" s="1"/>
  <c r="B16" i="494"/>
  <c r="F16" i="494"/>
  <c r="D28" i="494"/>
  <c r="D7" i="493"/>
  <c r="C16" i="493"/>
  <c r="G16" i="493"/>
  <c r="G6" i="493" s="1"/>
  <c r="D17" i="493"/>
  <c r="E28" i="493"/>
  <c r="I28" i="493"/>
  <c r="D39" i="493"/>
  <c r="H39" i="493"/>
  <c r="J39" i="493"/>
  <c r="L39" i="493" s="1"/>
  <c r="E7" i="493"/>
  <c r="D16" i="493"/>
  <c r="E17" i="493"/>
  <c r="D28" i="493"/>
  <c r="I7" i="492"/>
  <c r="F6" i="492"/>
  <c r="H7" i="492"/>
  <c r="E17" i="492"/>
  <c r="B16" i="492"/>
  <c r="J17" i="492"/>
  <c r="L17" i="492" s="1"/>
  <c r="D17" i="492"/>
  <c r="E7" i="492"/>
  <c r="B6" i="492"/>
  <c r="D7" i="492"/>
  <c r="J7" i="492"/>
  <c r="L7" i="492" s="1"/>
  <c r="L8" i="492"/>
  <c r="L12" i="492"/>
  <c r="I17" i="492"/>
  <c r="F16" i="492"/>
  <c r="H17" i="492"/>
  <c r="E28" i="492"/>
  <c r="D39" i="492"/>
  <c r="H39" i="492"/>
  <c r="J39" i="492"/>
  <c r="L39" i="492" s="1"/>
  <c r="D47" i="492"/>
  <c r="H47" i="492"/>
  <c r="J47" i="492"/>
  <c r="L47" i="492" s="1"/>
  <c r="D28" i="492"/>
  <c r="E7" i="491"/>
  <c r="I7" i="491"/>
  <c r="K7" i="491"/>
  <c r="L7" i="491" s="1"/>
  <c r="D16" i="491"/>
  <c r="H16" i="491"/>
  <c r="J16" i="491"/>
  <c r="L16" i="491" s="1"/>
  <c r="E27" i="491"/>
  <c r="D38" i="491"/>
  <c r="H38" i="491"/>
  <c r="J38" i="491"/>
  <c r="L38" i="491" s="1"/>
  <c r="D7" i="491"/>
  <c r="B15" i="491"/>
  <c r="F15" i="491"/>
  <c r="D27" i="491"/>
  <c r="E7" i="490"/>
  <c r="I7" i="490"/>
  <c r="K7" i="490"/>
  <c r="L7" i="490" s="1"/>
  <c r="D16" i="490"/>
  <c r="H16" i="490"/>
  <c r="J16" i="490"/>
  <c r="L16" i="490" s="1"/>
  <c r="E27" i="490"/>
  <c r="D38" i="490"/>
  <c r="H38" i="490"/>
  <c r="J38" i="490"/>
  <c r="L38" i="490" s="1"/>
  <c r="D7" i="490"/>
  <c r="B15" i="490"/>
  <c r="F15" i="490"/>
  <c r="D27" i="490"/>
  <c r="D7" i="489"/>
  <c r="H7" i="489"/>
  <c r="J7" i="489"/>
  <c r="L7" i="489" s="1"/>
  <c r="D17" i="489"/>
  <c r="H17" i="489"/>
  <c r="J17" i="489"/>
  <c r="L17" i="489" s="1"/>
  <c r="E28" i="489"/>
  <c r="D39" i="489"/>
  <c r="H39" i="489"/>
  <c r="J39" i="489"/>
  <c r="L39" i="489" s="1"/>
  <c r="B16" i="489"/>
  <c r="F16" i="489"/>
  <c r="D28" i="489"/>
  <c r="E7" i="488"/>
  <c r="B6" i="488"/>
  <c r="I7" i="488"/>
  <c r="J7" i="488"/>
  <c r="L7" i="488" s="1"/>
  <c r="E8" i="488"/>
  <c r="K8" i="488"/>
  <c r="L8" i="488" s="1"/>
  <c r="L10" i="488"/>
  <c r="L14" i="488"/>
  <c r="L18" i="488"/>
  <c r="E18" i="488"/>
  <c r="L20" i="488"/>
  <c r="L24" i="488"/>
  <c r="L28" i="488"/>
  <c r="D33" i="488"/>
  <c r="H33" i="488"/>
  <c r="J33" i="488"/>
  <c r="L33" i="488" s="1"/>
  <c r="E44" i="488"/>
  <c r="D55" i="488"/>
  <c r="H55" i="488"/>
  <c r="J55" i="488"/>
  <c r="L55" i="488" s="1"/>
  <c r="D8" i="488"/>
  <c r="D18" i="488"/>
  <c r="B32" i="488"/>
  <c r="F32" i="488"/>
  <c r="D44" i="488"/>
  <c r="J16" i="465"/>
  <c r="B6" i="465"/>
  <c r="G16" i="465"/>
  <c r="G6" i="465" s="1"/>
  <c r="I6" i="465" s="1"/>
  <c r="C16" i="465"/>
  <c r="I17" i="465"/>
  <c r="E17" i="465"/>
  <c r="I7" i="465"/>
  <c r="E7" i="465"/>
  <c r="J16" i="464"/>
  <c r="H6" i="464"/>
  <c r="H16" i="464"/>
  <c r="B6" i="464"/>
  <c r="G16" i="464"/>
  <c r="G6" i="464" s="1"/>
  <c r="I6" i="464" s="1"/>
  <c r="C16" i="464"/>
  <c r="I17" i="464"/>
  <c r="E17" i="464"/>
  <c r="I7" i="464"/>
  <c r="E7" i="464"/>
  <c r="D16" i="463"/>
  <c r="J16" i="463"/>
  <c r="E16" i="463"/>
  <c r="B6" i="463"/>
  <c r="G16" i="463"/>
  <c r="G6" i="463" s="1"/>
  <c r="H6" i="463" s="1"/>
  <c r="C16" i="463"/>
  <c r="I17" i="463"/>
  <c r="E17" i="463"/>
  <c r="I7" i="463"/>
  <c r="E7" i="463"/>
  <c r="K15" i="459"/>
  <c r="C6" i="459"/>
  <c r="K6" i="459" s="1"/>
  <c r="F15" i="459"/>
  <c r="B15" i="459"/>
  <c r="H16" i="459"/>
  <c r="D16" i="459"/>
  <c r="I7" i="459"/>
  <c r="E7" i="459"/>
  <c r="K15" i="458"/>
  <c r="C6" i="458"/>
  <c r="K6" i="458" s="1"/>
  <c r="F15" i="458"/>
  <c r="B15" i="458"/>
  <c r="H16" i="458"/>
  <c r="D16" i="458"/>
  <c r="I7" i="458"/>
  <c r="E7" i="458"/>
  <c r="K15" i="457"/>
  <c r="C6" i="457"/>
  <c r="K6" i="457" s="1"/>
  <c r="F15" i="457"/>
  <c r="B15" i="457"/>
  <c r="H16" i="457"/>
  <c r="D16" i="457"/>
  <c r="I7" i="457"/>
  <c r="E7" i="457"/>
  <c r="K15" i="456"/>
  <c r="C6" i="456"/>
  <c r="K6" i="456" s="1"/>
  <c r="F15" i="456"/>
  <c r="B15" i="456"/>
  <c r="H16" i="456"/>
  <c r="D16" i="456"/>
  <c r="I7" i="456"/>
  <c r="E7" i="456"/>
  <c r="K15" i="455"/>
  <c r="C6" i="455"/>
  <c r="K6" i="455" s="1"/>
  <c r="F15" i="455"/>
  <c r="B15" i="455"/>
  <c r="H16" i="455"/>
  <c r="D16" i="455"/>
  <c r="I7" i="455"/>
  <c r="E7" i="455"/>
  <c r="K15" i="454"/>
  <c r="C6" i="454"/>
  <c r="K6" i="454" s="1"/>
  <c r="F15" i="454"/>
  <c r="B15" i="454"/>
  <c r="H16" i="454"/>
  <c r="D16" i="454"/>
  <c r="I7" i="454"/>
  <c r="E7" i="454"/>
  <c r="K15" i="453"/>
  <c r="C6" i="453"/>
  <c r="K6" i="453" s="1"/>
  <c r="F15" i="453"/>
  <c r="B15" i="453"/>
  <c r="H16" i="453"/>
  <c r="D16" i="453"/>
  <c r="I7" i="453"/>
  <c r="E7" i="453"/>
  <c r="B4" i="452"/>
  <c r="C13" i="452"/>
  <c r="D13" i="452" s="1"/>
  <c r="K15" i="451"/>
  <c r="C6" i="451"/>
  <c r="K6" i="451" s="1"/>
  <c r="F15" i="451"/>
  <c r="B15" i="451"/>
  <c r="H16" i="451"/>
  <c r="D16" i="451"/>
  <c r="I7" i="451"/>
  <c r="E7" i="451"/>
  <c r="H32" i="502" l="1"/>
  <c r="I32" i="502"/>
  <c r="F6" i="502"/>
  <c r="J6" i="502"/>
  <c r="L6" i="502" s="1"/>
  <c r="D6" i="502"/>
  <c r="E6" i="502"/>
  <c r="J32" i="502"/>
  <c r="L32" i="502" s="1"/>
  <c r="D32" i="502"/>
  <c r="E32" i="502"/>
  <c r="H32" i="501"/>
  <c r="I32" i="501"/>
  <c r="F6" i="501"/>
  <c r="J6" i="501"/>
  <c r="L6" i="501" s="1"/>
  <c r="D6" i="501"/>
  <c r="E6" i="501"/>
  <c r="J32" i="501"/>
  <c r="L32" i="501" s="1"/>
  <c r="D32" i="501"/>
  <c r="E32" i="501"/>
  <c r="H6" i="500"/>
  <c r="I6" i="500"/>
  <c r="H16" i="500"/>
  <c r="I16" i="500"/>
  <c r="J6" i="500"/>
  <c r="L6" i="500" s="1"/>
  <c r="D6" i="500"/>
  <c r="E6" i="500"/>
  <c r="J16" i="500"/>
  <c r="L16" i="500" s="1"/>
  <c r="D16" i="500"/>
  <c r="E16" i="500"/>
  <c r="K16" i="499"/>
  <c r="L16" i="499" s="1"/>
  <c r="I6" i="499"/>
  <c r="K6" i="499"/>
  <c r="L6" i="499" s="1"/>
  <c r="H31" i="498"/>
  <c r="I31" i="498"/>
  <c r="J7" i="498"/>
  <c r="L7" i="498" s="1"/>
  <c r="D7" i="498"/>
  <c r="B6" i="498"/>
  <c r="E7" i="498"/>
  <c r="J31" i="498"/>
  <c r="L31" i="498" s="1"/>
  <c r="D31" i="498"/>
  <c r="E31" i="498"/>
  <c r="H7" i="498"/>
  <c r="F6" i="498"/>
  <c r="I7" i="498"/>
  <c r="K6" i="498"/>
  <c r="H6" i="497"/>
  <c r="I6" i="497"/>
  <c r="H16" i="497"/>
  <c r="I16" i="497"/>
  <c r="J6" i="497"/>
  <c r="L6" i="497" s="1"/>
  <c r="D6" i="497"/>
  <c r="E6" i="497"/>
  <c r="J16" i="497"/>
  <c r="L16" i="497" s="1"/>
  <c r="D16" i="497"/>
  <c r="E16" i="497"/>
  <c r="H6" i="496"/>
  <c r="I6" i="496"/>
  <c r="H16" i="496"/>
  <c r="I16" i="496"/>
  <c r="J6" i="496"/>
  <c r="L6" i="496" s="1"/>
  <c r="D6" i="496"/>
  <c r="E6" i="496"/>
  <c r="J16" i="496"/>
  <c r="L16" i="496" s="1"/>
  <c r="D16" i="496"/>
  <c r="E16" i="496"/>
  <c r="H6" i="495"/>
  <c r="I6" i="495"/>
  <c r="H16" i="495"/>
  <c r="I16" i="495"/>
  <c r="J6" i="495"/>
  <c r="L6" i="495" s="1"/>
  <c r="D6" i="495"/>
  <c r="E6" i="495"/>
  <c r="J16" i="495"/>
  <c r="L16" i="495" s="1"/>
  <c r="D16" i="495"/>
  <c r="E16" i="495"/>
  <c r="H16" i="494"/>
  <c r="I16" i="494"/>
  <c r="F6" i="494"/>
  <c r="J16" i="494"/>
  <c r="L16" i="494" s="1"/>
  <c r="D16" i="494"/>
  <c r="E16" i="494"/>
  <c r="B6" i="494"/>
  <c r="H6" i="493"/>
  <c r="I6" i="493"/>
  <c r="K16" i="493"/>
  <c r="L16" i="493" s="1"/>
  <c r="H16" i="493"/>
  <c r="I16" i="493"/>
  <c r="E16" i="493"/>
  <c r="C6" i="493"/>
  <c r="H6" i="492"/>
  <c r="I6" i="492"/>
  <c r="H16" i="492"/>
  <c r="I16" i="492"/>
  <c r="J6" i="492"/>
  <c r="L6" i="492" s="1"/>
  <c r="D6" i="492"/>
  <c r="E6" i="492"/>
  <c r="J16" i="492"/>
  <c r="L16" i="492" s="1"/>
  <c r="D16" i="492"/>
  <c r="E16" i="492"/>
  <c r="H15" i="491"/>
  <c r="I15" i="491"/>
  <c r="F6" i="491"/>
  <c r="J15" i="491"/>
  <c r="L15" i="491" s="1"/>
  <c r="D15" i="491"/>
  <c r="E15" i="491"/>
  <c r="B6" i="491"/>
  <c r="H15" i="490"/>
  <c r="I15" i="490"/>
  <c r="F6" i="490"/>
  <c r="J15" i="490"/>
  <c r="L15" i="490" s="1"/>
  <c r="D15" i="490"/>
  <c r="E15" i="490"/>
  <c r="B6" i="490"/>
  <c r="H16" i="489"/>
  <c r="I16" i="489"/>
  <c r="F6" i="489"/>
  <c r="J16" i="489"/>
  <c r="L16" i="489" s="1"/>
  <c r="D16" i="489"/>
  <c r="E16" i="489"/>
  <c r="B6" i="489"/>
  <c r="H32" i="488"/>
  <c r="I32" i="488"/>
  <c r="F6" i="488"/>
  <c r="J6" i="488"/>
  <c r="L6" i="488" s="1"/>
  <c r="D6" i="488"/>
  <c r="E6" i="488"/>
  <c r="J32" i="488"/>
  <c r="L32" i="488" s="1"/>
  <c r="D32" i="488"/>
  <c r="E32" i="488"/>
  <c r="C6" i="465"/>
  <c r="K6" i="465" s="1"/>
  <c r="K16" i="465"/>
  <c r="D6" i="465"/>
  <c r="J6" i="465"/>
  <c r="L6" i="465" s="1"/>
  <c r="E6" i="465"/>
  <c r="H16" i="465"/>
  <c r="H6" i="465"/>
  <c r="L16" i="465"/>
  <c r="I16" i="465"/>
  <c r="E16" i="465"/>
  <c r="D16" i="465"/>
  <c r="C6" i="464"/>
  <c r="K6" i="464" s="1"/>
  <c r="K16" i="464"/>
  <c r="D6" i="464"/>
  <c r="J6" i="464"/>
  <c r="L6" i="464" s="1"/>
  <c r="E6" i="464"/>
  <c r="L16" i="464"/>
  <c r="I16" i="464"/>
  <c r="E16" i="464"/>
  <c r="D16" i="464"/>
  <c r="I16" i="463"/>
  <c r="I6" i="463"/>
  <c r="C6" i="463"/>
  <c r="K6" i="463" s="1"/>
  <c r="K16" i="463"/>
  <c r="D6" i="463"/>
  <c r="J6" i="463"/>
  <c r="E6" i="463"/>
  <c r="H16" i="463"/>
  <c r="L16" i="463"/>
  <c r="E15" i="459"/>
  <c r="D15" i="459"/>
  <c r="J15" i="459"/>
  <c r="L15" i="459" s="1"/>
  <c r="B6" i="459"/>
  <c r="I15" i="459"/>
  <c r="H15" i="459"/>
  <c r="F6" i="459"/>
  <c r="E15" i="458"/>
  <c r="D15" i="458"/>
  <c r="J15" i="458"/>
  <c r="L15" i="458" s="1"/>
  <c r="B6" i="458"/>
  <c r="I15" i="458"/>
  <c r="H15" i="458"/>
  <c r="F6" i="458"/>
  <c r="E15" i="457"/>
  <c r="D15" i="457"/>
  <c r="J15" i="457"/>
  <c r="L15" i="457" s="1"/>
  <c r="B6" i="457"/>
  <c r="I15" i="457"/>
  <c r="H15" i="457"/>
  <c r="F6" i="457"/>
  <c r="E15" i="456"/>
  <c r="D15" i="456"/>
  <c r="J15" i="456"/>
  <c r="L15" i="456" s="1"/>
  <c r="B6" i="456"/>
  <c r="I15" i="456"/>
  <c r="H15" i="456"/>
  <c r="F6" i="456"/>
  <c r="E15" i="455"/>
  <c r="D15" i="455"/>
  <c r="J15" i="455"/>
  <c r="L15" i="455" s="1"/>
  <c r="B6" i="455"/>
  <c r="I15" i="455"/>
  <c r="H15" i="455"/>
  <c r="F6" i="455"/>
  <c r="E15" i="454"/>
  <c r="D15" i="454"/>
  <c r="J15" i="454"/>
  <c r="L15" i="454" s="1"/>
  <c r="B6" i="454"/>
  <c r="I15" i="454"/>
  <c r="H15" i="454"/>
  <c r="F6" i="454"/>
  <c r="E15" i="453"/>
  <c r="D15" i="453"/>
  <c r="J15" i="453"/>
  <c r="L15" i="453" s="1"/>
  <c r="B6" i="453"/>
  <c r="I15" i="453"/>
  <c r="H15" i="453"/>
  <c r="F6" i="453"/>
  <c r="E13" i="452"/>
  <c r="C4" i="452"/>
  <c r="D4" i="452" s="1"/>
  <c r="E4" i="452"/>
  <c r="E15" i="451"/>
  <c r="D15" i="451"/>
  <c r="J15" i="451"/>
  <c r="L15" i="451" s="1"/>
  <c r="B6" i="451"/>
  <c r="I15" i="451"/>
  <c r="H15" i="451"/>
  <c r="F6" i="451"/>
  <c r="D10" i="1"/>
  <c r="D7" i="1"/>
  <c r="D8" i="1"/>
  <c r="D9" i="1"/>
  <c r="H6" i="502" l="1"/>
  <c r="I6" i="502"/>
  <c r="H6" i="501"/>
  <c r="I6" i="501"/>
  <c r="I6" i="498"/>
  <c r="H6" i="498"/>
  <c r="E6" i="498"/>
  <c r="J6" i="498"/>
  <c r="L6" i="498" s="1"/>
  <c r="D6" i="498"/>
  <c r="J6" i="494"/>
  <c r="L6" i="494" s="1"/>
  <c r="D6" i="494"/>
  <c r="E6" i="494"/>
  <c r="H6" i="494"/>
  <c r="I6" i="494"/>
  <c r="K6" i="493"/>
  <c r="L6" i="493" s="1"/>
  <c r="E6" i="493"/>
  <c r="D6" i="493"/>
  <c r="E6" i="491"/>
  <c r="J6" i="491"/>
  <c r="L6" i="491" s="1"/>
  <c r="D6" i="491"/>
  <c r="I6" i="491"/>
  <c r="H6" i="491"/>
  <c r="E6" i="490"/>
  <c r="J6" i="490"/>
  <c r="L6" i="490" s="1"/>
  <c r="D6" i="490"/>
  <c r="I6" i="490"/>
  <c r="H6" i="490"/>
  <c r="J6" i="489"/>
  <c r="L6" i="489" s="1"/>
  <c r="D6" i="489"/>
  <c r="E6" i="489"/>
  <c r="H6" i="489"/>
  <c r="I6" i="489"/>
  <c r="H6" i="488"/>
  <c r="I6" i="488"/>
  <c r="L6" i="463"/>
  <c r="D6" i="459"/>
  <c r="J6" i="459"/>
  <c r="L6" i="459" s="1"/>
  <c r="E6" i="459"/>
  <c r="H6" i="459"/>
  <c r="I6" i="459"/>
  <c r="D6" i="458"/>
  <c r="J6" i="458"/>
  <c r="L6" i="458" s="1"/>
  <c r="E6" i="458"/>
  <c r="H6" i="458"/>
  <c r="I6" i="458"/>
  <c r="D6" i="457"/>
  <c r="J6" i="457"/>
  <c r="L6" i="457" s="1"/>
  <c r="E6" i="457"/>
  <c r="H6" i="457"/>
  <c r="I6" i="457"/>
  <c r="D6" i="456"/>
  <c r="J6" i="456"/>
  <c r="L6" i="456" s="1"/>
  <c r="E6" i="456"/>
  <c r="H6" i="456"/>
  <c r="I6" i="456"/>
  <c r="D6" i="455"/>
  <c r="J6" i="455"/>
  <c r="L6" i="455" s="1"/>
  <c r="E6" i="455"/>
  <c r="H6" i="455"/>
  <c r="I6" i="455"/>
  <c r="D6" i="454"/>
  <c r="J6" i="454"/>
  <c r="L6" i="454" s="1"/>
  <c r="E6" i="454"/>
  <c r="H6" i="454"/>
  <c r="I6" i="454"/>
  <c r="D6" i="453"/>
  <c r="J6" i="453"/>
  <c r="L6" i="453" s="1"/>
  <c r="E6" i="453"/>
  <c r="H6" i="453"/>
  <c r="I6" i="453"/>
  <c r="D6" i="451"/>
  <c r="J6" i="451"/>
  <c r="L6" i="451" s="1"/>
  <c r="E6" i="451"/>
  <c r="H6" i="451"/>
  <c r="I6" i="451"/>
  <c r="D5" i="1"/>
  <c r="D4" i="1"/>
  <c r="D6" i="1" l="1"/>
  <c r="B16" i="1" l="1"/>
  <c r="C16" i="1" l="1"/>
  <c r="D11" i="1" l="1"/>
  <c r="D12" i="1"/>
  <c r="D13" i="1"/>
  <c r="D14" i="1"/>
  <c r="D15" i="1"/>
  <c r="D16" i="1" l="1"/>
</calcChain>
</file>

<file path=xl/sharedStrings.xml><?xml version="1.0" encoding="utf-8"?>
<sst xmlns="http://schemas.openxmlformats.org/spreadsheetml/2006/main" count="2321" uniqueCount="202">
  <si>
    <t>月</t>
    <rPh sb="0" eb="1">
      <t>ツキ</t>
    </rPh>
    <phoneticPr fontId="3"/>
  </si>
  <si>
    <t>輸送実績</t>
    <phoneticPr fontId="3"/>
  </si>
  <si>
    <t>利用率</t>
    <phoneticPr fontId="3"/>
  </si>
  <si>
    <t>上旬</t>
    <rPh sb="0" eb="2">
      <t>ジョウジュン</t>
    </rPh>
    <phoneticPr fontId="3"/>
  </si>
  <si>
    <t>月間</t>
    <rPh sb="0" eb="2">
      <t>ゲッカン</t>
    </rPh>
    <phoneticPr fontId="3"/>
  </si>
  <si>
    <t>４月月間</t>
    <rPh sb="1" eb="2">
      <t>ガツ</t>
    </rPh>
    <rPh sb="2" eb="4">
      <t>ゲッカン</t>
    </rPh>
    <phoneticPr fontId="3"/>
  </si>
  <si>
    <t>４月上旬</t>
    <rPh sb="1" eb="2">
      <t>ガツ</t>
    </rPh>
    <rPh sb="2" eb="4">
      <t>ジョウジュン</t>
    </rPh>
    <phoneticPr fontId="3"/>
  </si>
  <si>
    <t>４月</t>
    <rPh sb="1" eb="2">
      <t>ガツ</t>
    </rPh>
    <phoneticPr fontId="3"/>
  </si>
  <si>
    <t>実績</t>
    <rPh sb="0" eb="2">
      <t>ジッセキ</t>
    </rPh>
    <phoneticPr fontId="3"/>
  </si>
  <si>
    <t>５月</t>
  </si>
  <si>
    <t>５月月間</t>
    <rPh sb="1" eb="2">
      <t>ガツ</t>
    </rPh>
    <rPh sb="2" eb="4">
      <t>ゲッカン</t>
    </rPh>
    <phoneticPr fontId="3"/>
  </si>
  <si>
    <t>５月上旬</t>
    <rPh sb="1" eb="2">
      <t>ガツ</t>
    </rPh>
    <rPh sb="2" eb="4">
      <t>ジョウジュン</t>
    </rPh>
    <phoneticPr fontId="3"/>
  </si>
  <si>
    <t>６月</t>
  </si>
  <si>
    <t>６月月間</t>
    <rPh sb="1" eb="2">
      <t>ガツ</t>
    </rPh>
    <rPh sb="2" eb="4">
      <t>ゲッカン</t>
    </rPh>
    <phoneticPr fontId="3"/>
  </si>
  <si>
    <t>６月上旬</t>
    <rPh sb="1" eb="2">
      <t>ガツ</t>
    </rPh>
    <rPh sb="2" eb="4">
      <t>ジョウジュン</t>
    </rPh>
    <phoneticPr fontId="3"/>
  </si>
  <si>
    <t>７月</t>
  </si>
  <si>
    <t>７月月間</t>
    <rPh sb="1" eb="2">
      <t>ガツ</t>
    </rPh>
    <rPh sb="2" eb="4">
      <t>ゲッカン</t>
    </rPh>
    <phoneticPr fontId="3"/>
  </si>
  <si>
    <t>７月上旬</t>
    <rPh sb="1" eb="2">
      <t>ガツ</t>
    </rPh>
    <rPh sb="2" eb="4">
      <t>ジョウジュン</t>
    </rPh>
    <phoneticPr fontId="3"/>
  </si>
  <si>
    <t>８月</t>
  </si>
  <si>
    <t>８月月間</t>
    <rPh sb="1" eb="2">
      <t>ガツ</t>
    </rPh>
    <rPh sb="2" eb="4">
      <t>ゲッカン</t>
    </rPh>
    <phoneticPr fontId="3"/>
  </si>
  <si>
    <t>８月上旬</t>
    <rPh sb="1" eb="2">
      <t>ガツ</t>
    </rPh>
    <rPh sb="2" eb="4">
      <t>ジョウジュン</t>
    </rPh>
    <phoneticPr fontId="3"/>
  </si>
  <si>
    <t>９月</t>
  </si>
  <si>
    <t>９月月間</t>
    <rPh sb="1" eb="2">
      <t>ガツ</t>
    </rPh>
    <rPh sb="2" eb="4">
      <t>ゲッカン</t>
    </rPh>
    <phoneticPr fontId="3"/>
  </si>
  <si>
    <t>９月上旬</t>
    <rPh sb="1" eb="2">
      <t>ガツ</t>
    </rPh>
    <rPh sb="2" eb="4">
      <t>ジョウジュン</t>
    </rPh>
    <phoneticPr fontId="3"/>
  </si>
  <si>
    <t>１月</t>
  </si>
  <si>
    <t>２月</t>
  </si>
  <si>
    <t>３月</t>
  </si>
  <si>
    <t>１月月間</t>
    <rPh sb="1" eb="2">
      <t>ガツ</t>
    </rPh>
    <rPh sb="2" eb="4">
      <t>ゲッカン</t>
    </rPh>
    <phoneticPr fontId="3"/>
  </si>
  <si>
    <t>２月月間</t>
    <rPh sb="1" eb="2">
      <t>ガツ</t>
    </rPh>
    <rPh sb="2" eb="4">
      <t>ゲッカン</t>
    </rPh>
    <phoneticPr fontId="3"/>
  </si>
  <si>
    <t>３月月間</t>
    <rPh sb="1" eb="2">
      <t>ガツ</t>
    </rPh>
    <rPh sb="2" eb="4">
      <t>ゲッカン</t>
    </rPh>
    <phoneticPr fontId="3"/>
  </si>
  <si>
    <t>１月上旬</t>
    <rPh sb="1" eb="2">
      <t>ガツ</t>
    </rPh>
    <rPh sb="2" eb="4">
      <t>ジョウジュン</t>
    </rPh>
    <phoneticPr fontId="3"/>
  </si>
  <si>
    <t>２月上旬</t>
    <rPh sb="1" eb="2">
      <t>ガツ</t>
    </rPh>
    <rPh sb="2" eb="4">
      <t>ジョウジュン</t>
    </rPh>
    <phoneticPr fontId="3"/>
  </si>
  <si>
    <t>３月上旬</t>
    <rPh sb="1" eb="2">
      <t>ガツ</t>
    </rPh>
    <rPh sb="2" eb="4">
      <t>ジョウジュン</t>
    </rPh>
    <phoneticPr fontId="3"/>
  </si>
  <si>
    <t>10月月間</t>
    <rPh sb="2" eb="3">
      <t>ガツ</t>
    </rPh>
    <rPh sb="3" eb="5">
      <t>ゲッカン</t>
    </rPh>
    <phoneticPr fontId="3"/>
  </si>
  <si>
    <t>11月月間</t>
    <rPh sb="2" eb="3">
      <t>ガツ</t>
    </rPh>
    <rPh sb="3" eb="5">
      <t>ゲッカン</t>
    </rPh>
    <phoneticPr fontId="3"/>
  </si>
  <si>
    <t>12月月間</t>
    <rPh sb="2" eb="3">
      <t>ガツ</t>
    </rPh>
    <rPh sb="3" eb="5">
      <t>ゲッカン</t>
    </rPh>
    <phoneticPr fontId="3"/>
  </si>
  <si>
    <t>10月上旬</t>
    <rPh sb="2" eb="3">
      <t>ガツ</t>
    </rPh>
    <rPh sb="3" eb="5">
      <t>ジョウジュン</t>
    </rPh>
    <phoneticPr fontId="3"/>
  </si>
  <si>
    <t>11月上旬</t>
    <rPh sb="2" eb="3">
      <t>ガツ</t>
    </rPh>
    <rPh sb="3" eb="5">
      <t>ジョウジュン</t>
    </rPh>
    <phoneticPr fontId="3"/>
  </si>
  <si>
    <t>12月上旬</t>
    <rPh sb="2" eb="3">
      <t>ガツ</t>
    </rPh>
    <rPh sb="3" eb="5">
      <t>ジョウジュン</t>
    </rPh>
    <phoneticPr fontId="3"/>
  </si>
  <si>
    <t>合計</t>
    <rPh sb="0" eb="2">
      <t>ゴウケイ</t>
    </rPh>
    <phoneticPr fontId="3"/>
  </si>
  <si>
    <t>10月</t>
    <phoneticPr fontId="3"/>
  </si>
  <si>
    <t>11月</t>
    <phoneticPr fontId="3"/>
  </si>
  <si>
    <t>12月</t>
    <phoneticPr fontId="3"/>
  </si>
  <si>
    <t>航空旅客輸送実績</t>
    <phoneticPr fontId="3"/>
  </si>
  <si>
    <t>航空旅客輸送実績</t>
    <rPh sb="0" eb="2">
      <t>コウクウ</t>
    </rPh>
    <rPh sb="2" eb="4">
      <t>リョキャク</t>
    </rPh>
    <rPh sb="4" eb="6">
      <t>ユソウ</t>
    </rPh>
    <rPh sb="6" eb="8">
      <t>ジッセキ</t>
    </rPh>
    <phoneticPr fontId="4"/>
  </si>
  <si>
    <t>提供座席数</t>
    <rPh sb="4" eb="5">
      <t>スウ</t>
    </rPh>
    <phoneticPr fontId="3"/>
  </si>
  <si>
    <t>※上記の各セルをクリックすると、各月・各旬ごとのシートに移動します。</t>
    <rPh sb="1" eb="3">
      <t>ジョウキ</t>
    </rPh>
    <rPh sb="4" eb="5">
      <t>カク</t>
    </rPh>
    <rPh sb="16" eb="18">
      <t>カクツキ</t>
    </rPh>
    <rPh sb="19" eb="20">
      <t>カク</t>
    </rPh>
    <rPh sb="20" eb="21">
      <t>シュン</t>
    </rPh>
    <rPh sb="28" eb="30">
      <t>イドウ</t>
    </rPh>
    <phoneticPr fontId="3"/>
  </si>
  <si>
    <t>※移動後の各シートでは、シート左上の年度の表記をクリックすると、このシートに戻ります。</t>
    <rPh sb="1" eb="4">
      <t>イドウゴ</t>
    </rPh>
    <rPh sb="5" eb="6">
      <t>カク</t>
    </rPh>
    <rPh sb="15" eb="17">
      <t>ヒダリウエ</t>
    </rPh>
    <rPh sb="18" eb="20">
      <t>ネンド</t>
    </rPh>
    <rPh sb="21" eb="23">
      <t>ヒョウキ</t>
    </rPh>
    <rPh sb="38" eb="39">
      <t>モド</t>
    </rPh>
    <phoneticPr fontId="3"/>
  </si>
  <si>
    <t>リンク（路線ごと実績）</t>
    <rPh sb="4" eb="6">
      <t>ロセン</t>
    </rPh>
    <rPh sb="8" eb="10">
      <t>ジッセキ</t>
    </rPh>
    <phoneticPr fontId="3"/>
  </si>
  <si>
    <t>鹿児島</t>
  </si>
  <si>
    <t>宮崎</t>
  </si>
  <si>
    <t>長崎</t>
  </si>
  <si>
    <t>熊本</t>
  </si>
  <si>
    <t>広島</t>
  </si>
  <si>
    <t>仙台</t>
  </si>
  <si>
    <t>福岡</t>
  </si>
  <si>
    <t>名古屋</t>
  </si>
  <si>
    <t>東京</t>
  </si>
  <si>
    <t>伊丹</t>
  </si>
  <si>
    <t>増減△数</t>
  </si>
  <si>
    <t>比率</t>
  </si>
  <si>
    <t>対前年同月比較</t>
  </si>
  <si>
    <t>輸送実績人数</t>
  </si>
  <si>
    <t>ＪＴＡ</t>
  </si>
  <si>
    <t>ＪＡＬ</t>
  </si>
  <si>
    <t>高松</t>
  </si>
  <si>
    <t>合計 a+b+c</t>
  </si>
  <si>
    <t>大分</t>
  </si>
  <si>
    <t>関空</t>
  </si>
  <si>
    <t>名古屋－石垣</t>
  </si>
  <si>
    <t>ＪＡＳ(c)</t>
  </si>
  <si>
    <t>ＡＮＫ</t>
  </si>
  <si>
    <t>ＡＮＡ</t>
  </si>
  <si>
    <t>ＡＮＡ＋ＡＮＫ(b)</t>
  </si>
  <si>
    <t>下旬</t>
    <rPh sb="0" eb="2">
      <t>ゲジュン</t>
    </rPh>
    <phoneticPr fontId="3"/>
  </si>
  <si>
    <t>１月上中旬</t>
    <rPh sb="1" eb="2">
      <t>ガツ</t>
    </rPh>
    <rPh sb="2" eb="3">
      <t>ジョウ</t>
    </rPh>
    <rPh sb="3" eb="5">
      <t>チュウジュン</t>
    </rPh>
    <phoneticPr fontId="3"/>
  </si>
  <si>
    <t>２月上中旬</t>
    <rPh sb="1" eb="2">
      <t>ガツ</t>
    </rPh>
    <rPh sb="2" eb="3">
      <t>ジョウ</t>
    </rPh>
    <rPh sb="3" eb="5">
      <t>チュウジュン</t>
    </rPh>
    <phoneticPr fontId="3"/>
  </si>
  <si>
    <t>３月上中旬</t>
    <rPh sb="1" eb="2">
      <t>ガツ</t>
    </rPh>
    <rPh sb="2" eb="3">
      <t>ジョウ</t>
    </rPh>
    <rPh sb="3" eb="5">
      <t>チュウジュン</t>
    </rPh>
    <phoneticPr fontId="3"/>
  </si>
  <si>
    <t>４月上中旬</t>
    <rPh sb="1" eb="2">
      <t>ガツ</t>
    </rPh>
    <rPh sb="2" eb="3">
      <t>ジョウ</t>
    </rPh>
    <rPh sb="3" eb="5">
      <t>チュウジュン</t>
    </rPh>
    <phoneticPr fontId="3"/>
  </si>
  <si>
    <t>５月上中旬</t>
    <rPh sb="1" eb="2">
      <t>ガツ</t>
    </rPh>
    <rPh sb="2" eb="3">
      <t>ジョウ</t>
    </rPh>
    <rPh sb="3" eb="5">
      <t>チュウジュン</t>
    </rPh>
    <phoneticPr fontId="3"/>
  </si>
  <si>
    <t>６月上中旬</t>
    <rPh sb="1" eb="2">
      <t>ガツ</t>
    </rPh>
    <rPh sb="2" eb="3">
      <t>ジョウ</t>
    </rPh>
    <rPh sb="3" eb="5">
      <t>チュウジュン</t>
    </rPh>
    <phoneticPr fontId="3"/>
  </si>
  <si>
    <t>７月上中旬</t>
    <rPh sb="1" eb="2">
      <t>ガツ</t>
    </rPh>
    <rPh sb="2" eb="3">
      <t>ジョウ</t>
    </rPh>
    <rPh sb="3" eb="5">
      <t>チュウジュン</t>
    </rPh>
    <phoneticPr fontId="3"/>
  </si>
  <si>
    <t>８月上中旬</t>
    <rPh sb="1" eb="2">
      <t>ガツ</t>
    </rPh>
    <rPh sb="2" eb="3">
      <t>ジョウ</t>
    </rPh>
    <rPh sb="3" eb="5">
      <t>チュウジュン</t>
    </rPh>
    <phoneticPr fontId="3"/>
  </si>
  <si>
    <t>９月上中旬</t>
    <rPh sb="1" eb="2">
      <t>ガツ</t>
    </rPh>
    <rPh sb="2" eb="3">
      <t>ジョウ</t>
    </rPh>
    <rPh sb="3" eb="5">
      <t>チュウジュン</t>
    </rPh>
    <phoneticPr fontId="3"/>
  </si>
  <si>
    <t>10月上中旬</t>
    <rPh sb="2" eb="3">
      <t>ガツ</t>
    </rPh>
    <rPh sb="3" eb="4">
      <t>ジョウ</t>
    </rPh>
    <rPh sb="4" eb="6">
      <t>チュウジュン</t>
    </rPh>
    <phoneticPr fontId="3"/>
  </si>
  <si>
    <t>11月上中旬</t>
    <rPh sb="2" eb="3">
      <t>ガツ</t>
    </rPh>
    <rPh sb="3" eb="4">
      <t>ジョウ</t>
    </rPh>
    <rPh sb="4" eb="6">
      <t>チュウジュン</t>
    </rPh>
    <phoneticPr fontId="3"/>
  </si>
  <si>
    <t>12月上中旬</t>
    <rPh sb="2" eb="3">
      <t>ガツ</t>
    </rPh>
    <rPh sb="3" eb="4">
      <t>ジョウ</t>
    </rPh>
    <rPh sb="4" eb="6">
      <t>チュウジュン</t>
    </rPh>
    <phoneticPr fontId="3"/>
  </si>
  <si>
    <t>花巻</t>
  </si>
  <si>
    <t>広島－石垣</t>
  </si>
  <si>
    <t>福岡－石垣</t>
  </si>
  <si>
    <t>大阪－宮古</t>
  </si>
  <si>
    <t>新潟</t>
  </si>
  <si>
    <t>札幌</t>
  </si>
  <si>
    <t>福島</t>
  </si>
  <si>
    <t>(01'1/1～31)</t>
  </si>
  <si>
    <t>(01'1/1～20)</t>
  </si>
  <si>
    <t>(01'2/1～28)</t>
  </si>
  <si>
    <t>(01'2/1～10)</t>
  </si>
  <si>
    <t>(01'2/1～20)</t>
  </si>
  <si>
    <t>(01'3/1～31)</t>
  </si>
  <si>
    <t>(01'3/1～10)</t>
  </si>
  <si>
    <t>(01'3/1～20)</t>
  </si>
  <si>
    <t>(01'4/1～30)</t>
  </si>
  <si>
    <t>(01'4/1～10)</t>
  </si>
  <si>
    <t>(01'4/1～20)</t>
  </si>
  <si>
    <t>(01'5/1～31)</t>
  </si>
  <si>
    <t>(01'5/1～10)</t>
  </si>
  <si>
    <t>(01'5/1～20)</t>
  </si>
  <si>
    <t>(01'6/1～30)</t>
  </si>
  <si>
    <t>(01'6/1～10)</t>
  </si>
  <si>
    <t>(01'6/1～20)</t>
  </si>
  <si>
    <t>(01'7/1～31)</t>
  </si>
  <si>
    <t>(01'7/1～10)</t>
  </si>
  <si>
    <t>(01'7/1～20)</t>
  </si>
  <si>
    <t>(01'8/1～31)</t>
  </si>
  <si>
    <t>(01'8/1～10)</t>
  </si>
  <si>
    <t>(01'8/1～20)</t>
  </si>
  <si>
    <t>(01'9/1～30)</t>
  </si>
  <si>
    <t>(01'9/1～10)</t>
  </si>
  <si>
    <t>(01'9/1～20)</t>
  </si>
  <si>
    <t>(01'10/1～31)</t>
  </si>
  <si>
    <t>(01'10/1～10)</t>
  </si>
  <si>
    <t>(01'10/1～20)</t>
  </si>
  <si>
    <t>(01'11/1～30)</t>
  </si>
  <si>
    <t>(01'11/1～10)</t>
  </si>
  <si>
    <t>(01'11/1～20)</t>
  </si>
  <si>
    <t>(01'12/1～31)</t>
  </si>
  <si>
    <t>(01'12/1～10)</t>
  </si>
  <si>
    <t>(01'12/1～20)</t>
  </si>
  <si>
    <t>平成13年</t>
    <rPh sb="0" eb="2">
      <t>ヘイセイ</t>
    </rPh>
    <rPh sb="4" eb="5">
      <t>ネン</t>
    </rPh>
    <phoneticPr fontId="3"/>
  </si>
  <si>
    <t>花巻</t>
    <rPh sb="0" eb="1">
      <t>ハナマキ</t>
    </rPh>
    <phoneticPr fontId="4"/>
  </si>
  <si>
    <t>青森</t>
    <rPh sb="0" eb="1">
      <t>アオモリ</t>
    </rPh>
    <phoneticPr fontId="4"/>
  </si>
  <si>
    <t>関空</t>
    <rPh sb="0" eb="1">
      <t>カンクウ</t>
    </rPh>
    <phoneticPr fontId="4"/>
  </si>
  <si>
    <t>伊丹</t>
    <rPh sb="0" eb="1">
      <t>イタミ</t>
    </rPh>
    <phoneticPr fontId="4"/>
  </si>
  <si>
    <t>ＪＡＬ(a)</t>
  </si>
  <si>
    <t>合計(a)+(b)+(c)</t>
  </si>
  <si>
    <t>(00'1/1～31)</t>
  </si>
  <si>
    <t>利　用　率</t>
    <rPh sb="0" eb="4">
      <t>リヨウリツ</t>
    </rPh>
    <phoneticPr fontId="4"/>
  </si>
  <si>
    <t>提供座席数</t>
    <rPh sb="0" eb="2">
      <t>テイキョウザ</t>
    </rPh>
    <rPh sb="2" eb="5">
      <t>ザセキスウ</t>
    </rPh>
    <phoneticPr fontId="4"/>
  </si>
  <si>
    <t>大阪</t>
  </si>
  <si>
    <r>
      <t>(00'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/1～</t>
    </r>
    <r>
      <rPr>
        <sz val="11"/>
        <color theme="1"/>
        <rFont val="游ゴシック"/>
        <family val="2"/>
        <scheme val="minor"/>
      </rPr>
      <t>10</t>
    </r>
    <r>
      <rPr>
        <sz val="11"/>
        <color theme="1"/>
        <rFont val="游ゴシック"/>
        <family val="2"/>
        <scheme val="minor"/>
      </rPr>
      <t>)</t>
    </r>
  </si>
  <si>
    <r>
      <t>(0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'</t>
    </r>
    <r>
      <rPr>
        <sz val="11"/>
        <color theme="1"/>
        <rFont val="游ゴシック"/>
        <family val="2"/>
        <scheme val="minor"/>
      </rPr>
      <t>1</t>
    </r>
    <r>
      <rPr>
        <sz val="11"/>
        <color theme="1"/>
        <rFont val="游ゴシック"/>
        <family val="2"/>
        <scheme val="minor"/>
      </rPr>
      <t>/1～</t>
    </r>
    <r>
      <rPr>
        <sz val="11"/>
        <color theme="1"/>
        <rFont val="游ゴシック"/>
        <family val="2"/>
        <scheme val="minor"/>
      </rPr>
      <t>10</t>
    </r>
    <r>
      <rPr>
        <sz val="11"/>
        <color theme="1"/>
        <rFont val="游ゴシック"/>
        <family val="2"/>
        <scheme val="minor"/>
      </rPr>
      <t>)</t>
    </r>
  </si>
  <si>
    <t>(00'1/1～20)</t>
  </si>
  <si>
    <t>出雲</t>
    <rPh sb="0" eb="1">
      <t>イズモ</t>
    </rPh>
    <phoneticPr fontId="4"/>
  </si>
  <si>
    <t>(00'2/1～29)</t>
  </si>
  <si>
    <t>(00'2/1～10)</t>
  </si>
  <si>
    <t>(00'2/1～20)</t>
  </si>
  <si>
    <t>(00'3/1～31)</t>
  </si>
  <si>
    <t>(00'3/1～10)</t>
  </si>
  <si>
    <t>(00'3/1～20)</t>
  </si>
  <si>
    <t>宮崎</t>
    <rPh sb="0" eb="1">
      <t>ミヤザキ</t>
    </rPh>
    <phoneticPr fontId="4"/>
  </si>
  <si>
    <t>(00'4/1～30)</t>
  </si>
  <si>
    <t>(00'4/1～10)</t>
  </si>
  <si>
    <t>(00'4/1～20)</t>
  </si>
  <si>
    <t>(00'5/1～31)</t>
  </si>
  <si>
    <t>(00'5/1～10)</t>
  </si>
  <si>
    <t>(00'5/1～20)</t>
  </si>
  <si>
    <t>福岡－那覇</t>
    <rPh sb="0" eb="2">
      <t>フクオカナ</t>
    </rPh>
    <rPh sb="3" eb="5">
      <t>ナハ</t>
    </rPh>
    <phoneticPr fontId="4"/>
  </si>
  <si>
    <t>福島－那覇</t>
    <rPh sb="0" eb="2">
      <t>フクシマナ</t>
    </rPh>
    <rPh sb="3" eb="5">
      <t>ナハ</t>
    </rPh>
    <phoneticPr fontId="4"/>
  </si>
  <si>
    <t>関西－那覇</t>
    <rPh sb="0" eb="2">
      <t>カンサイナ</t>
    </rPh>
    <rPh sb="3" eb="5">
      <t>ナハ</t>
    </rPh>
    <phoneticPr fontId="4"/>
  </si>
  <si>
    <t>高知－那覇</t>
    <rPh sb="0" eb="2">
      <t>コウチナ</t>
    </rPh>
    <rPh sb="3" eb="5">
      <t>ナハ</t>
    </rPh>
    <phoneticPr fontId="4"/>
  </si>
  <si>
    <t>羽田－那覇</t>
    <rPh sb="0" eb="2">
      <t>ハネダナ</t>
    </rPh>
    <rPh sb="3" eb="5">
      <t>ナハ</t>
    </rPh>
    <phoneticPr fontId="4"/>
  </si>
  <si>
    <t>羽田－久米島</t>
    <rPh sb="0" eb="2">
      <t>ハネダク</t>
    </rPh>
    <rPh sb="3" eb="6">
      <t>クメジマ</t>
    </rPh>
    <phoneticPr fontId="4"/>
  </si>
  <si>
    <t>関空－石垣</t>
    <rPh sb="0" eb="2">
      <t>カンクウイ</t>
    </rPh>
    <rPh sb="3" eb="5">
      <t>イシガキ</t>
    </rPh>
    <phoneticPr fontId="4"/>
  </si>
  <si>
    <t>羽田－石垣</t>
    <rPh sb="0" eb="2">
      <t>ハネダイ</t>
    </rPh>
    <rPh sb="3" eb="5">
      <t>イシガキ</t>
    </rPh>
    <phoneticPr fontId="4"/>
  </si>
  <si>
    <t>鹿児島－那覇</t>
    <rPh sb="0" eb="3">
      <t>カゴシマナ</t>
    </rPh>
    <rPh sb="4" eb="6">
      <t>ナハ</t>
    </rPh>
    <phoneticPr fontId="4"/>
  </si>
  <si>
    <t>小松－那覇</t>
    <rPh sb="0" eb="2">
      <t>コマツナ</t>
    </rPh>
    <rPh sb="3" eb="5">
      <t>ナハ</t>
    </rPh>
    <phoneticPr fontId="4"/>
  </si>
  <si>
    <t>羽田－宮古</t>
    <rPh sb="0" eb="2">
      <t>ハネダミ</t>
    </rPh>
    <rPh sb="3" eb="5">
      <t>ミヤコ</t>
    </rPh>
    <phoneticPr fontId="4"/>
  </si>
  <si>
    <t>岡山－那覇</t>
    <rPh sb="0" eb="2">
      <t>オカヤマナ</t>
    </rPh>
    <rPh sb="3" eb="5">
      <t>ナハ</t>
    </rPh>
    <phoneticPr fontId="4"/>
  </si>
  <si>
    <t>松山－那覇</t>
    <rPh sb="0" eb="2">
      <t>マツヤマナ</t>
    </rPh>
    <rPh sb="3" eb="5">
      <t>ナハ</t>
    </rPh>
    <phoneticPr fontId="4"/>
  </si>
  <si>
    <t>ＪＴＡ(d)</t>
  </si>
  <si>
    <t>合計(a)+(b)+(c)+(d)</t>
  </si>
  <si>
    <t>(00'6/1～30)</t>
  </si>
  <si>
    <t>(00'6/1～10)</t>
  </si>
  <si>
    <t>(00'6/1～20)</t>
  </si>
  <si>
    <t>(00'7/1～31)</t>
  </si>
  <si>
    <t>(00'7/1～10)</t>
  </si>
  <si>
    <t>(00'7/1～20)</t>
  </si>
  <si>
    <t>ＪＡＬ＋ＪＴＡ(a)</t>
  </si>
  <si>
    <t>(00'8/1～31)</t>
  </si>
  <si>
    <t>(00'8/1～10)</t>
  </si>
  <si>
    <t>(00'8/1～20)</t>
  </si>
  <si>
    <t>長崎</t>
    <rPh sb="0" eb="1">
      <t>ナガサキ</t>
    </rPh>
    <phoneticPr fontId="4"/>
  </si>
  <si>
    <t>(00'9/1～30)</t>
  </si>
  <si>
    <t>(00'9/1～10)</t>
  </si>
  <si>
    <t>(00'9/1～20)</t>
  </si>
  <si>
    <t>　※チャーター便</t>
    <rPh sb="7" eb="8">
      <t>ビン</t>
    </rPh>
    <phoneticPr fontId="4"/>
  </si>
  <si>
    <t>10/1より運休</t>
    <rPh sb="6" eb="8">
      <t>ウンキュウ</t>
    </rPh>
    <phoneticPr fontId="4"/>
  </si>
  <si>
    <t>10/1より運休</t>
  </si>
  <si>
    <t>仙台－石垣※</t>
    <rPh sb="0" eb="2">
      <t>センダイイ</t>
    </rPh>
    <rPh sb="3" eb="5">
      <t>イシガキ</t>
    </rPh>
    <phoneticPr fontId="4"/>
  </si>
  <si>
    <t>花巻－石垣※</t>
    <rPh sb="0" eb="2">
      <t>ハナマキイ</t>
    </rPh>
    <rPh sb="3" eb="5">
      <t>イシガキ</t>
    </rPh>
    <phoneticPr fontId="4"/>
  </si>
  <si>
    <t>秋田－石垣※</t>
    <rPh sb="0" eb="2">
      <t>アキタイ</t>
    </rPh>
    <rPh sb="3" eb="5">
      <t>イシガキ</t>
    </rPh>
    <phoneticPr fontId="4"/>
  </si>
  <si>
    <t>(00'10/1～31)</t>
  </si>
  <si>
    <t>(00'10/1～10)</t>
  </si>
  <si>
    <t>(00'10/1～20)</t>
  </si>
  <si>
    <t>(00'11/1～30)</t>
  </si>
  <si>
    <t>(00'11/1～10)</t>
  </si>
  <si>
    <t>(00'11/1～20)</t>
  </si>
  <si>
    <t>(00'12/1～31)</t>
  </si>
  <si>
    <t>(00'12/1～10)</t>
  </si>
  <si>
    <t>(00'12/1～20)</t>
  </si>
  <si>
    <t>上中旬</t>
    <rPh sb="0" eb="1">
      <t>ジョウ</t>
    </rPh>
    <rPh sb="1" eb="3">
      <t>チュウジュン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</si>
</sst>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;[Red]&quot;△&quot;#,##0"/>
    <numFmt numFmtId="179" formatCode="0.0%;[Red]&quot;△&quot;0.0%"/>
  </numFmts>
  <fonts count="1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3"/>
      <name val="HG丸ｺﾞｼｯｸM-PRO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8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0"/>
      <color theme="1"/>
      <name val="ＭＳ ゴシック"/>
      <family val="3"/>
      <charset val="128"/>
    </font>
    <font>
      <u/>
      <sz val="10"/>
      <color theme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11"/>
      <color theme="1"/>
      <name val="游ゴシック"/>
      <family val="2"/>
      <scheme val="minor"/>
    </font>
    <font>
      <sz val="12"/>
      <color indexed="12"/>
      <name val="ＭＳ 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>
      <alignment vertical="center"/>
    </xf>
    <xf numFmtId="0" fontId="7" fillId="0" borderId="0" applyNumberFormat="0" applyFill="0" applyBorder="0" applyAlignment="0" applyProtection="0"/>
    <xf numFmtId="0" fontId="5" fillId="0" borderId="0"/>
    <xf numFmtId="38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6">
    <xf numFmtId="0" fontId="0" fillId="0" borderId="0" xfId="0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1" xfId="1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8" fontId="6" fillId="0" borderId="0" xfId="4" applyFont="1" applyAlignment="1">
      <alignment vertical="center"/>
    </xf>
    <xf numFmtId="177" fontId="10" fillId="0" borderId="15" xfId="5" applyNumberFormat="1" applyFont="1" applyBorder="1" applyAlignment="1">
      <alignment vertical="center"/>
    </xf>
    <xf numFmtId="179" fontId="6" fillId="0" borderId="27" xfId="5" applyNumberFormat="1" applyFont="1" applyBorder="1" applyAlignment="1">
      <alignment vertical="center"/>
    </xf>
    <xf numFmtId="177" fontId="6" fillId="0" borderId="27" xfId="5" applyNumberFormat="1" applyFont="1" applyBorder="1" applyAlignment="1">
      <alignment vertical="center"/>
    </xf>
    <xf numFmtId="179" fontId="6" fillId="0" borderId="26" xfId="5" applyNumberFormat="1" applyFont="1" applyBorder="1" applyAlignment="1">
      <alignment vertical="center"/>
    </xf>
    <xf numFmtId="177" fontId="6" fillId="0" borderId="26" xfId="5" applyNumberFormat="1" applyFont="1" applyBorder="1" applyAlignment="1">
      <alignment vertical="center"/>
    </xf>
    <xf numFmtId="177" fontId="6" fillId="0" borderId="22" xfId="5" applyNumberFormat="1" applyFont="1" applyBorder="1" applyAlignment="1">
      <alignment vertical="center"/>
    </xf>
    <xf numFmtId="179" fontId="6" fillId="0" borderId="15" xfId="5" applyNumberFormat="1" applyFont="1" applyBorder="1" applyAlignment="1">
      <alignment vertical="center"/>
    </xf>
    <xf numFmtId="177" fontId="6" fillId="0" borderId="15" xfId="5" applyNumberFormat="1" applyFont="1" applyBorder="1" applyAlignment="1">
      <alignment vertical="center"/>
    </xf>
    <xf numFmtId="179" fontId="6" fillId="0" borderId="22" xfId="5" applyNumberFormat="1" applyFont="1" applyBorder="1" applyAlignment="1">
      <alignment vertical="center"/>
    </xf>
    <xf numFmtId="179" fontId="10" fillId="0" borderId="15" xfId="5" applyNumberFormat="1" applyFont="1" applyBorder="1" applyAlignment="1">
      <alignment vertical="center"/>
    </xf>
    <xf numFmtId="179" fontId="6" fillId="0" borderId="25" xfId="5" applyNumberFormat="1" applyFont="1" applyBorder="1" applyAlignment="1">
      <alignment vertical="center"/>
    </xf>
    <xf numFmtId="177" fontId="6" fillId="0" borderId="25" xfId="5" applyNumberFormat="1" applyFont="1" applyBorder="1" applyAlignment="1">
      <alignment vertical="center"/>
    </xf>
    <xf numFmtId="177" fontId="6" fillId="0" borderId="20" xfId="5" applyNumberFormat="1" applyFont="1" applyBorder="1" applyAlignment="1">
      <alignment vertical="center"/>
    </xf>
    <xf numFmtId="38" fontId="10" fillId="0" borderId="15" xfId="4" applyFont="1" applyBorder="1" applyAlignment="1">
      <alignment vertical="center"/>
    </xf>
    <xf numFmtId="38" fontId="6" fillId="0" borderId="20" xfId="4" applyFont="1" applyBorder="1" applyAlignment="1">
      <alignment vertical="center"/>
    </xf>
    <xf numFmtId="38" fontId="6" fillId="0" borderId="26" xfId="4" applyFont="1" applyBorder="1" applyAlignment="1">
      <alignment vertical="center"/>
    </xf>
    <xf numFmtId="38" fontId="6" fillId="0" borderId="15" xfId="4" applyFont="1" applyBorder="1" applyAlignment="1">
      <alignment vertical="center"/>
    </xf>
    <xf numFmtId="38" fontId="11" fillId="0" borderId="25" xfId="4" applyFont="1" applyBorder="1" applyAlignment="1">
      <alignment vertical="center"/>
    </xf>
    <xf numFmtId="38" fontId="11" fillId="0" borderId="22" xfId="4" applyFont="1" applyBorder="1" applyAlignment="1">
      <alignment vertical="center"/>
    </xf>
    <xf numFmtId="38" fontId="11" fillId="0" borderId="27" xfId="4" applyFont="1" applyBorder="1" applyAlignment="1">
      <alignment vertical="center"/>
    </xf>
    <xf numFmtId="38" fontId="11" fillId="0" borderId="26" xfId="4" applyFont="1" applyBorder="1" applyAlignment="1">
      <alignment vertical="center"/>
    </xf>
    <xf numFmtId="176" fontId="8" fillId="0" borderId="21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177" fontId="8" fillId="0" borderId="6" xfId="0" applyNumberFormat="1" applyFont="1" applyBorder="1" applyAlignment="1">
      <alignment horizontal="center" vertical="center"/>
    </xf>
    <xf numFmtId="177" fontId="8" fillId="0" borderId="24" xfId="0" applyNumberFormat="1" applyFont="1" applyBorder="1" applyAlignment="1">
      <alignment horizontal="center" vertical="center"/>
    </xf>
    <xf numFmtId="176" fontId="8" fillId="0" borderId="11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177" fontId="8" fillId="0" borderId="10" xfId="0" applyNumberFormat="1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76" fontId="8" fillId="0" borderId="5" xfId="0" applyNumberFormat="1" applyFont="1" applyBorder="1" applyAlignment="1">
      <alignment horizontal="center" vertical="center"/>
    </xf>
    <xf numFmtId="177" fontId="8" fillId="0" borderId="28" xfId="0" applyNumberFormat="1" applyFont="1" applyBorder="1" applyAlignment="1">
      <alignment horizontal="center" vertical="center"/>
    </xf>
    <xf numFmtId="176" fontId="8" fillId="0" borderId="7" xfId="0" applyNumberFormat="1" applyFont="1" applyBorder="1" applyAlignment="1">
      <alignment horizontal="center" vertical="center"/>
    </xf>
    <xf numFmtId="0" fontId="9" fillId="0" borderId="32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35" xfId="2" applyFont="1" applyBorder="1" applyAlignment="1">
      <alignment horizontal="center" vertical="center"/>
    </xf>
    <xf numFmtId="179" fontId="6" fillId="0" borderId="20" xfId="5" applyNumberFormat="1" applyFont="1" applyBorder="1" applyAlignment="1">
      <alignment vertical="center"/>
    </xf>
    <xf numFmtId="176" fontId="8" fillId="0" borderId="36" xfId="0" applyNumberFormat="1" applyFont="1" applyBorder="1" applyAlignment="1">
      <alignment horizontal="center" vertical="center"/>
    </xf>
    <xf numFmtId="176" fontId="8" fillId="0" borderId="37" xfId="0" applyNumberFormat="1" applyFont="1" applyBorder="1" applyAlignment="1">
      <alignment horizontal="center" vertical="center"/>
    </xf>
    <xf numFmtId="176" fontId="8" fillId="0" borderId="12" xfId="0" applyNumberFormat="1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9" fillId="0" borderId="38" xfId="2" applyFont="1" applyBorder="1" applyAlignment="1">
      <alignment horizontal="center" vertical="center"/>
    </xf>
    <xf numFmtId="0" fontId="6" fillId="0" borderId="0" xfId="3" applyFont="1" applyAlignment="1">
      <alignment vertical="center"/>
    </xf>
    <xf numFmtId="178" fontId="6" fillId="0" borderId="25" xfId="3" applyNumberFormat="1" applyFont="1" applyBorder="1" applyAlignment="1">
      <alignment vertical="center"/>
    </xf>
    <xf numFmtId="0" fontId="6" fillId="0" borderId="25" xfId="3" applyFont="1" applyBorder="1" applyAlignment="1">
      <alignment vertical="center"/>
    </xf>
    <xf numFmtId="178" fontId="6" fillId="0" borderId="22" xfId="3" applyNumberFormat="1" applyFont="1" applyBorder="1" applyAlignment="1">
      <alignment vertical="center"/>
    </xf>
    <xf numFmtId="0" fontId="6" fillId="0" borderId="22" xfId="3" applyFont="1" applyBorder="1" applyAlignment="1">
      <alignment vertical="center"/>
    </xf>
    <xf numFmtId="178" fontId="6" fillId="0" borderId="26" xfId="3" applyNumberFormat="1" applyFont="1" applyBorder="1" applyAlignment="1">
      <alignment vertical="center"/>
    </xf>
    <xf numFmtId="0" fontId="6" fillId="0" borderId="26" xfId="3" applyFont="1" applyBorder="1" applyAlignment="1">
      <alignment vertical="center"/>
    </xf>
    <xf numFmtId="0" fontId="10" fillId="0" borderId="0" xfId="3" applyFont="1" applyAlignment="1">
      <alignment vertical="center"/>
    </xf>
    <xf numFmtId="178" fontId="10" fillId="0" borderId="15" xfId="3" applyNumberFormat="1" applyFont="1" applyBorder="1" applyAlignment="1">
      <alignment vertical="center"/>
    </xf>
    <xf numFmtId="0" fontId="10" fillId="0" borderId="15" xfId="3" applyFont="1" applyBorder="1" applyAlignment="1">
      <alignment horizontal="center" vertical="center"/>
    </xf>
    <xf numFmtId="178" fontId="6" fillId="0" borderId="15" xfId="3" applyNumberFormat="1" applyFont="1" applyBorder="1" applyAlignment="1">
      <alignment vertical="center"/>
    </xf>
    <xf numFmtId="178" fontId="6" fillId="0" borderId="27" xfId="3" applyNumberFormat="1" applyFont="1" applyBorder="1" applyAlignment="1">
      <alignment vertical="center"/>
    </xf>
    <xf numFmtId="0" fontId="6" fillId="0" borderId="27" xfId="3" applyFont="1" applyBorder="1" applyAlignment="1">
      <alignment vertical="center"/>
    </xf>
    <xf numFmtId="0" fontId="6" fillId="0" borderId="26" xfId="3" applyFont="1" applyBorder="1" applyAlignment="1">
      <alignment horizontal="center" vertical="center"/>
    </xf>
    <xf numFmtId="178" fontId="6" fillId="0" borderId="20" xfId="3" applyNumberFormat="1" applyFont="1" applyBorder="1" applyAlignment="1">
      <alignment vertical="center"/>
    </xf>
    <xf numFmtId="0" fontId="6" fillId="0" borderId="20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38" fontId="6" fillId="0" borderId="0" xfId="3" applyNumberFormat="1" applyFont="1" applyAlignment="1">
      <alignment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0" fontId="12" fillId="0" borderId="1" xfId="0" applyFont="1" applyBorder="1"/>
    <xf numFmtId="0" fontId="1" fillId="0" borderId="1" xfId="1" applyFont="1" applyBorder="1">
      <alignment vertical="center"/>
    </xf>
    <xf numFmtId="0" fontId="9" fillId="0" borderId="21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7" fillId="0" borderId="0" xfId="2"/>
    <xf numFmtId="0" fontId="5" fillId="0" borderId="0" xfId="3" applyAlignment="1">
      <alignment vertical="center"/>
    </xf>
    <xf numFmtId="38" fontId="5" fillId="0" borderId="0" xfId="4" applyAlignment="1">
      <alignment vertical="center"/>
    </xf>
    <xf numFmtId="178" fontId="5" fillId="0" borderId="25" xfId="3" applyNumberFormat="1" applyBorder="1" applyAlignment="1">
      <alignment vertical="center"/>
    </xf>
    <xf numFmtId="177" fontId="5" fillId="0" borderId="25" xfId="5" applyNumberFormat="1" applyBorder="1" applyAlignment="1">
      <alignment vertical="center"/>
    </xf>
    <xf numFmtId="38" fontId="13" fillId="0" borderId="25" xfId="4" applyFont="1" applyBorder="1" applyAlignment="1">
      <alignment vertical="center"/>
    </xf>
    <xf numFmtId="0" fontId="5" fillId="0" borderId="25" xfId="3" applyBorder="1" applyAlignment="1">
      <alignment vertical="center"/>
    </xf>
    <xf numFmtId="178" fontId="5" fillId="0" borderId="22" xfId="3" applyNumberFormat="1" applyBorder="1" applyAlignment="1">
      <alignment vertical="center"/>
    </xf>
    <xf numFmtId="177" fontId="5" fillId="0" borderId="22" xfId="5" applyNumberFormat="1" applyBorder="1" applyAlignment="1">
      <alignment vertical="center"/>
    </xf>
    <xf numFmtId="38" fontId="13" fillId="0" borderId="22" xfId="4" applyFont="1" applyBorder="1" applyAlignment="1">
      <alignment vertical="center"/>
    </xf>
    <xf numFmtId="0" fontId="5" fillId="0" borderId="22" xfId="3" applyBorder="1" applyAlignment="1">
      <alignment vertical="center"/>
    </xf>
    <xf numFmtId="178" fontId="5" fillId="0" borderId="26" xfId="3" applyNumberFormat="1" applyBorder="1" applyAlignment="1">
      <alignment vertical="center"/>
    </xf>
    <xf numFmtId="177" fontId="5" fillId="0" borderId="26" xfId="5" applyNumberFormat="1" applyBorder="1" applyAlignment="1">
      <alignment vertical="center"/>
    </xf>
    <xf numFmtId="38" fontId="13" fillId="0" borderId="26" xfId="4" applyFont="1" applyBorder="1" applyAlignment="1">
      <alignment vertical="center"/>
    </xf>
    <xf numFmtId="0" fontId="5" fillId="0" borderId="26" xfId="3" applyBorder="1" applyAlignment="1">
      <alignment vertical="center"/>
    </xf>
    <xf numFmtId="0" fontId="14" fillId="0" borderId="0" xfId="3" applyFont="1" applyAlignment="1">
      <alignment vertical="center"/>
    </xf>
    <xf numFmtId="178" fontId="14" fillId="0" borderId="15" xfId="3" applyNumberFormat="1" applyFont="1" applyBorder="1" applyAlignment="1">
      <alignment vertical="center"/>
    </xf>
    <xf numFmtId="177" fontId="14" fillId="0" borderId="15" xfId="5" applyNumberFormat="1" applyFont="1" applyBorder="1" applyAlignment="1">
      <alignment vertical="center"/>
    </xf>
    <xf numFmtId="38" fontId="14" fillId="0" borderId="15" xfId="4" applyFont="1" applyBorder="1" applyAlignment="1">
      <alignment vertical="center"/>
    </xf>
    <xf numFmtId="0" fontId="14" fillId="0" borderId="15" xfId="3" applyFont="1" applyBorder="1" applyAlignment="1">
      <alignment horizontal="center" vertical="center"/>
    </xf>
    <xf numFmtId="38" fontId="5" fillId="0" borderId="0" xfId="3" applyNumberFormat="1" applyAlignment="1">
      <alignment vertical="center"/>
    </xf>
    <xf numFmtId="38" fontId="5" fillId="0" borderId="22" xfId="4" applyBorder="1" applyAlignment="1">
      <alignment vertical="center"/>
    </xf>
    <xf numFmtId="0" fontId="5" fillId="0" borderId="22" xfId="3" applyBorder="1" applyAlignment="1">
      <alignment horizontal="center" vertical="center"/>
    </xf>
    <xf numFmtId="38" fontId="5" fillId="0" borderId="26" xfId="4" applyBorder="1" applyAlignment="1">
      <alignment vertical="center"/>
    </xf>
    <xf numFmtId="0" fontId="5" fillId="0" borderId="26" xfId="3" applyBorder="1" applyAlignment="1">
      <alignment horizontal="center" vertical="center"/>
    </xf>
    <xf numFmtId="0" fontId="5" fillId="0" borderId="0" xfId="3" applyAlignment="1">
      <alignment horizontal="center" vertical="center"/>
    </xf>
    <xf numFmtId="0" fontId="5" fillId="0" borderId="15" xfId="3" applyBorder="1" applyAlignment="1">
      <alignment horizontal="center" vertical="center"/>
    </xf>
    <xf numFmtId="38" fontId="11" fillId="0" borderId="20" xfId="4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178" fontId="10" fillId="0" borderId="15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178" fontId="6" fillId="0" borderId="20" xfId="0" applyNumberFormat="1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178" fontId="6" fillId="0" borderId="26" xfId="0" applyNumberFormat="1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178" fontId="6" fillId="0" borderId="22" xfId="0" applyNumberFormat="1" applyFont="1" applyBorder="1" applyAlignment="1">
      <alignment vertical="center"/>
    </xf>
    <xf numFmtId="178" fontId="6" fillId="0" borderId="15" xfId="0" applyNumberFormat="1" applyFont="1" applyBorder="1" applyAlignment="1">
      <alignment vertical="center"/>
    </xf>
    <xf numFmtId="178" fontId="6" fillId="0" borderId="27" xfId="0" applyNumberFormat="1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178" fontId="6" fillId="0" borderId="25" xfId="0" applyNumberFormat="1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6" fillId="0" borderId="4" xfId="3" applyFont="1" applyBorder="1" applyAlignment="1">
      <alignment horizontal="center" vertical="center"/>
    </xf>
    <xf numFmtId="0" fontId="6" fillId="0" borderId="2" xfId="3" applyFont="1" applyBorder="1" applyAlignment="1">
      <alignment horizontal="center" vertical="center"/>
    </xf>
    <xf numFmtId="0" fontId="6" fillId="0" borderId="3" xfId="3" applyFont="1" applyBorder="1" applyAlignment="1">
      <alignment horizontal="center" vertical="center"/>
    </xf>
    <xf numFmtId="0" fontId="6" fillId="0" borderId="8" xfId="3" applyFont="1" applyBorder="1" applyAlignment="1">
      <alignment horizontal="center" vertical="center"/>
    </xf>
    <xf numFmtId="0" fontId="6" fillId="0" borderId="30" xfId="3" applyFont="1" applyBorder="1" applyAlignment="1">
      <alignment horizontal="center" vertical="center"/>
    </xf>
    <xf numFmtId="0" fontId="6" fillId="0" borderId="29" xfId="3" applyFont="1" applyBorder="1" applyAlignment="1">
      <alignment horizontal="center" vertical="center"/>
    </xf>
    <xf numFmtId="38" fontId="6" fillId="0" borderId="15" xfId="4" applyFont="1" applyBorder="1" applyAlignment="1">
      <alignment horizontal="center" vertical="center"/>
    </xf>
    <xf numFmtId="0" fontId="6" fillId="0" borderId="16" xfId="3" applyFont="1" applyBorder="1" applyAlignment="1">
      <alignment horizontal="center" vertical="center"/>
    </xf>
    <xf numFmtId="0" fontId="6" fillId="0" borderId="17" xfId="3" applyFont="1" applyBorder="1" applyAlignment="1">
      <alignment horizontal="center" vertical="center"/>
    </xf>
    <xf numFmtId="0" fontId="6" fillId="0" borderId="15" xfId="3" applyFont="1" applyBorder="1" applyAlignment="1">
      <alignment horizontal="center" vertical="center"/>
    </xf>
    <xf numFmtId="38" fontId="11" fillId="0" borderId="15" xfId="4" applyFont="1" applyBorder="1" applyAlignment="1">
      <alignment horizontal="center" vertical="center"/>
    </xf>
    <xf numFmtId="0" fontId="5" fillId="0" borderId="15" xfId="3" applyBorder="1" applyAlignment="1">
      <alignment horizontal="center" vertical="center"/>
    </xf>
    <xf numFmtId="38" fontId="0" fillId="0" borderId="15" xfId="4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</cellXfs>
  <cellStyles count="6">
    <cellStyle name="パーセント 2" xfId="5"/>
    <cellStyle name="ハイパーリンク" xfId="2" builtinId="8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tabSelected="1" workbookViewId="0">
      <selection activeCell="E1" sqref="E1"/>
    </sheetView>
  </sheetViews>
  <sheetFormatPr defaultRowHeight="12" x14ac:dyDescent="0.4"/>
  <cols>
    <col min="1" max="2" width="10.25" style="4" bestFit="1" customWidth="1"/>
    <col min="3" max="3" width="10.375" style="4" bestFit="1" customWidth="1"/>
    <col min="4" max="4" width="9.375" style="4" bestFit="1" customWidth="1"/>
    <col min="5" max="8" width="11" style="4" customWidth="1"/>
    <col min="9" max="16384" width="9" style="4"/>
  </cols>
  <sheetData>
    <row r="1" spans="1:8" ht="21" customHeight="1" x14ac:dyDescent="0.4">
      <c r="A1" s="4" t="s">
        <v>129</v>
      </c>
      <c r="B1" s="45" t="s">
        <v>43</v>
      </c>
    </row>
    <row r="2" spans="1:8" ht="21" customHeight="1" x14ac:dyDescent="0.4">
      <c r="A2" s="132" t="s">
        <v>0</v>
      </c>
      <c r="B2" s="131" t="s">
        <v>8</v>
      </c>
      <c r="C2" s="131"/>
      <c r="D2" s="131"/>
      <c r="E2" s="131" t="s">
        <v>48</v>
      </c>
      <c r="F2" s="131"/>
      <c r="G2" s="131"/>
      <c r="H2" s="131"/>
    </row>
    <row r="3" spans="1:8" ht="21" customHeight="1" x14ac:dyDescent="0.4">
      <c r="A3" s="133"/>
      <c r="B3" s="5" t="s">
        <v>1</v>
      </c>
      <c r="C3" s="6" t="s">
        <v>45</v>
      </c>
      <c r="D3" s="7" t="s">
        <v>2</v>
      </c>
      <c r="E3" s="5" t="s">
        <v>4</v>
      </c>
      <c r="F3" s="6" t="s">
        <v>3</v>
      </c>
      <c r="G3" s="6" t="s">
        <v>201</v>
      </c>
      <c r="H3" s="57" t="s">
        <v>74</v>
      </c>
    </row>
    <row r="4" spans="1:8" ht="21" customHeight="1" x14ac:dyDescent="0.4">
      <c r="A4" s="56" t="s">
        <v>24</v>
      </c>
      <c r="B4" s="35">
        <f>'１月(月間)'!$B$6</f>
        <v>328874</v>
      </c>
      <c r="C4" s="55">
        <f>'１月(月間)'!$F$6</f>
        <v>553725</v>
      </c>
      <c r="D4" s="36">
        <f t="shared" ref="D4:D6" si="0">B4/C4</f>
        <v>0.59393020000902974</v>
      </c>
      <c r="E4" s="81" t="s">
        <v>27</v>
      </c>
      <c r="F4" s="82" t="s">
        <v>30</v>
      </c>
      <c r="G4" s="82" t="s">
        <v>75</v>
      </c>
      <c r="H4" s="58"/>
    </row>
    <row r="5" spans="1:8" ht="21" customHeight="1" x14ac:dyDescent="0.4">
      <c r="A5" s="10" t="s">
        <v>25</v>
      </c>
      <c r="B5" s="48">
        <f>'２月(月間)'!$B$6</f>
        <v>371410</v>
      </c>
      <c r="C5" s="46">
        <f>'２月(月間)'!$F$6</f>
        <v>504470</v>
      </c>
      <c r="D5" s="47">
        <f t="shared" si="0"/>
        <v>0.73623803199397386</v>
      </c>
      <c r="E5" s="50" t="s">
        <v>28</v>
      </c>
      <c r="F5" s="83" t="s">
        <v>31</v>
      </c>
      <c r="G5" s="9" t="s">
        <v>76</v>
      </c>
      <c r="H5" s="58"/>
    </row>
    <row r="6" spans="1:8" ht="21" customHeight="1" x14ac:dyDescent="0.4">
      <c r="A6" s="10" t="s">
        <v>26</v>
      </c>
      <c r="B6" s="48">
        <f>'３月(月間)'!$B$6</f>
        <v>419704</v>
      </c>
      <c r="C6" s="46">
        <f>'３月(月間)'!$F$6</f>
        <v>579109</v>
      </c>
      <c r="D6" s="47">
        <f t="shared" si="0"/>
        <v>0.72474093823442565</v>
      </c>
      <c r="E6" s="51" t="s">
        <v>29</v>
      </c>
      <c r="F6" s="9" t="s">
        <v>32</v>
      </c>
      <c r="G6" s="9" t="s">
        <v>77</v>
      </c>
      <c r="H6" s="58"/>
    </row>
    <row r="7" spans="1:8" ht="21" customHeight="1" x14ac:dyDescent="0.4">
      <c r="A7" s="10" t="s">
        <v>7</v>
      </c>
      <c r="B7" s="48">
        <f>'４月(月間)'!$B$6</f>
        <v>361121</v>
      </c>
      <c r="C7" s="46">
        <f>'４月(月間)'!$F$6</f>
        <v>529510</v>
      </c>
      <c r="D7" s="47">
        <f>B7/C7</f>
        <v>0.68199089724462236</v>
      </c>
      <c r="E7" s="8" t="s">
        <v>5</v>
      </c>
      <c r="F7" s="49" t="s">
        <v>6</v>
      </c>
      <c r="G7" s="9" t="s">
        <v>78</v>
      </c>
      <c r="H7" s="58"/>
    </row>
    <row r="8" spans="1:8" ht="21" customHeight="1" x14ac:dyDescent="0.4">
      <c r="A8" s="10" t="s">
        <v>9</v>
      </c>
      <c r="B8" s="48">
        <f>'５月(月間)'!$B$6</f>
        <v>316302</v>
      </c>
      <c r="C8" s="46">
        <f>'５月(月間)'!$F$6</f>
        <v>535875</v>
      </c>
      <c r="D8" s="47">
        <f t="shared" ref="D8:D10" si="1">B8/C8</f>
        <v>0.59025332400279917</v>
      </c>
      <c r="E8" s="8" t="s">
        <v>10</v>
      </c>
      <c r="F8" s="9" t="s">
        <v>11</v>
      </c>
      <c r="G8" s="9" t="s">
        <v>79</v>
      </c>
      <c r="H8" s="58"/>
    </row>
    <row r="9" spans="1:8" ht="21" customHeight="1" x14ac:dyDescent="0.4">
      <c r="A9" s="10" t="s">
        <v>12</v>
      </c>
      <c r="B9" s="48">
        <f>'６月(月間)'!$B$6</f>
        <v>360760</v>
      </c>
      <c r="C9" s="46">
        <f>'６月(月間)'!$F$6</f>
        <v>564547</v>
      </c>
      <c r="D9" s="47">
        <f t="shared" si="1"/>
        <v>0.6390256258557746</v>
      </c>
      <c r="E9" s="8" t="s">
        <v>13</v>
      </c>
      <c r="F9" s="9" t="s">
        <v>14</v>
      </c>
      <c r="G9" s="9" t="s">
        <v>80</v>
      </c>
      <c r="H9" s="58"/>
    </row>
    <row r="10" spans="1:8" ht="21" customHeight="1" x14ac:dyDescent="0.4">
      <c r="A10" s="10" t="s">
        <v>15</v>
      </c>
      <c r="B10" s="48">
        <f>'７月(月間)'!$B$6</f>
        <v>416865</v>
      </c>
      <c r="C10" s="46">
        <f>'７月(月間)'!$F$6</f>
        <v>614939</v>
      </c>
      <c r="D10" s="47">
        <f t="shared" si="1"/>
        <v>0.67789650680799229</v>
      </c>
      <c r="E10" s="8" t="s">
        <v>16</v>
      </c>
      <c r="F10" s="9" t="s">
        <v>17</v>
      </c>
      <c r="G10" s="9" t="s">
        <v>81</v>
      </c>
      <c r="H10" s="58"/>
    </row>
    <row r="11" spans="1:8" ht="21" customHeight="1" x14ac:dyDescent="0.4">
      <c r="A11" s="10" t="s">
        <v>18</v>
      </c>
      <c r="B11" s="48">
        <f>'８月(月間)'!$B$6</f>
        <v>513106</v>
      </c>
      <c r="C11" s="46">
        <f>'８月(月間)'!$F$6</f>
        <v>666061</v>
      </c>
      <c r="D11" s="47">
        <f t="shared" ref="D11:D15" si="2">B11/C11</f>
        <v>0.77035887103433465</v>
      </c>
      <c r="E11" s="8" t="s">
        <v>19</v>
      </c>
      <c r="F11" s="9" t="s">
        <v>20</v>
      </c>
      <c r="G11" s="9" t="s">
        <v>82</v>
      </c>
      <c r="H11" s="58"/>
    </row>
    <row r="12" spans="1:8" ht="21" customHeight="1" x14ac:dyDescent="0.4">
      <c r="A12" s="10" t="s">
        <v>21</v>
      </c>
      <c r="B12" s="48">
        <f>'９月(月間)'!$B$6</f>
        <v>416996</v>
      </c>
      <c r="C12" s="46">
        <f>'９月(月間)'!$F$6</f>
        <v>578032</v>
      </c>
      <c r="D12" s="47">
        <f t="shared" si="2"/>
        <v>0.72140642732582283</v>
      </c>
      <c r="E12" s="42" t="s">
        <v>22</v>
      </c>
      <c r="F12" s="9" t="s">
        <v>23</v>
      </c>
      <c r="G12" s="9" t="s">
        <v>83</v>
      </c>
      <c r="H12" s="58"/>
    </row>
    <row r="13" spans="1:8" ht="21" customHeight="1" x14ac:dyDescent="0.4">
      <c r="A13" s="10" t="s">
        <v>40</v>
      </c>
      <c r="B13" s="48">
        <f>'10月(月間)'!$B$6</f>
        <v>311120</v>
      </c>
      <c r="C13" s="46">
        <f>'10月(月間)'!$F$6</f>
        <v>570546</v>
      </c>
      <c r="D13" s="47">
        <f t="shared" si="2"/>
        <v>0.54530221927767442</v>
      </c>
      <c r="E13" s="8" t="s">
        <v>33</v>
      </c>
      <c r="F13" s="9" t="s">
        <v>36</v>
      </c>
      <c r="G13" s="9" t="s">
        <v>84</v>
      </c>
      <c r="H13" s="58"/>
    </row>
    <row r="14" spans="1:8" ht="21" customHeight="1" x14ac:dyDescent="0.4">
      <c r="A14" s="10" t="s">
        <v>41</v>
      </c>
      <c r="B14" s="48">
        <f>'11月(月間)'!$B$6</f>
        <v>291632</v>
      </c>
      <c r="C14" s="46">
        <f>'11月(月間)'!$F$6</f>
        <v>548474</v>
      </c>
      <c r="D14" s="37">
        <f t="shared" si="2"/>
        <v>0.53171526818044246</v>
      </c>
      <c r="E14" s="8" t="s">
        <v>34</v>
      </c>
      <c r="F14" s="9" t="s">
        <v>37</v>
      </c>
      <c r="G14" s="9" t="s">
        <v>85</v>
      </c>
      <c r="H14" s="58"/>
    </row>
    <row r="15" spans="1:8" ht="21" customHeight="1" thickBot="1" x14ac:dyDescent="0.45">
      <c r="A15" s="11" t="s">
        <v>42</v>
      </c>
      <c r="B15" s="53">
        <f>'12月(月間)'!$B$6</f>
        <v>325332</v>
      </c>
      <c r="C15" s="54">
        <f>'12月(月間)'!$F$6</f>
        <v>573180</v>
      </c>
      <c r="D15" s="38">
        <f t="shared" si="2"/>
        <v>0.56759133256568617</v>
      </c>
      <c r="E15" s="8" t="s">
        <v>35</v>
      </c>
      <c r="F15" s="9" t="s">
        <v>38</v>
      </c>
      <c r="G15" s="130" t="s">
        <v>86</v>
      </c>
      <c r="H15" s="58"/>
    </row>
    <row r="16" spans="1:8" ht="23.25" customHeight="1" thickTop="1" x14ac:dyDescent="0.4">
      <c r="A16" s="77" t="s">
        <v>39</v>
      </c>
      <c r="B16" s="39">
        <f>SUM(B4:B15)</f>
        <v>4433222</v>
      </c>
      <c r="C16" s="40">
        <f>SUM(C4:C15)</f>
        <v>6818468</v>
      </c>
      <c r="D16" s="41">
        <f t="shared" ref="D16" si="3">B16/C16</f>
        <v>0.65017860317009624</v>
      </c>
      <c r="E16" s="43" t="s">
        <v>46</v>
      </c>
      <c r="F16" s="12"/>
      <c r="G16" s="12"/>
      <c r="H16" s="12"/>
    </row>
    <row r="17" spans="5:5" ht="17.25" customHeight="1" x14ac:dyDescent="0.4">
      <c r="E17" s="44" t="s">
        <v>47</v>
      </c>
    </row>
  </sheetData>
  <mergeCells count="3">
    <mergeCell ref="E2:H2"/>
    <mergeCell ref="B2:D2"/>
    <mergeCell ref="A2:A3"/>
  </mergeCells>
  <phoneticPr fontId="3"/>
  <hyperlinks>
    <hyperlink ref="E11" location="'８月(月間)'!A1" display="８月月間"/>
    <hyperlink ref="F11" location="'８月(上旬)'!A1" display="８月上旬"/>
    <hyperlink ref="F12" location="'９月(上旬)'!A1" display="９月上旬"/>
    <hyperlink ref="E13" location="'10月(月間)'!A1" display="10月月間"/>
    <hyperlink ref="F13" location="'10月(上旬)'!A1" display="10月上旬"/>
    <hyperlink ref="E14" location="'11月（月間）'!A1" display="11月月間"/>
    <hyperlink ref="F14" location="'11月（上旬）'!A1" display="11月上旬"/>
    <hyperlink ref="E15" location="'12月（月間）'!A1" display="12月月間"/>
    <hyperlink ref="F15" location="'12月（上旬）'!A1" display="12月上旬"/>
    <hyperlink ref="F4" location="'１月(上旬)'!A1" display="１月上旬"/>
    <hyperlink ref="E5" location="'２月(月間)'!A1" display="２月月間"/>
    <hyperlink ref="F5" location="'２月(上旬)'!A1" display="２月上旬"/>
    <hyperlink ref="E6" location="'３月(月間)'!A1" display="３月月間"/>
    <hyperlink ref="F6" location="'３月(上旬)'!A1" display="３月上旬"/>
    <hyperlink ref="E7" location="'4月（月間）'!A1" display="４月月間"/>
    <hyperlink ref="F7" location="'4月（上旬）'!A1" display="４月上旬"/>
    <hyperlink ref="E8" location="'５月（月間）'!A1" display="５月月間"/>
    <hyperlink ref="F8" location="'５月(上旬)'!A1" display="５月上旬"/>
    <hyperlink ref="E9" location="'６月(月間)'!A1" display="６月月間"/>
    <hyperlink ref="F9" location="'６月(上旬)'!A1" display="６月上旬"/>
    <hyperlink ref="E10" location="'７月(月間)'!A1" display="７月月間"/>
    <hyperlink ref="F10" location="'７月(上旬)'!A1" display="７月上旬"/>
    <hyperlink ref="E12" location="'９月(月間)'!A1" display="９月月間"/>
    <hyperlink ref="G5:G15" location="'１月(月間)'!A1" display="１月月間"/>
    <hyperlink ref="G4" location="'１月(上中旬)'!A1" display="１月上中旬"/>
    <hyperlink ref="G6" location="'３月(上中旬)'!A1" display="３月上中旬"/>
    <hyperlink ref="G5" location="'２月(上中旬)'!A1" display="２月上中旬"/>
    <hyperlink ref="G7" location="'４月(上中旬)'!A1" display="４月上中旬"/>
    <hyperlink ref="G8" location="'5月(上中旬)'!A1" display="５月上中旬"/>
    <hyperlink ref="G9" location="'６月(上中旬)'!A1" display="６月上中旬"/>
    <hyperlink ref="G10" location="'7月(上中旬)'!A1" display="７月上中旬"/>
    <hyperlink ref="G11" location="'８月(上中旬)'!A1" display="８月上中旬"/>
    <hyperlink ref="G12" location="'９月(上中旬)'!A1" display="９月上中旬"/>
    <hyperlink ref="G13" location="'10月(上中旬)'!A1" display="１０月上中旬"/>
    <hyperlink ref="G14" location="'11月(上中旬)'!A1" display="１１月上中旬"/>
    <hyperlink ref="G15" location="'12月(上中旬)'!A1" display="１２月上中旬"/>
    <hyperlink ref="E4" location="'１月(月間)'!A1" display="１月月間"/>
  </hyperlink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Normal="100" workbookViewId="0"/>
  </sheetViews>
  <sheetFormatPr defaultColWidth="15.75" defaultRowHeight="10.5" x14ac:dyDescent="0.4"/>
  <cols>
    <col min="1" max="1" width="15.375" style="59" bestFit="1" customWidth="1"/>
    <col min="2" max="3" width="10.375" style="13" bestFit="1" customWidth="1"/>
    <col min="4" max="4" width="7" style="59" bestFit="1" customWidth="1"/>
    <col min="5" max="5" width="7.625" style="59" bestFit="1" customWidth="1"/>
    <col min="6" max="7" width="10.375" style="13" bestFit="1" customWidth="1"/>
    <col min="8" max="8" width="7" style="59" bestFit="1" customWidth="1"/>
    <col min="9" max="9" width="8.5" style="59" bestFit="1" customWidth="1"/>
    <col min="10" max="11" width="10.375" style="13" bestFit="1" customWidth="1"/>
    <col min="12" max="12" width="7" style="59" bestFit="1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３月(上中旬)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101</v>
      </c>
      <c r="C4" s="144" t="s">
        <v>149</v>
      </c>
      <c r="D4" s="143" t="s">
        <v>61</v>
      </c>
      <c r="E4" s="143"/>
      <c r="F4" s="140" t="str">
        <f>+B4</f>
        <v>(01'3/1～20)</v>
      </c>
      <c r="G4" s="140" t="str">
        <f>+C4</f>
        <v>(00'3/1～20)</v>
      </c>
      <c r="H4" s="143" t="s">
        <v>61</v>
      </c>
      <c r="I4" s="143"/>
      <c r="J4" s="140" t="str">
        <f>+B4</f>
        <v>(01'3/1～20)</v>
      </c>
      <c r="K4" s="140" t="str">
        <f>+C4</f>
        <v>(00'3/1～20)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135</v>
      </c>
      <c r="B6" s="27">
        <f>+B7+B15+B38</f>
        <v>277747</v>
      </c>
      <c r="C6" s="27">
        <f>+C7+C15+C38</f>
        <v>288692</v>
      </c>
      <c r="D6" s="14">
        <f t="shared" ref="D6:D45" si="0">+B6/C6</f>
        <v>0.96208762279522808</v>
      </c>
      <c r="E6" s="67">
        <f t="shared" ref="E6:E45" si="1">+B6-C6</f>
        <v>-10945</v>
      </c>
      <c r="F6" s="27">
        <f>+F7+F15+F38</f>
        <v>370957</v>
      </c>
      <c r="G6" s="27">
        <f>+G7+G15+G38</f>
        <v>361663</v>
      </c>
      <c r="H6" s="14">
        <f t="shared" ref="H6:H45" si="2">+F6/G6</f>
        <v>1.0256979563848112</v>
      </c>
      <c r="I6" s="67">
        <f t="shared" ref="I6:I45" si="3">+F6-G6</f>
        <v>9294</v>
      </c>
      <c r="J6" s="14">
        <f t="shared" ref="J6:J45" si="4">+B6/F6</f>
        <v>0.74873098499286983</v>
      </c>
      <c r="K6" s="14">
        <f t="shared" ref="K6:K45" si="5">+C6/G6</f>
        <v>0.79823482081385155</v>
      </c>
      <c r="L6" s="23">
        <f t="shared" ref="L6:L45" si="6">+J6-K6</f>
        <v>-4.9503835820981723E-2</v>
      </c>
    </row>
    <row r="7" spans="1:12" s="66" customFormat="1" x14ac:dyDescent="0.4">
      <c r="A7" s="68" t="s">
        <v>134</v>
      </c>
      <c r="B7" s="27">
        <f>SUM(B8:B14)</f>
        <v>97616</v>
      </c>
      <c r="C7" s="27">
        <f>SUM(C8:C14)</f>
        <v>108604</v>
      </c>
      <c r="D7" s="14">
        <f t="shared" si="0"/>
        <v>0.89882508931531069</v>
      </c>
      <c r="E7" s="67">
        <f t="shared" si="1"/>
        <v>-10988</v>
      </c>
      <c r="F7" s="27">
        <f>SUM(F8:F14)</f>
        <v>125802</v>
      </c>
      <c r="G7" s="27">
        <f>SUM(G8:G14)</f>
        <v>134948</v>
      </c>
      <c r="H7" s="14">
        <f t="shared" si="2"/>
        <v>0.9322257462133563</v>
      </c>
      <c r="I7" s="67">
        <f t="shared" si="3"/>
        <v>-9146</v>
      </c>
      <c r="J7" s="14">
        <f t="shared" si="4"/>
        <v>0.77594950795694817</v>
      </c>
      <c r="K7" s="14">
        <f t="shared" si="5"/>
        <v>0.8047840649731749</v>
      </c>
      <c r="L7" s="23">
        <f t="shared" si="6"/>
        <v>-2.8834557016226725E-2</v>
      </c>
    </row>
    <row r="8" spans="1:12" x14ac:dyDescent="0.4">
      <c r="A8" s="65" t="s">
        <v>57</v>
      </c>
      <c r="B8" s="34">
        <v>49281</v>
      </c>
      <c r="C8" s="34">
        <v>55239</v>
      </c>
      <c r="D8" s="18">
        <f t="shared" si="0"/>
        <v>0.8921414218215391</v>
      </c>
      <c r="E8" s="64">
        <f t="shared" si="1"/>
        <v>-5958</v>
      </c>
      <c r="F8" s="34">
        <v>60706</v>
      </c>
      <c r="G8" s="34">
        <v>66808</v>
      </c>
      <c r="H8" s="18">
        <f t="shared" si="2"/>
        <v>0.9086636330978326</v>
      </c>
      <c r="I8" s="64">
        <f t="shared" si="3"/>
        <v>-6102</v>
      </c>
      <c r="J8" s="18">
        <f t="shared" si="4"/>
        <v>0.81179784535301291</v>
      </c>
      <c r="K8" s="18">
        <f t="shared" si="5"/>
        <v>0.82683211591426176</v>
      </c>
      <c r="L8" s="17">
        <f t="shared" si="6"/>
        <v>-1.5034270561248841E-2</v>
      </c>
    </row>
    <row r="9" spans="1:12" x14ac:dyDescent="0.4">
      <c r="A9" s="63" t="s">
        <v>58</v>
      </c>
      <c r="B9" s="32">
        <v>8875</v>
      </c>
      <c r="C9" s="32">
        <v>7690</v>
      </c>
      <c r="D9" s="19">
        <f t="shared" si="0"/>
        <v>1.1540962288686607</v>
      </c>
      <c r="E9" s="62">
        <f t="shared" si="1"/>
        <v>1185</v>
      </c>
      <c r="F9" s="32">
        <v>11360</v>
      </c>
      <c r="G9" s="32">
        <v>9400</v>
      </c>
      <c r="H9" s="19">
        <f t="shared" si="2"/>
        <v>1.2085106382978723</v>
      </c>
      <c r="I9" s="62">
        <f t="shared" si="3"/>
        <v>1960</v>
      </c>
      <c r="J9" s="19">
        <f t="shared" si="4"/>
        <v>0.78125</v>
      </c>
      <c r="K9" s="19">
        <f t="shared" si="5"/>
        <v>0.81808510638297871</v>
      </c>
      <c r="L9" s="22">
        <f t="shared" si="6"/>
        <v>-3.6835106382978711E-2</v>
      </c>
    </row>
    <row r="10" spans="1:12" x14ac:dyDescent="0.4">
      <c r="A10" s="63" t="s">
        <v>68</v>
      </c>
      <c r="B10" s="32">
        <v>9018</v>
      </c>
      <c r="C10" s="32">
        <v>15896</v>
      </c>
      <c r="D10" s="19">
        <f t="shared" si="0"/>
        <v>0.56731253145445393</v>
      </c>
      <c r="E10" s="62">
        <f t="shared" si="1"/>
        <v>-6878</v>
      </c>
      <c r="F10" s="32">
        <v>11116</v>
      </c>
      <c r="G10" s="32">
        <v>18340</v>
      </c>
      <c r="H10" s="19">
        <f t="shared" si="2"/>
        <v>0.60610687022900767</v>
      </c>
      <c r="I10" s="62">
        <f t="shared" si="3"/>
        <v>-7224</v>
      </c>
      <c r="J10" s="19">
        <f t="shared" si="4"/>
        <v>0.81126304426052542</v>
      </c>
      <c r="K10" s="19">
        <f t="shared" si="5"/>
        <v>0.86673936750272629</v>
      </c>
      <c r="L10" s="22">
        <f t="shared" si="6"/>
        <v>-5.5476323242200865E-2</v>
      </c>
    </row>
    <row r="11" spans="1:12" x14ac:dyDescent="0.4">
      <c r="A11" s="63" t="s">
        <v>55</v>
      </c>
      <c r="B11" s="32">
        <v>13036</v>
      </c>
      <c r="C11" s="32">
        <v>13280</v>
      </c>
      <c r="D11" s="19">
        <f t="shared" si="0"/>
        <v>0.9816265060240964</v>
      </c>
      <c r="E11" s="62">
        <f t="shared" si="1"/>
        <v>-244</v>
      </c>
      <c r="F11" s="32">
        <v>18930</v>
      </c>
      <c r="G11" s="32">
        <v>18200</v>
      </c>
      <c r="H11" s="19">
        <f t="shared" si="2"/>
        <v>1.0401098901098902</v>
      </c>
      <c r="I11" s="62">
        <f t="shared" si="3"/>
        <v>730</v>
      </c>
      <c r="J11" s="19">
        <f t="shared" si="4"/>
        <v>0.68864236661384048</v>
      </c>
      <c r="K11" s="19">
        <f t="shared" si="5"/>
        <v>0.72967032967032963</v>
      </c>
      <c r="L11" s="22">
        <f t="shared" si="6"/>
        <v>-4.1027963056489147E-2</v>
      </c>
    </row>
    <row r="12" spans="1:12" x14ac:dyDescent="0.4">
      <c r="A12" s="63" t="s">
        <v>92</v>
      </c>
      <c r="B12" s="32">
        <v>4650</v>
      </c>
      <c r="C12" s="32">
        <v>4767</v>
      </c>
      <c r="D12" s="19">
        <f t="shared" si="0"/>
        <v>0.9754562617998741</v>
      </c>
      <c r="E12" s="62">
        <f t="shared" si="1"/>
        <v>-117</v>
      </c>
      <c r="F12" s="32">
        <v>5400</v>
      </c>
      <c r="G12" s="32">
        <v>5400</v>
      </c>
      <c r="H12" s="19">
        <f t="shared" si="2"/>
        <v>1</v>
      </c>
      <c r="I12" s="62">
        <f t="shared" si="3"/>
        <v>0</v>
      </c>
      <c r="J12" s="19">
        <f t="shared" si="4"/>
        <v>0.86111111111111116</v>
      </c>
      <c r="K12" s="19">
        <f t="shared" si="5"/>
        <v>0.88277777777777777</v>
      </c>
      <c r="L12" s="22">
        <f t="shared" si="6"/>
        <v>-2.1666666666666612E-2</v>
      </c>
    </row>
    <row r="13" spans="1:12" x14ac:dyDescent="0.4">
      <c r="A13" s="63" t="s">
        <v>56</v>
      </c>
      <c r="B13" s="32">
        <v>11040</v>
      </c>
      <c r="C13" s="32">
        <v>9797</v>
      </c>
      <c r="D13" s="19">
        <f t="shared" si="0"/>
        <v>1.1268755741553538</v>
      </c>
      <c r="E13" s="62">
        <f t="shared" si="1"/>
        <v>1243</v>
      </c>
      <c r="F13" s="32">
        <v>15290</v>
      </c>
      <c r="G13" s="32">
        <v>13800</v>
      </c>
      <c r="H13" s="19">
        <f t="shared" si="2"/>
        <v>1.1079710144927537</v>
      </c>
      <c r="I13" s="62">
        <f t="shared" si="3"/>
        <v>1490</v>
      </c>
      <c r="J13" s="19">
        <f t="shared" si="4"/>
        <v>0.7220405493786789</v>
      </c>
      <c r="K13" s="19">
        <f t="shared" si="5"/>
        <v>0.70992753623188409</v>
      </c>
      <c r="L13" s="22">
        <f t="shared" si="6"/>
        <v>1.2113013146794804E-2</v>
      </c>
    </row>
    <row r="14" spans="1:12" x14ac:dyDescent="0.4">
      <c r="A14" s="63" t="s">
        <v>93</v>
      </c>
      <c r="B14" s="32">
        <v>1716</v>
      </c>
      <c r="C14" s="32">
        <v>1935</v>
      </c>
      <c r="D14" s="19">
        <f t="shared" si="0"/>
        <v>0.88682170542635663</v>
      </c>
      <c r="E14" s="62">
        <f t="shared" si="1"/>
        <v>-219</v>
      </c>
      <c r="F14" s="32">
        <v>3000</v>
      </c>
      <c r="G14" s="32">
        <v>3000</v>
      </c>
      <c r="H14" s="19">
        <f t="shared" si="2"/>
        <v>1</v>
      </c>
      <c r="I14" s="62">
        <f t="shared" si="3"/>
        <v>0</v>
      </c>
      <c r="J14" s="19">
        <f t="shared" si="4"/>
        <v>0.57199999999999995</v>
      </c>
      <c r="K14" s="19">
        <f t="shared" si="5"/>
        <v>0.64500000000000002</v>
      </c>
      <c r="L14" s="22">
        <f t="shared" si="6"/>
        <v>-7.3000000000000065E-2</v>
      </c>
    </row>
    <row r="15" spans="1:12" s="66" customFormat="1" x14ac:dyDescent="0.4">
      <c r="A15" s="68" t="s">
        <v>73</v>
      </c>
      <c r="B15" s="27">
        <f>+B16+B27</f>
        <v>148757</v>
      </c>
      <c r="C15" s="27">
        <f>+C16+C27</f>
        <v>150504</v>
      </c>
      <c r="D15" s="14">
        <f t="shared" si="0"/>
        <v>0.98839233508743951</v>
      </c>
      <c r="E15" s="67">
        <f t="shared" si="1"/>
        <v>-1747</v>
      </c>
      <c r="F15" s="27">
        <f>+F16+F27</f>
        <v>204972</v>
      </c>
      <c r="G15" s="27">
        <f>+G16+G27</f>
        <v>189800</v>
      </c>
      <c r="H15" s="14">
        <f t="shared" si="2"/>
        <v>1.0799367755532139</v>
      </c>
      <c r="I15" s="67">
        <f t="shared" si="3"/>
        <v>15172</v>
      </c>
      <c r="J15" s="14">
        <f t="shared" si="4"/>
        <v>0.72574302831606263</v>
      </c>
      <c r="K15" s="14">
        <f t="shared" si="5"/>
        <v>0.79296101159114862</v>
      </c>
      <c r="L15" s="23">
        <f t="shared" si="6"/>
        <v>-6.7217983275085991E-2</v>
      </c>
    </row>
    <row r="16" spans="1:12" x14ac:dyDescent="0.4">
      <c r="A16" s="72" t="s">
        <v>72</v>
      </c>
      <c r="B16" s="29">
        <f>SUM(B17:B26)</f>
        <v>127403</v>
      </c>
      <c r="C16" s="29">
        <f>SUM(C17:C26)</f>
        <v>126761</v>
      </c>
      <c r="D16" s="18">
        <f t="shared" si="0"/>
        <v>1.0050646492217639</v>
      </c>
      <c r="E16" s="64">
        <f t="shared" si="1"/>
        <v>642</v>
      </c>
      <c r="F16" s="29">
        <f>SUM(F17:F26)</f>
        <v>172537</v>
      </c>
      <c r="G16" s="29">
        <f>SUM(G17:G26)</f>
        <v>157295</v>
      </c>
      <c r="H16" s="18">
        <f t="shared" si="2"/>
        <v>1.0969007279315934</v>
      </c>
      <c r="I16" s="64">
        <f t="shared" si="3"/>
        <v>15242</v>
      </c>
      <c r="J16" s="18">
        <f t="shared" si="4"/>
        <v>0.73840973240522323</v>
      </c>
      <c r="K16" s="18">
        <f t="shared" si="5"/>
        <v>0.80588067007851494</v>
      </c>
      <c r="L16" s="17">
        <f t="shared" si="6"/>
        <v>-6.7470937673291709E-2</v>
      </c>
    </row>
    <row r="17" spans="1:12" x14ac:dyDescent="0.4">
      <c r="A17" s="63" t="s">
        <v>57</v>
      </c>
      <c r="B17" s="32">
        <v>51045</v>
      </c>
      <c r="C17" s="32">
        <v>48293</v>
      </c>
      <c r="D17" s="19">
        <f t="shared" si="0"/>
        <v>1.0569854844387385</v>
      </c>
      <c r="E17" s="62">
        <f t="shared" si="1"/>
        <v>2752</v>
      </c>
      <c r="F17" s="32">
        <v>68553</v>
      </c>
      <c r="G17" s="32">
        <v>54788</v>
      </c>
      <c r="H17" s="19">
        <f t="shared" si="2"/>
        <v>1.2512411476965759</v>
      </c>
      <c r="I17" s="62">
        <f t="shared" si="3"/>
        <v>13765</v>
      </c>
      <c r="J17" s="19">
        <f t="shared" si="4"/>
        <v>0.74460636296004556</v>
      </c>
      <c r="K17" s="19">
        <f t="shared" si="5"/>
        <v>0.88145214280499384</v>
      </c>
      <c r="L17" s="22">
        <f t="shared" si="6"/>
        <v>-0.13684577984494828</v>
      </c>
    </row>
    <row r="18" spans="1:12" x14ac:dyDescent="0.4">
      <c r="A18" s="63" t="s">
        <v>133</v>
      </c>
      <c r="B18" s="32">
        <v>9429</v>
      </c>
      <c r="C18" s="32">
        <v>10194</v>
      </c>
      <c r="D18" s="19">
        <f t="shared" si="0"/>
        <v>0.92495585638610944</v>
      </c>
      <c r="E18" s="62">
        <f t="shared" si="1"/>
        <v>-765</v>
      </c>
      <c r="F18" s="32">
        <v>10720</v>
      </c>
      <c r="G18" s="32">
        <v>10720</v>
      </c>
      <c r="H18" s="19">
        <f t="shared" si="2"/>
        <v>1</v>
      </c>
      <c r="I18" s="62">
        <f t="shared" si="3"/>
        <v>0</v>
      </c>
      <c r="J18" s="19">
        <f t="shared" si="4"/>
        <v>0.8795708955223881</v>
      </c>
      <c r="K18" s="19">
        <f t="shared" si="5"/>
        <v>0.95093283582089549</v>
      </c>
      <c r="L18" s="22">
        <f t="shared" si="6"/>
        <v>-7.1361940298507398E-2</v>
      </c>
    </row>
    <row r="19" spans="1:12" x14ac:dyDescent="0.4">
      <c r="A19" s="63" t="s">
        <v>132</v>
      </c>
      <c r="B19" s="32">
        <v>14540</v>
      </c>
      <c r="C19" s="32">
        <v>14851</v>
      </c>
      <c r="D19" s="19">
        <f t="shared" si="0"/>
        <v>0.97905864924920882</v>
      </c>
      <c r="E19" s="62">
        <f t="shared" si="1"/>
        <v>-311</v>
      </c>
      <c r="F19" s="32">
        <v>18391</v>
      </c>
      <c r="G19" s="32">
        <v>17911</v>
      </c>
      <c r="H19" s="19">
        <f t="shared" si="2"/>
        <v>1.0267991736921445</v>
      </c>
      <c r="I19" s="62">
        <f t="shared" si="3"/>
        <v>480</v>
      </c>
      <c r="J19" s="19">
        <f t="shared" si="4"/>
        <v>0.79060409983143931</v>
      </c>
      <c r="K19" s="19">
        <f t="shared" si="5"/>
        <v>0.82915526771257886</v>
      </c>
      <c r="L19" s="22">
        <f t="shared" si="6"/>
        <v>-3.8551167881139548E-2</v>
      </c>
    </row>
    <row r="20" spans="1:12" x14ac:dyDescent="0.4">
      <c r="A20" s="63" t="s">
        <v>55</v>
      </c>
      <c r="B20" s="32">
        <v>19714</v>
      </c>
      <c r="C20" s="32">
        <v>19730</v>
      </c>
      <c r="D20" s="19">
        <f t="shared" si="0"/>
        <v>0.99918905220476428</v>
      </c>
      <c r="E20" s="62">
        <f t="shared" si="1"/>
        <v>-16</v>
      </c>
      <c r="F20" s="32">
        <v>28800</v>
      </c>
      <c r="G20" s="32">
        <v>28432</v>
      </c>
      <c r="H20" s="19">
        <f t="shared" si="2"/>
        <v>1.0129431626336522</v>
      </c>
      <c r="I20" s="62">
        <f t="shared" si="3"/>
        <v>368</v>
      </c>
      <c r="J20" s="19">
        <f t="shared" si="4"/>
        <v>0.68451388888888887</v>
      </c>
      <c r="K20" s="19">
        <f t="shared" si="5"/>
        <v>0.69393640967923464</v>
      </c>
      <c r="L20" s="22">
        <f t="shared" si="6"/>
        <v>-9.4225207903457786E-3</v>
      </c>
    </row>
    <row r="21" spans="1:12" x14ac:dyDescent="0.4">
      <c r="A21" s="63" t="s">
        <v>92</v>
      </c>
      <c r="B21" s="32">
        <v>4272</v>
      </c>
      <c r="C21" s="32">
        <v>4284</v>
      </c>
      <c r="D21" s="19">
        <f t="shared" si="0"/>
        <v>0.99719887955182074</v>
      </c>
      <c r="E21" s="62">
        <f t="shared" si="1"/>
        <v>-12</v>
      </c>
      <c r="F21" s="32">
        <v>4680</v>
      </c>
      <c r="G21" s="32">
        <v>4680</v>
      </c>
      <c r="H21" s="19">
        <f t="shared" si="2"/>
        <v>1</v>
      </c>
      <c r="I21" s="62">
        <f t="shared" si="3"/>
        <v>0</v>
      </c>
      <c r="J21" s="19">
        <f t="shared" si="4"/>
        <v>0.9128205128205128</v>
      </c>
      <c r="K21" s="19">
        <f t="shared" si="5"/>
        <v>0.91538461538461535</v>
      </c>
      <c r="L21" s="22">
        <f t="shared" si="6"/>
        <v>-2.564102564102555E-3</v>
      </c>
    </row>
    <row r="22" spans="1:12" x14ac:dyDescent="0.4">
      <c r="A22" s="63" t="s">
        <v>56</v>
      </c>
      <c r="B22" s="32">
        <v>12969</v>
      </c>
      <c r="C22" s="32">
        <v>14121</v>
      </c>
      <c r="D22" s="19">
        <f t="shared" si="0"/>
        <v>0.91841937539834284</v>
      </c>
      <c r="E22" s="62">
        <f t="shared" si="1"/>
        <v>-1152</v>
      </c>
      <c r="F22" s="32">
        <v>17408</v>
      </c>
      <c r="G22" s="32">
        <v>17360</v>
      </c>
      <c r="H22" s="19">
        <f t="shared" si="2"/>
        <v>1.0027649769585254</v>
      </c>
      <c r="I22" s="62">
        <f t="shared" si="3"/>
        <v>48</v>
      </c>
      <c r="J22" s="19">
        <f t="shared" si="4"/>
        <v>0.74500229779411764</v>
      </c>
      <c r="K22" s="19">
        <f t="shared" si="5"/>
        <v>0.81342165898617513</v>
      </c>
      <c r="L22" s="22">
        <f t="shared" si="6"/>
        <v>-6.8419361192057493E-2</v>
      </c>
    </row>
    <row r="23" spans="1:12" x14ac:dyDescent="0.4">
      <c r="A23" s="63" t="s">
        <v>54</v>
      </c>
      <c r="B23" s="32">
        <v>4162</v>
      </c>
      <c r="C23" s="32">
        <v>4072</v>
      </c>
      <c r="D23" s="19">
        <f t="shared" si="0"/>
        <v>1.0221021611001964</v>
      </c>
      <c r="E23" s="62">
        <f t="shared" si="1"/>
        <v>90</v>
      </c>
      <c r="F23" s="32">
        <v>5760</v>
      </c>
      <c r="G23" s="32">
        <v>5706</v>
      </c>
      <c r="H23" s="19">
        <f t="shared" si="2"/>
        <v>1.0094637223974763</v>
      </c>
      <c r="I23" s="62">
        <f t="shared" si="3"/>
        <v>54</v>
      </c>
      <c r="J23" s="19">
        <f t="shared" si="4"/>
        <v>0.72256944444444449</v>
      </c>
      <c r="K23" s="19">
        <f t="shared" si="5"/>
        <v>0.71363477041710477</v>
      </c>
      <c r="L23" s="22">
        <f t="shared" si="6"/>
        <v>8.9346740273397174E-3</v>
      </c>
    </row>
    <row r="24" spans="1:12" x14ac:dyDescent="0.4">
      <c r="A24" s="63" t="s">
        <v>91</v>
      </c>
      <c r="B24" s="32">
        <v>2426</v>
      </c>
      <c r="C24" s="32">
        <v>2309</v>
      </c>
      <c r="D24" s="19">
        <f t="shared" si="0"/>
        <v>1.0506712862711129</v>
      </c>
      <c r="E24" s="62">
        <f t="shared" si="1"/>
        <v>117</v>
      </c>
      <c r="F24" s="32">
        <v>4788</v>
      </c>
      <c r="G24" s="32">
        <v>4680</v>
      </c>
      <c r="H24" s="19">
        <f t="shared" si="2"/>
        <v>1.023076923076923</v>
      </c>
      <c r="I24" s="62">
        <f t="shared" si="3"/>
        <v>108</v>
      </c>
      <c r="J24" s="19">
        <f t="shared" si="4"/>
        <v>0.50668337510442774</v>
      </c>
      <c r="K24" s="19">
        <f t="shared" si="5"/>
        <v>0.4933760683760684</v>
      </c>
      <c r="L24" s="22">
        <f t="shared" si="6"/>
        <v>1.3307306728359336E-2</v>
      </c>
    </row>
    <row r="25" spans="1:12" x14ac:dyDescent="0.4">
      <c r="A25" s="63" t="s">
        <v>53</v>
      </c>
      <c r="B25" s="32">
        <v>5602</v>
      </c>
      <c r="C25" s="32">
        <v>4858</v>
      </c>
      <c r="D25" s="19">
        <f t="shared" si="0"/>
        <v>1.1531494442157266</v>
      </c>
      <c r="E25" s="62">
        <f t="shared" si="1"/>
        <v>744</v>
      </c>
      <c r="F25" s="32">
        <v>7731</v>
      </c>
      <c r="G25" s="32">
        <v>7258</v>
      </c>
      <c r="H25" s="19">
        <f t="shared" si="2"/>
        <v>1.0651694681730504</v>
      </c>
      <c r="I25" s="62">
        <f t="shared" si="3"/>
        <v>473</v>
      </c>
      <c r="J25" s="19">
        <f t="shared" si="4"/>
        <v>0.72461518561634974</v>
      </c>
      <c r="K25" s="19">
        <f t="shared" si="5"/>
        <v>0.66933039404794714</v>
      </c>
      <c r="L25" s="22">
        <f t="shared" si="6"/>
        <v>5.5284791568402603E-2</v>
      </c>
    </row>
    <row r="26" spans="1:12" x14ac:dyDescent="0.4">
      <c r="A26" s="71" t="s">
        <v>52</v>
      </c>
      <c r="B26" s="33">
        <v>3244</v>
      </c>
      <c r="C26" s="33">
        <v>4049</v>
      </c>
      <c r="D26" s="16">
        <f t="shared" si="0"/>
        <v>0.80118547789577677</v>
      </c>
      <c r="E26" s="70">
        <f t="shared" si="1"/>
        <v>-805</v>
      </c>
      <c r="F26" s="33">
        <v>5706</v>
      </c>
      <c r="G26" s="33">
        <v>5760</v>
      </c>
      <c r="H26" s="16">
        <f t="shared" si="2"/>
        <v>0.99062499999999998</v>
      </c>
      <c r="I26" s="70">
        <f t="shared" si="3"/>
        <v>-54</v>
      </c>
      <c r="J26" s="16">
        <f t="shared" si="4"/>
        <v>0.56852436032246756</v>
      </c>
      <c r="K26" s="16">
        <f t="shared" si="5"/>
        <v>0.70295138888888886</v>
      </c>
      <c r="L26" s="15">
        <f t="shared" si="6"/>
        <v>-0.1344270285664213</v>
      </c>
    </row>
    <row r="27" spans="1:12" x14ac:dyDescent="0.4">
      <c r="A27" s="78" t="s">
        <v>71</v>
      </c>
      <c r="B27" s="30">
        <f>SUM(B28:B37)</f>
        <v>21354</v>
      </c>
      <c r="C27" s="30">
        <f>SUM(C28:C37)</f>
        <v>23743</v>
      </c>
      <c r="D27" s="21">
        <f t="shared" si="0"/>
        <v>0.89938087015120249</v>
      </c>
      <c r="E27" s="69">
        <f t="shared" si="1"/>
        <v>-2389</v>
      </c>
      <c r="F27" s="30">
        <f>SUM(F28:F37)</f>
        <v>32435</v>
      </c>
      <c r="G27" s="30">
        <f>SUM(G28:G37)</f>
        <v>32505</v>
      </c>
      <c r="H27" s="21">
        <f t="shared" si="2"/>
        <v>0.99784648515612984</v>
      </c>
      <c r="I27" s="69">
        <f t="shared" si="3"/>
        <v>-70</v>
      </c>
      <c r="J27" s="21">
        <f t="shared" si="4"/>
        <v>0.65836287960536455</v>
      </c>
      <c r="K27" s="21">
        <f t="shared" si="5"/>
        <v>0.73044147054299335</v>
      </c>
      <c r="L27" s="20">
        <f t="shared" si="6"/>
        <v>-7.2078590937628806E-2</v>
      </c>
    </row>
    <row r="28" spans="1:12" x14ac:dyDescent="0.4">
      <c r="A28" s="65" t="s">
        <v>55</v>
      </c>
      <c r="B28" s="34">
        <v>2223</v>
      </c>
      <c r="C28" s="34">
        <v>2468</v>
      </c>
      <c r="D28" s="18">
        <f t="shared" si="0"/>
        <v>0.90072933549432743</v>
      </c>
      <c r="E28" s="64">
        <f t="shared" si="1"/>
        <v>-245</v>
      </c>
      <c r="F28" s="34">
        <v>3157</v>
      </c>
      <c r="G28" s="34">
        <v>3320</v>
      </c>
      <c r="H28" s="18">
        <f t="shared" si="2"/>
        <v>0.95090361445783134</v>
      </c>
      <c r="I28" s="64">
        <f t="shared" si="3"/>
        <v>-163</v>
      </c>
      <c r="J28" s="18">
        <f t="shared" si="4"/>
        <v>0.7041495090275578</v>
      </c>
      <c r="K28" s="18">
        <f t="shared" si="5"/>
        <v>0.74337349397590358</v>
      </c>
      <c r="L28" s="17">
        <f t="shared" si="6"/>
        <v>-3.922398494834578E-2</v>
      </c>
    </row>
    <row r="29" spans="1:12" x14ac:dyDescent="0.4">
      <c r="A29" s="63" t="s">
        <v>67</v>
      </c>
      <c r="B29" s="32">
        <v>1732</v>
      </c>
      <c r="C29" s="32">
        <v>1553</v>
      </c>
      <c r="D29" s="19">
        <f t="shared" si="0"/>
        <v>1.1152607855763039</v>
      </c>
      <c r="E29" s="62">
        <f t="shared" si="1"/>
        <v>179</v>
      </c>
      <c r="F29" s="32">
        <v>2541</v>
      </c>
      <c r="G29" s="32">
        <v>2520</v>
      </c>
      <c r="H29" s="19">
        <f t="shared" si="2"/>
        <v>1.0083333333333333</v>
      </c>
      <c r="I29" s="62">
        <f t="shared" si="3"/>
        <v>21</v>
      </c>
      <c r="J29" s="19">
        <f t="shared" si="4"/>
        <v>0.68162140889413614</v>
      </c>
      <c r="K29" s="19">
        <f t="shared" si="5"/>
        <v>0.6162698412698413</v>
      </c>
      <c r="L29" s="22">
        <f t="shared" si="6"/>
        <v>6.5351567624294837E-2</v>
      </c>
    </row>
    <row r="30" spans="1:12" x14ac:dyDescent="0.4">
      <c r="A30" s="63" t="s">
        <v>65</v>
      </c>
      <c r="B30" s="32">
        <v>1738</v>
      </c>
      <c r="C30" s="32">
        <v>1934</v>
      </c>
      <c r="D30" s="19">
        <f t="shared" si="0"/>
        <v>0.89865563598759046</v>
      </c>
      <c r="E30" s="62">
        <f t="shared" si="1"/>
        <v>-196</v>
      </c>
      <c r="F30" s="32">
        <v>2541</v>
      </c>
      <c r="G30" s="32">
        <v>2520</v>
      </c>
      <c r="H30" s="19">
        <f t="shared" si="2"/>
        <v>1.0083333333333333</v>
      </c>
      <c r="I30" s="62">
        <f t="shared" si="3"/>
        <v>21</v>
      </c>
      <c r="J30" s="19">
        <f t="shared" si="4"/>
        <v>0.68398268398268403</v>
      </c>
      <c r="K30" s="19">
        <f t="shared" si="5"/>
        <v>0.76746031746031751</v>
      </c>
      <c r="L30" s="22">
        <f t="shared" si="6"/>
        <v>-8.3477633477633484E-2</v>
      </c>
    </row>
    <row r="31" spans="1:12" x14ac:dyDescent="0.4">
      <c r="A31" s="63" t="s">
        <v>49</v>
      </c>
      <c r="B31" s="32">
        <v>4542</v>
      </c>
      <c r="C31" s="32">
        <v>4966</v>
      </c>
      <c r="D31" s="19">
        <f t="shared" si="0"/>
        <v>0.91461941200161101</v>
      </c>
      <c r="E31" s="62">
        <f t="shared" si="1"/>
        <v>-424</v>
      </c>
      <c r="F31" s="32">
        <v>7448</v>
      </c>
      <c r="G31" s="32">
        <v>7434</v>
      </c>
      <c r="H31" s="19">
        <f t="shared" si="2"/>
        <v>1.0018832391713748</v>
      </c>
      <c r="I31" s="62">
        <f t="shared" si="3"/>
        <v>14</v>
      </c>
      <c r="J31" s="19">
        <f t="shared" si="4"/>
        <v>0.60982814178302902</v>
      </c>
      <c r="K31" s="19">
        <f t="shared" si="5"/>
        <v>0.6680118375033629</v>
      </c>
      <c r="L31" s="22">
        <f t="shared" si="6"/>
        <v>-5.8183695720333883E-2</v>
      </c>
    </row>
    <row r="32" spans="1:12" x14ac:dyDescent="0.4">
      <c r="A32" s="63" t="s">
        <v>51</v>
      </c>
      <c r="B32" s="32">
        <v>1584</v>
      </c>
      <c r="C32" s="32">
        <v>1848</v>
      </c>
      <c r="D32" s="19">
        <f t="shared" si="0"/>
        <v>0.8571428571428571</v>
      </c>
      <c r="E32" s="62">
        <f t="shared" si="1"/>
        <v>-264</v>
      </c>
      <c r="F32" s="32">
        <v>2527</v>
      </c>
      <c r="G32" s="32">
        <v>2520</v>
      </c>
      <c r="H32" s="19">
        <f t="shared" si="2"/>
        <v>1.0027777777777778</v>
      </c>
      <c r="I32" s="62">
        <f t="shared" si="3"/>
        <v>7</v>
      </c>
      <c r="J32" s="19">
        <f t="shared" si="4"/>
        <v>0.62683023347843292</v>
      </c>
      <c r="K32" s="19">
        <f t="shared" si="5"/>
        <v>0.73333333333333328</v>
      </c>
      <c r="L32" s="22">
        <f t="shared" si="6"/>
        <v>-0.10650309985490036</v>
      </c>
    </row>
    <row r="33" spans="1:12" x14ac:dyDescent="0.4">
      <c r="A33" s="63" t="s">
        <v>50</v>
      </c>
      <c r="B33" s="32">
        <v>2142</v>
      </c>
      <c r="C33" s="32">
        <v>2124</v>
      </c>
      <c r="D33" s="19">
        <f t="shared" si="0"/>
        <v>1.0084745762711864</v>
      </c>
      <c r="E33" s="62">
        <f t="shared" si="1"/>
        <v>18</v>
      </c>
      <c r="F33" s="32">
        <v>3320</v>
      </c>
      <c r="G33" s="32">
        <v>3320</v>
      </c>
      <c r="H33" s="19">
        <f t="shared" si="2"/>
        <v>1</v>
      </c>
      <c r="I33" s="62">
        <f t="shared" si="3"/>
        <v>0</v>
      </c>
      <c r="J33" s="19">
        <f t="shared" si="4"/>
        <v>0.64518072289156625</v>
      </c>
      <c r="K33" s="19">
        <f t="shared" si="5"/>
        <v>0.6397590361445783</v>
      </c>
      <c r="L33" s="22">
        <f t="shared" si="6"/>
        <v>5.4216867469879526E-3</v>
      </c>
    </row>
    <row r="34" spans="1:12" x14ac:dyDescent="0.4">
      <c r="A34" s="63" t="s">
        <v>90</v>
      </c>
      <c r="B34" s="32">
        <v>2180</v>
      </c>
      <c r="C34" s="32">
        <v>2690</v>
      </c>
      <c r="D34" s="19">
        <f t="shared" si="0"/>
        <v>0.81040892193308545</v>
      </c>
      <c r="E34" s="62">
        <f t="shared" si="1"/>
        <v>-510</v>
      </c>
      <c r="F34" s="32">
        <v>3320</v>
      </c>
      <c r="G34" s="32">
        <v>3320</v>
      </c>
      <c r="H34" s="19">
        <f t="shared" si="2"/>
        <v>1</v>
      </c>
      <c r="I34" s="62">
        <f t="shared" si="3"/>
        <v>0</v>
      </c>
      <c r="J34" s="19">
        <f t="shared" si="4"/>
        <v>0.65662650602409633</v>
      </c>
      <c r="K34" s="19">
        <f t="shared" si="5"/>
        <v>0.81024096385542166</v>
      </c>
      <c r="L34" s="22">
        <f t="shared" si="6"/>
        <v>-0.15361445783132532</v>
      </c>
    </row>
    <row r="35" spans="1:12" x14ac:dyDescent="0.4">
      <c r="A35" s="63" t="s">
        <v>69</v>
      </c>
      <c r="B35" s="32">
        <v>2218</v>
      </c>
      <c r="C35" s="32">
        <v>2251</v>
      </c>
      <c r="D35" s="19">
        <f t="shared" si="0"/>
        <v>0.98533984895601956</v>
      </c>
      <c r="E35" s="62">
        <f t="shared" si="1"/>
        <v>-33</v>
      </c>
      <c r="F35" s="32">
        <v>2534</v>
      </c>
      <c r="G35" s="32">
        <v>2511</v>
      </c>
      <c r="H35" s="19">
        <f t="shared" si="2"/>
        <v>1.0091596973317403</v>
      </c>
      <c r="I35" s="62">
        <f t="shared" si="3"/>
        <v>23</v>
      </c>
      <c r="J35" s="19">
        <f t="shared" si="4"/>
        <v>0.87529597474348853</v>
      </c>
      <c r="K35" s="19">
        <f t="shared" si="5"/>
        <v>0.8964555953803266</v>
      </c>
      <c r="L35" s="22">
        <f t="shared" si="6"/>
        <v>-2.1159620636838072E-2</v>
      </c>
    </row>
    <row r="36" spans="1:12" x14ac:dyDescent="0.4">
      <c r="A36" s="63" t="s">
        <v>89</v>
      </c>
      <c r="B36" s="32">
        <v>1984</v>
      </c>
      <c r="C36" s="32">
        <v>2230</v>
      </c>
      <c r="D36" s="19">
        <f t="shared" si="0"/>
        <v>0.88968609865470849</v>
      </c>
      <c r="E36" s="62">
        <f t="shared" si="1"/>
        <v>-246</v>
      </c>
      <c r="F36" s="32">
        <v>2527</v>
      </c>
      <c r="G36" s="32">
        <v>2520</v>
      </c>
      <c r="H36" s="19">
        <f t="shared" si="2"/>
        <v>1.0027777777777778</v>
      </c>
      <c r="I36" s="62">
        <f t="shared" si="3"/>
        <v>7</v>
      </c>
      <c r="J36" s="19">
        <f t="shared" si="4"/>
        <v>0.78512069647803717</v>
      </c>
      <c r="K36" s="19">
        <f t="shared" si="5"/>
        <v>0.88492063492063489</v>
      </c>
      <c r="L36" s="22">
        <f t="shared" si="6"/>
        <v>-9.9799938442597713E-2</v>
      </c>
    </row>
    <row r="37" spans="1:12" x14ac:dyDescent="0.4">
      <c r="A37" s="63" t="s">
        <v>88</v>
      </c>
      <c r="B37" s="32">
        <v>1011</v>
      </c>
      <c r="C37" s="32">
        <v>1679</v>
      </c>
      <c r="D37" s="19">
        <f t="shared" si="0"/>
        <v>0.60214413341274564</v>
      </c>
      <c r="E37" s="62">
        <f t="shared" si="1"/>
        <v>-668</v>
      </c>
      <c r="F37" s="32">
        <v>2520</v>
      </c>
      <c r="G37" s="32">
        <v>2520</v>
      </c>
      <c r="H37" s="19">
        <f t="shared" si="2"/>
        <v>1</v>
      </c>
      <c r="I37" s="62">
        <f t="shared" si="3"/>
        <v>0</v>
      </c>
      <c r="J37" s="19">
        <f t="shared" si="4"/>
        <v>0.40119047619047621</v>
      </c>
      <c r="K37" s="19">
        <f t="shared" si="5"/>
        <v>0.66626984126984123</v>
      </c>
      <c r="L37" s="22">
        <f t="shared" si="6"/>
        <v>-0.26507936507936503</v>
      </c>
    </row>
    <row r="38" spans="1:12" s="66" customFormat="1" x14ac:dyDescent="0.4">
      <c r="A38" s="68" t="s">
        <v>70</v>
      </c>
      <c r="B38" s="27">
        <f>SUM(B39:B45)</f>
        <v>31374</v>
      </c>
      <c r="C38" s="27">
        <f>SUM(C39:C45)</f>
        <v>29584</v>
      </c>
      <c r="D38" s="14">
        <f t="shared" si="0"/>
        <v>1.0605056787452678</v>
      </c>
      <c r="E38" s="67">
        <f t="shared" si="1"/>
        <v>1790</v>
      </c>
      <c r="F38" s="27">
        <f>SUM(F39:F45)</f>
        <v>40183</v>
      </c>
      <c r="G38" s="27">
        <f>SUM(G39:G45)</f>
        <v>36915</v>
      </c>
      <c r="H38" s="14">
        <f t="shared" si="2"/>
        <v>1.0885276987674386</v>
      </c>
      <c r="I38" s="67">
        <f t="shared" si="3"/>
        <v>3268</v>
      </c>
      <c r="J38" s="14">
        <f t="shared" si="4"/>
        <v>0.78077794092028963</v>
      </c>
      <c r="K38" s="14">
        <f t="shared" si="5"/>
        <v>0.80140864147365565</v>
      </c>
      <c r="L38" s="23">
        <f t="shared" si="6"/>
        <v>-2.0630700553366021E-2</v>
      </c>
    </row>
    <row r="39" spans="1:12" x14ac:dyDescent="0.4">
      <c r="A39" s="65" t="s">
        <v>57</v>
      </c>
      <c r="B39" s="34">
        <v>16406</v>
      </c>
      <c r="C39" s="34">
        <v>13066</v>
      </c>
      <c r="D39" s="18">
        <f t="shared" si="0"/>
        <v>1.2556252870044391</v>
      </c>
      <c r="E39" s="64">
        <f t="shared" si="1"/>
        <v>3340</v>
      </c>
      <c r="F39" s="34">
        <v>20960</v>
      </c>
      <c r="G39" s="34">
        <v>16312</v>
      </c>
      <c r="H39" s="18">
        <f t="shared" si="2"/>
        <v>1.2849435998038254</v>
      </c>
      <c r="I39" s="64">
        <f t="shared" si="3"/>
        <v>4648</v>
      </c>
      <c r="J39" s="18">
        <f t="shared" si="4"/>
        <v>0.78272900763358777</v>
      </c>
      <c r="K39" s="18">
        <f t="shared" si="5"/>
        <v>0.80100539480137323</v>
      </c>
      <c r="L39" s="17">
        <f t="shared" si="6"/>
        <v>-1.8276387167785457E-2</v>
      </c>
    </row>
    <row r="40" spans="1:12" x14ac:dyDescent="0.4">
      <c r="A40" s="63" t="s">
        <v>58</v>
      </c>
      <c r="B40" s="32">
        <v>4957</v>
      </c>
      <c r="C40" s="32">
        <v>5290</v>
      </c>
      <c r="D40" s="19">
        <f t="shared" si="0"/>
        <v>0.93705103969754255</v>
      </c>
      <c r="E40" s="62">
        <f t="shared" si="1"/>
        <v>-333</v>
      </c>
      <c r="F40" s="32">
        <v>6123</v>
      </c>
      <c r="G40" s="32">
        <v>5960</v>
      </c>
      <c r="H40" s="19">
        <f t="shared" si="2"/>
        <v>1.0273489932885906</v>
      </c>
      <c r="I40" s="62">
        <f t="shared" si="3"/>
        <v>163</v>
      </c>
      <c r="J40" s="19">
        <f t="shared" si="4"/>
        <v>0.80957047199085419</v>
      </c>
      <c r="K40" s="19">
        <f t="shared" si="5"/>
        <v>0.88758389261744963</v>
      </c>
      <c r="L40" s="22">
        <f t="shared" si="6"/>
        <v>-7.8013420626595442E-2</v>
      </c>
    </row>
    <row r="41" spans="1:12" x14ac:dyDescent="0.4">
      <c r="A41" s="63" t="s">
        <v>68</v>
      </c>
      <c r="B41" s="32">
        <v>2601</v>
      </c>
      <c r="C41" s="32">
        <v>2809</v>
      </c>
      <c r="D41" s="19">
        <f t="shared" si="0"/>
        <v>0.92595229619081521</v>
      </c>
      <c r="E41" s="62">
        <f t="shared" si="1"/>
        <v>-208</v>
      </c>
      <c r="F41" s="32">
        <v>3320</v>
      </c>
      <c r="G41" s="32">
        <v>3320</v>
      </c>
      <c r="H41" s="19">
        <f t="shared" si="2"/>
        <v>1</v>
      </c>
      <c r="I41" s="62">
        <f t="shared" si="3"/>
        <v>0</v>
      </c>
      <c r="J41" s="19">
        <f t="shared" si="4"/>
        <v>0.78343373493975899</v>
      </c>
      <c r="K41" s="19">
        <f t="shared" si="5"/>
        <v>0.84608433734939759</v>
      </c>
      <c r="L41" s="22">
        <f t="shared" si="6"/>
        <v>-6.26506024096386E-2</v>
      </c>
    </row>
    <row r="42" spans="1:12" x14ac:dyDescent="0.4">
      <c r="A42" s="63" t="s">
        <v>55</v>
      </c>
      <c r="B42" s="32">
        <v>4931</v>
      </c>
      <c r="C42" s="32">
        <v>4753</v>
      </c>
      <c r="D42" s="19">
        <f t="shared" si="0"/>
        <v>1.0374500315590154</v>
      </c>
      <c r="E42" s="62">
        <f t="shared" si="1"/>
        <v>178</v>
      </c>
      <c r="F42" s="32">
        <v>6520</v>
      </c>
      <c r="G42" s="32">
        <v>6520</v>
      </c>
      <c r="H42" s="19">
        <f t="shared" si="2"/>
        <v>1</v>
      </c>
      <c r="I42" s="62">
        <f t="shared" si="3"/>
        <v>0</v>
      </c>
      <c r="J42" s="19">
        <f t="shared" si="4"/>
        <v>0.75628834355828223</v>
      </c>
      <c r="K42" s="19">
        <f t="shared" si="5"/>
        <v>0.72898773006134965</v>
      </c>
      <c r="L42" s="22">
        <f t="shared" si="6"/>
        <v>2.730061349693258E-2</v>
      </c>
    </row>
    <row r="43" spans="1:12" x14ac:dyDescent="0.4">
      <c r="A43" s="63" t="s">
        <v>131</v>
      </c>
      <c r="B43" s="32">
        <v>1173</v>
      </c>
      <c r="C43" s="32">
        <v>1198</v>
      </c>
      <c r="D43" s="19">
        <f t="shared" si="0"/>
        <v>0.97913188647746241</v>
      </c>
      <c r="E43" s="62">
        <f t="shared" si="1"/>
        <v>-25</v>
      </c>
      <c r="F43" s="32">
        <v>1630</v>
      </c>
      <c r="G43" s="32">
        <v>1483</v>
      </c>
      <c r="H43" s="19">
        <f t="shared" si="2"/>
        <v>1.0991233985165205</v>
      </c>
      <c r="I43" s="62">
        <f t="shared" si="3"/>
        <v>147</v>
      </c>
      <c r="J43" s="19">
        <f t="shared" si="4"/>
        <v>0.71963190184049075</v>
      </c>
      <c r="K43" s="19">
        <f t="shared" si="5"/>
        <v>0.80782198246797032</v>
      </c>
      <c r="L43" s="22">
        <f t="shared" si="6"/>
        <v>-8.8190080627479572E-2</v>
      </c>
    </row>
    <row r="44" spans="1:12" x14ac:dyDescent="0.4">
      <c r="A44" s="71" t="s">
        <v>87</v>
      </c>
      <c r="B44" s="33">
        <v>1306</v>
      </c>
      <c r="C44" s="33">
        <v>1409</v>
      </c>
      <c r="D44" s="16">
        <f t="shared" si="0"/>
        <v>0.9268985095812633</v>
      </c>
      <c r="E44" s="70">
        <f t="shared" si="1"/>
        <v>-103</v>
      </c>
      <c r="F44" s="33">
        <v>1630</v>
      </c>
      <c r="G44" s="33">
        <v>1660</v>
      </c>
      <c r="H44" s="16">
        <f t="shared" si="2"/>
        <v>0.98192771084337349</v>
      </c>
      <c r="I44" s="70">
        <f t="shared" si="3"/>
        <v>-30</v>
      </c>
      <c r="J44" s="16">
        <f t="shared" si="4"/>
        <v>0.80122699386503071</v>
      </c>
      <c r="K44" s="16">
        <f t="shared" si="5"/>
        <v>0.84879518072289162</v>
      </c>
      <c r="L44" s="15">
        <f t="shared" si="6"/>
        <v>-4.7568186857860906E-2</v>
      </c>
    </row>
    <row r="45" spans="1:12" x14ac:dyDescent="0.4">
      <c r="A45" s="61" t="s">
        <v>143</v>
      </c>
      <c r="B45" s="31">
        <v>0</v>
      </c>
      <c r="C45" s="31">
        <v>1059</v>
      </c>
      <c r="D45" s="25">
        <f t="shared" si="0"/>
        <v>0</v>
      </c>
      <c r="E45" s="60">
        <f t="shared" si="1"/>
        <v>-1059</v>
      </c>
      <c r="F45" s="31">
        <v>0</v>
      </c>
      <c r="G45" s="31">
        <v>1660</v>
      </c>
      <c r="H45" s="25">
        <f t="shared" si="2"/>
        <v>0</v>
      </c>
      <c r="I45" s="60">
        <f t="shared" si="3"/>
        <v>-1660</v>
      </c>
      <c r="J45" s="25" t="e">
        <f t="shared" si="4"/>
        <v>#DIV/0!</v>
      </c>
      <c r="K45" s="25">
        <f t="shared" si="5"/>
        <v>0.63795180722891565</v>
      </c>
      <c r="L45" s="24" t="e">
        <f t="shared" si="6"/>
        <v>#DIV/0!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3'!A1" display="'h13'!A1"/>
  </hyperlinks>
  <pageMargins left="1.02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defaultColWidth="15.75" defaultRowHeight="10.5" x14ac:dyDescent="0.4"/>
  <cols>
    <col min="1" max="1" width="15.375" style="112" bestFit="1" customWidth="1"/>
    <col min="2" max="3" width="10.375" style="13" bestFit="1" customWidth="1"/>
    <col min="4" max="4" width="7" style="112" bestFit="1" customWidth="1"/>
    <col min="5" max="5" width="7.625" style="112" bestFit="1" customWidth="1"/>
    <col min="6" max="7" width="10.375" style="13" bestFit="1" customWidth="1"/>
    <col min="8" max="8" width="7" style="112" bestFit="1" customWidth="1"/>
    <col min="9" max="9" width="8.5" style="112" bestFit="1" customWidth="1"/>
    <col min="10" max="11" width="10.375" style="13" bestFit="1" customWidth="1"/>
    <col min="12" max="12" width="7" style="112" bestFit="1" customWidth="1"/>
    <col min="13" max="13" width="9" style="112" bestFit="1" customWidth="1"/>
    <col min="14" max="14" width="6.5" style="112" bestFit="1" customWidth="1"/>
    <col min="15" max="256" width="15.75" style="112"/>
    <col min="257" max="257" width="15.375" style="112" bestFit="1" customWidth="1"/>
    <col min="258" max="259" width="10.375" style="112" bestFit="1" customWidth="1"/>
    <col min="260" max="260" width="7" style="112" bestFit="1" customWidth="1"/>
    <col min="261" max="261" width="7.625" style="112" bestFit="1" customWidth="1"/>
    <col min="262" max="263" width="10.375" style="112" bestFit="1" customWidth="1"/>
    <col min="264" max="264" width="7" style="112" bestFit="1" customWidth="1"/>
    <col min="265" max="265" width="8.5" style="112" bestFit="1" customWidth="1"/>
    <col min="266" max="267" width="10.375" style="112" bestFit="1" customWidth="1"/>
    <col min="268" max="268" width="7" style="112" bestFit="1" customWidth="1"/>
    <col min="269" max="269" width="9" style="112" bestFit="1" customWidth="1"/>
    <col min="270" max="270" width="6.5" style="112" bestFit="1" customWidth="1"/>
    <col min="271" max="512" width="15.75" style="112"/>
    <col min="513" max="513" width="15.375" style="112" bestFit="1" customWidth="1"/>
    <col min="514" max="515" width="10.375" style="112" bestFit="1" customWidth="1"/>
    <col min="516" max="516" width="7" style="112" bestFit="1" customWidth="1"/>
    <col min="517" max="517" width="7.625" style="112" bestFit="1" customWidth="1"/>
    <col min="518" max="519" width="10.375" style="112" bestFit="1" customWidth="1"/>
    <col min="520" max="520" width="7" style="112" bestFit="1" customWidth="1"/>
    <col min="521" max="521" width="8.5" style="112" bestFit="1" customWidth="1"/>
    <col min="522" max="523" width="10.375" style="112" bestFit="1" customWidth="1"/>
    <col min="524" max="524" width="7" style="112" bestFit="1" customWidth="1"/>
    <col min="525" max="525" width="9" style="112" bestFit="1" customWidth="1"/>
    <col min="526" max="526" width="6.5" style="112" bestFit="1" customWidth="1"/>
    <col min="527" max="768" width="15.75" style="112"/>
    <col min="769" max="769" width="15.375" style="112" bestFit="1" customWidth="1"/>
    <col min="770" max="771" width="10.375" style="112" bestFit="1" customWidth="1"/>
    <col min="772" max="772" width="7" style="112" bestFit="1" customWidth="1"/>
    <col min="773" max="773" width="7.625" style="112" bestFit="1" customWidth="1"/>
    <col min="774" max="775" width="10.375" style="112" bestFit="1" customWidth="1"/>
    <col min="776" max="776" width="7" style="112" bestFit="1" customWidth="1"/>
    <col min="777" max="777" width="8.5" style="112" bestFit="1" customWidth="1"/>
    <col min="778" max="779" width="10.375" style="112" bestFit="1" customWidth="1"/>
    <col min="780" max="780" width="7" style="112" bestFit="1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5.375" style="112" bestFit="1" customWidth="1"/>
    <col min="1026" max="1027" width="10.375" style="112" bestFit="1" customWidth="1"/>
    <col min="1028" max="1028" width="7" style="112" bestFit="1" customWidth="1"/>
    <col min="1029" max="1029" width="7.625" style="112" bestFit="1" customWidth="1"/>
    <col min="1030" max="1031" width="10.375" style="112" bestFit="1" customWidth="1"/>
    <col min="1032" max="1032" width="7" style="112" bestFit="1" customWidth="1"/>
    <col min="1033" max="1033" width="8.5" style="112" bestFit="1" customWidth="1"/>
    <col min="1034" max="1035" width="10.375" style="112" bestFit="1" customWidth="1"/>
    <col min="1036" max="1036" width="7" style="112" bestFit="1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5.375" style="112" bestFit="1" customWidth="1"/>
    <col min="1282" max="1283" width="10.375" style="112" bestFit="1" customWidth="1"/>
    <col min="1284" max="1284" width="7" style="112" bestFit="1" customWidth="1"/>
    <col min="1285" max="1285" width="7.625" style="112" bestFit="1" customWidth="1"/>
    <col min="1286" max="1287" width="10.375" style="112" bestFit="1" customWidth="1"/>
    <col min="1288" max="1288" width="7" style="112" bestFit="1" customWidth="1"/>
    <col min="1289" max="1289" width="8.5" style="112" bestFit="1" customWidth="1"/>
    <col min="1290" max="1291" width="10.375" style="112" bestFit="1" customWidth="1"/>
    <col min="1292" max="1292" width="7" style="112" bestFit="1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5.375" style="112" bestFit="1" customWidth="1"/>
    <col min="1538" max="1539" width="10.375" style="112" bestFit="1" customWidth="1"/>
    <col min="1540" max="1540" width="7" style="112" bestFit="1" customWidth="1"/>
    <col min="1541" max="1541" width="7.625" style="112" bestFit="1" customWidth="1"/>
    <col min="1542" max="1543" width="10.375" style="112" bestFit="1" customWidth="1"/>
    <col min="1544" max="1544" width="7" style="112" bestFit="1" customWidth="1"/>
    <col min="1545" max="1545" width="8.5" style="112" bestFit="1" customWidth="1"/>
    <col min="1546" max="1547" width="10.375" style="112" bestFit="1" customWidth="1"/>
    <col min="1548" max="1548" width="7" style="112" bestFit="1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5.375" style="112" bestFit="1" customWidth="1"/>
    <col min="1794" max="1795" width="10.375" style="112" bestFit="1" customWidth="1"/>
    <col min="1796" max="1796" width="7" style="112" bestFit="1" customWidth="1"/>
    <col min="1797" max="1797" width="7.625" style="112" bestFit="1" customWidth="1"/>
    <col min="1798" max="1799" width="10.375" style="112" bestFit="1" customWidth="1"/>
    <col min="1800" max="1800" width="7" style="112" bestFit="1" customWidth="1"/>
    <col min="1801" max="1801" width="8.5" style="112" bestFit="1" customWidth="1"/>
    <col min="1802" max="1803" width="10.375" style="112" bestFit="1" customWidth="1"/>
    <col min="1804" max="1804" width="7" style="112" bestFit="1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5.375" style="112" bestFit="1" customWidth="1"/>
    <col min="2050" max="2051" width="10.375" style="112" bestFit="1" customWidth="1"/>
    <col min="2052" max="2052" width="7" style="112" bestFit="1" customWidth="1"/>
    <col min="2053" max="2053" width="7.625" style="112" bestFit="1" customWidth="1"/>
    <col min="2054" max="2055" width="10.375" style="112" bestFit="1" customWidth="1"/>
    <col min="2056" max="2056" width="7" style="112" bestFit="1" customWidth="1"/>
    <col min="2057" max="2057" width="8.5" style="112" bestFit="1" customWidth="1"/>
    <col min="2058" max="2059" width="10.375" style="112" bestFit="1" customWidth="1"/>
    <col min="2060" max="2060" width="7" style="112" bestFit="1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5.375" style="112" bestFit="1" customWidth="1"/>
    <col min="2306" max="2307" width="10.375" style="112" bestFit="1" customWidth="1"/>
    <col min="2308" max="2308" width="7" style="112" bestFit="1" customWidth="1"/>
    <col min="2309" max="2309" width="7.625" style="112" bestFit="1" customWidth="1"/>
    <col min="2310" max="2311" width="10.375" style="112" bestFit="1" customWidth="1"/>
    <col min="2312" max="2312" width="7" style="112" bestFit="1" customWidth="1"/>
    <col min="2313" max="2313" width="8.5" style="112" bestFit="1" customWidth="1"/>
    <col min="2314" max="2315" width="10.375" style="112" bestFit="1" customWidth="1"/>
    <col min="2316" max="2316" width="7" style="112" bestFit="1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5.375" style="112" bestFit="1" customWidth="1"/>
    <col min="2562" max="2563" width="10.375" style="112" bestFit="1" customWidth="1"/>
    <col min="2564" max="2564" width="7" style="112" bestFit="1" customWidth="1"/>
    <col min="2565" max="2565" width="7.625" style="112" bestFit="1" customWidth="1"/>
    <col min="2566" max="2567" width="10.375" style="112" bestFit="1" customWidth="1"/>
    <col min="2568" max="2568" width="7" style="112" bestFit="1" customWidth="1"/>
    <col min="2569" max="2569" width="8.5" style="112" bestFit="1" customWidth="1"/>
    <col min="2570" max="2571" width="10.375" style="112" bestFit="1" customWidth="1"/>
    <col min="2572" max="2572" width="7" style="112" bestFit="1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5.375" style="112" bestFit="1" customWidth="1"/>
    <col min="2818" max="2819" width="10.375" style="112" bestFit="1" customWidth="1"/>
    <col min="2820" max="2820" width="7" style="112" bestFit="1" customWidth="1"/>
    <col min="2821" max="2821" width="7.625" style="112" bestFit="1" customWidth="1"/>
    <col min="2822" max="2823" width="10.375" style="112" bestFit="1" customWidth="1"/>
    <col min="2824" max="2824" width="7" style="112" bestFit="1" customWidth="1"/>
    <col min="2825" max="2825" width="8.5" style="112" bestFit="1" customWidth="1"/>
    <col min="2826" max="2827" width="10.375" style="112" bestFit="1" customWidth="1"/>
    <col min="2828" max="2828" width="7" style="112" bestFit="1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5.375" style="112" bestFit="1" customWidth="1"/>
    <col min="3074" max="3075" width="10.375" style="112" bestFit="1" customWidth="1"/>
    <col min="3076" max="3076" width="7" style="112" bestFit="1" customWidth="1"/>
    <col min="3077" max="3077" width="7.625" style="112" bestFit="1" customWidth="1"/>
    <col min="3078" max="3079" width="10.375" style="112" bestFit="1" customWidth="1"/>
    <col min="3080" max="3080" width="7" style="112" bestFit="1" customWidth="1"/>
    <col min="3081" max="3081" width="8.5" style="112" bestFit="1" customWidth="1"/>
    <col min="3082" max="3083" width="10.375" style="112" bestFit="1" customWidth="1"/>
    <col min="3084" max="3084" width="7" style="112" bestFit="1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5.375" style="112" bestFit="1" customWidth="1"/>
    <col min="3330" max="3331" width="10.375" style="112" bestFit="1" customWidth="1"/>
    <col min="3332" max="3332" width="7" style="112" bestFit="1" customWidth="1"/>
    <col min="3333" max="3333" width="7.625" style="112" bestFit="1" customWidth="1"/>
    <col min="3334" max="3335" width="10.375" style="112" bestFit="1" customWidth="1"/>
    <col min="3336" max="3336" width="7" style="112" bestFit="1" customWidth="1"/>
    <col min="3337" max="3337" width="8.5" style="112" bestFit="1" customWidth="1"/>
    <col min="3338" max="3339" width="10.375" style="112" bestFit="1" customWidth="1"/>
    <col min="3340" max="3340" width="7" style="112" bestFit="1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5.375" style="112" bestFit="1" customWidth="1"/>
    <col min="3586" max="3587" width="10.375" style="112" bestFit="1" customWidth="1"/>
    <col min="3588" max="3588" width="7" style="112" bestFit="1" customWidth="1"/>
    <col min="3589" max="3589" width="7.625" style="112" bestFit="1" customWidth="1"/>
    <col min="3590" max="3591" width="10.375" style="112" bestFit="1" customWidth="1"/>
    <col min="3592" max="3592" width="7" style="112" bestFit="1" customWidth="1"/>
    <col min="3593" max="3593" width="8.5" style="112" bestFit="1" customWidth="1"/>
    <col min="3594" max="3595" width="10.375" style="112" bestFit="1" customWidth="1"/>
    <col min="3596" max="3596" width="7" style="112" bestFit="1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5.375" style="112" bestFit="1" customWidth="1"/>
    <col min="3842" max="3843" width="10.375" style="112" bestFit="1" customWidth="1"/>
    <col min="3844" max="3844" width="7" style="112" bestFit="1" customWidth="1"/>
    <col min="3845" max="3845" width="7.625" style="112" bestFit="1" customWidth="1"/>
    <col min="3846" max="3847" width="10.375" style="112" bestFit="1" customWidth="1"/>
    <col min="3848" max="3848" width="7" style="112" bestFit="1" customWidth="1"/>
    <col min="3849" max="3849" width="8.5" style="112" bestFit="1" customWidth="1"/>
    <col min="3850" max="3851" width="10.375" style="112" bestFit="1" customWidth="1"/>
    <col min="3852" max="3852" width="7" style="112" bestFit="1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5.375" style="112" bestFit="1" customWidth="1"/>
    <col min="4098" max="4099" width="10.375" style="112" bestFit="1" customWidth="1"/>
    <col min="4100" max="4100" width="7" style="112" bestFit="1" customWidth="1"/>
    <col min="4101" max="4101" width="7.625" style="112" bestFit="1" customWidth="1"/>
    <col min="4102" max="4103" width="10.375" style="112" bestFit="1" customWidth="1"/>
    <col min="4104" max="4104" width="7" style="112" bestFit="1" customWidth="1"/>
    <col min="4105" max="4105" width="8.5" style="112" bestFit="1" customWidth="1"/>
    <col min="4106" max="4107" width="10.375" style="112" bestFit="1" customWidth="1"/>
    <col min="4108" max="4108" width="7" style="112" bestFit="1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5.375" style="112" bestFit="1" customWidth="1"/>
    <col min="4354" max="4355" width="10.375" style="112" bestFit="1" customWidth="1"/>
    <col min="4356" max="4356" width="7" style="112" bestFit="1" customWidth="1"/>
    <col min="4357" max="4357" width="7.625" style="112" bestFit="1" customWidth="1"/>
    <col min="4358" max="4359" width="10.375" style="112" bestFit="1" customWidth="1"/>
    <col min="4360" max="4360" width="7" style="112" bestFit="1" customWidth="1"/>
    <col min="4361" max="4361" width="8.5" style="112" bestFit="1" customWidth="1"/>
    <col min="4362" max="4363" width="10.375" style="112" bestFit="1" customWidth="1"/>
    <col min="4364" max="4364" width="7" style="112" bestFit="1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5.375" style="112" bestFit="1" customWidth="1"/>
    <col min="4610" max="4611" width="10.375" style="112" bestFit="1" customWidth="1"/>
    <col min="4612" max="4612" width="7" style="112" bestFit="1" customWidth="1"/>
    <col min="4613" max="4613" width="7.625" style="112" bestFit="1" customWidth="1"/>
    <col min="4614" max="4615" width="10.375" style="112" bestFit="1" customWidth="1"/>
    <col min="4616" max="4616" width="7" style="112" bestFit="1" customWidth="1"/>
    <col min="4617" max="4617" width="8.5" style="112" bestFit="1" customWidth="1"/>
    <col min="4618" max="4619" width="10.375" style="112" bestFit="1" customWidth="1"/>
    <col min="4620" max="4620" width="7" style="112" bestFit="1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5.375" style="112" bestFit="1" customWidth="1"/>
    <col min="4866" max="4867" width="10.375" style="112" bestFit="1" customWidth="1"/>
    <col min="4868" max="4868" width="7" style="112" bestFit="1" customWidth="1"/>
    <col min="4869" max="4869" width="7.625" style="112" bestFit="1" customWidth="1"/>
    <col min="4870" max="4871" width="10.375" style="112" bestFit="1" customWidth="1"/>
    <col min="4872" max="4872" width="7" style="112" bestFit="1" customWidth="1"/>
    <col min="4873" max="4873" width="8.5" style="112" bestFit="1" customWidth="1"/>
    <col min="4874" max="4875" width="10.375" style="112" bestFit="1" customWidth="1"/>
    <col min="4876" max="4876" width="7" style="112" bestFit="1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5.375" style="112" bestFit="1" customWidth="1"/>
    <col min="5122" max="5123" width="10.375" style="112" bestFit="1" customWidth="1"/>
    <col min="5124" max="5124" width="7" style="112" bestFit="1" customWidth="1"/>
    <col min="5125" max="5125" width="7.625" style="112" bestFit="1" customWidth="1"/>
    <col min="5126" max="5127" width="10.375" style="112" bestFit="1" customWidth="1"/>
    <col min="5128" max="5128" width="7" style="112" bestFit="1" customWidth="1"/>
    <col min="5129" max="5129" width="8.5" style="112" bestFit="1" customWidth="1"/>
    <col min="5130" max="5131" width="10.375" style="112" bestFit="1" customWidth="1"/>
    <col min="5132" max="5132" width="7" style="112" bestFit="1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5.375" style="112" bestFit="1" customWidth="1"/>
    <col min="5378" max="5379" width="10.375" style="112" bestFit="1" customWidth="1"/>
    <col min="5380" max="5380" width="7" style="112" bestFit="1" customWidth="1"/>
    <col min="5381" max="5381" width="7.625" style="112" bestFit="1" customWidth="1"/>
    <col min="5382" max="5383" width="10.375" style="112" bestFit="1" customWidth="1"/>
    <col min="5384" max="5384" width="7" style="112" bestFit="1" customWidth="1"/>
    <col min="5385" max="5385" width="8.5" style="112" bestFit="1" customWidth="1"/>
    <col min="5386" max="5387" width="10.375" style="112" bestFit="1" customWidth="1"/>
    <col min="5388" max="5388" width="7" style="112" bestFit="1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5.375" style="112" bestFit="1" customWidth="1"/>
    <col min="5634" max="5635" width="10.375" style="112" bestFit="1" customWidth="1"/>
    <col min="5636" max="5636" width="7" style="112" bestFit="1" customWidth="1"/>
    <col min="5637" max="5637" width="7.625" style="112" bestFit="1" customWidth="1"/>
    <col min="5638" max="5639" width="10.375" style="112" bestFit="1" customWidth="1"/>
    <col min="5640" max="5640" width="7" style="112" bestFit="1" customWidth="1"/>
    <col min="5641" max="5641" width="8.5" style="112" bestFit="1" customWidth="1"/>
    <col min="5642" max="5643" width="10.375" style="112" bestFit="1" customWidth="1"/>
    <col min="5644" max="5644" width="7" style="112" bestFit="1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5.375" style="112" bestFit="1" customWidth="1"/>
    <col min="5890" max="5891" width="10.375" style="112" bestFit="1" customWidth="1"/>
    <col min="5892" max="5892" width="7" style="112" bestFit="1" customWidth="1"/>
    <col min="5893" max="5893" width="7.625" style="112" bestFit="1" customWidth="1"/>
    <col min="5894" max="5895" width="10.375" style="112" bestFit="1" customWidth="1"/>
    <col min="5896" max="5896" width="7" style="112" bestFit="1" customWidth="1"/>
    <col min="5897" max="5897" width="8.5" style="112" bestFit="1" customWidth="1"/>
    <col min="5898" max="5899" width="10.375" style="112" bestFit="1" customWidth="1"/>
    <col min="5900" max="5900" width="7" style="112" bestFit="1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5.375" style="112" bestFit="1" customWidth="1"/>
    <col min="6146" max="6147" width="10.375" style="112" bestFit="1" customWidth="1"/>
    <col min="6148" max="6148" width="7" style="112" bestFit="1" customWidth="1"/>
    <col min="6149" max="6149" width="7.625" style="112" bestFit="1" customWidth="1"/>
    <col min="6150" max="6151" width="10.375" style="112" bestFit="1" customWidth="1"/>
    <col min="6152" max="6152" width="7" style="112" bestFit="1" customWidth="1"/>
    <col min="6153" max="6153" width="8.5" style="112" bestFit="1" customWidth="1"/>
    <col min="6154" max="6155" width="10.375" style="112" bestFit="1" customWidth="1"/>
    <col min="6156" max="6156" width="7" style="112" bestFit="1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5.375" style="112" bestFit="1" customWidth="1"/>
    <col min="6402" max="6403" width="10.375" style="112" bestFit="1" customWidth="1"/>
    <col min="6404" max="6404" width="7" style="112" bestFit="1" customWidth="1"/>
    <col min="6405" max="6405" width="7.625" style="112" bestFit="1" customWidth="1"/>
    <col min="6406" max="6407" width="10.375" style="112" bestFit="1" customWidth="1"/>
    <col min="6408" max="6408" width="7" style="112" bestFit="1" customWidth="1"/>
    <col min="6409" max="6409" width="8.5" style="112" bestFit="1" customWidth="1"/>
    <col min="6410" max="6411" width="10.375" style="112" bestFit="1" customWidth="1"/>
    <col min="6412" max="6412" width="7" style="112" bestFit="1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5.375" style="112" bestFit="1" customWidth="1"/>
    <col min="6658" max="6659" width="10.375" style="112" bestFit="1" customWidth="1"/>
    <col min="6660" max="6660" width="7" style="112" bestFit="1" customWidth="1"/>
    <col min="6661" max="6661" width="7.625" style="112" bestFit="1" customWidth="1"/>
    <col min="6662" max="6663" width="10.375" style="112" bestFit="1" customWidth="1"/>
    <col min="6664" max="6664" width="7" style="112" bestFit="1" customWidth="1"/>
    <col min="6665" max="6665" width="8.5" style="112" bestFit="1" customWidth="1"/>
    <col min="6666" max="6667" width="10.375" style="112" bestFit="1" customWidth="1"/>
    <col min="6668" max="6668" width="7" style="112" bestFit="1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5.375" style="112" bestFit="1" customWidth="1"/>
    <col min="6914" max="6915" width="10.375" style="112" bestFit="1" customWidth="1"/>
    <col min="6916" max="6916" width="7" style="112" bestFit="1" customWidth="1"/>
    <col min="6917" max="6917" width="7.625" style="112" bestFit="1" customWidth="1"/>
    <col min="6918" max="6919" width="10.375" style="112" bestFit="1" customWidth="1"/>
    <col min="6920" max="6920" width="7" style="112" bestFit="1" customWidth="1"/>
    <col min="6921" max="6921" width="8.5" style="112" bestFit="1" customWidth="1"/>
    <col min="6922" max="6923" width="10.375" style="112" bestFit="1" customWidth="1"/>
    <col min="6924" max="6924" width="7" style="112" bestFit="1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5.375" style="112" bestFit="1" customWidth="1"/>
    <col min="7170" max="7171" width="10.375" style="112" bestFit="1" customWidth="1"/>
    <col min="7172" max="7172" width="7" style="112" bestFit="1" customWidth="1"/>
    <col min="7173" max="7173" width="7.625" style="112" bestFit="1" customWidth="1"/>
    <col min="7174" max="7175" width="10.375" style="112" bestFit="1" customWidth="1"/>
    <col min="7176" max="7176" width="7" style="112" bestFit="1" customWidth="1"/>
    <col min="7177" max="7177" width="8.5" style="112" bestFit="1" customWidth="1"/>
    <col min="7178" max="7179" width="10.375" style="112" bestFit="1" customWidth="1"/>
    <col min="7180" max="7180" width="7" style="112" bestFit="1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5.375" style="112" bestFit="1" customWidth="1"/>
    <col min="7426" max="7427" width="10.375" style="112" bestFit="1" customWidth="1"/>
    <col min="7428" max="7428" width="7" style="112" bestFit="1" customWidth="1"/>
    <col min="7429" max="7429" width="7.625" style="112" bestFit="1" customWidth="1"/>
    <col min="7430" max="7431" width="10.375" style="112" bestFit="1" customWidth="1"/>
    <col min="7432" max="7432" width="7" style="112" bestFit="1" customWidth="1"/>
    <col min="7433" max="7433" width="8.5" style="112" bestFit="1" customWidth="1"/>
    <col min="7434" max="7435" width="10.375" style="112" bestFit="1" customWidth="1"/>
    <col min="7436" max="7436" width="7" style="112" bestFit="1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5.375" style="112" bestFit="1" customWidth="1"/>
    <col min="7682" max="7683" width="10.375" style="112" bestFit="1" customWidth="1"/>
    <col min="7684" max="7684" width="7" style="112" bestFit="1" customWidth="1"/>
    <col min="7685" max="7685" width="7.625" style="112" bestFit="1" customWidth="1"/>
    <col min="7686" max="7687" width="10.375" style="112" bestFit="1" customWidth="1"/>
    <col min="7688" max="7688" width="7" style="112" bestFit="1" customWidth="1"/>
    <col min="7689" max="7689" width="8.5" style="112" bestFit="1" customWidth="1"/>
    <col min="7690" max="7691" width="10.375" style="112" bestFit="1" customWidth="1"/>
    <col min="7692" max="7692" width="7" style="112" bestFit="1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5.375" style="112" bestFit="1" customWidth="1"/>
    <col min="7938" max="7939" width="10.375" style="112" bestFit="1" customWidth="1"/>
    <col min="7940" max="7940" width="7" style="112" bestFit="1" customWidth="1"/>
    <col min="7941" max="7941" width="7.625" style="112" bestFit="1" customWidth="1"/>
    <col min="7942" max="7943" width="10.375" style="112" bestFit="1" customWidth="1"/>
    <col min="7944" max="7944" width="7" style="112" bestFit="1" customWidth="1"/>
    <col min="7945" max="7945" width="8.5" style="112" bestFit="1" customWidth="1"/>
    <col min="7946" max="7947" width="10.375" style="112" bestFit="1" customWidth="1"/>
    <col min="7948" max="7948" width="7" style="112" bestFit="1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5.375" style="112" bestFit="1" customWidth="1"/>
    <col min="8194" max="8195" width="10.375" style="112" bestFit="1" customWidth="1"/>
    <col min="8196" max="8196" width="7" style="112" bestFit="1" customWidth="1"/>
    <col min="8197" max="8197" width="7.625" style="112" bestFit="1" customWidth="1"/>
    <col min="8198" max="8199" width="10.375" style="112" bestFit="1" customWidth="1"/>
    <col min="8200" max="8200" width="7" style="112" bestFit="1" customWidth="1"/>
    <col min="8201" max="8201" width="8.5" style="112" bestFit="1" customWidth="1"/>
    <col min="8202" max="8203" width="10.375" style="112" bestFit="1" customWidth="1"/>
    <col min="8204" max="8204" width="7" style="112" bestFit="1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5.375" style="112" bestFit="1" customWidth="1"/>
    <col min="8450" max="8451" width="10.375" style="112" bestFit="1" customWidth="1"/>
    <col min="8452" max="8452" width="7" style="112" bestFit="1" customWidth="1"/>
    <col min="8453" max="8453" width="7.625" style="112" bestFit="1" customWidth="1"/>
    <col min="8454" max="8455" width="10.375" style="112" bestFit="1" customWidth="1"/>
    <col min="8456" max="8456" width="7" style="112" bestFit="1" customWidth="1"/>
    <col min="8457" max="8457" width="8.5" style="112" bestFit="1" customWidth="1"/>
    <col min="8458" max="8459" width="10.375" style="112" bestFit="1" customWidth="1"/>
    <col min="8460" max="8460" width="7" style="112" bestFit="1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5.375" style="112" bestFit="1" customWidth="1"/>
    <col min="8706" max="8707" width="10.375" style="112" bestFit="1" customWidth="1"/>
    <col min="8708" max="8708" width="7" style="112" bestFit="1" customWidth="1"/>
    <col min="8709" max="8709" width="7.625" style="112" bestFit="1" customWidth="1"/>
    <col min="8710" max="8711" width="10.375" style="112" bestFit="1" customWidth="1"/>
    <col min="8712" max="8712" width="7" style="112" bestFit="1" customWidth="1"/>
    <col min="8713" max="8713" width="8.5" style="112" bestFit="1" customWidth="1"/>
    <col min="8714" max="8715" width="10.375" style="112" bestFit="1" customWidth="1"/>
    <col min="8716" max="8716" width="7" style="112" bestFit="1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5.375" style="112" bestFit="1" customWidth="1"/>
    <col min="8962" max="8963" width="10.375" style="112" bestFit="1" customWidth="1"/>
    <col min="8964" max="8964" width="7" style="112" bestFit="1" customWidth="1"/>
    <col min="8965" max="8965" width="7.625" style="112" bestFit="1" customWidth="1"/>
    <col min="8966" max="8967" width="10.375" style="112" bestFit="1" customWidth="1"/>
    <col min="8968" max="8968" width="7" style="112" bestFit="1" customWidth="1"/>
    <col min="8969" max="8969" width="8.5" style="112" bestFit="1" customWidth="1"/>
    <col min="8970" max="8971" width="10.375" style="112" bestFit="1" customWidth="1"/>
    <col min="8972" max="8972" width="7" style="112" bestFit="1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5.375" style="112" bestFit="1" customWidth="1"/>
    <col min="9218" max="9219" width="10.375" style="112" bestFit="1" customWidth="1"/>
    <col min="9220" max="9220" width="7" style="112" bestFit="1" customWidth="1"/>
    <col min="9221" max="9221" width="7.625" style="112" bestFit="1" customWidth="1"/>
    <col min="9222" max="9223" width="10.375" style="112" bestFit="1" customWidth="1"/>
    <col min="9224" max="9224" width="7" style="112" bestFit="1" customWidth="1"/>
    <col min="9225" max="9225" width="8.5" style="112" bestFit="1" customWidth="1"/>
    <col min="9226" max="9227" width="10.375" style="112" bestFit="1" customWidth="1"/>
    <col min="9228" max="9228" width="7" style="112" bestFit="1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5.375" style="112" bestFit="1" customWidth="1"/>
    <col min="9474" max="9475" width="10.375" style="112" bestFit="1" customWidth="1"/>
    <col min="9476" max="9476" width="7" style="112" bestFit="1" customWidth="1"/>
    <col min="9477" max="9477" width="7.625" style="112" bestFit="1" customWidth="1"/>
    <col min="9478" max="9479" width="10.375" style="112" bestFit="1" customWidth="1"/>
    <col min="9480" max="9480" width="7" style="112" bestFit="1" customWidth="1"/>
    <col min="9481" max="9481" width="8.5" style="112" bestFit="1" customWidth="1"/>
    <col min="9482" max="9483" width="10.375" style="112" bestFit="1" customWidth="1"/>
    <col min="9484" max="9484" width="7" style="112" bestFit="1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5.375" style="112" bestFit="1" customWidth="1"/>
    <col min="9730" max="9731" width="10.375" style="112" bestFit="1" customWidth="1"/>
    <col min="9732" max="9732" width="7" style="112" bestFit="1" customWidth="1"/>
    <col min="9733" max="9733" width="7.625" style="112" bestFit="1" customWidth="1"/>
    <col min="9734" max="9735" width="10.375" style="112" bestFit="1" customWidth="1"/>
    <col min="9736" max="9736" width="7" style="112" bestFit="1" customWidth="1"/>
    <col min="9737" max="9737" width="8.5" style="112" bestFit="1" customWidth="1"/>
    <col min="9738" max="9739" width="10.375" style="112" bestFit="1" customWidth="1"/>
    <col min="9740" max="9740" width="7" style="112" bestFit="1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5.375" style="112" bestFit="1" customWidth="1"/>
    <col min="9986" max="9987" width="10.375" style="112" bestFit="1" customWidth="1"/>
    <col min="9988" max="9988" width="7" style="112" bestFit="1" customWidth="1"/>
    <col min="9989" max="9989" width="7.625" style="112" bestFit="1" customWidth="1"/>
    <col min="9990" max="9991" width="10.375" style="112" bestFit="1" customWidth="1"/>
    <col min="9992" max="9992" width="7" style="112" bestFit="1" customWidth="1"/>
    <col min="9993" max="9993" width="8.5" style="112" bestFit="1" customWidth="1"/>
    <col min="9994" max="9995" width="10.375" style="112" bestFit="1" customWidth="1"/>
    <col min="9996" max="9996" width="7" style="112" bestFit="1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5.375" style="112" bestFit="1" customWidth="1"/>
    <col min="10242" max="10243" width="10.375" style="112" bestFit="1" customWidth="1"/>
    <col min="10244" max="10244" width="7" style="112" bestFit="1" customWidth="1"/>
    <col min="10245" max="10245" width="7.625" style="112" bestFit="1" customWidth="1"/>
    <col min="10246" max="10247" width="10.375" style="112" bestFit="1" customWidth="1"/>
    <col min="10248" max="10248" width="7" style="112" bestFit="1" customWidth="1"/>
    <col min="10249" max="10249" width="8.5" style="112" bestFit="1" customWidth="1"/>
    <col min="10250" max="10251" width="10.375" style="112" bestFit="1" customWidth="1"/>
    <col min="10252" max="10252" width="7" style="112" bestFit="1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5.375" style="112" bestFit="1" customWidth="1"/>
    <col min="10498" max="10499" width="10.375" style="112" bestFit="1" customWidth="1"/>
    <col min="10500" max="10500" width="7" style="112" bestFit="1" customWidth="1"/>
    <col min="10501" max="10501" width="7.625" style="112" bestFit="1" customWidth="1"/>
    <col min="10502" max="10503" width="10.375" style="112" bestFit="1" customWidth="1"/>
    <col min="10504" max="10504" width="7" style="112" bestFit="1" customWidth="1"/>
    <col min="10505" max="10505" width="8.5" style="112" bestFit="1" customWidth="1"/>
    <col min="10506" max="10507" width="10.375" style="112" bestFit="1" customWidth="1"/>
    <col min="10508" max="10508" width="7" style="112" bestFit="1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5.375" style="112" bestFit="1" customWidth="1"/>
    <col min="10754" max="10755" width="10.375" style="112" bestFit="1" customWidth="1"/>
    <col min="10756" max="10756" width="7" style="112" bestFit="1" customWidth="1"/>
    <col min="10757" max="10757" width="7.625" style="112" bestFit="1" customWidth="1"/>
    <col min="10758" max="10759" width="10.375" style="112" bestFit="1" customWidth="1"/>
    <col min="10760" max="10760" width="7" style="112" bestFit="1" customWidth="1"/>
    <col min="10761" max="10761" width="8.5" style="112" bestFit="1" customWidth="1"/>
    <col min="10762" max="10763" width="10.375" style="112" bestFit="1" customWidth="1"/>
    <col min="10764" max="10764" width="7" style="112" bestFit="1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5.375" style="112" bestFit="1" customWidth="1"/>
    <col min="11010" max="11011" width="10.375" style="112" bestFit="1" customWidth="1"/>
    <col min="11012" max="11012" width="7" style="112" bestFit="1" customWidth="1"/>
    <col min="11013" max="11013" width="7.625" style="112" bestFit="1" customWidth="1"/>
    <col min="11014" max="11015" width="10.375" style="112" bestFit="1" customWidth="1"/>
    <col min="11016" max="11016" width="7" style="112" bestFit="1" customWidth="1"/>
    <col min="11017" max="11017" width="8.5" style="112" bestFit="1" customWidth="1"/>
    <col min="11018" max="11019" width="10.375" style="112" bestFit="1" customWidth="1"/>
    <col min="11020" max="11020" width="7" style="112" bestFit="1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5.375" style="112" bestFit="1" customWidth="1"/>
    <col min="11266" max="11267" width="10.375" style="112" bestFit="1" customWidth="1"/>
    <col min="11268" max="11268" width="7" style="112" bestFit="1" customWidth="1"/>
    <col min="11269" max="11269" width="7.625" style="112" bestFit="1" customWidth="1"/>
    <col min="11270" max="11271" width="10.375" style="112" bestFit="1" customWidth="1"/>
    <col min="11272" max="11272" width="7" style="112" bestFit="1" customWidth="1"/>
    <col min="11273" max="11273" width="8.5" style="112" bestFit="1" customWidth="1"/>
    <col min="11274" max="11275" width="10.375" style="112" bestFit="1" customWidth="1"/>
    <col min="11276" max="11276" width="7" style="112" bestFit="1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5.375" style="112" bestFit="1" customWidth="1"/>
    <col min="11522" max="11523" width="10.375" style="112" bestFit="1" customWidth="1"/>
    <col min="11524" max="11524" width="7" style="112" bestFit="1" customWidth="1"/>
    <col min="11525" max="11525" width="7.625" style="112" bestFit="1" customWidth="1"/>
    <col min="11526" max="11527" width="10.375" style="112" bestFit="1" customWidth="1"/>
    <col min="11528" max="11528" width="7" style="112" bestFit="1" customWidth="1"/>
    <col min="11529" max="11529" width="8.5" style="112" bestFit="1" customWidth="1"/>
    <col min="11530" max="11531" width="10.375" style="112" bestFit="1" customWidth="1"/>
    <col min="11532" max="11532" width="7" style="112" bestFit="1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5.375" style="112" bestFit="1" customWidth="1"/>
    <col min="11778" max="11779" width="10.375" style="112" bestFit="1" customWidth="1"/>
    <col min="11780" max="11780" width="7" style="112" bestFit="1" customWidth="1"/>
    <col min="11781" max="11781" width="7.625" style="112" bestFit="1" customWidth="1"/>
    <col min="11782" max="11783" width="10.375" style="112" bestFit="1" customWidth="1"/>
    <col min="11784" max="11784" width="7" style="112" bestFit="1" customWidth="1"/>
    <col min="11785" max="11785" width="8.5" style="112" bestFit="1" customWidth="1"/>
    <col min="11786" max="11787" width="10.375" style="112" bestFit="1" customWidth="1"/>
    <col min="11788" max="11788" width="7" style="112" bestFit="1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5.375" style="112" bestFit="1" customWidth="1"/>
    <col min="12034" max="12035" width="10.375" style="112" bestFit="1" customWidth="1"/>
    <col min="12036" max="12036" width="7" style="112" bestFit="1" customWidth="1"/>
    <col min="12037" max="12037" width="7.625" style="112" bestFit="1" customWidth="1"/>
    <col min="12038" max="12039" width="10.375" style="112" bestFit="1" customWidth="1"/>
    <col min="12040" max="12040" width="7" style="112" bestFit="1" customWidth="1"/>
    <col min="12041" max="12041" width="8.5" style="112" bestFit="1" customWidth="1"/>
    <col min="12042" max="12043" width="10.375" style="112" bestFit="1" customWidth="1"/>
    <col min="12044" max="12044" width="7" style="112" bestFit="1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5.375" style="112" bestFit="1" customWidth="1"/>
    <col min="12290" max="12291" width="10.375" style="112" bestFit="1" customWidth="1"/>
    <col min="12292" max="12292" width="7" style="112" bestFit="1" customWidth="1"/>
    <col min="12293" max="12293" width="7.625" style="112" bestFit="1" customWidth="1"/>
    <col min="12294" max="12295" width="10.375" style="112" bestFit="1" customWidth="1"/>
    <col min="12296" max="12296" width="7" style="112" bestFit="1" customWidth="1"/>
    <col min="12297" max="12297" width="8.5" style="112" bestFit="1" customWidth="1"/>
    <col min="12298" max="12299" width="10.375" style="112" bestFit="1" customWidth="1"/>
    <col min="12300" max="12300" width="7" style="112" bestFit="1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5.375" style="112" bestFit="1" customWidth="1"/>
    <col min="12546" max="12547" width="10.375" style="112" bestFit="1" customWidth="1"/>
    <col min="12548" max="12548" width="7" style="112" bestFit="1" customWidth="1"/>
    <col min="12549" max="12549" width="7.625" style="112" bestFit="1" customWidth="1"/>
    <col min="12550" max="12551" width="10.375" style="112" bestFit="1" customWidth="1"/>
    <col min="12552" max="12552" width="7" style="112" bestFit="1" customWidth="1"/>
    <col min="12553" max="12553" width="8.5" style="112" bestFit="1" customWidth="1"/>
    <col min="12554" max="12555" width="10.375" style="112" bestFit="1" customWidth="1"/>
    <col min="12556" max="12556" width="7" style="112" bestFit="1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5.375" style="112" bestFit="1" customWidth="1"/>
    <col min="12802" max="12803" width="10.375" style="112" bestFit="1" customWidth="1"/>
    <col min="12804" max="12804" width="7" style="112" bestFit="1" customWidth="1"/>
    <col min="12805" max="12805" width="7.625" style="112" bestFit="1" customWidth="1"/>
    <col min="12806" max="12807" width="10.375" style="112" bestFit="1" customWidth="1"/>
    <col min="12808" max="12808" width="7" style="112" bestFit="1" customWidth="1"/>
    <col min="12809" max="12809" width="8.5" style="112" bestFit="1" customWidth="1"/>
    <col min="12810" max="12811" width="10.375" style="112" bestFit="1" customWidth="1"/>
    <col min="12812" max="12812" width="7" style="112" bestFit="1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5.375" style="112" bestFit="1" customWidth="1"/>
    <col min="13058" max="13059" width="10.375" style="112" bestFit="1" customWidth="1"/>
    <col min="13060" max="13060" width="7" style="112" bestFit="1" customWidth="1"/>
    <col min="13061" max="13061" width="7.625" style="112" bestFit="1" customWidth="1"/>
    <col min="13062" max="13063" width="10.375" style="112" bestFit="1" customWidth="1"/>
    <col min="13064" max="13064" width="7" style="112" bestFit="1" customWidth="1"/>
    <col min="13065" max="13065" width="8.5" style="112" bestFit="1" customWidth="1"/>
    <col min="13066" max="13067" width="10.375" style="112" bestFit="1" customWidth="1"/>
    <col min="13068" max="13068" width="7" style="112" bestFit="1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5.375" style="112" bestFit="1" customWidth="1"/>
    <col min="13314" max="13315" width="10.375" style="112" bestFit="1" customWidth="1"/>
    <col min="13316" max="13316" width="7" style="112" bestFit="1" customWidth="1"/>
    <col min="13317" max="13317" width="7.625" style="112" bestFit="1" customWidth="1"/>
    <col min="13318" max="13319" width="10.375" style="112" bestFit="1" customWidth="1"/>
    <col min="13320" max="13320" width="7" style="112" bestFit="1" customWidth="1"/>
    <col min="13321" max="13321" width="8.5" style="112" bestFit="1" customWidth="1"/>
    <col min="13322" max="13323" width="10.375" style="112" bestFit="1" customWidth="1"/>
    <col min="13324" max="13324" width="7" style="112" bestFit="1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5.375" style="112" bestFit="1" customWidth="1"/>
    <col min="13570" max="13571" width="10.375" style="112" bestFit="1" customWidth="1"/>
    <col min="13572" max="13572" width="7" style="112" bestFit="1" customWidth="1"/>
    <col min="13573" max="13573" width="7.625" style="112" bestFit="1" customWidth="1"/>
    <col min="13574" max="13575" width="10.375" style="112" bestFit="1" customWidth="1"/>
    <col min="13576" max="13576" width="7" style="112" bestFit="1" customWidth="1"/>
    <col min="13577" max="13577" width="8.5" style="112" bestFit="1" customWidth="1"/>
    <col min="13578" max="13579" width="10.375" style="112" bestFit="1" customWidth="1"/>
    <col min="13580" max="13580" width="7" style="112" bestFit="1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5.375" style="112" bestFit="1" customWidth="1"/>
    <col min="13826" max="13827" width="10.375" style="112" bestFit="1" customWidth="1"/>
    <col min="13828" max="13828" width="7" style="112" bestFit="1" customWidth="1"/>
    <col min="13829" max="13829" width="7.625" style="112" bestFit="1" customWidth="1"/>
    <col min="13830" max="13831" width="10.375" style="112" bestFit="1" customWidth="1"/>
    <col min="13832" max="13832" width="7" style="112" bestFit="1" customWidth="1"/>
    <col min="13833" max="13833" width="8.5" style="112" bestFit="1" customWidth="1"/>
    <col min="13834" max="13835" width="10.375" style="112" bestFit="1" customWidth="1"/>
    <col min="13836" max="13836" width="7" style="112" bestFit="1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5.375" style="112" bestFit="1" customWidth="1"/>
    <col min="14082" max="14083" width="10.375" style="112" bestFit="1" customWidth="1"/>
    <col min="14084" max="14084" width="7" style="112" bestFit="1" customWidth="1"/>
    <col min="14085" max="14085" width="7.625" style="112" bestFit="1" customWidth="1"/>
    <col min="14086" max="14087" width="10.375" style="112" bestFit="1" customWidth="1"/>
    <col min="14088" max="14088" width="7" style="112" bestFit="1" customWidth="1"/>
    <col min="14089" max="14089" width="8.5" style="112" bestFit="1" customWidth="1"/>
    <col min="14090" max="14091" width="10.375" style="112" bestFit="1" customWidth="1"/>
    <col min="14092" max="14092" width="7" style="112" bestFit="1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5.375" style="112" bestFit="1" customWidth="1"/>
    <col min="14338" max="14339" width="10.375" style="112" bestFit="1" customWidth="1"/>
    <col min="14340" max="14340" width="7" style="112" bestFit="1" customWidth="1"/>
    <col min="14341" max="14341" width="7.625" style="112" bestFit="1" customWidth="1"/>
    <col min="14342" max="14343" width="10.375" style="112" bestFit="1" customWidth="1"/>
    <col min="14344" max="14344" width="7" style="112" bestFit="1" customWidth="1"/>
    <col min="14345" max="14345" width="8.5" style="112" bestFit="1" customWidth="1"/>
    <col min="14346" max="14347" width="10.375" style="112" bestFit="1" customWidth="1"/>
    <col min="14348" max="14348" width="7" style="112" bestFit="1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5.375" style="112" bestFit="1" customWidth="1"/>
    <col min="14594" max="14595" width="10.375" style="112" bestFit="1" customWidth="1"/>
    <col min="14596" max="14596" width="7" style="112" bestFit="1" customWidth="1"/>
    <col min="14597" max="14597" width="7.625" style="112" bestFit="1" customWidth="1"/>
    <col min="14598" max="14599" width="10.375" style="112" bestFit="1" customWidth="1"/>
    <col min="14600" max="14600" width="7" style="112" bestFit="1" customWidth="1"/>
    <col min="14601" max="14601" width="8.5" style="112" bestFit="1" customWidth="1"/>
    <col min="14602" max="14603" width="10.375" style="112" bestFit="1" customWidth="1"/>
    <col min="14604" max="14604" width="7" style="112" bestFit="1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5.375" style="112" bestFit="1" customWidth="1"/>
    <col min="14850" max="14851" width="10.375" style="112" bestFit="1" customWidth="1"/>
    <col min="14852" max="14852" width="7" style="112" bestFit="1" customWidth="1"/>
    <col min="14853" max="14853" width="7.625" style="112" bestFit="1" customWidth="1"/>
    <col min="14854" max="14855" width="10.375" style="112" bestFit="1" customWidth="1"/>
    <col min="14856" max="14856" width="7" style="112" bestFit="1" customWidth="1"/>
    <col min="14857" max="14857" width="8.5" style="112" bestFit="1" customWidth="1"/>
    <col min="14858" max="14859" width="10.375" style="112" bestFit="1" customWidth="1"/>
    <col min="14860" max="14860" width="7" style="112" bestFit="1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5.375" style="112" bestFit="1" customWidth="1"/>
    <col min="15106" max="15107" width="10.375" style="112" bestFit="1" customWidth="1"/>
    <col min="15108" max="15108" width="7" style="112" bestFit="1" customWidth="1"/>
    <col min="15109" max="15109" width="7.625" style="112" bestFit="1" customWidth="1"/>
    <col min="15110" max="15111" width="10.375" style="112" bestFit="1" customWidth="1"/>
    <col min="15112" max="15112" width="7" style="112" bestFit="1" customWidth="1"/>
    <col min="15113" max="15113" width="8.5" style="112" bestFit="1" customWidth="1"/>
    <col min="15114" max="15115" width="10.375" style="112" bestFit="1" customWidth="1"/>
    <col min="15116" max="15116" width="7" style="112" bestFit="1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5.375" style="112" bestFit="1" customWidth="1"/>
    <col min="15362" max="15363" width="10.375" style="112" bestFit="1" customWidth="1"/>
    <col min="15364" max="15364" width="7" style="112" bestFit="1" customWidth="1"/>
    <col min="15365" max="15365" width="7.625" style="112" bestFit="1" customWidth="1"/>
    <col min="15366" max="15367" width="10.375" style="112" bestFit="1" customWidth="1"/>
    <col min="15368" max="15368" width="7" style="112" bestFit="1" customWidth="1"/>
    <col min="15369" max="15369" width="8.5" style="112" bestFit="1" customWidth="1"/>
    <col min="15370" max="15371" width="10.375" style="112" bestFit="1" customWidth="1"/>
    <col min="15372" max="15372" width="7" style="112" bestFit="1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5.375" style="112" bestFit="1" customWidth="1"/>
    <col min="15618" max="15619" width="10.375" style="112" bestFit="1" customWidth="1"/>
    <col min="15620" max="15620" width="7" style="112" bestFit="1" customWidth="1"/>
    <col min="15621" max="15621" width="7.625" style="112" bestFit="1" customWidth="1"/>
    <col min="15622" max="15623" width="10.375" style="112" bestFit="1" customWidth="1"/>
    <col min="15624" max="15624" width="7" style="112" bestFit="1" customWidth="1"/>
    <col min="15625" max="15625" width="8.5" style="112" bestFit="1" customWidth="1"/>
    <col min="15626" max="15627" width="10.375" style="112" bestFit="1" customWidth="1"/>
    <col min="15628" max="15628" width="7" style="112" bestFit="1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5.375" style="112" bestFit="1" customWidth="1"/>
    <col min="15874" max="15875" width="10.375" style="112" bestFit="1" customWidth="1"/>
    <col min="15876" max="15876" width="7" style="112" bestFit="1" customWidth="1"/>
    <col min="15877" max="15877" width="7.625" style="112" bestFit="1" customWidth="1"/>
    <col min="15878" max="15879" width="10.375" style="112" bestFit="1" customWidth="1"/>
    <col min="15880" max="15880" width="7" style="112" bestFit="1" customWidth="1"/>
    <col min="15881" max="15881" width="8.5" style="112" bestFit="1" customWidth="1"/>
    <col min="15882" max="15883" width="10.375" style="112" bestFit="1" customWidth="1"/>
    <col min="15884" max="15884" width="7" style="112" bestFit="1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5.375" style="112" bestFit="1" customWidth="1"/>
    <col min="16130" max="16131" width="10.375" style="112" bestFit="1" customWidth="1"/>
    <col min="16132" max="16132" width="7" style="112" bestFit="1" customWidth="1"/>
    <col min="16133" max="16133" width="7.625" style="112" bestFit="1" customWidth="1"/>
    <col min="16134" max="16135" width="10.375" style="112" bestFit="1" customWidth="1"/>
    <col min="16136" max="16136" width="7" style="112" bestFit="1" customWidth="1"/>
    <col min="16137" max="16137" width="8.5" style="112" bestFit="1" customWidth="1"/>
    <col min="16138" max="16139" width="10.375" style="112" bestFit="1" customWidth="1"/>
    <col min="16140" max="16140" width="7" style="112" bestFit="1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４月(月間)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102</v>
      </c>
      <c r="C4" s="144" t="s">
        <v>151</v>
      </c>
      <c r="D4" s="147" t="s">
        <v>61</v>
      </c>
      <c r="E4" s="147"/>
      <c r="F4" s="140" t="str">
        <f>+B4</f>
        <v>(01'4/1～30)</v>
      </c>
      <c r="G4" s="140" t="str">
        <f>+C4</f>
        <v>(00'4/1～30)</v>
      </c>
      <c r="H4" s="147" t="s">
        <v>61</v>
      </c>
      <c r="I4" s="147"/>
      <c r="J4" s="140" t="str">
        <f>+B4</f>
        <v>(01'4/1～30)</v>
      </c>
      <c r="K4" s="140" t="str">
        <f>+C4</f>
        <v>(00'4/1～30)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135</v>
      </c>
      <c r="B6" s="27">
        <f>+B7+B16+B39</f>
        <v>361121</v>
      </c>
      <c r="C6" s="27">
        <f>+C7+C16+C39</f>
        <v>328949</v>
      </c>
      <c r="D6" s="14">
        <f t="shared" ref="D6:D46" si="0">+B6/C6</f>
        <v>1.0978023949001212</v>
      </c>
      <c r="E6" s="116">
        <f t="shared" ref="E6:E46" si="1">+B6-C6</f>
        <v>32172</v>
      </c>
      <c r="F6" s="27">
        <f>+F7+F16+F39</f>
        <v>529510</v>
      </c>
      <c r="G6" s="27">
        <f>+G7+G16+G39</f>
        <v>496983</v>
      </c>
      <c r="H6" s="14">
        <f t="shared" ref="H6:H46" si="2">+F6/G6</f>
        <v>1.0654489187758938</v>
      </c>
      <c r="I6" s="116">
        <f t="shared" ref="I6:I46" si="3">+F6-G6</f>
        <v>32527</v>
      </c>
      <c r="J6" s="14">
        <f t="shared" ref="J6:K46" si="4">+B6/F6</f>
        <v>0.68199089724462236</v>
      </c>
      <c r="K6" s="14">
        <f t="shared" si="4"/>
        <v>0.66189185545582041</v>
      </c>
      <c r="L6" s="23">
        <f t="shared" ref="L6:L46" si="5">+J6-K6</f>
        <v>2.0099041788801952E-2</v>
      </c>
    </row>
    <row r="7" spans="1:12" s="117" customFormat="1" x14ac:dyDescent="0.4">
      <c r="A7" s="115" t="s">
        <v>134</v>
      </c>
      <c r="B7" s="27">
        <f>SUM(B8:B15)</f>
        <v>127116</v>
      </c>
      <c r="C7" s="27">
        <f>SUM(C8:C15)</f>
        <v>131427</v>
      </c>
      <c r="D7" s="14">
        <f t="shared" si="0"/>
        <v>0.96719852085187974</v>
      </c>
      <c r="E7" s="116">
        <f t="shared" si="1"/>
        <v>-4311</v>
      </c>
      <c r="F7" s="27">
        <f>SUM(F8:F15)</f>
        <v>178946</v>
      </c>
      <c r="G7" s="27">
        <f>SUM(G8:G15)</f>
        <v>175386</v>
      </c>
      <c r="H7" s="14">
        <f t="shared" si="2"/>
        <v>1.0202980853659926</v>
      </c>
      <c r="I7" s="116">
        <f t="shared" si="3"/>
        <v>3560</v>
      </c>
      <c r="J7" s="14">
        <f t="shared" si="4"/>
        <v>0.71035954980832205</v>
      </c>
      <c r="K7" s="14">
        <f t="shared" si="4"/>
        <v>0.74935855769559712</v>
      </c>
      <c r="L7" s="23">
        <f t="shared" si="5"/>
        <v>-3.8999007887275061E-2</v>
      </c>
    </row>
    <row r="8" spans="1:12" x14ac:dyDescent="0.4">
      <c r="A8" s="120" t="s">
        <v>57</v>
      </c>
      <c r="B8" s="34">
        <v>66658</v>
      </c>
      <c r="C8" s="34">
        <v>69820</v>
      </c>
      <c r="D8" s="18">
        <f t="shared" si="0"/>
        <v>0.95471211687195645</v>
      </c>
      <c r="E8" s="121">
        <f t="shared" si="1"/>
        <v>-3162</v>
      </c>
      <c r="F8" s="34">
        <v>95038</v>
      </c>
      <c r="G8" s="34">
        <v>86257</v>
      </c>
      <c r="H8" s="18">
        <f t="shared" si="2"/>
        <v>1.1018004335879987</v>
      </c>
      <c r="I8" s="121">
        <f t="shared" si="3"/>
        <v>8781</v>
      </c>
      <c r="J8" s="18">
        <f t="shared" si="4"/>
        <v>0.70138260485279569</v>
      </c>
      <c r="K8" s="18">
        <f t="shared" si="4"/>
        <v>0.80944155256964656</v>
      </c>
      <c r="L8" s="17">
        <f t="shared" si="5"/>
        <v>-0.10805894771685087</v>
      </c>
    </row>
    <row r="9" spans="1:12" x14ac:dyDescent="0.4">
      <c r="A9" s="122" t="s">
        <v>58</v>
      </c>
      <c r="B9" s="32">
        <v>12444</v>
      </c>
      <c r="C9" s="32">
        <v>9828</v>
      </c>
      <c r="D9" s="19">
        <f t="shared" si="0"/>
        <v>1.2661782661782661</v>
      </c>
      <c r="E9" s="123">
        <f t="shared" si="1"/>
        <v>2616</v>
      </c>
      <c r="F9" s="32">
        <v>17040</v>
      </c>
      <c r="G9" s="32">
        <v>14100</v>
      </c>
      <c r="H9" s="19">
        <f t="shared" si="2"/>
        <v>1.2085106382978723</v>
      </c>
      <c r="I9" s="123">
        <f t="shared" si="3"/>
        <v>2940</v>
      </c>
      <c r="J9" s="19">
        <f t="shared" si="4"/>
        <v>0.7302816901408451</v>
      </c>
      <c r="K9" s="19">
        <f t="shared" si="4"/>
        <v>0.69702127659574464</v>
      </c>
      <c r="L9" s="22">
        <f t="shared" si="5"/>
        <v>3.3260413545100453E-2</v>
      </c>
    </row>
    <row r="10" spans="1:12" x14ac:dyDescent="0.4">
      <c r="A10" s="122" t="s">
        <v>68</v>
      </c>
      <c r="B10" s="32">
        <v>12073</v>
      </c>
      <c r="C10" s="32">
        <v>14770</v>
      </c>
      <c r="D10" s="19">
        <f t="shared" si="0"/>
        <v>0.81740013540961409</v>
      </c>
      <c r="E10" s="123">
        <f t="shared" si="1"/>
        <v>-2697</v>
      </c>
      <c r="F10" s="32">
        <v>16768</v>
      </c>
      <c r="G10" s="32">
        <v>23250</v>
      </c>
      <c r="H10" s="19">
        <f t="shared" si="2"/>
        <v>0.72120430107526878</v>
      </c>
      <c r="I10" s="123">
        <f t="shared" si="3"/>
        <v>-6482</v>
      </c>
      <c r="J10" s="19">
        <f t="shared" si="4"/>
        <v>0.72000238549618323</v>
      </c>
      <c r="K10" s="19">
        <f t="shared" si="4"/>
        <v>0.63526881720430106</v>
      </c>
      <c r="L10" s="22">
        <f t="shared" si="5"/>
        <v>8.4733568291882166E-2</v>
      </c>
    </row>
    <row r="11" spans="1:12" x14ac:dyDescent="0.4">
      <c r="A11" s="122" t="s">
        <v>55</v>
      </c>
      <c r="B11" s="32">
        <v>15453</v>
      </c>
      <c r="C11" s="32">
        <v>20233</v>
      </c>
      <c r="D11" s="19">
        <f t="shared" si="0"/>
        <v>0.76375228586961896</v>
      </c>
      <c r="E11" s="123">
        <f t="shared" si="1"/>
        <v>-4780</v>
      </c>
      <c r="F11" s="32">
        <v>24030</v>
      </c>
      <c r="G11" s="32">
        <v>26579</v>
      </c>
      <c r="H11" s="19">
        <f t="shared" si="2"/>
        <v>0.9040972196094661</v>
      </c>
      <c r="I11" s="123">
        <f t="shared" si="3"/>
        <v>-2549</v>
      </c>
      <c r="J11" s="19">
        <f t="shared" si="4"/>
        <v>0.64307116104868911</v>
      </c>
      <c r="K11" s="19">
        <f t="shared" si="4"/>
        <v>0.7612400767523233</v>
      </c>
      <c r="L11" s="22">
        <f t="shared" si="5"/>
        <v>-0.11816891570363419</v>
      </c>
    </row>
    <row r="12" spans="1:12" x14ac:dyDescent="0.4">
      <c r="A12" s="122" t="s">
        <v>92</v>
      </c>
      <c r="B12" s="32">
        <v>4818</v>
      </c>
      <c r="C12" s="32">
        <v>0</v>
      </c>
      <c r="D12" s="19" t="e">
        <f t="shared" si="0"/>
        <v>#DIV/0!</v>
      </c>
      <c r="E12" s="123">
        <f t="shared" si="1"/>
        <v>4818</v>
      </c>
      <c r="F12" s="32">
        <v>5220</v>
      </c>
      <c r="G12" s="32">
        <v>0</v>
      </c>
      <c r="H12" s="19" t="e">
        <f t="shared" si="2"/>
        <v>#DIV/0!</v>
      </c>
      <c r="I12" s="123">
        <f t="shared" si="3"/>
        <v>5220</v>
      </c>
      <c r="J12" s="19">
        <f t="shared" si="4"/>
        <v>0.92298850574712643</v>
      </c>
      <c r="K12" s="19" t="e">
        <f t="shared" si="4"/>
        <v>#DIV/0!</v>
      </c>
      <c r="L12" s="22" t="e">
        <f t="shared" si="5"/>
        <v>#DIV/0!</v>
      </c>
    </row>
    <row r="13" spans="1:12" x14ac:dyDescent="0.4">
      <c r="A13" s="122" t="s">
        <v>56</v>
      </c>
      <c r="B13" s="32">
        <v>15522</v>
      </c>
      <c r="C13" s="32">
        <v>13630</v>
      </c>
      <c r="D13" s="19">
        <f t="shared" si="0"/>
        <v>1.1388114453411593</v>
      </c>
      <c r="E13" s="123">
        <f t="shared" si="1"/>
        <v>1892</v>
      </c>
      <c r="F13" s="32">
        <v>20700</v>
      </c>
      <c r="G13" s="32">
        <v>20700</v>
      </c>
      <c r="H13" s="19">
        <f t="shared" si="2"/>
        <v>1</v>
      </c>
      <c r="I13" s="123">
        <f t="shared" si="3"/>
        <v>0</v>
      </c>
      <c r="J13" s="19">
        <f t="shared" si="4"/>
        <v>0.74985507246376815</v>
      </c>
      <c r="K13" s="19">
        <f t="shared" si="4"/>
        <v>0.65845410628019319</v>
      </c>
      <c r="L13" s="22">
        <f t="shared" si="5"/>
        <v>9.1400966183574961E-2</v>
      </c>
    </row>
    <row r="14" spans="1:12" x14ac:dyDescent="0.4">
      <c r="A14" s="122" t="s">
        <v>93</v>
      </c>
      <c r="B14" s="32">
        <v>0</v>
      </c>
      <c r="C14" s="32">
        <v>3146</v>
      </c>
      <c r="D14" s="19">
        <f t="shared" si="0"/>
        <v>0</v>
      </c>
      <c r="E14" s="123">
        <f t="shared" si="1"/>
        <v>-3146</v>
      </c>
      <c r="F14" s="32">
        <v>0</v>
      </c>
      <c r="G14" s="32">
        <v>4500</v>
      </c>
      <c r="H14" s="19">
        <f t="shared" si="2"/>
        <v>0</v>
      </c>
      <c r="I14" s="123">
        <f t="shared" si="3"/>
        <v>-4500</v>
      </c>
      <c r="J14" s="19" t="e">
        <f t="shared" si="4"/>
        <v>#DIV/0!</v>
      </c>
      <c r="K14" s="19">
        <f t="shared" si="4"/>
        <v>0.69911111111111113</v>
      </c>
      <c r="L14" s="22" t="e">
        <f t="shared" si="5"/>
        <v>#DIV/0!</v>
      </c>
    </row>
    <row r="15" spans="1:12" x14ac:dyDescent="0.4">
      <c r="A15" s="122" t="s">
        <v>150</v>
      </c>
      <c r="B15" s="32">
        <v>148</v>
      </c>
      <c r="C15" s="32">
        <v>0</v>
      </c>
      <c r="D15" s="19" t="e">
        <f>+B15/C15</f>
        <v>#DIV/0!</v>
      </c>
      <c r="E15" s="123">
        <f>+B15-C15</f>
        <v>148</v>
      </c>
      <c r="F15" s="32">
        <v>150</v>
      </c>
      <c r="G15" s="32">
        <v>0</v>
      </c>
      <c r="H15" s="19" t="e">
        <f>+F15/G15</f>
        <v>#DIV/0!</v>
      </c>
      <c r="I15" s="123">
        <f>+F15-G15</f>
        <v>150</v>
      </c>
      <c r="J15" s="19">
        <f>+B15/F15</f>
        <v>0.98666666666666669</v>
      </c>
      <c r="K15" s="19" t="e">
        <f>+C15/G15</f>
        <v>#DIV/0!</v>
      </c>
      <c r="L15" s="22" t="e">
        <f>+J15-K15</f>
        <v>#DIV/0!</v>
      </c>
    </row>
    <row r="16" spans="1:12" s="117" customFormat="1" x14ac:dyDescent="0.4">
      <c r="A16" s="115" t="s">
        <v>73</v>
      </c>
      <c r="B16" s="27">
        <f>+B17+B28</f>
        <v>194541</v>
      </c>
      <c r="C16" s="27">
        <f>+C17+C28</f>
        <v>170724</v>
      </c>
      <c r="D16" s="14">
        <f t="shared" si="0"/>
        <v>1.1395058691220918</v>
      </c>
      <c r="E16" s="116">
        <f t="shared" si="1"/>
        <v>23817</v>
      </c>
      <c r="F16" s="27">
        <f>+F17+F28</f>
        <v>294489</v>
      </c>
      <c r="G16" s="27">
        <f>+G17+G28</f>
        <v>272159</v>
      </c>
      <c r="H16" s="14">
        <f t="shared" si="2"/>
        <v>1.0820476265712322</v>
      </c>
      <c r="I16" s="116">
        <f t="shared" si="3"/>
        <v>22330</v>
      </c>
      <c r="J16" s="14">
        <f t="shared" si="4"/>
        <v>0.66060531972331737</v>
      </c>
      <c r="K16" s="14">
        <f t="shared" si="4"/>
        <v>0.6272950738355153</v>
      </c>
      <c r="L16" s="23">
        <f t="shared" si="5"/>
        <v>3.331024588780207E-2</v>
      </c>
    </row>
    <row r="17" spans="1:12" x14ac:dyDescent="0.4">
      <c r="A17" s="129" t="s">
        <v>72</v>
      </c>
      <c r="B17" s="29">
        <f>SUM(B18:B27)</f>
        <v>163001</v>
      </c>
      <c r="C17" s="29">
        <f>SUM(C18:C27)</f>
        <v>141357</v>
      </c>
      <c r="D17" s="18">
        <f t="shared" si="0"/>
        <v>1.1531158697482262</v>
      </c>
      <c r="E17" s="121">
        <f t="shared" si="1"/>
        <v>21644</v>
      </c>
      <c r="F17" s="29">
        <f>SUM(F18:F27)</f>
        <v>247385</v>
      </c>
      <c r="G17" s="29">
        <f>SUM(G18:G27)</f>
        <v>224413</v>
      </c>
      <c r="H17" s="18">
        <f t="shared" si="2"/>
        <v>1.102364836261714</v>
      </c>
      <c r="I17" s="121">
        <f t="shared" si="3"/>
        <v>22972</v>
      </c>
      <c r="J17" s="18">
        <f t="shared" si="4"/>
        <v>0.65889605271136087</v>
      </c>
      <c r="K17" s="18">
        <f t="shared" si="4"/>
        <v>0.62989666374051412</v>
      </c>
      <c r="L17" s="17">
        <f t="shared" si="5"/>
        <v>2.8999388970846751E-2</v>
      </c>
    </row>
    <row r="18" spans="1:12" x14ac:dyDescent="0.4">
      <c r="A18" s="122" t="s">
        <v>57</v>
      </c>
      <c r="B18" s="32">
        <v>69290</v>
      </c>
      <c r="C18" s="32">
        <v>55400</v>
      </c>
      <c r="D18" s="19">
        <f t="shared" si="0"/>
        <v>1.2507220216606498</v>
      </c>
      <c r="E18" s="123">
        <f t="shared" si="1"/>
        <v>13890</v>
      </c>
      <c r="F18" s="32">
        <v>104215</v>
      </c>
      <c r="G18" s="32">
        <v>81421</v>
      </c>
      <c r="H18" s="19">
        <f t="shared" si="2"/>
        <v>1.2799523464462486</v>
      </c>
      <c r="I18" s="123">
        <f t="shared" si="3"/>
        <v>22794</v>
      </c>
      <c r="J18" s="19">
        <f t="shared" si="4"/>
        <v>0.66487549776903521</v>
      </c>
      <c r="K18" s="19">
        <f t="shared" si="4"/>
        <v>0.68041414377126297</v>
      </c>
      <c r="L18" s="22">
        <f t="shared" si="5"/>
        <v>-1.5538646002227763E-2</v>
      </c>
    </row>
    <row r="19" spans="1:12" x14ac:dyDescent="0.4">
      <c r="A19" s="122" t="s">
        <v>133</v>
      </c>
      <c r="B19" s="32">
        <v>12421</v>
      </c>
      <c r="C19" s="32">
        <v>11852</v>
      </c>
      <c r="D19" s="19">
        <f t="shared" si="0"/>
        <v>1.048008774890314</v>
      </c>
      <c r="E19" s="123">
        <f t="shared" si="1"/>
        <v>569</v>
      </c>
      <c r="F19" s="32">
        <v>16080</v>
      </c>
      <c r="G19" s="32">
        <v>16080</v>
      </c>
      <c r="H19" s="19">
        <f t="shared" si="2"/>
        <v>1</v>
      </c>
      <c r="I19" s="123">
        <f t="shared" si="3"/>
        <v>0</v>
      </c>
      <c r="J19" s="19">
        <f t="shared" si="4"/>
        <v>0.77245024875621893</v>
      </c>
      <c r="K19" s="19">
        <f t="shared" si="4"/>
        <v>0.73706467661691544</v>
      </c>
      <c r="L19" s="22">
        <f t="shared" si="5"/>
        <v>3.5385572139303489E-2</v>
      </c>
    </row>
    <row r="20" spans="1:12" x14ac:dyDescent="0.4">
      <c r="A20" s="122" t="s">
        <v>132</v>
      </c>
      <c r="B20" s="32">
        <v>20889</v>
      </c>
      <c r="C20" s="32">
        <v>20018</v>
      </c>
      <c r="D20" s="19">
        <f t="shared" si="0"/>
        <v>1.0435108402437805</v>
      </c>
      <c r="E20" s="123">
        <f t="shared" si="1"/>
        <v>871</v>
      </c>
      <c r="F20" s="32">
        <v>26750</v>
      </c>
      <c r="G20" s="32">
        <v>26346</v>
      </c>
      <c r="H20" s="19">
        <f t="shared" si="2"/>
        <v>1.0153343961132619</v>
      </c>
      <c r="I20" s="123">
        <f t="shared" si="3"/>
        <v>404</v>
      </c>
      <c r="J20" s="19">
        <f t="shared" si="4"/>
        <v>0.78089719626168219</v>
      </c>
      <c r="K20" s="19">
        <f t="shared" si="4"/>
        <v>0.75981173612692632</v>
      </c>
      <c r="L20" s="22">
        <f t="shared" si="5"/>
        <v>2.1085460134755873E-2</v>
      </c>
    </row>
    <row r="21" spans="1:12" x14ac:dyDescent="0.4">
      <c r="A21" s="122" t="s">
        <v>55</v>
      </c>
      <c r="B21" s="32">
        <v>23371</v>
      </c>
      <c r="C21" s="32">
        <v>21873</v>
      </c>
      <c r="D21" s="19">
        <f t="shared" si="0"/>
        <v>1.0684862616010606</v>
      </c>
      <c r="E21" s="123">
        <f t="shared" si="1"/>
        <v>1498</v>
      </c>
      <c r="F21" s="32">
        <v>42912</v>
      </c>
      <c r="G21" s="32">
        <v>43140</v>
      </c>
      <c r="H21" s="19">
        <f t="shared" si="2"/>
        <v>0.99471488178025036</v>
      </c>
      <c r="I21" s="123">
        <f t="shared" si="3"/>
        <v>-228</v>
      </c>
      <c r="J21" s="19">
        <f t="shared" si="4"/>
        <v>0.54462621178225201</v>
      </c>
      <c r="K21" s="19">
        <f t="shared" si="4"/>
        <v>0.50702364394993049</v>
      </c>
      <c r="L21" s="22">
        <f t="shared" si="5"/>
        <v>3.7602567832321521E-2</v>
      </c>
    </row>
    <row r="22" spans="1:12" x14ac:dyDescent="0.4">
      <c r="A22" s="122" t="s">
        <v>92</v>
      </c>
      <c r="B22" s="32">
        <v>0</v>
      </c>
      <c r="C22" s="32">
        <v>0</v>
      </c>
      <c r="D22" s="19" t="e">
        <f t="shared" si="0"/>
        <v>#DIV/0!</v>
      </c>
      <c r="E22" s="123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123">
        <f t="shared" si="3"/>
        <v>0</v>
      </c>
      <c r="J22" s="19" t="e">
        <f t="shared" si="4"/>
        <v>#DIV/0!</v>
      </c>
      <c r="K22" s="19" t="e">
        <f t="shared" si="4"/>
        <v>#DIV/0!</v>
      </c>
      <c r="L22" s="22" t="e">
        <f t="shared" si="5"/>
        <v>#DIV/0!</v>
      </c>
    </row>
    <row r="23" spans="1:12" x14ac:dyDescent="0.4">
      <c r="A23" s="122" t="s">
        <v>56</v>
      </c>
      <c r="B23" s="32">
        <v>15954</v>
      </c>
      <c r="C23" s="32">
        <v>13961</v>
      </c>
      <c r="D23" s="19">
        <f t="shared" si="0"/>
        <v>1.1427548169901869</v>
      </c>
      <c r="E23" s="123">
        <f t="shared" si="1"/>
        <v>1993</v>
      </c>
      <c r="F23" s="32">
        <v>21689</v>
      </c>
      <c r="G23" s="32">
        <v>21666</v>
      </c>
      <c r="H23" s="19">
        <f t="shared" si="2"/>
        <v>1.0010615711252655</v>
      </c>
      <c r="I23" s="123">
        <f t="shared" si="3"/>
        <v>23</v>
      </c>
      <c r="J23" s="19">
        <f t="shared" si="4"/>
        <v>0.73558024805200795</v>
      </c>
      <c r="K23" s="19">
        <f t="shared" si="4"/>
        <v>0.64437367303609339</v>
      </c>
      <c r="L23" s="22">
        <f t="shared" si="5"/>
        <v>9.1206575015914559E-2</v>
      </c>
    </row>
    <row r="24" spans="1:12" x14ac:dyDescent="0.4">
      <c r="A24" s="122" t="s">
        <v>54</v>
      </c>
      <c r="B24" s="32">
        <v>6071</v>
      </c>
      <c r="C24" s="32">
        <v>5224</v>
      </c>
      <c r="D24" s="19">
        <f t="shared" si="0"/>
        <v>1.162136294027565</v>
      </c>
      <c r="E24" s="123">
        <f t="shared" si="1"/>
        <v>847</v>
      </c>
      <c r="F24" s="32">
        <v>8640</v>
      </c>
      <c r="G24" s="32">
        <v>8640</v>
      </c>
      <c r="H24" s="19">
        <f t="shared" si="2"/>
        <v>1</v>
      </c>
      <c r="I24" s="123">
        <f t="shared" si="3"/>
        <v>0</v>
      </c>
      <c r="J24" s="19">
        <f t="shared" si="4"/>
        <v>0.702662037037037</v>
      </c>
      <c r="K24" s="19">
        <f t="shared" si="4"/>
        <v>0.60462962962962963</v>
      </c>
      <c r="L24" s="22">
        <f t="shared" si="5"/>
        <v>9.8032407407407374E-2</v>
      </c>
    </row>
    <row r="25" spans="1:12" x14ac:dyDescent="0.4">
      <c r="A25" s="122" t="s">
        <v>91</v>
      </c>
      <c r="B25" s="32">
        <v>4194</v>
      </c>
      <c r="C25" s="32">
        <v>3536</v>
      </c>
      <c r="D25" s="19">
        <f t="shared" si="0"/>
        <v>1.1860859728506787</v>
      </c>
      <c r="E25" s="123">
        <f t="shared" si="1"/>
        <v>658</v>
      </c>
      <c r="F25" s="32">
        <v>7006</v>
      </c>
      <c r="G25" s="32">
        <v>7020</v>
      </c>
      <c r="H25" s="19">
        <f t="shared" si="2"/>
        <v>0.99800569800569805</v>
      </c>
      <c r="I25" s="123">
        <f t="shared" si="3"/>
        <v>-14</v>
      </c>
      <c r="J25" s="19">
        <f t="shared" si="4"/>
        <v>0.5986297459320582</v>
      </c>
      <c r="K25" s="19">
        <f t="shared" si="4"/>
        <v>0.50370370370370365</v>
      </c>
      <c r="L25" s="22">
        <f t="shared" si="5"/>
        <v>9.4926042228354546E-2</v>
      </c>
    </row>
    <row r="26" spans="1:12" x14ac:dyDescent="0.4">
      <c r="A26" s="122" t="s">
        <v>53</v>
      </c>
      <c r="B26" s="32">
        <v>6668</v>
      </c>
      <c r="C26" s="32">
        <v>6195</v>
      </c>
      <c r="D26" s="19">
        <f t="shared" si="0"/>
        <v>1.0763518966908798</v>
      </c>
      <c r="E26" s="123">
        <f t="shared" si="1"/>
        <v>473</v>
      </c>
      <c r="F26" s="32">
        <v>11453</v>
      </c>
      <c r="G26" s="32">
        <v>11460</v>
      </c>
      <c r="H26" s="19">
        <f t="shared" si="2"/>
        <v>0.99938917975567187</v>
      </c>
      <c r="I26" s="123">
        <f t="shared" si="3"/>
        <v>-7</v>
      </c>
      <c r="J26" s="19">
        <f t="shared" si="4"/>
        <v>0.58220553566751065</v>
      </c>
      <c r="K26" s="19">
        <f t="shared" si="4"/>
        <v>0.54057591623036649</v>
      </c>
      <c r="L26" s="22">
        <f t="shared" si="5"/>
        <v>4.1629619437144161E-2</v>
      </c>
    </row>
    <row r="27" spans="1:12" x14ac:dyDescent="0.4">
      <c r="A27" s="126" t="s">
        <v>52</v>
      </c>
      <c r="B27" s="33">
        <v>4143</v>
      </c>
      <c r="C27" s="33">
        <v>3298</v>
      </c>
      <c r="D27" s="16">
        <f t="shared" si="0"/>
        <v>1.2562158884172225</v>
      </c>
      <c r="E27" s="125">
        <f t="shared" si="1"/>
        <v>845</v>
      </c>
      <c r="F27" s="33">
        <v>8640</v>
      </c>
      <c r="G27" s="33">
        <v>8640</v>
      </c>
      <c r="H27" s="16">
        <f t="shared" si="2"/>
        <v>1</v>
      </c>
      <c r="I27" s="125">
        <f t="shared" si="3"/>
        <v>0</v>
      </c>
      <c r="J27" s="16">
        <f t="shared" si="4"/>
        <v>0.47951388888888891</v>
      </c>
      <c r="K27" s="16">
        <f t="shared" si="4"/>
        <v>0.38171296296296298</v>
      </c>
      <c r="L27" s="15">
        <f t="shared" si="5"/>
        <v>9.780092592592593E-2</v>
      </c>
    </row>
    <row r="28" spans="1:12" x14ac:dyDescent="0.4">
      <c r="A28" s="113" t="s">
        <v>71</v>
      </c>
      <c r="B28" s="30">
        <f>SUM(B29:B38)</f>
        <v>31540</v>
      </c>
      <c r="C28" s="30">
        <f>SUM(C29:C38)</f>
        <v>29367</v>
      </c>
      <c r="D28" s="21">
        <f t="shared" si="0"/>
        <v>1.0739946198113528</v>
      </c>
      <c r="E28" s="124">
        <f t="shared" si="1"/>
        <v>2173</v>
      </c>
      <c r="F28" s="30">
        <f>SUM(F29:F38)</f>
        <v>47104</v>
      </c>
      <c r="G28" s="30">
        <f>SUM(G29:G38)</f>
        <v>47746</v>
      </c>
      <c r="H28" s="21">
        <f t="shared" si="2"/>
        <v>0.98655384744271768</v>
      </c>
      <c r="I28" s="124">
        <f t="shared" si="3"/>
        <v>-642</v>
      </c>
      <c r="J28" s="21">
        <f t="shared" si="4"/>
        <v>0.66958220108695654</v>
      </c>
      <c r="K28" s="21">
        <f t="shared" si="4"/>
        <v>0.61506723076278647</v>
      </c>
      <c r="L28" s="20">
        <f t="shared" si="5"/>
        <v>5.4514970324170076E-2</v>
      </c>
    </row>
    <row r="29" spans="1:12" x14ac:dyDescent="0.4">
      <c r="A29" s="120" t="s">
        <v>55</v>
      </c>
      <c r="B29" s="34">
        <v>2988</v>
      </c>
      <c r="C29" s="34">
        <v>2835</v>
      </c>
      <c r="D29" s="18">
        <f t="shared" si="0"/>
        <v>1.053968253968254</v>
      </c>
      <c r="E29" s="121">
        <f t="shared" si="1"/>
        <v>153</v>
      </c>
      <c r="F29" s="34">
        <v>3976</v>
      </c>
      <c r="G29" s="34">
        <v>3780</v>
      </c>
      <c r="H29" s="18">
        <f t="shared" si="2"/>
        <v>1.0518518518518518</v>
      </c>
      <c r="I29" s="121">
        <f t="shared" si="3"/>
        <v>196</v>
      </c>
      <c r="J29" s="18">
        <f t="shared" si="4"/>
        <v>0.75150905432595572</v>
      </c>
      <c r="K29" s="18">
        <f t="shared" si="4"/>
        <v>0.75</v>
      </c>
      <c r="L29" s="17">
        <f t="shared" si="5"/>
        <v>1.5090543259557165E-3</v>
      </c>
    </row>
    <row r="30" spans="1:12" x14ac:dyDescent="0.4">
      <c r="A30" s="122" t="s">
        <v>67</v>
      </c>
      <c r="B30" s="32">
        <v>2030</v>
      </c>
      <c r="C30" s="32">
        <v>1897</v>
      </c>
      <c r="D30" s="19">
        <f t="shared" si="0"/>
        <v>1.070110701107011</v>
      </c>
      <c r="E30" s="123">
        <f t="shared" si="1"/>
        <v>133</v>
      </c>
      <c r="F30" s="32">
        <v>3780</v>
      </c>
      <c r="G30" s="32">
        <v>3780</v>
      </c>
      <c r="H30" s="19">
        <f t="shared" si="2"/>
        <v>1</v>
      </c>
      <c r="I30" s="123">
        <f t="shared" si="3"/>
        <v>0</v>
      </c>
      <c r="J30" s="19">
        <f t="shared" si="4"/>
        <v>0.53703703703703709</v>
      </c>
      <c r="K30" s="19">
        <f t="shared" si="4"/>
        <v>0.50185185185185188</v>
      </c>
      <c r="L30" s="22">
        <f t="shared" si="5"/>
        <v>3.5185185185185208E-2</v>
      </c>
    </row>
    <row r="31" spans="1:12" x14ac:dyDescent="0.4">
      <c r="A31" s="122" t="s">
        <v>65</v>
      </c>
      <c r="B31" s="32">
        <v>2501</v>
      </c>
      <c r="C31" s="32">
        <v>2629</v>
      </c>
      <c r="D31" s="19">
        <f t="shared" si="0"/>
        <v>0.95131228604031948</v>
      </c>
      <c r="E31" s="123">
        <f t="shared" si="1"/>
        <v>-128</v>
      </c>
      <c r="F31" s="32">
        <v>3780</v>
      </c>
      <c r="G31" s="32">
        <v>3780</v>
      </c>
      <c r="H31" s="19">
        <f t="shared" si="2"/>
        <v>1</v>
      </c>
      <c r="I31" s="123">
        <f t="shared" si="3"/>
        <v>0</v>
      </c>
      <c r="J31" s="19">
        <f t="shared" si="4"/>
        <v>0.6616402116402117</v>
      </c>
      <c r="K31" s="19">
        <f t="shared" si="4"/>
        <v>0.69550264550264551</v>
      </c>
      <c r="L31" s="22">
        <f t="shared" si="5"/>
        <v>-3.3862433862433816E-2</v>
      </c>
    </row>
    <row r="32" spans="1:12" x14ac:dyDescent="0.4">
      <c r="A32" s="122" t="s">
        <v>49</v>
      </c>
      <c r="B32" s="32">
        <v>7850</v>
      </c>
      <c r="C32" s="32">
        <v>6354</v>
      </c>
      <c r="D32" s="19">
        <f t="shared" si="0"/>
        <v>1.2354422411079635</v>
      </c>
      <c r="E32" s="123">
        <f t="shared" si="1"/>
        <v>1496</v>
      </c>
      <c r="F32" s="32">
        <v>11606</v>
      </c>
      <c r="G32" s="32">
        <v>11209</v>
      </c>
      <c r="H32" s="19">
        <f t="shared" si="2"/>
        <v>1.0354179677045232</v>
      </c>
      <c r="I32" s="123">
        <f t="shared" si="3"/>
        <v>397</v>
      </c>
      <c r="J32" s="19">
        <f t="shared" si="4"/>
        <v>0.67637428916077891</v>
      </c>
      <c r="K32" s="19">
        <f t="shared" si="4"/>
        <v>0.56686591132125974</v>
      </c>
      <c r="L32" s="22">
        <f t="shared" si="5"/>
        <v>0.10950837783951917</v>
      </c>
    </row>
    <row r="33" spans="1:12" x14ac:dyDescent="0.4">
      <c r="A33" s="122" t="s">
        <v>51</v>
      </c>
      <c r="B33" s="32">
        <v>1978</v>
      </c>
      <c r="C33" s="32">
        <v>1961</v>
      </c>
      <c r="D33" s="19">
        <f t="shared" si="0"/>
        <v>1.0086690464048955</v>
      </c>
      <c r="E33" s="123">
        <f t="shared" si="1"/>
        <v>17</v>
      </c>
      <c r="F33" s="32">
        <v>3850</v>
      </c>
      <c r="G33" s="32">
        <v>3780</v>
      </c>
      <c r="H33" s="19">
        <f t="shared" si="2"/>
        <v>1.0185185185185186</v>
      </c>
      <c r="I33" s="123">
        <f t="shared" si="3"/>
        <v>70</v>
      </c>
      <c r="J33" s="19">
        <f t="shared" si="4"/>
        <v>0.51376623376623376</v>
      </c>
      <c r="K33" s="19">
        <f t="shared" si="4"/>
        <v>0.51878306878306879</v>
      </c>
      <c r="L33" s="22">
        <f t="shared" si="5"/>
        <v>-5.0168350168350306E-3</v>
      </c>
    </row>
    <row r="34" spans="1:12" x14ac:dyDescent="0.4">
      <c r="A34" s="122" t="s">
        <v>50</v>
      </c>
      <c r="B34" s="32">
        <v>2553</v>
      </c>
      <c r="C34" s="32">
        <v>2404</v>
      </c>
      <c r="D34" s="19">
        <f t="shared" si="0"/>
        <v>1.0619800332778702</v>
      </c>
      <c r="E34" s="123">
        <f t="shared" si="1"/>
        <v>149</v>
      </c>
      <c r="F34" s="32">
        <v>3771</v>
      </c>
      <c r="G34" s="32">
        <v>4971</v>
      </c>
      <c r="H34" s="19">
        <f t="shared" si="2"/>
        <v>0.75859987929993966</v>
      </c>
      <c r="I34" s="123">
        <f t="shared" si="3"/>
        <v>-1200</v>
      </c>
      <c r="J34" s="19">
        <f t="shared" si="4"/>
        <v>0.67700875099443114</v>
      </c>
      <c r="K34" s="19">
        <f t="shared" si="4"/>
        <v>0.48360490846912091</v>
      </c>
      <c r="L34" s="22">
        <f t="shared" si="5"/>
        <v>0.19340384252531023</v>
      </c>
    </row>
    <row r="35" spans="1:12" x14ac:dyDescent="0.4">
      <c r="A35" s="122" t="s">
        <v>90</v>
      </c>
      <c r="B35" s="32">
        <v>3313</v>
      </c>
      <c r="C35" s="32">
        <v>3013</v>
      </c>
      <c r="D35" s="19">
        <f t="shared" si="0"/>
        <v>1.0995685363425158</v>
      </c>
      <c r="E35" s="123">
        <f t="shared" si="1"/>
        <v>300</v>
      </c>
      <c r="F35" s="32">
        <v>4980</v>
      </c>
      <c r="G35" s="32">
        <v>5106</v>
      </c>
      <c r="H35" s="19">
        <f t="shared" si="2"/>
        <v>0.97532314923619268</v>
      </c>
      <c r="I35" s="123">
        <f t="shared" si="3"/>
        <v>-126</v>
      </c>
      <c r="J35" s="19">
        <f t="shared" si="4"/>
        <v>0.66526104417670684</v>
      </c>
      <c r="K35" s="19">
        <f t="shared" si="4"/>
        <v>0.59009009009009006</v>
      </c>
      <c r="L35" s="22">
        <f t="shared" si="5"/>
        <v>7.5170954086616781E-2</v>
      </c>
    </row>
    <row r="36" spans="1:12" x14ac:dyDescent="0.4">
      <c r="A36" s="122" t="s">
        <v>69</v>
      </c>
      <c r="B36" s="32">
        <v>3089</v>
      </c>
      <c r="C36" s="32">
        <v>3317</v>
      </c>
      <c r="D36" s="19">
        <f t="shared" si="0"/>
        <v>0.93126318962918297</v>
      </c>
      <c r="E36" s="123">
        <f t="shared" si="1"/>
        <v>-228</v>
      </c>
      <c r="F36" s="32">
        <v>3780</v>
      </c>
      <c r="G36" s="32">
        <v>3780</v>
      </c>
      <c r="H36" s="19">
        <f t="shared" si="2"/>
        <v>1</v>
      </c>
      <c r="I36" s="123">
        <f t="shared" si="3"/>
        <v>0</v>
      </c>
      <c r="J36" s="19">
        <f t="shared" si="4"/>
        <v>0.81719576719576714</v>
      </c>
      <c r="K36" s="19">
        <f t="shared" si="4"/>
        <v>0.87751322751322747</v>
      </c>
      <c r="L36" s="22">
        <f t="shared" si="5"/>
        <v>-6.0317460317460325E-2</v>
      </c>
    </row>
    <row r="37" spans="1:12" x14ac:dyDescent="0.4">
      <c r="A37" s="122" t="s">
        <v>89</v>
      </c>
      <c r="B37" s="32">
        <v>2777</v>
      </c>
      <c r="C37" s="32">
        <v>2960</v>
      </c>
      <c r="D37" s="19">
        <f t="shared" si="0"/>
        <v>0.93817567567567572</v>
      </c>
      <c r="E37" s="123">
        <f t="shared" si="1"/>
        <v>-183</v>
      </c>
      <c r="F37" s="32">
        <v>3801</v>
      </c>
      <c r="G37" s="32">
        <v>3780</v>
      </c>
      <c r="H37" s="19">
        <f t="shared" si="2"/>
        <v>1.0055555555555555</v>
      </c>
      <c r="I37" s="123">
        <f t="shared" si="3"/>
        <v>21</v>
      </c>
      <c r="J37" s="19">
        <f t="shared" si="4"/>
        <v>0.73059721126019472</v>
      </c>
      <c r="K37" s="19">
        <f t="shared" si="4"/>
        <v>0.78306878306878303</v>
      </c>
      <c r="L37" s="22">
        <f t="shared" si="5"/>
        <v>-5.2471571808588302E-2</v>
      </c>
    </row>
    <row r="38" spans="1:12" x14ac:dyDescent="0.4">
      <c r="A38" s="122" t="s">
        <v>88</v>
      </c>
      <c r="B38" s="32">
        <v>2461</v>
      </c>
      <c r="C38" s="32">
        <v>1997</v>
      </c>
      <c r="D38" s="19">
        <f t="shared" si="0"/>
        <v>1.2323485227841762</v>
      </c>
      <c r="E38" s="123">
        <f t="shared" si="1"/>
        <v>464</v>
      </c>
      <c r="F38" s="32">
        <v>3780</v>
      </c>
      <c r="G38" s="32">
        <v>3780</v>
      </c>
      <c r="H38" s="19">
        <f t="shared" si="2"/>
        <v>1</v>
      </c>
      <c r="I38" s="123">
        <f t="shared" si="3"/>
        <v>0</v>
      </c>
      <c r="J38" s="19">
        <f t="shared" si="4"/>
        <v>0.65105820105820111</v>
      </c>
      <c r="K38" s="19">
        <f t="shared" si="4"/>
        <v>0.52830687830687828</v>
      </c>
      <c r="L38" s="22">
        <f t="shared" si="5"/>
        <v>0.12275132275132283</v>
      </c>
    </row>
    <row r="39" spans="1:12" s="117" customFormat="1" x14ac:dyDescent="0.4">
      <c r="A39" s="115" t="s">
        <v>70</v>
      </c>
      <c r="B39" s="27">
        <f>SUM(B40:B46)</f>
        <v>39464</v>
      </c>
      <c r="C39" s="27">
        <f>SUM(C40:C46)</f>
        <v>26798</v>
      </c>
      <c r="D39" s="14">
        <f t="shared" si="0"/>
        <v>1.4726472124785432</v>
      </c>
      <c r="E39" s="116">
        <f t="shared" si="1"/>
        <v>12666</v>
      </c>
      <c r="F39" s="27">
        <f>SUM(F40:F46)</f>
        <v>56075</v>
      </c>
      <c r="G39" s="27">
        <f>SUM(G40:G46)</f>
        <v>49438</v>
      </c>
      <c r="H39" s="14">
        <f t="shared" si="2"/>
        <v>1.134248958291193</v>
      </c>
      <c r="I39" s="116">
        <f t="shared" si="3"/>
        <v>6637</v>
      </c>
      <c r="J39" s="14">
        <f t="shared" si="4"/>
        <v>0.70377173428444051</v>
      </c>
      <c r="K39" s="14">
        <f t="shared" si="4"/>
        <v>0.54205267203365837</v>
      </c>
      <c r="L39" s="23">
        <f t="shared" si="5"/>
        <v>0.16171906225078214</v>
      </c>
    </row>
    <row r="40" spans="1:12" x14ac:dyDescent="0.4">
      <c r="A40" s="120" t="s">
        <v>57</v>
      </c>
      <c r="B40" s="34">
        <v>24132</v>
      </c>
      <c r="C40" s="34">
        <v>12883</v>
      </c>
      <c r="D40" s="18">
        <f t="shared" si="0"/>
        <v>1.8731661879996895</v>
      </c>
      <c r="E40" s="121">
        <f t="shared" si="1"/>
        <v>11249</v>
      </c>
      <c r="F40" s="34">
        <v>32270</v>
      </c>
      <c r="G40" s="34">
        <v>23580</v>
      </c>
      <c r="H40" s="18">
        <f t="shared" si="2"/>
        <v>1.3685326547921968</v>
      </c>
      <c r="I40" s="121">
        <f t="shared" si="3"/>
        <v>8690</v>
      </c>
      <c r="J40" s="18">
        <f t="shared" si="4"/>
        <v>0.7478153083359157</v>
      </c>
      <c r="K40" s="18">
        <f t="shared" si="4"/>
        <v>0.54635284139100937</v>
      </c>
      <c r="L40" s="17">
        <f t="shared" si="5"/>
        <v>0.20146246694490633</v>
      </c>
    </row>
    <row r="41" spans="1:12" x14ac:dyDescent="0.4">
      <c r="A41" s="122" t="s">
        <v>58</v>
      </c>
      <c r="B41" s="32">
        <v>5598</v>
      </c>
      <c r="C41" s="32">
        <v>5230</v>
      </c>
      <c r="D41" s="19">
        <f t="shared" si="0"/>
        <v>1.0703632887189292</v>
      </c>
      <c r="E41" s="123">
        <f t="shared" si="1"/>
        <v>368</v>
      </c>
      <c r="F41" s="32">
        <v>8940</v>
      </c>
      <c r="G41" s="32">
        <v>8940</v>
      </c>
      <c r="H41" s="19">
        <f t="shared" si="2"/>
        <v>1</v>
      </c>
      <c r="I41" s="123">
        <f t="shared" si="3"/>
        <v>0</v>
      </c>
      <c r="J41" s="19">
        <f t="shared" si="4"/>
        <v>0.62617449664429525</v>
      </c>
      <c r="K41" s="19">
        <f t="shared" si="4"/>
        <v>0.58501118568232657</v>
      </c>
      <c r="L41" s="22">
        <f t="shared" si="5"/>
        <v>4.116331096196868E-2</v>
      </c>
    </row>
    <row r="42" spans="1:12" x14ac:dyDescent="0.4">
      <c r="A42" s="122" t="s">
        <v>68</v>
      </c>
      <c r="B42" s="32">
        <v>3770</v>
      </c>
      <c r="C42" s="32">
        <v>3276</v>
      </c>
      <c r="D42" s="19">
        <f t="shared" si="0"/>
        <v>1.1507936507936507</v>
      </c>
      <c r="E42" s="123">
        <f t="shared" si="1"/>
        <v>494</v>
      </c>
      <c r="F42" s="32">
        <v>4980</v>
      </c>
      <c r="G42" s="32">
        <v>4980</v>
      </c>
      <c r="H42" s="19">
        <f t="shared" si="2"/>
        <v>1</v>
      </c>
      <c r="I42" s="123">
        <f t="shared" si="3"/>
        <v>0</v>
      </c>
      <c r="J42" s="19">
        <f t="shared" si="4"/>
        <v>0.75702811244979917</v>
      </c>
      <c r="K42" s="19">
        <f t="shared" si="4"/>
        <v>0.65783132530120481</v>
      </c>
      <c r="L42" s="22">
        <f t="shared" si="5"/>
        <v>9.9196787148594368E-2</v>
      </c>
    </row>
    <row r="43" spans="1:12" x14ac:dyDescent="0.4">
      <c r="A43" s="122" t="s">
        <v>55</v>
      </c>
      <c r="B43" s="32">
        <v>5700</v>
      </c>
      <c r="C43" s="32">
        <v>4366</v>
      </c>
      <c r="D43" s="19">
        <f t="shared" si="0"/>
        <v>1.3055428309665598</v>
      </c>
      <c r="E43" s="123">
        <f t="shared" si="1"/>
        <v>1334</v>
      </c>
      <c r="F43" s="32">
        <v>9617</v>
      </c>
      <c r="G43" s="32">
        <v>9780</v>
      </c>
      <c r="H43" s="19">
        <f t="shared" si="2"/>
        <v>0.98333333333333328</v>
      </c>
      <c r="I43" s="123">
        <f t="shared" si="3"/>
        <v>-163</v>
      </c>
      <c r="J43" s="19">
        <f t="shared" si="4"/>
        <v>0.59270042632837683</v>
      </c>
      <c r="K43" s="19">
        <f t="shared" si="4"/>
        <v>0.44642126789366054</v>
      </c>
      <c r="L43" s="22">
        <f t="shared" si="5"/>
        <v>0.14627915843471628</v>
      </c>
    </row>
    <row r="44" spans="1:12" x14ac:dyDescent="0.4">
      <c r="A44" s="122" t="s">
        <v>131</v>
      </c>
      <c r="B44" s="32">
        <v>0</v>
      </c>
      <c r="C44" s="32">
        <v>0</v>
      </c>
      <c r="D44" s="19" t="e">
        <f t="shared" si="0"/>
        <v>#DIV/0!</v>
      </c>
      <c r="E44" s="123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123">
        <f t="shared" si="3"/>
        <v>0</v>
      </c>
      <c r="J44" s="19" t="e">
        <f t="shared" si="4"/>
        <v>#DIV/0!</v>
      </c>
      <c r="K44" s="19" t="e">
        <f t="shared" si="4"/>
        <v>#DIV/0!</v>
      </c>
      <c r="L44" s="22" t="e">
        <f t="shared" si="5"/>
        <v>#DIV/0!</v>
      </c>
    </row>
    <row r="45" spans="1:12" x14ac:dyDescent="0.4">
      <c r="A45" s="126" t="s">
        <v>87</v>
      </c>
      <c r="B45" s="33">
        <v>0</v>
      </c>
      <c r="C45" s="33">
        <v>0</v>
      </c>
      <c r="D45" s="16" t="e">
        <f t="shared" si="0"/>
        <v>#DIV/0!</v>
      </c>
      <c r="E45" s="125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125">
        <f t="shared" si="3"/>
        <v>0</v>
      </c>
      <c r="J45" s="16" t="e">
        <f t="shared" si="4"/>
        <v>#DIV/0!</v>
      </c>
      <c r="K45" s="16" t="e">
        <f t="shared" si="4"/>
        <v>#DIV/0!</v>
      </c>
      <c r="L45" s="15" t="e">
        <f t="shared" si="5"/>
        <v>#DIV/0!</v>
      </c>
    </row>
    <row r="46" spans="1:12" x14ac:dyDescent="0.4">
      <c r="A46" s="127" t="s">
        <v>143</v>
      </c>
      <c r="B46" s="31">
        <v>264</v>
      </c>
      <c r="C46" s="31">
        <v>1043</v>
      </c>
      <c r="D46" s="25">
        <f t="shared" si="0"/>
        <v>0.25311601150527324</v>
      </c>
      <c r="E46" s="128">
        <f t="shared" si="1"/>
        <v>-779</v>
      </c>
      <c r="F46" s="31">
        <v>268</v>
      </c>
      <c r="G46" s="31">
        <v>2158</v>
      </c>
      <c r="H46" s="25">
        <f t="shared" si="2"/>
        <v>0.12418906394810009</v>
      </c>
      <c r="I46" s="128">
        <f t="shared" si="3"/>
        <v>-1890</v>
      </c>
      <c r="J46" s="25">
        <f t="shared" si="4"/>
        <v>0.9850746268656716</v>
      </c>
      <c r="K46" s="25">
        <f t="shared" si="4"/>
        <v>0.48331788693234479</v>
      </c>
      <c r="L46" s="24">
        <f t="shared" si="5"/>
        <v>0.50175673993332681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/>
  </sheetViews>
  <sheetFormatPr defaultColWidth="15.75" defaultRowHeight="10.5" x14ac:dyDescent="0.4"/>
  <cols>
    <col min="1" max="1" width="15.375" style="112" bestFit="1" customWidth="1"/>
    <col min="2" max="3" width="10.375" style="13" bestFit="1" customWidth="1"/>
    <col min="4" max="4" width="7" style="112" bestFit="1" customWidth="1"/>
    <col min="5" max="5" width="7.625" style="112" bestFit="1" customWidth="1"/>
    <col min="6" max="7" width="10.375" style="13" bestFit="1" customWidth="1"/>
    <col min="8" max="8" width="7" style="112" bestFit="1" customWidth="1"/>
    <col min="9" max="9" width="8.5" style="112" bestFit="1" customWidth="1"/>
    <col min="10" max="11" width="10.375" style="13" bestFit="1" customWidth="1"/>
    <col min="12" max="12" width="7" style="112" bestFit="1" customWidth="1"/>
    <col min="13" max="13" width="9" style="112" bestFit="1" customWidth="1"/>
    <col min="14" max="14" width="6.5" style="112" bestFit="1" customWidth="1"/>
    <col min="15" max="256" width="15.75" style="112"/>
    <col min="257" max="257" width="15.375" style="112" bestFit="1" customWidth="1"/>
    <col min="258" max="259" width="10.375" style="112" bestFit="1" customWidth="1"/>
    <col min="260" max="260" width="7" style="112" bestFit="1" customWidth="1"/>
    <col min="261" max="261" width="7.625" style="112" bestFit="1" customWidth="1"/>
    <col min="262" max="263" width="10.375" style="112" bestFit="1" customWidth="1"/>
    <col min="264" max="264" width="7" style="112" bestFit="1" customWidth="1"/>
    <col min="265" max="265" width="8.5" style="112" bestFit="1" customWidth="1"/>
    <col min="266" max="267" width="10.375" style="112" bestFit="1" customWidth="1"/>
    <col min="268" max="268" width="7" style="112" bestFit="1" customWidth="1"/>
    <col min="269" max="269" width="9" style="112" bestFit="1" customWidth="1"/>
    <col min="270" max="270" width="6.5" style="112" bestFit="1" customWidth="1"/>
    <col min="271" max="512" width="15.75" style="112"/>
    <col min="513" max="513" width="15.375" style="112" bestFit="1" customWidth="1"/>
    <col min="514" max="515" width="10.375" style="112" bestFit="1" customWidth="1"/>
    <col min="516" max="516" width="7" style="112" bestFit="1" customWidth="1"/>
    <col min="517" max="517" width="7.625" style="112" bestFit="1" customWidth="1"/>
    <col min="518" max="519" width="10.375" style="112" bestFit="1" customWidth="1"/>
    <col min="520" max="520" width="7" style="112" bestFit="1" customWidth="1"/>
    <col min="521" max="521" width="8.5" style="112" bestFit="1" customWidth="1"/>
    <col min="522" max="523" width="10.375" style="112" bestFit="1" customWidth="1"/>
    <col min="524" max="524" width="7" style="112" bestFit="1" customWidth="1"/>
    <col min="525" max="525" width="9" style="112" bestFit="1" customWidth="1"/>
    <col min="526" max="526" width="6.5" style="112" bestFit="1" customWidth="1"/>
    <col min="527" max="768" width="15.75" style="112"/>
    <col min="769" max="769" width="15.375" style="112" bestFit="1" customWidth="1"/>
    <col min="770" max="771" width="10.375" style="112" bestFit="1" customWidth="1"/>
    <col min="772" max="772" width="7" style="112" bestFit="1" customWidth="1"/>
    <col min="773" max="773" width="7.625" style="112" bestFit="1" customWidth="1"/>
    <col min="774" max="775" width="10.375" style="112" bestFit="1" customWidth="1"/>
    <col min="776" max="776" width="7" style="112" bestFit="1" customWidth="1"/>
    <col min="777" max="777" width="8.5" style="112" bestFit="1" customWidth="1"/>
    <col min="778" max="779" width="10.375" style="112" bestFit="1" customWidth="1"/>
    <col min="780" max="780" width="7" style="112" bestFit="1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5.375" style="112" bestFit="1" customWidth="1"/>
    <col min="1026" max="1027" width="10.375" style="112" bestFit="1" customWidth="1"/>
    <col min="1028" max="1028" width="7" style="112" bestFit="1" customWidth="1"/>
    <col min="1029" max="1029" width="7.625" style="112" bestFit="1" customWidth="1"/>
    <col min="1030" max="1031" width="10.375" style="112" bestFit="1" customWidth="1"/>
    <col min="1032" max="1032" width="7" style="112" bestFit="1" customWidth="1"/>
    <col min="1033" max="1033" width="8.5" style="112" bestFit="1" customWidth="1"/>
    <col min="1034" max="1035" width="10.375" style="112" bestFit="1" customWidth="1"/>
    <col min="1036" max="1036" width="7" style="112" bestFit="1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5.375" style="112" bestFit="1" customWidth="1"/>
    <col min="1282" max="1283" width="10.375" style="112" bestFit="1" customWidth="1"/>
    <col min="1284" max="1284" width="7" style="112" bestFit="1" customWidth="1"/>
    <col min="1285" max="1285" width="7.625" style="112" bestFit="1" customWidth="1"/>
    <col min="1286" max="1287" width="10.375" style="112" bestFit="1" customWidth="1"/>
    <col min="1288" max="1288" width="7" style="112" bestFit="1" customWidth="1"/>
    <col min="1289" max="1289" width="8.5" style="112" bestFit="1" customWidth="1"/>
    <col min="1290" max="1291" width="10.375" style="112" bestFit="1" customWidth="1"/>
    <col min="1292" max="1292" width="7" style="112" bestFit="1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5.375" style="112" bestFit="1" customWidth="1"/>
    <col min="1538" max="1539" width="10.375" style="112" bestFit="1" customWidth="1"/>
    <col min="1540" max="1540" width="7" style="112" bestFit="1" customWidth="1"/>
    <col min="1541" max="1541" width="7.625" style="112" bestFit="1" customWidth="1"/>
    <col min="1542" max="1543" width="10.375" style="112" bestFit="1" customWidth="1"/>
    <col min="1544" max="1544" width="7" style="112" bestFit="1" customWidth="1"/>
    <col min="1545" max="1545" width="8.5" style="112" bestFit="1" customWidth="1"/>
    <col min="1546" max="1547" width="10.375" style="112" bestFit="1" customWidth="1"/>
    <col min="1548" max="1548" width="7" style="112" bestFit="1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5.375" style="112" bestFit="1" customWidth="1"/>
    <col min="1794" max="1795" width="10.375" style="112" bestFit="1" customWidth="1"/>
    <col min="1796" max="1796" width="7" style="112" bestFit="1" customWidth="1"/>
    <col min="1797" max="1797" width="7.625" style="112" bestFit="1" customWidth="1"/>
    <col min="1798" max="1799" width="10.375" style="112" bestFit="1" customWidth="1"/>
    <col min="1800" max="1800" width="7" style="112" bestFit="1" customWidth="1"/>
    <col min="1801" max="1801" width="8.5" style="112" bestFit="1" customWidth="1"/>
    <col min="1802" max="1803" width="10.375" style="112" bestFit="1" customWidth="1"/>
    <col min="1804" max="1804" width="7" style="112" bestFit="1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5.375" style="112" bestFit="1" customWidth="1"/>
    <col min="2050" max="2051" width="10.375" style="112" bestFit="1" customWidth="1"/>
    <col min="2052" max="2052" width="7" style="112" bestFit="1" customWidth="1"/>
    <col min="2053" max="2053" width="7.625" style="112" bestFit="1" customWidth="1"/>
    <col min="2054" max="2055" width="10.375" style="112" bestFit="1" customWidth="1"/>
    <col min="2056" max="2056" width="7" style="112" bestFit="1" customWidth="1"/>
    <col min="2057" max="2057" width="8.5" style="112" bestFit="1" customWidth="1"/>
    <col min="2058" max="2059" width="10.375" style="112" bestFit="1" customWidth="1"/>
    <col min="2060" max="2060" width="7" style="112" bestFit="1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5.375" style="112" bestFit="1" customWidth="1"/>
    <col min="2306" max="2307" width="10.375" style="112" bestFit="1" customWidth="1"/>
    <col min="2308" max="2308" width="7" style="112" bestFit="1" customWidth="1"/>
    <col min="2309" max="2309" width="7.625" style="112" bestFit="1" customWidth="1"/>
    <col min="2310" max="2311" width="10.375" style="112" bestFit="1" customWidth="1"/>
    <col min="2312" max="2312" width="7" style="112" bestFit="1" customWidth="1"/>
    <col min="2313" max="2313" width="8.5" style="112" bestFit="1" customWidth="1"/>
    <col min="2314" max="2315" width="10.375" style="112" bestFit="1" customWidth="1"/>
    <col min="2316" max="2316" width="7" style="112" bestFit="1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5.375" style="112" bestFit="1" customWidth="1"/>
    <col min="2562" max="2563" width="10.375" style="112" bestFit="1" customWidth="1"/>
    <col min="2564" max="2564" width="7" style="112" bestFit="1" customWidth="1"/>
    <col min="2565" max="2565" width="7.625" style="112" bestFit="1" customWidth="1"/>
    <col min="2566" max="2567" width="10.375" style="112" bestFit="1" customWidth="1"/>
    <col min="2568" max="2568" width="7" style="112" bestFit="1" customWidth="1"/>
    <col min="2569" max="2569" width="8.5" style="112" bestFit="1" customWidth="1"/>
    <col min="2570" max="2571" width="10.375" style="112" bestFit="1" customWidth="1"/>
    <col min="2572" max="2572" width="7" style="112" bestFit="1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5.375" style="112" bestFit="1" customWidth="1"/>
    <col min="2818" max="2819" width="10.375" style="112" bestFit="1" customWidth="1"/>
    <col min="2820" max="2820" width="7" style="112" bestFit="1" customWidth="1"/>
    <col min="2821" max="2821" width="7.625" style="112" bestFit="1" customWidth="1"/>
    <col min="2822" max="2823" width="10.375" style="112" bestFit="1" customWidth="1"/>
    <col min="2824" max="2824" width="7" style="112" bestFit="1" customWidth="1"/>
    <col min="2825" max="2825" width="8.5" style="112" bestFit="1" customWidth="1"/>
    <col min="2826" max="2827" width="10.375" style="112" bestFit="1" customWidth="1"/>
    <col min="2828" max="2828" width="7" style="112" bestFit="1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5.375" style="112" bestFit="1" customWidth="1"/>
    <col min="3074" max="3075" width="10.375" style="112" bestFit="1" customWidth="1"/>
    <col min="3076" max="3076" width="7" style="112" bestFit="1" customWidth="1"/>
    <col min="3077" max="3077" width="7.625" style="112" bestFit="1" customWidth="1"/>
    <col min="3078" max="3079" width="10.375" style="112" bestFit="1" customWidth="1"/>
    <col min="3080" max="3080" width="7" style="112" bestFit="1" customWidth="1"/>
    <col min="3081" max="3081" width="8.5" style="112" bestFit="1" customWidth="1"/>
    <col min="3082" max="3083" width="10.375" style="112" bestFit="1" customWidth="1"/>
    <col min="3084" max="3084" width="7" style="112" bestFit="1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5.375" style="112" bestFit="1" customWidth="1"/>
    <col min="3330" max="3331" width="10.375" style="112" bestFit="1" customWidth="1"/>
    <col min="3332" max="3332" width="7" style="112" bestFit="1" customWidth="1"/>
    <col min="3333" max="3333" width="7.625" style="112" bestFit="1" customWidth="1"/>
    <col min="3334" max="3335" width="10.375" style="112" bestFit="1" customWidth="1"/>
    <col min="3336" max="3336" width="7" style="112" bestFit="1" customWidth="1"/>
    <col min="3337" max="3337" width="8.5" style="112" bestFit="1" customWidth="1"/>
    <col min="3338" max="3339" width="10.375" style="112" bestFit="1" customWidth="1"/>
    <col min="3340" max="3340" width="7" style="112" bestFit="1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5.375" style="112" bestFit="1" customWidth="1"/>
    <col min="3586" max="3587" width="10.375" style="112" bestFit="1" customWidth="1"/>
    <col min="3588" max="3588" width="7" style="112" bestFit="1" customWidth="1"/>
    <col min="3589" max="3589" width="7.625" style="112" bestFit="1" customWidth="1"/>
    <col min="3590" max="3591" width="10.375" style="112" bestFit="1" customWidth="1"/>
    <col min="3592" max="3592" width="7" style="112" bestFit="1" customWidth="1"/>
    <col min="3593" max="3593" width="8.5" style="112" bestFit="1" customWidth="1"/>
    <col min="3594" max="3595" width="10.375" style="112" bestFit="1" customWidth="1"/>
    <col min="3596" max="3596" width="7" style="112" bestFit="1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5.375" style="112" bestFit="1" customWidth="1"/>
    <col min="3842" max="3843" width="10.375" style="112" bestFit="1" customWidth="1"/>
    <col min="3844" max="3844" width="7" style="112" bestFit="1" customWidth="1"/>
    <col min="3845" max="3845" width="7.625" style="112" bestFit="1" customWidth="1"/>
    <col min="3846" max="3847" width="10.375" style="112" bestFit="1" customWidth="1"/>
    <col min="3848" max="3848" width="7" style="112" bestFit="1" customWidth="1"/>
    <col min="3849" max="3849" width="8.5" style="112" bestFit="1" customWidth="1"/>
    <col min="3850" max="3851" width="10.375" style="112" bestFit="1" customWidth="1"/>
    <col min="3852" max="3852" width="7" style="112" bestFit="1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5.375" style="112" bestFit="1" customWidth="1"/>
    <col min="4098" max="4099" width="10.375" style="112" bestFit="1" customWidth="1"/>
    <col min="4100" max="4100" width="7" style="112" bestFit="1" customWidth="1"/>
    <col min="4101" max="4101" width="7.625" style="112" bestFit="1" customWidth="1"/>
    <col min="4102" max="4103" width="10.375" style="112" bestFit="1" customWidth="1"/>
    <col min="4104" max="4104" width="7" style="112" bestFit="1" customWidth="1"/>
    <col min="4105" max="4105" width="8.5" style="112" bestFit="1" customWidth="1"/>
    <col min="4106" max="4107" width="10.375" style="112" bestFit="1" customWidth="1"/>
    <col min="4108" max="4108" width="7" style="112" bestFit="1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5.375" style="112" bestFit="1" customWidth="1"/>
    <col min="4354" max="4355" width="10.375" style="112" bestFit="1" customWidth="1"/>
    <col min="4356" max="4356" width="7" style="112" bestFit="1" customWidth="1"/>
    <col min="4357" max="4357" width="7.625" style="112" bestFit="1" customWidth="1"/>
    <col min="4358" max="4359" width="10.375" style="112" bestFit="1" customWidth="1"/>
    <col min="4360" max="4360" width="7" style="112" bestFit="1" customWidth="1"/>
    <col min="4361" max="4361" width="8.5" style="112" bestFit="1" customWidth="1"/>
    <col min="4362" max="4363" width="10.375" style="112" bestFit="1" customWidth="1"/>
    <col min="4364" max="4364" width="7" style="112" bestFit="1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5.375" style="112" bestFit="1" customWidth="1"/>
    <col min="4610" max="4611" width="10.375" style="112" bestFit="1" customWidth="1"/>
    <col min="4612" max="4612" width="7" style="112" bestFit="1" customWidth="1"/>
    <col min="4613" max="4613" width="7.625" style="112" bestFit="1" customWidth="1"/>
    <col min="4614" max="4615" width="10.375" style="112" bestFit="1" customWidth="1"/>
    <col min="4616" max="4616" width="7" style="112" bestFit="1" customWidth="1"/>
    <col min="4617" max="4617" width="8.5" style="112" bestFit="1" customWidth="1"/>
    <col min="4618" max="4619" width="10.375" style="112" bestFit="1" customWidth="1"/>
    <col min="4620" max="4620" width="7" style="112" bestFit="1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5.375" style="112" bestFit="1" customWidth="1"/>
    <col min="4866" max="4867" width="10.375" style="112" bestFit="1" customWidth="1"/>
    <col min="4868" max="4868" width="7" style="112" bestFit="1" customWidth="1"/>
    <col min="4869" max="4869" width="7.625" style="112" bestFit="1" customWidth="1"/>
    <col min="4870" max="4871" width="10.375" style="112" bestFit="1" customWidth="1"/>
    <col min="4872" max="4872" width="7" style="112" bestFit="1" customWidth="1"/>
    <col min="4873" max="4873" width="8.5" style="112" bestFit="1" customWidth="1"/>
    <col min="4874" max="4875" width="10.375" style="112" bestFit="1" customWidth="1"/>
    <col min="4876" max="4876" width="7" style="112" bestFit="1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5.375" style="112" bestFit="1" customWidth="1"/>
    <col min="5122" max="5123" width="10.375" style="112" bestFit="1" customWidth="1"/>
    <col min="5124" max="5124" width="7" style="112" bestFit="1" customWidth="1"/>
    <col min="5125" max="5125" width="7.625" style="112" bestFit="1" customWidth="1"/>
    <col min="5126" max="5127" width="10.375" style="112" bestFit="1" customWidth="1"/>
    <col min="5128" max="5128" width="7" style="112" bestFit="1" customWidth="1"/>
    <col min="5129" max="5129" width="8.5" style="112" bestFit="1" customWidth="1"/>
    <col min="5130" max="5131" width="10.375" style="112" bestFit="1" customWidth="1"/>
    <col min="5132" max="5132" width="7" style="112" bestFit="1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5.375" style="112" bestFit="1" customWidth="1"/>
    <col min="5378" max="5379" width="10.375" style="112" bestFit="1" customWidth="1"/>
    <col min="5380" max="5380" width="7" style="112" bestFit="1" customWidth="1"/>
    <col min="5381" max="5381" width="7.625" style="112" bestFit="1" customWidth="1"/>
    <col min="5382" max="5383" width="10.375" style="112" bestFit="1" customWidth="1"/>
    <col min="5384" max="5384" width="7" style="112" bestFit="1" customWidth="1"/>
    <col min="5385" max="5385" width="8.5" style="112" bestFit="1" customWidth="1"/>
    <col min="5386" max="5387" width="10.375" style="112" bestFit="1" customWidth="1"/>
    <col min="5388" max="5388" width="7" style="112" bestFit="1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5.375" style="112" bestFit="1" customWidth="1"/>
    <col min="5634" max="5635" width="10.375" style="112" bestFit="1" customWidth="1"/>
    <col min="5636" max="5636" width="7" style="112" bestFit="1" customWidth="1"/>
    <col min="5637" max="5637" width="7.625" style="112" bestFit="1" customWidth="1"/>
    <col min="5638" max="5639" width="10.375" style="112" bestFit="1" customWidth="1"/>
    <col min="5640" max="5640" width="7" style="112" bestFit="1" customWidth="1"/>
    <col min="5641" max="5641" width="8.5" style="112" bestFit="1" customWidth="1"/>
    <col min="5642" max="5643" width="10.375" style="112" bestFit="1" customWidth="1"/>
    <col min="5644" max="5644" width="7" style="112" bestFit="1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5.375" style="112" bestFit="1" customWidth="1"/>
    <col min="5890" max="5891" width="10.375" style="112" bestFit="1" customWidth="1"/>
    <col min="5892" max="5892" width="7" style="112" bestFit="1" customWidth="1"/>
    <col min="5893" max="5893" width="7.625" style="112" bestFit="1" customWidth="1"/>
    <col min="5894" max="5895" width="10.375" style="112" bestFit="1" customWidth="1"/>
    <col min="5896" max="5896" width="7" style="112" bestFit="1" customWidth="1"/>
    <col min="5897" max="5897" width="8.5" style="112" bestFit="1" customWidth="1"/>
    <col min="5898" max="5899" width="10.375" style="112" bestFit="1" customWidth="1"/>
    <col min="5900" max="5900" width="7" style="112" bestFit="1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5.375" style="112" bestFit="1" customWidth="1"/>
    <col min="6146" max="6147" width="10.375" style="112" bestFit="1" customWidth="1"/>
    <col min="6148" max="6148" width="7" style="112" bestFit="1" customWidth="1"/>
    <col min="6149" max="6149" width="7.625" style="112" bestFit="1" customWidth="1"/>
    <col min="6150" max="6151" width="10.375" style="112" bestFit="1" customWidth="1"/>
    <col min="6152" max="6152" width="7" style="112" bestFit="1" customWidth="1"/>
    <col min="6153" max="6153" width="8.5" style="112" bestFit="1" customWidth="1"/>
    <col min="6154" max="6155" width="10.375" style="112" bestFit="1" customWidth="1"/>
    <col min="6156" max="6156" width="7" style="112" bestFit="1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5.375" style="112" bestFit="1" customWidth="1"/>
    <col min="6402" max="6403" width="10.375" style="112" bestFit="1" customWidth="1"/>
    <col min="6404" max="6404" width="7" style="112" bestFit="1" customWidth="1"/>
    <col min="6405" max="6405" width="7.625" style="112" bestFit="1" customWidth="1"/>
    <col min="6406" max="6407" width="10.375" style="112" bestFit="1" customWidth="1"/>
    <col min="6408" max="6408" width="7" style="112" bestFit="1" customWidth="1"/>
    <col min="6409" max="6409" width="8.5" style="112" bestFit="1" customWidth="1"/>
    <col min="6410" max="6411" width="10.375" style="112" bestFit="1" customWidth="1"/>
    <col min="6412" max="6412" width="7" style="112" bestFit="1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5.375" style="112" bestFit="1" customWidth="1"/>
    <col min="6658" max="6659" width="10.375" style="112" bestFit="1" customWidth="1"/>
    <col min="6660" max="6660" width="7" style="112" bestFit="1" customWidth="1"/>
    <col min="6661" max="6661" width="7.625" style="112" bestFit="1" customWidth="1"/>
    <col min="6662" max="6663" width="10.375" style="112" bestFit="1" customWidth="1"/>
    <col min="6664" max="6664" width="7" style="112" bestFit="1" customWidth="1"/>
    <col min="6665" max="6665" width="8.5" style="112" bestFit="1" customWidth="1"/>
    <col min="6666" max="6667" width="10.375" style="112" bestFit="1" customWidth="1"/>
    <col min="6668" max="6668" width="7" style="112" bestFit="1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5.375" style="112" bestFit="1" customWidth="1"/>
    <col min="6914" max="6915" width="10.375" style="112" bestFit="1" customWidth="1"/>
    <col min="6916" max="6916" width="7" style="112" bestFit="1" customWidth="1"/>
    <col min="6917" max="6917" width="7.625" style="112" bestFit="1" customWidth="1"/>
    <col min="6918" max="6919" width="10.375" style="112" bestFit="1" customWidth="1"/>
    <col min="6920" max="6920" width="7" style="112" bestFit="1" customWidth="1"/>
    <col min="6921" max="6921" width="8.5" style="112" bestFit="1" customWidth="1"/>
    <col min="6922" max="6923" width="10.375" style="112" bestFit="1" customWidth="1"/>
    <col min="6924" max="6924" width="7" style="112" bestFit="1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5.375" style="112" bestFit="1" customWidth="1"/>
    <col min="7170" max="7171" width="10.375" style="112" bestFit="1" customWidth="1"/>
    <col min="7172" max="7172" width="7" style="112" bestFit="1" customWidth="1"/>
    <col min="7173" max="7173" width="7.625" style="112" bestFit="1" customWidth="1"/>
    <col min="7174" max="7175" width="10.375" style="112" bestFit="1" customWidth="1"/>
    <col min="7176" max="7176" width="7" style="112" bestFit="1" customWidth="1"/>
    <col min="7177" max="7177" width="8.5" style="112" bestFit="1" customWidth="1"/>
    <col min="7178" max="7179" width="10.375" style="112" bestFit="1" customWidth="1"/>
    <col min="7180" max="7180" width="7" style="112" bestFit="1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5.375" style="112" bestFit="1" customWidth="1"/>
    <col min="7426" max="7427" width="10.375" style="112" bestFit="1" customWidth="1"/>
    <col min="7428" max="7428" width="7" style="112" bestFit="1" customWidth="1"/>
    <col min="7429" max="7429" width="7.625" style="112" bestFit="1" customWidth="1"/>
    <col min="7430" max="7431" width="10.375" style="112" bestFit="1" customWidth="1"/>
    <col min="7432" max="7432" width="7" style="112" bestFit="1" customWidth="1"/>
    <col min="7433" max="7433" width="8.5" style="112" bestFit="1" customWidth="1"/>
    <col min="7434" max="7435" width="10.375" style="112" bestFit="1" customWidth="1"/>
    <col min="7436" max="7436" width="7" style="112" bestFit="1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5.375" style="112" bestFit="1" customWidth="1"/>
    <col min="7682" max="7683" width="10.375" style="112" bestFit="1" customWidth="1"/>
    <col min="7684" max="7684" width="7" style="112" bestFit="1" customWidth="1"/>
    <col min="7685" max="7685" width="7.625" style="112" bestFit="1" customWidth="1"/>
    <col min="7686" max="7687" width="10.375" style="112" bestFit="1" customWidth="1"/>
    <col min="7688" max="7688" width="7" style="112" bestFit="1" customWidth="1"/>
    <col min="7689" max="7689" width="8.5" style="112" bestFit="1" customWidth="1"/>
    <col min="7690" max="7691" width="10.375" style="112" bestFit="1" customWidth="1"/>
    <col min="7692" max="7692" width="7" style="112" bestFit="1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5.375" style="112" bestFit="1" customWidth="1"/>
    <col min="7938" max="7939" width="10.375" style="112" bestFit="1" customWidth="1"/>
    <col min="7940" max="7940" width="7" style="112" bestFit="1" customWidth="1"/>
    <col min="7941" max="7941" width="7.625" style="112" bestFit="1" customWidth="1"/>
    <col min="7942" max="7943" width="10.375" style="112" bestFit="1" customWidth="1"/>
    <col min="7944" max="7944" width="7" style="112" bestFit="1" customWidth="1"/>
    <col min="7945" max="7945" width="8.5" style="112" bestFit="1" customWidth="1"/>
    <col min="7946" max="7947" width="10.375" style="112" bestFit="1" customWidth="1"/>
    <col min="7948" max="7948" width="7" style="112" bestFit="1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5.375" style="112" bestFit="1" customWidth="1"/>
    <col min="8194" max="8195" width="10.375" style="112" bestFit="1" customWidth="1"/>
    <col min="8196" max="8196" width="7" style="112" bestFit="1" customWidth="1"/>
    <col min="8197" max="8197" width="7.625" style="112" bestFit="1" customWidth="1"/>
    <col min="8198" max="8199" width="10.375" style="112" bestFit="1" customWidth="1"/>
    <col min="8200" max="8200" width="7" style="112" bestFit="1" customWidth="1"/>
    <col min="8201" max="8201" width="8.5" style="112" bestFit="1" customWidth="1"/>
    <col min="8202" max="8203" width="10.375" style="112" bestFit="1" customWidth="1"/>
    <col min="8204" max="8204" width="7" style="112" bestFit="1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5.375" style="112" bestFit="1" customWidth="1"/>
    <col min="8450" max="8451" width="10.375" style="112" bestFit="1" customWidth="1"/>
    <col min="8452" max="8452" width="7" style="112" bestFit="1" customWidth="1"/>
    <col min="8453" max="8453" width="7.625" style="112" bestFit="1" customWidth="1"/>
    <col min="8454" max="8455" width="10.375" style="112" bestFit="1" customWidth="1"/>
    <col min="8456" max="8456" width="7" style="112" bestFit="1" customWidth="1"/>
    <col min="8457" max="8457" width="8.5" style="112" bestFit="1" customWidth="1"/>
    <col min="8458" max="8459" width="10.375" style="112" bestFit="1" customWidth="1"/>
    <col min="8460" max="8460" width="7" style="112" bestFit="1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5.375" style="112" bestFit="1" customWidth="1"/>
    <col min="8706" max="8707" width="10.375" style="112" bestFit="1" customWidth="1"/>
    <col min="8708" max="8708" width="7" style="112" bestFit="1" customWidth="1"/>
    <col min="8709" max="8709" width="7.625" style="112" bestFit="1" customWidth="1"/>
    <col min="8710" max="8711" width="10.375" style="112" bestFit="1" customWidth="1"/>
    <col min="8712" max="8712" width="7" style="112" bestFit="1" customWidth="1"/>
    <col min="8713" max="8713" width="8.5" style="112" bestFit="1" customWidth="1"/>
    <col min="8714" max="8715" width="10.375" style="112" bestFit="1" customWidth="1"/>
    <col min="8716" max="8716" width="7" style="112" bestFit="1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5.375" style="112" bestFit="1" customWidth="1"/>
    <col min="8962" max="8963" width="10.375" style="112" bestFit="1" customWidth="1"/>
    <col min="8964" max="8964" width="7" style="112" bestFit="1" customWidth="1"/>
    <col min="8965" max="8965" width="7.625" style="112" bestFit="1" customWidth="1"/>
    <col min="8966" max="8967" width="10.375" style="112" bestFit="1" customWidth="1"/>
    <col min="8968" max="8968" width="7" style="112" bestFit="1" customWidth="1"/>
    <col min="8969" max="8969" width="8.5" style="112" bestFit="1" customWidth="1"/>
    <col min="8970" max="8971" width="10.375" style="112" bestFit="1" customWidth="1"/>
    <col min="8972" max="8972" width="7" style="112" bestFit="1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5.375" style="112" bestFit="1" customWidth="1"/>
    <col min="9218" max="9219" width="10.375" style="112" bestFit="1" customWidth="1"/>
    <col min="9220" max="9220" width="7" style="112" bestFit="1" customWidth="1"/>
    <col min="9221" max="9221" width="7.625" style="112" bestFit="1" customWidth="1"/>
    <col min="9222" max="9223" width="10.375" style="112" bestFit="1" customWidth="1"/>
    <col min="9224" max="9224" width="7" style="112" bestFit="1" customWidth="1"/>
    <col min="9225" max="9225" width="8.5" style="112" bestFit="1" customWidth="1"/>
    <col min="9226" max="9227" width="10.375" style="112" bestFit="1" customWidth="1"/>
    <col min="9228" max="9228" width="7" style="112" bestFit="1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5.375" style="112" bestFit="1" customWidth="1"/>
    <col min="9474" max="9475" width="10.375" style="112" bestFit="1" customWidth="1"/>
    <col min="9476" max="9476" width="7" style="112" bestFit="1" customWidth="1"/>
    <col min="9477" max="9477" width="7.625" style="112" bestFit="1" customWidth="1"/>
    <col min="9478" max="9479" width="10.375" style="112" bestFit="1" customWidth="1"/>
    <col min="9480" max="9480" width="7" style="112" bestFit="1" customWidth="1"/>
    <col min="9481" max="9481" width="8.5" style="112" bestFit="1" customWidth="1"/>
    <col min="9482" max="9483" width="10.375" style="112" bestFit="1" customWidth="1"/>
    <col min="9484" max="9484" width="7" style="112" bestFit="1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5.375" style="112" bestFit="1" customWidth="1"/>
    <col min="9730" max="9731" width="10.375" style="112" bestFit="1" customWidth="1"/>
    <col min="9732" max="9732" width="7" style="112" bestFit="1" customWidth="1"/>
    <col min="9733" max="9733" width="7.625" style="112" bestFit="1" customWidth="1"/>
    <col min="9734" max="9735" width="10.375" style="112" bestFit="1" customWidth="1"/>
    <col min="9736" max="9736" width="7" style="112" bestFit="1" customWidth="1"/>
    <col min="9737" max="9737" width="8.5" style="112" bestFit="1" customWidth="1"/>
    <col min="9738" max="9739" width="10.375" style="112" bestFit="1" customWidth="1"/>
    <col min="9740" max="9740" width="7" style="112" bestFit="1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5.375" style="112" bestFit="1" customWidth="1"/>
    <col min="9986" max="9987" width="10.375" style="112" bestFit="1" customWidth="1"/>
    <col min="9988" max="9988" width="7" style="112" bestFit="1" customWidth="1"/>
    <col min="9989" max="9989" width="7.625" style="112" bestFit="1" customWidth="1"/>
    <col min="9990" max="9991" width="10.375" style="112" bestFit="1" customWidth="1"/>
    <col min="9992" max="9992" width="7" style="112" bestFit="1" customWidth="1"/>
    <col min="9993" max="9993" width="8.5" style="112" bestFit="1" customWidth="1"/>
    <col min="9994" max="9995" width="10.375" style="112" bestFit="1" customWidth="1"/>
    <col min="9996" max="9996" width="7" style="112" bestFit="1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5.375" style="112" bestFit="1" customWidth="1"/>
    <col min="10242" max="10243" width="10.375" style="112" bestFit="1" customWidth="1"/>
    <col min="10244" max="10244" width="7" style="112" bestFit="1" customWidth="1"/>
    <col min="10245" max="10245" width="7.625" style="112" bestFit="1" customWidth="1"/>
    <col min="10246" max="10247" width="10.375" style="112" bestFit="1" customWidth="1"/>
    <col min="10248" max="10248" width="7" style="112" bestFit="1" customWidth="1"/>
    <col min="10249" max="10249" width="8.5" style="112" bestFit="1" customWidth="1"/>
    <col min="10250" max="10251" width="10.375" style="112" bestFit="1" customWidth="1"/>
    <col min="10252" max="10252" width="7" style="112" bestFit="1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5.375" style="112" bestFit="1" customWidth="1"/>
    <col min="10498" max="10499" width="10.375" style="112" bestFit="1" customWidth="1"/>
    <col min="10500" max="10500" width="7" style="112" bestFit="1" customWidth="1"/>
    <col min="10501" max="10501" width="7.625" style="112" bestFit="1" customWidth="1"/>
    <col min="10502" max="10503" width="10.375" style="112" bestFit="1" customWidth="1"/>
    <col min="10504" max="10504" width="7" style="112" bestFit="1" customWidth="1"/>
    <col min="10505" max="10505" width="8.5" style="112" bestFit="1" customWidth="1"/>
    <col min="10506" max="10507" width="10.375" style="112" bestFit="1" customWidth="1"/>
    <col min="10508" max="10508" width="7" style="112" bestFit="1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5.375" style="112" bestFit="1" customWidth="1"/>
    <col min="10754" max="10755" width="10.375" style="112" bestFit="1" customWidth="1"/>
    <col min="10756" max="10756" width="7" style="112" bestFit="1" customWidth="1"/>
    <col min="10757" max="10757" width="7.625" style="112" bestFit="1" customWidth="1"/>
    <col min="10758" max="10759" width="10.375" style="112" bestFit="1" customWidth="1"/>
    <col min="10760" max="10760" width="7" style="112" bestFit="1" customWidth="1"/>
    <col min="10761" max="10761" width="8.5" style="112" bestFit="1" customWidth="1"/>
    <col min="10762" max="10763" width="10.375" style="112" bestFit="1" customWidth="1"/>
    <col min="10764" max="10764" width="7" style="112" bestFit="1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5.375" style="112" bestFit="1" customWidth="1"/>
    <col min="11010" max="11011" width="10.375" style="112" bestFit="1" customWidth="1"/>
    <col min="11012" max="11012" width="7" style="112" bestFit="1" customWidth="1"/>
    <col min="11013" max="11013" width="7.625" style="112" bestFit="1" customWidth="1"/>
    <col min="11014" max="11015" width="10.375" style="112" bestFit="1" customWidth="1"/>
    <col min="11016" max="11016" width="7" style="112" bestFit="1" customWidth="1"/>
    <col min="11017" max="11017" width="8.5" style="112" bestFit="1" customWidth="1"/>
    <col min="11018" max="11019" width="10.375" style="112" bestFit="1" customWidth="1"/>
    <col min="11020" max="11020" width="7" style="112" bestFit="1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5.375" style="112" bestFit="1" customWidth="1"/>
    <col min="11266" max="11267" width="10.375" style="112" bestFit="1" customWidth="1"/>
    <col min="11268" max="11268" width="7" style="112" bestFit="1" customWidth="1"/>
    <col min="11269" max="11269" width="7.625" style="112" bestFit="1" customWidth="1"/>
    <col min="11270" max="11271" width="10.375" style="112" bestFit="1" customWidth="1"/>
    <col min="11272" max="11272" width="7" style="112" bestFit="1" customWidth="1"/>
    <col min="11273" max="11273" width="8.5" style="112" bestFit="1" customWidth="1"/>
    <col min="11274" max="11275" width="10.375" style="112" bestFit="1" customWidth="1"/>
    <col min="11276" max="11276" width="7" style="112" bestFit="1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5.375" style="112" bestFit="1" customWidth="1"/>
    <col min="11522" max="11523" width="10.375" style="112" bestFit="1" customWidth="1"/>
    <col min="11524" max="11524" width="7" style="112" bestFit="1" customWidth="1"/>
    <col min="11525" max="11525" width="7.625" style="112" bestFit="1" customWidth="1"/>
    <col min="11526" max="11527" width="10.375" style="112" bestFit="1" customWidth="1"/>
    <col min="11528" max="11528" width="7" style="112" bestFit="1" customWidth="1"/>
    <col min="11529" max="11529" width="8.5" style="112" bestFit="1" customWidth="1"/>
    <col min="11530" max="11531" width="10.375" style="112" bestFit="1" customWidth="1"/>
    <col min="11532" max="11532" width="7" style="112" bestFit="1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5.375" style="112" bestFit="1" customWidth="1"/>
    <col min="11778" max="11779" width="10.375" style="112" bestFit="1" customWidth="1"/>
    <col min="11780" max="11780" width="7" style="112" bestFit="1" customWidth="1"/>
    <col min="11781" max="11781" width="7.625" style="112" bestFit="1" customWidth="1"/>
    <col min="11782" max="11783" width="10.375" style="112" bestFit="1" customWidth="1"/>
    <col min="11784" max="11784" width="7" style="112" bestFit="1" customWidth="1"/>
    <col min="11785" max="11785" width="8.5" style="112" bestFit="1" customWidth="1"/>
    <col min="11786" max="11787" width="10.375" style="112" bestFit="1" customWidth="1"/>
    <col min="11788" max="11788" width="7" style="112" bestFit="1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5.375" style="112" bestFit="1" customWidth="1"/>
    <col min="12034" max="12035" width="10.375" style="112" bestFit="1" customWidth="1"/>
    <col min="12036" max="12036" width="7" style="112" bestFit="1" customWidth="1"/>
    <col min="12037" max="12037" width="7.625" style="112" bestFit="1" customWidth="1"/>
    <col min="12038" max="12039" width="10.375" style="112" bestFit="1" customWidth="1"/>
    <col min="12040" max="12040" width="7" style="112" bestFit="1" customWidth="1"/>
    <col min="12041" max="12041" width="8.5" style="112" bestFit="1" customWidth="1"/>
    <col min="12042" max="12043" width="10.375" style="112" bestFit="1" customWidth="1"/>
    <col min="12044" max="12044" width="7" style="112" bestFit="1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5.375" style="112" bestFit="1" customWidth="1"/>
    <col min="12290" max="12291" width="10.375" style="112" bestFit="1" customWidth="1"/>
    <col min="12292" max="12292" width="7" style="112" bestFit="1" customWidth="1"/>
    <col min="12293" max="12293" width="7.625" style="112" bestFit="1" customWidth="1"/>
    <col min="12294" max="12295" width="10.375" style="112" bestFit="1" customWidth="1"/>
    <col min="12296" max="12296" width="7" style="112" bestFit="1" customWidth="1"/>
    <col min="12297" max="12297" width="8.5" style="112" bestFit="1" customWidth="1"/>
    <col min="12298" max="12299" width="10.375" style="112" bestFit="1" customWidth="1"/>
    <col min="12300" max="12300" width="7" style="112" bestFit="1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5.375" style="112" bestFit="1" customWidth="1"/>
    <col min="12546" max="12547" width="10.375" style="112" bestFit="1" customWidth="1"/>
    <col min="12548" max="12548" width="7" style="112" bestFit="1" customWidth="1"/>
    <col min="12549" max="12549" width="7.625" style="112" bestFit="1" customWidth="1"/>
    <col min="12550" max="12551" width="10.375" style="112" bestFit="1" customWidth="1"/>
    <col min="12552" max="12552" width="7" style="112" bestFit="1" customWidth="1"/>
    <col min="12553" max="12553" width="8.5" style="112" bestFit="1" customWidth="1"/>
    <col min="12554" max="12555" width="10.375" style="112" bestFit="1" customWidth="1"/>
    <col min="12556" max="12556" width="7" style="112" bestFit="1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5.375" style="112" bestFit="1" customWidth="1"/>
    <col min="12802" max="12803" width="10.375" style="112" bestFit="1" customWidth="1"/>
    <col min="12804" max="12804" width="7" style="112" bestFit="1" customWidth="1"/>
    <col min="12805" max="12805" width="7.625" style="112" bestFit="1" customWidth="1"/>
    <col min="12806" max="12807" width="10.375" style="112" bestFit="1" customWidth="1"/>
    <col min="12808" max="12808" width="7" style="112" bestFit="1" customWidth="1"/>
    <col min="12809" max="12809" width="8.5" style="112" bestFit="1" customWidth="1"/>
    <col min="12810" max="12811" width="10.375" style="112" bestFit="1" customWidth="1"/>
    <col min="12812" max="12812" width="7" style="112" bestFit="1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5.375" style="112" bestFit="1" customWidth="1"/>
    <col min="13058" max="13059" width="10.375" style="112" bestFit="1" customWidth="1"/>
    <col min="13060" max="13060" width="7" style="112" bestFit="1" customWidth="1"/>
    <col min="13061" max="13061" width="7.625" style="112" bestFit="1" customWidth="1"/>
    <col min="13062" max="13063" width="10.375" style="112" bestFit="1" customWidth="1"/>
    <col min="13064" max="13064" width="7" style="112" bestFit="1" customWidth="1"/>
    <col min="13065" max="13065" width="8.5" style="112" bestFit="1" customWidth="1"/>
    <col min="13066" max="13067" width="10.375" style="112" bestFit="1" customWidth="1"/>
    <col min="13068" max="13068" width="7" style="112" bestFit="1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5.375" style="112" bestFit="1" customWidth="1"/>
    <col min="13314" max="13315" width="10.375" style="112" bestFit="1" customWidth="1"/>
    <col min="13316" max="13316" width="7" style="112" bestFit="1" customWidth="1"/>
    <col min="13317" max="13317" width="7.625" style="112" bestFit="1" customWidth="1"/>
    <col min="13318" max="13319" width="10.375" style="112" bestFit="1" customWidth="1"/>
    <col min="13320" max="13320" width="7" style="112" bestFit="1" customWidth="1"/>
    <col min="13321" max="13321" width="8.5" style="112" bestFit="1" customWidth="1"/>
    <col min="13322" max="13323" width="10.375" style="112" bestFit="1" customWidth="1"/>
    <col min="13324" max="13324" width="7" style="112" bestFit="1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5.375" style="112" bestFit="1" customWidth="1"/>
    <col min="13570" max="13571" width="10.375" style="112" bestFit="1" customWidth="1"/>
    <col min="13572" max="13572" width="7" style="112" bestFit="1" customWidth="1"/>
    <col min="13573" max="13573" width="7.625" style="112" bestFit="1" customWidth="1"/>
    <col min="13574" max="13575" width="10.375" style="112" bestFit="1" customWidth="1"/>
    <col min="13576" max="13576" width="7" style="112" bestFit="1" customWidth="1"/>
    <col min="13577" max="13577" width="8.5" style="112" bestFit="1" customWidth="1"/>
    <col min="13578" max="13579" width="10.375" style="112" bestFit="1" customWidth="1"/>
    <col min="13580" max="13580" width="7" style="112" bestFit="1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5.375" style="112" bestFit="1" customWidth="1"/>
    <col min="13826" max="13827" width="10.375" style="112" bestFit="1" customWidth="1"/>
    <col min="13828" max="13828" width="7" style="112" bestFit="1" customWidth="1"/>
    <col min="13829" max="13829" width="7.625" style="112" bestFit="1" customWidth="1"/>
    <col min="13830" max="13831" width="10.375" style="112" bestFit="1" customWidth="1"/>
    <col min="13832" max="13832" width="7" style="112" bestFit="1" customWidth="1"/>
    <col min="13833" max="13833" width="8.5" style="112" bestFit="1" customWidth="1"/>
    <col min="13834" max="13835" width="10.375" style="112" bestFit="1" customWidth="1"/>
    <col min="13836" max="13836" width="7" style="112" bestFit="1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5.375" style="112" bestFit="1" customWidth="1"/>
    <col min="14082" max="14083" width="10.375" style="112" bestFit="1" customWidth="1"/>
    <col min="14084" max="14084" width="7" style="112" bestFit="1" customWidth="1"/>
    <col min="14085" max="14085" width="7.625" style="112" bestFit="1" customWidth="1"/>
    <col min="14086" max="14087" width="10.375" style="112" bestFit="1" customWidth="1"/>
    <col min="14088" max="14088" width="7" style="112" bestFit="1" customWidth="1"/>
    <col min="14089" max="14089" width="8.5" style="112" bestFit="1" customWidth="1"/>
    <col min="14090" max="14091" width="10.375" style="112" bestFit="1" customWidth="1"/>
    <col min="14092" max="14092" width="7" style="112" bestFit="1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5.375" style="112" bestFit="1" customWidth="1"/>
    <col min="14338" max="14339" width="10.375" style="112" bestFit="1" customWidth="1"/>
    <col min="14340" max="14340" width="7" style="112" bestFit="1" customWidth="1"/>
    <col min="14341" max="14341" width="7.625" style="112" bestFit="1" customWidth="1"/>
    <col min="14342" max="14343" width="10.375" style="112" bestFit="1" customWidth="1"/>
    <col min="14344" max="14344" width="7" style="112" bestFit="1" customWidth="1"/>
    <col min="14345" max="14345" width="8.5" style="112" bestFit="1" customWidth="1"/>
    <col min="14346" max="14347" width="10.375" style="112" bestFit="1" customWidth="1"/>
    <col min="14348" max="14348" width="7" style="112" bestFit="1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5.375" style="112" bestFit="1" customWidth="1"/>
    <col min="14594" max="14595" width="10.375" style="112" bestFit="1" customWidth="1"/>
    <col min="14596" max="14596" width="7" style="112" bestFit="1" customWidth="1"/>
    <col min="14597" max="14597" width="7.625" style="112" bestFit="1" customWidth="1"/>
    <col min="14598" max="14599" width="10.375" style="112" bestFit="1" customWidth="1"/>
    <col min="14600" max="14600" width="7" style="112" bestFit="1" customWidth="1"/>
    <col min="14601" max="14601" width="8.5" style="112" bestFit="1" customWidth="1"/>
    <col min="14602" max="14603" width="10.375" style="112" bestFit="1" customWidth="1"/>
    <col min="14604" max="14604" width="7" style="112" bestFit="1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5.375" style="112" bestFit="1" customWidth="1"/>
    <col min="14850" max="14851" width="10.375" style="112" bestFit="1" customWidth="1"/>
    <col min="14852" max="14852" width="7" style="112" bestFit="1" customWidth="1"/>
    <col min="14853" max="14853" width="7.625" style="112" bestFit="1" customWidth="1"/>
    <col min="14854" max="14855" width="10.375" style="112" bestFit="1" customWidth="1"/>
    <col min="14856" max="14856" width="7" style="112" bestFit="1" customWidth="1"/>
    <col min="14857" max="14857" width="8.5" style="112" bestFit="1" customWidth="1"/>
    <col min="14858" max="14859" width="10.375" style="112" bestFit="1" customWidth="1"/>
    <col min="14860" max="14860" width="7" style="112" bestFit="1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5.375" style="112" bestFit="1" customWidth="1"/>
    <col min="15106" max="15107" width="10.375" style="112" bestFit="1" customWidth="1"/>
    <col min="15108" max="15108" width="7" style="112" bestFit="1" customWidth="1"/>
    <col min="15109" max="15109" width="7.625" style="112" bestFit="1" customWidth="1"/>
    <col min="15110" max="15111" width="10.375" style="112" bestFit="1" customWidth="1"/>
    <col min="15112" max="15112" width="7" style="112" bestFit="1" customWidth="1"/>
    <col min="15113" max="15113" width="8.5" style="112" bestFit="1" customWidth="1"/>
    <col min="15114" max="15115" width="10.375" style="112" bestFit="1" customWidth="1"/>
    <col min="15116" max="15116" width="7" style="112" bestFit="1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5.375" style="112" bestFit="1" customWidth="1"/>
    <col min="15362" max="15363" width="10.375" style="112" bestFit="1" customWidth="1"/>
    <col min="15364" max="15364" width="7" style="112" bestFit="1" customWidth="1"/>
    <col min="15365" max="15365" width="7.625" style="112" bestFit="1" customWidth="1"/>
    <col min="15366" max="15367" width="10.375" style="112" bestFit="1" customWidth="1"/>
    <col min="15368" max="15368" width="7" style="112" bestFit="1" customWidth="1"/>
    <col min="15369" max="15369" width="8.5" style="112" bestFit="1" customWidth="1"/>
    <col min="15370" max="15371" width="10.375" style="112" bestFit="1" customWidth="1"/>
    <col min="15372" max="15372" width="7" style="112" bestFit="1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5.375" style="112" bestFit="1" customWidth="1"/>
    <col min="15618" max="15619" width="10.375" style="112" bestFit="1" customWidth="1"/>
    <col min="15620" max="15620" width="7" style="112" bestFit="1" customWidth="1"/>
    <col min="15621" max="15621" width="7.625" style="112" bestFit="1" customWidth="1"/>
    <col min="15622" max="15623" width="10.375" style="112" bestFit="1" customWidth="1"/>
    <col min="15624" max="15624" width="7" style="112" bestFit="1" customWidth="1"/>
    <col min="15625" max="15625" width="8.5" style="112" bestFit="1" customWidth="1"/>
    <col min="15626" max="15627" width="10.375" style="112" bestFit="1" customWidth="1"/>
    <col min="15628" max="15628" width="7" style="112" bestFit="1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5.375" style="112" bestFit="1" customWidth="1"/>
    <col min="15874" max="15875" width="10.375" style="112" bestFit="1" customWidth="1"/>
    <col min="15876" max="15876" width="7" style="112" bestFit="1" customWidth="1"/>
    <col min="15877" max="15877" width="7.625" style="112" bestFit="1" customWidth="1"/>
    <col min="15878" max="15879" width="10.375" style="112" bestFit="1" customWidth="1"/>
    <col min="15880" max="15880" width="7" style="112" bestFit="1" customWidth="1"/>
    <col min="15881" max="15881" width="8.5" style="112" bestFit="1" customWidth="1"/>
    <col min="15882" max="15883" width="10.375" style="112" bestFit="1" customWidth="1"/>
    <col min="15884" max="15884" width="7" style="112" bestFit="1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5.375" style="112" bestFit="1" customWidth="1"/>
    <col min="16130" max="16131" width="10.375" style="112" bestFit="1" customWidth="1"/>
    <col min="16132" max="16132" width="7" style="112" bestFit="1" customWidth="1"/>
    <col min="16133" max="16133" width="7.625" style="112" bestFit="1" customWidth="1"/>
    <col min="16134" max="16135" width="10.375" style="112" bestFit="1" customWidth="1"/>
    <col min="16136" max="16136" width="7" style="112" bestFit="1" customWidth="1"/>
    <col min="16137" max="16137" width="8.5" style="112" bestFit="1" customWidth="1"/>
    <col min="16138" max="16139" width="10.375" style="112" bestFit="1" customWidth="1"/>
    <col min="16140" max="16140" width="7" style="112" bestFit="1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４月(上旬)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103</v>
      </c>
      <c r="C4" s="144" t="s">
        <v>152</v>
      </c>
      <c r="D4" s="147" t="s">
        <v>61</v>
      </c>
      <c r="E4" s="147"/>
      <c r="F4" s="140" t="str">
        <f>+B4</f>
        <v>(01'4/1～10)</v>
      </c>
      <c r="G4" s="140" t="str">
        <f>+C4</f>
        <v>(00'4/1～10)</v>
      </c>
      <c r="H4" s="147" t="s">
        <v>61</v>
      </c>
      <c r="I4" s="147"/>
      <c r="J4" s="140" t="str">
        <f>+B4</f>
        <v>(01'4/1～10)</v>
      </c>
      <c r="K4" s="140" t="str">
        <f>+C4</f>
        <v>(00'4/1～10)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135</v>
      </c>
      <c r="B6" s="27">
        <f>+B7+B15+B38</f>
        <v>114752</v>
      </c>
      <c r="C6" s="27">
        <f>+C7+C15+C38</f>
        <v>116870</v>
      </c>
      <c r="D6" s="14">
        <f t="shared" ref="D6:D45" si="0">+B6/C6</f>
        <v>0.98187729956361769</v>
      </c>
      <c r="E6" s="116">
        <f t="shared" ref="E6:E45" si="1">+B6-C6</f>
        <v>-2118</v>
      </c>
      <c r="F6" s="27">
        <f>+F7+F15+F38</f>
        <v>178419</v>
      </c>
      <c r="G6" s="27">
        <f>+G7+G15+G38</f>
        <v>166182</v>
      </c>
      <c r="H6" s="14">
        <f t="shared" ref="H6:H45" si="2">+F6/G6</f>
        <v>1.0736361338773153</v>
      </c>
      <c r="I6" s="116">
        <f t="shared" ref="I6:I45" si="3">+F6-G6</f>
        <v>12237</v>
      </c>
      <c r="J6" s="14">
        <f t="shared" ref="J6:K45" si="4">+B6/F6</f>
        <v>0.64316020154804143</v>
      </c>
      <c r="K6" s="14">
        <f t="shared" si="4"/>
        <v>0.70326509489595745</v>
      </c>
      <c r="L6" s="23">
        <f t="shared" ref="L6:L45" si="5">+J6-K6</f>
        <v>-6.0104893347916022E-2</v>
      </c>
    </row>
    <row r="7" spans="1:12" s="117" customFormat="1" x14ac:dyDescent="0.4">
      <c r="A7" s="115" t="s">
        <v>134</v>
      </c>
      <c r="B7" s="27">
        <f>SUM(B8:B14)</f>
        <v>42495</v>
      </c>
      <c r="C7" s="27">
        <f>SUM(C8:C14)</f>
        <v>48086</v>
      </c>
      <c r="D7" s="14">
        <f t="shared" si="0"/>
        <v>0.88372915193611445</v>
      </c>
      <c r="E7" s="116">
        <f t="shared" si="1"/>
        <v>-5591</v>
      </c>
      <c r="F7" s="27">
        <f>SUM(F8:F14)</f>
        <v>62230</v>
      </c>
      <c r="G7" s="27">
        <f>SUM(G8:G14)</f>
        <v>59960</v>
      </c>
      <c r="H7" s="14">
        <f t="shared" si="2"/>
        <v>1.0378585723815876</v>
      </c>
      <c r="I7" s="116">
        <f t="shared" si="3"/>
        <v>2270</v>
      </c>
      <c r="J7" s="14">
        <f t="shared" si="4"/>
        <v>0.68286999839305806</v>
      </c>
      <c r="K7" s="14">
        <f t="shared" si="4"/>
        <v>0.80196797865243497</v>
      </c>
      <c r="L7" s="23">
        <f t="shared" si="5"/>
        <v>-0.1190979802593769</v>
      </c>
    </row>
    <row r="8" spans="1:12" x14ac:dyDescent="0.4">
      <c r="A8" s="120" t="s">
        <v>57</v>
      </c>
      <c r="B8" s="34">
        <v>22473</v>
      </c>
      <c r="C8" s="34">
        <v>25147</v>
      </c>
      <c r="D8" s="18">
        <f t="shared" si="0"/>
        <v>0.89366524833976224</v>
      </c>
      <c r="E8" s="121">
        <f t="shared" si="1"/>
        <v>-2674</v>
      </c>
      <c r="F8" s="34">
        <v>33750</v>
      </c>
      <c r="G8" s="34">
        <v>29620</v>
      </c>
      <c r="H8" s="18">
        <f t="shared" si="2"/>
        <v>1.1394328156650912</v>
      </c>
      <c r="I8" s="121">
        <f t="shared" si="3"/>
        <v>4130</v>
      </c>
      <c r="J8" s="18">
        <f t="shared" si="4"/>
        <v>0.66586666666666672</v>
      </c>
      <c r="K8" s="18">
        <f t="shared" si="4"/>
        <v>0.84898717083051989</v>
      </c>
      <c r="L8" s="17">
        <f t="shared" si="5"/>
        <v>-0.18312050416385317</v>
      </c>
    </row>
    <row r="9" spans="1:12" x14ac:dyDescent="0.4">
      <c r="A9" s="122" t="s">
        <v>58</v>
      </c>
      <c r="B9" s="32">
        <v>4021</v>
      </c>
      <c r="C9" s="32">
        <v>3530</v>
      </c>
      <c r="D9" s="19">
        <f t="shared" si="0"/>
        <v>1.1390934844192635</v>
      </c>
      <c r="E9" s="123">
        <f t="shared" si="1"/>
        <v>491</v>
      </c>
      <c r="F9" s="32">
        <v>5680</v>
      </c>
      <c r="G9" s="32">
        <v>4700</v>
      </c>
      <c r="H9" s="19">
        <f t="shared" si="2"/>
        <v>1.2085106382978723</v>
      </c>
      <c r="I9" s="123">
        <f t="shared" si="3"/>
        <v>980</v>
      </c>
      <c r="J9" s="19">
        <f t="shared" si="4"/>
        <v>0.70792253521126758</v>
      </c>
      <c r="K9" s="19">
        <f t="shared" si="4"/>
        <v>0.75106382978723407</v>
      </c>
      <c r="L9" s="22">
        <f t="shared" si="5"/>
        <v>-4.3141294575966493E-2</v>
      </c>
    </row>
    <row r="10" spans="1:12" x14ac:dyDescent="0.4">
      <c r="A10" s="122" t="s">
        <v>68</v>
      </c>
      <c r="B10" s="32">
        <v>3970</v>
      </c>
      <c r="C10" s="32">
        <v>6175</v>
      </c>
      <c r="D10" s="19">
        <f t="shared" si="0"/>
        <v>0.642914979757085</v>
      </c>
      <c r="E10" s="123">
        <f t="shared" si="1"/>
        <v>-2205</v>
      </c>
      <c r="F10" s="32">
        <v>5670</v>
      </c>
      <c r="G10" s="32">
        <v>7850</v>
      </c>
      <c r="H10" s="19">
        <f t="shared" si="2"/>
        <v>0.7222929936305732</v>
      </c>
      <c r="I10" s="123">
        <f t="shared" si="3"/>
        <v>-2180</v>
      </c>
      <c r="J10" s="19">
        <f t="shared" si="4"/>
        <v>0.70017636684303353</v>
      </c>
      <c r="K10" s="19">
        <f t="shared" si="4"/>
        <v>0.7866242038216561</v>
      </c>
      <c r="L10" s="22">
        <f t="shared" si="5"/>
        <v>-8.6447836978622572E-2</v>
      </c>
    </row>
    <row r="11" spans="1:12" x14ac:dyDescent="0.4">
      <c r="A11" s="122" t="s">
        <v>55</v>
      </c>
      <c r="B11" s="32">
        <v>5038</v>
      </c>
      <c r="C11" s="32">
        <v>6958</v>
      </c>
      <c r="D11" s="19">
        <f t="shared" si="0"/>
        <v>0.72405863753952282</v>
      </c>
      <c r="E11" s="123">
        <f t="shared" si="1"/>
        <v>-1920</v>
      </c>
      <c r="F11" s="32">
        <v>8100</v>
      </c>
      <c r="G11" s="32">
        <v>9390</v>
      </c>
      <c r="H11" s="19">
        <f t="shared" si="2"/>
        <v>0.86261980830670926</v>
      </c>
      <c r="I11" s="123">
        <f t="shared" si="3"/>
        <v>-1290</v>
      </c>
      <c r="J11" s="19">
        <f t="shared" si="4"/>
        <v>0.62197530864197526</v>
      </c>
      <c r="K11" s="19">
        <f t="shared" si="4"/>
        <v>0.74100106496272633</v>
      </c>
      <c r="L11" s="22">
        <f t="shared" si="5"/>
        <v>-0.11902575632075107</v>
      </c>
    </row>
    <row r="12" spans="1:12" x14ac:dyDescent="0.4">
      <c r="A12" s="122" t="s">
        <v>92</v>
      </c>
      <c r="B12" s="32">
        <v>1717</v>
      </c>
      <c r="C12" s="32">
        <v>5182</v>
      </c>
      <c r="D12" s="19">
        <f t="shared" si="0"/>
        <v>0.33133925125434194</v>
      </c>
      <c r="E12" s="123">
        <f t="shared" si="1"/>
        <v>-3465</v>
      </c>
      <c r="F12" s="32">
        <v>1860</v>
      </c>
      <c r="G12" s="32">
        <v>6900</v>
      </c>
      <c r="H12" s="19">
        <f t="shared" si="2"/>
        <v>0.26956521739130435</v>
      </c>
      <c r="I12" s="123">
        <f t="shared" si="3"/>
        <v>-5040</v>
      </c>
      <c r="J12" s="19">
        <f t="shared" si="4"/>
        <v>0.92311827956989245</v>
      </c>
      <c r="K12" s="19">
        <f t="shared" si="4"/>
        <v>0.7510144927536232</v>
      </c>
      <c r="L12" s="22">
        <f t="shared" si="5"/>
        <v>0.17210378681626926</v>
      </c>
    </row>
    <row r="13" spans="1:12" x14ac:dyDescent="0.4">
      <c r="A13" s="122" t="s">
        <v>56</v>
      </c>
      <c r="B13" s="32">
        <v>5276</v>
      </c>
      <c r="C13" s="32">
        <v>1094</v>
      </c>
      <c r="D13" s="19">
        <f t="shared" si="0"/>
        <v>4.8226691042047536</v>
      </c>
      <c r="E13" s="123">
        <f t="shared" si="1"/>
        <v>4182</v>
      </c>
      <c r="F13" s="32">
        <v>7170</v>
      </c>
      <c r="G13" s="32">
        <v>1500</v>
      </c>
      <c r="H13" s="19">
        <f t="shared" si="2"/>
        <v>4.78</v>
      </c>
      <c r="I13" s="123">
        <f t="shared" si="3"/>
        <v>5670</v>
      </c>
      <c r="J13" s="19">
        <f t="shared" si="4"/>
        <v>0.73584379358437935</v>
      </c>
      <c r="K13" s="19">
        <f t="shared" si="4"/>
        <v>0.72933333333333328</v>
      </c>
      <c r="L13" s="22">
        <f t="shared" si="5"/>
        <v>6.5104602510460685E-3</v>
      </c>
    </row>
    <row r="14" spans="1:12" x14ac:dyDescent="0.4">
      <c r="A14" s="122" t="s">
        <v>93</v>
      </c>
      <c r="B14" s="32">
        <v>0</v>
      </c>
      <c r="C14" s="32">
        <v>0</v>
      </c>
      <c r="D14" s="19" t="e">
        <f t="shared" si="0"/>
        <v>#DIV/0!</v>
      </c>
      <c r="E14" s="123">
        <f t="shared" si="1"/>
        <v>0</v>
      </c>
      <c r="F14" s="32">
        <v>0</v>
      </c>
      <c r="G14" s="32"/>
      <c r="H14" s="19" t="e">
        <f t="shared" si="2"/>
        <v>#DIV/0!</v>
      </c>
      <c r="I14" s="123">
        <f t="shared" si="3"/>
        <v>0</v>
      </c>
      <c r="J14" s="19" t="e">
        <f t="shared" si="4"/>
        <v>#DIV/0!</v>
      </c>
      <c r="K14" s="19" t="e">
        <f t="shared" si="4"/>
        <v>#DIV/0!</v>
      </c>
      <c r="L14" s="22" t="e">
        <f t="shared" si="5"/>
        <v>#DIV/0!</v>
      </c>
    </row>
    <row r="15" spans="1:12" s="117" customFormat="1" x14ac:dyDescent="0.4">
      <c r="A15" s="115" t="s">
        <v>73</v>
      </c>
      <c r="B15" s="27">
        <f>+B16+B27</f>
        <v>59056</v>
      </c>
      <c r="C15" s="27">
        <f>+C16+C27</f>
        <v>58915</v>
      </c>
      <c r="D15" s="14">
        <f t="shared" si="0"/>
        <v>1.0023932784520071</v>
      </c>
      <c r="E15" s="116">
        <f t="shared" si="1"/>
        <v>141</v>
      </c>
      <c r="F15" s="27">
        <f>+F16+F27</f>
        <v>97643</v>
      </c>
      <c r="G15" s="27">
        <f>+G16+G27</f>
        <v>90098</v>
      </c>
      <c r="H15" s="14">
        <f t="shared" si="2"/>
        <v>1.0837421474394549</v>
      </c>
      <c r="I15" s="116">
        <f t="shared" si="3"/>
        <v>7545</v>
      </c>
      <c r="J15" s="14">
        <f t="shared" si="4"/>
        <v>0.60481550136722551</v>
      </c>
      <c r="K15" s="14">
        <f t="shared" si="4"/>
        <v>0.65389908766010341</v>
      </c>
      <c r="L15" s="23">
        <f t="shared" si="5"/>
        <v>-4.9083586292877901E-2</v>
      </c>
    </row>
    <row r="16" spans="1:12" x14ac:dyDescent="0.4">
      <c r="A16" s="129" t="s">
        <v>72</v>
      </c>
      <c r="B16" s="29">
        <f>SUM(B17:B26)</f>
        <v>49035</v>
      </c>
      <c r="C16" s="29">
        <f>SUM(C17:C26)</f>
        <v>48453</v>
      </c>
      <c r="D16" s="18">
        <f t="shared" si="0"/>
        <v>1.012011640146121</v>
      </c>
      <c r="E16" s="121">
        <f t="shared" si="1"/>
        <v>582</v>
      </c>
      <c r="F16" s="29">
        <f>SUM(F17:F26)</f>
        <v>81859</v>
      </c>
      <c r="G16" s="29">
        <f>SUM(G17:G26)</f>
        <v>74183</v>
      </c>
      <c r="H16" s="18">
        <f t="shared" si="2"/>
        <v>1.103473841715757</v>
      </c>
      <c r="I16" s="121">
        <f t="shared" si="3"/>
        <v>7676</v>
      </c>
      <c r="J16" s="18">
        <f t="shared" si="4"/>
        <v>0.59901782333036069</v>
      </c>
      <c r="K16" s="18">
        <f t="shared" si="4"/>
        <v>0.65315503552026744</v>
      </c>
      <c r="L16" s="17">
        <f t="shared" si="5"/>
        <v>-5.4137212189906747E-2</v>
      </c>
    </row>
    <row r="17" spans="1:12" x14ac:dyDescent="0.4">
      <c r="A17" s="122" t="s">
        <v>57</v>
      </c>
      <c r="B17" s="32">
        <v>20478</v>
      </c>
      <c r="C17" s="32">
        <v>17940</v>
      </c>
      <c r="D17" s="19">
        <f t="shared" si="0"/>
        <v>1.1414715719063546</v>
      </c>
      <c r="E17" s="123">
        <f t="shared" si="1"/>
        <v>2538</v>
      </c>
      <c r="F17" s="32">
        <v>34360</v>
      </c>
      <c r="G17" s="32">
        <v>26849</v>
      </c>
      <c r="H17" s="19">
        <f t="shared" si="2"/>
        <v>1.2797497113486536</v>
      </c>
      <c r="I17" s="123">
        <f t="shared" si="3"/>
        <v>7511</v>
      </c>
      <c r="J17" s="19">
        <f t="shared" si="4"/>
        <v>0.59598370197904538</v>
      </c>
      <c r="K17" s="19">
        <f t="shared" si="4"/>
        <v>0.66818131029088612</v>
      </c>
      <c r="L17" s="22">
        <f t="shared" si="5"/>
        <v>-7.2197608311840744E-2</v>
      </c>
    </row>
    <row r="18" spans="1:12" x14ac:dyDescent="0.4">
      <c r="A18" s="122" t="s">
        <v>133</v>
      </c>
      <c r="B18" s="32">
        <v>3587</v>
      </c>
      <c r="C18" s="32">
        <v>4311</v>
      </c>
      <c r="D18" s="19">
        <f t="shared" si="0"/>
        <v>0.83205752725585713</v>
      </c>
      <c r="E18" s="123">
        <f t="shared" si="1"/>
        <v>-724</v>
      </c>
      <c r="F18" s="32">
        <v>5360</v>
      </c>
      <c r="G18" s="32">
        <v>5360</v>
      </c>
      <c r="H18" s="19">
        <f t="shared" si="2"/>
        <v>1</v>
      </c>
      <c r="I18" s="123">
        <f t="shared" si="3"/>
        <v>0</v>
      </c>
      <c r="J18" s="19">
        <f t="shared" si="4"/>
        <v>0.66921641791044773</v>
      </c>
      <c r="K18" s="19">
        <f t="shared" si="4"/>
        <v>0.80429104477611946</v>
      </c>
      <c r="L18" s="22">
        <f t="shared" si="5"/>
        <v>-0.13507462686567173</v>
      </c>
    </row>
    <row r="19" spans="1:12" x14ac:dyDescent="0.4">
      <c r="A19" s="122" t="s">
        <v>132</v>
      </c>
      <c r="B19" s="32">
        <v>6708</v>
      </c>
      <c r="C19" s="32">
        <v>7067</v>
      </c>
      <c r="D19" s="19">
        <f t="shared" si="0"/>
        <v>0.9492005094099335</v>
      </c>
      <c r="E19" s="123">
        <f t="shared" si="1"/>
        <v>-359</v>
      </c>
      <c r="F19" s="32">
        <v>8806</v>
      </c>
      <c r="G19" s="32">
        <v>8640</v>
      </c>
      <c r="H19" s="19">
        <f t="shared" si="2"/>
        <v>1.0192129629629629</v>
      </c>
      <c r="I19" s="123">
        <f t="shared" si="3"/>
        <v>166</v>
      </c>
      <c r="J19" s="19">
        <f t="shared" si="4"/>
        <v>0.76175334998864408</v>
      </c>
      <c r="K19" s="19">
        <f t="shared" si="4"/>
        <v>0.81793981481481481</v>
      </c>
      <c r="L19" s="22">
        <f t="shared" si="5"/>
        <v>-5.6186464826170734E-2</v>
      </c>
    </row>
    <row r="20" spans="1:12" x14ac:dyDescent="0.4">
      <c r="A20" s="122" t="s">
        <v>55</v>
      </c>
      <c r="B20" s="32">
        <v>7372</v>
      </c>
      <c r="C20" s="32">
        <v>7947</v>
      </c>
      <c r="D20" s="19">
        <f t="shared" si="0"/>
        <v>0.92764565244746444</v>
      </c>
      <c r="E20" s="123">
        <f t="shared" si="1"/>
        <v>-575</v>
      </c>
      <c r="F20" s="32">
        <v>14400</v>
      </c>
      <c r="G20" s="32">
        <v>14394</v>
      </c>
      <c r="H20" s="19">
        <f t="shared" si="2"/>
        <v>1.0004168403501459</v>
      </c>
      <c r="I20" s="123">
        <f t="shared" si="3"/>
        <v>6</v>
      </c>
      <c r="J20" s="19">
        <f t="shared" si="4"/>
        <v>0.51194444444444442</v>
      </c>
      <c r="K20" s="19">
        <f t="shared" si="4"/>
        <v>0.55210504376823677</v>
      </c>
      <c r="L20" s="22">
        <f t="shared" si="5"/>
        <v>-4.0160599323792345E-2</v>
      </c>
    </row>
    <row r="21" spans="1:12" x14ac:dyDescent="0.4">
      <c r="A21" s="122" t="s">
        <v>92</v>
      </c>
      <c r="B21" s="32">
        <v>0</v>
      </c>
      <c r="C21" s="32">
        <v>0</v>
      </c>
      <c r="D21" s="19" t="e">
        <f t="shared" si="0"/>
        <v>#DIV/0!</v>
      </c>
      <c r="E21" s="123">
        <f t="shared" si="1"/>
        <v>0</v>
      </c>
      <c r="F21" s="32">
        <v>0</v>
      </c>
      <c r="G21" s="32">
        <v>0</v>
      </c>
      <c r="H21" s="19" t="e">
        <f t="shared" si="2"/>
        <v>#DIV/0!</v>
      </c>
      <c r="I21" s="123">
        <f t="shared" si="3"/>
        <v>0</v>
      </c>
      <c r="J21" s="19" t="e">
        <f t="shared" si="4"/>
        <v>#DIV/0!</v>
      </c>
      <c r="K21" s="19" t="e">
        <f t="shared" si="4"/>
        <v>#DIV/0!</v>
      </c>
      <c r="L21" s="22" t="e">
        <f t="shared" si="5"/>
        <v>#DIV/0!</v>
      </c>
    </row>
    <row r="22" spans="1:12" x14ac:dyDescent="0.4">
      <c r="A22" s="122" t="s">
        <v>56</v>
      </c>
      <c r="B22" s="32">
        <v>4477</v>
      </c>
      <c r="C22" s="32">
        <v>4705</v>
      </c>
      <c r="D22" s="19">
        <f t="shared" si="0"/>
        <v>0.95154091392136031</v>
      </c>
      <c r="E22" s="123">
        <f t="shared" si="1"/>
        <v>-228</v>
      </c>
      <c r="F22" s="32">
        <v>7020</v>
      </c>
      <c r="G22" s="32">
        <v>7020</v>
      </c>
      <c r="H22" s="19">
        <f t="shared" si="2"/>
        <v>1</v>
      </c>
      <c r="I22" s="123">
        <f t="shared" si="3"/>
        <v>0</v>
      </c>
      <c r="J22" s="19">
        <f t="shared" si="4"/>
        <v>0.63774928774928774</v>
      </c>
      <c r="K22" s="19">
        <f t="shared" si="4"/>
        <v>0.67022792022792022</v>
      </c>
      <c r="L22" s="22">
        <f t="shared" si="5"/>
        <v>-3.2478632478632474E-2</v>
      </c>
    </row>
    <row r="23" spans="1:12" x14ac:dyDescent="0.4">
      <c r="A23" s="122" t="s">
        <v>54</v>
      </c>
      <c r="B23" s="32">
        <v>2035</v>
      </c>
      <c r="C23" s="32">
        <v>1713</v>
      </c>
      <c r="D23" s="19">
        <f t="shared" si="0"/>
        <v>1.187974314068885</v>
      </c>
      <c r="E23" s="123">
        <f t="shared" si="1"/>
        <v>322</v>
      </c>
      <c r="F23" s="32">
        <v>2880</v>
      </c>
      <c r="G23" s="32">
        <v>2880</v>
      </c>
      <c r="H23" s="19">
        <f t="shared" si="2"/>
        <v>1</v>
      </c>
      <c r="I23" s="123">
        <f t="shared" si="3"/>
        <v>0</v>
      </c>
      <c r="J23" s="19">
        <f t="shared" si="4"/>
        <v>0.70659722222222221</v>
      </c>
      <c r="K23" s="19">
        <f t="shared" si="4"/>
        <v>0.59479166666666672</v>
      </c>
      <c r="L23" s="22">
        <f t="shared" si="5"/>
        <v>0.11180555555555549</v>
      </c>
    </row>
    <row r="24" spans="1:12" x14ac:dyDescent="0.4">
      <c r="A24" s="122" t="s">
        <v>91</v>
      </c>
      <c r="B24" s="32">
        <v>1379</v>
      </c>
      <c r="C24" s="32">
        <v>1274</v>
      </c>
      <c r="D24" s="19">
        <f t="shared" si="0"/>
        <v>1.0824175824175823</v>
      </c>
      <c r="E24" s="123">
        <f t="shared" si="1"/>
        <v>105</v>
      </c>
      <c r="F24" s="32">
        <v>2340</v>
      </c>
      <c r="G24" s="32">
        <v>2340</v>
      </c>
      <c r="H24" s="19">
        <f t="shared" si="2"/>
        <v>1</v>
      </c>
      <c r="I24" s="123">
        <f t="shared" si="3"/>
        <v>0</v>
      </c>
      <c r="J24" s="19">
        <f t="shared" si="4"/>
        <v>0.58931623931623933</v>
      </c>
      <c r="K24" s="19">
        <f t="shared" si="4"/>
        <v>0.5444444444444444</v>
      </c>
      <c r="L24" s="22">
        <f t="shared" si="5"/>
        <v>4.4871794871794934E-2</v>
      </c>
    </row>
    <row r="25" spans="1:12" x14ac:dyDescent="0.4">
      <c r="A25" s="122" t="s">
        <v>53</v>
      </c>
      <c r="B25" s="32">
        <v>1595</v>
      </c>
      <c r="C25" s="32">
        <v>2230</v>
      </c>
      <c r="D25" s="19">
        <f t="shared" si="0"/>
        <v>0.7152466367713004</v>
      </c>
      <c r="E25" s="123">
        <f t="shared" si="1"/>
        <v>-635</v>
      </c>
      <c r="F25" s="32">
        <v>3813</v>
      </c>
      <c r="G25" s="32">
        <v>3820</v>
      </c>
      <c r="H25" s="19">
        <f t="shared" si="2"/>
        <v>0.99816753926701574</v>
      </c>
      <c r="I25" s="123">
        <f t="shared" si="3"/>
        <v>-7</v>
      </c>
      <c r="J25" s="19">
        <f t="shared" si="4"/>
        <v>0.41830579596118544</v>
      </c>
      <c r="K25" s="19">
        <f t="shared" si="4"/>
        <v>0.58376963350785338</v>
      </c>
      <c r="L25" s="22">
        <f t="shared" si="5"/>
        <v>-0.16546383754666794</v>
      </c>
    </row>
    <row r="26" spans="1:12" x14ac:dyDescent="0.4">
      <c r="A26" s="126" t="s">
        <v>52</v>
      </c>
      <c r="B26" s="33">
        <v>1404</v>
      </c>
      <c r="C26" s="33">
        <v>1266</v>
      </c>
      <c r="D26" s="16">
        <f t="shared" si="0"/>
        <v>1.1090047393364928</v>
      </c>
      <c r="E26" s="125">
        <f t="shared" si="1"/>
        <v>138</v>
      </c>
      <c r="F26" s="33">
        <v>2880</v>
      </c>
      <c r="G26" s="33">
        <v>2880</v>
      </c>
      <c r="H26" s="16">
        <f t="shared" si="2"/>
        <v>1</v>
      </c>
      <c r="I26" s="125">
        <f t="shared" si="3"/>
        <v>0</v>
      </c>
      <c r="J26" s="16">
        <f t="shared" si="4"/>
        <v>0.48749999999999999</v>
      </c>
      <c r="K26" s="16">
        <f t="shared" si="4"/>
        <v>0.43958333333333333</v>
      </c>
      <c r="L26" s="15">
        <f t="shared" si="5"/>
        <v>4.7916666666666663E-2</v>
      </c>
    </row>
    <row r="27" spans="1:12" x14ac:dyDescent="0.4">
      <c r="A27" s="113" t="s">
        <v>71</v>
      </c>
      <c r="B27" s="30">
        <f>SUM(B28:B37)</f>
        <v>10021</v>
      </c>
      <c r="C27" s="30">
        <f>SUM(C28:C37)</f>
        <v>10462</v>
      </c>
      <c r="D27" s="21">
        <f t="shared" si="0"/>
        <v>0.95784744790670995</v>
      </c>
      <c r="E27" s="124">
        <f t="shared" si="1"/>
        <v>-441</v>
      </c>
      <c r="F27" s="30">
        <f>SUM(F28:F37)</f>
        <v>15784</v>
      </c>
      <c r="G27" s="30">
        <f>SUM(G28:G37)</f>
        <v>15915</v>
      </c>
      <c r="H27" s="21">
        <f t="shared" si="2"/>
        <v>0.99176877159912036</v>
      </c>
      <c r="I27" s="124">
        <f t="shared" si="3"/>
        <v>-131</v>
      </c>
      <c r="J27" s="21">
        <f t="shared" si="4"/>
        <v>0.63488342625443484</v>
      </c>
      <c r="K27" s="21">
        <f t="shared" si="4"/>
        <v>0.65736726358781028</v>
      </c>
      <c r="L27" s="20">
        <f t="shared" si="5"/>
        <v>-2.2483837333375445E-2</v>
      </c>
    </row>
    <row r="28" spans="1:12" x14ac:dyDescent="0.4">
      <c r="A28" s="120" t="s">
        <v>55</v>
      </c>
      <c r="B28" s="34">
        <v>1081</v>
      </c>
      <c r="C28" s="34">
        <v>1053</v>
      </c>
      <c r="D28" s="18">
        <f t="shared" si="0"/>
        <v>1.0265906932573599</v>
      </c>
      <c r="E28" s="121">
        <f t="shared" si="1"/>
        <v>28</v>
      </c>
      <c r="F28" s="34">
        <v>1323</v>
      </c>
      <c r="G28" s="34">
        <v>1260</v>
      </c>
      <c r="H28" s="18">
        <f t="shared" si="2"/>
        <v>1.05</v>
      </c>
      <c r="I28" s="121">
        <f t="shared" si="3"/>
        <v>63</v>
      </c>
      <c r="J28" s="18">
        <f t="shared" si="4"/>
        <v>0.81708238851095993</v>
      </c>
      <c r="K28" s="18">
        <f t="shared" si="4"/>
        <v>0.83571428571428574</v>
      </c>
      <c r="L28" s="17">
        <f t="shared" si="5"/>
        <v>-1.8631897203325809E-2</v>
      </c>
    </row>
    <row r="29" spans="1:12" x14ac:dyDescent="0.4">
      <c r="A29" s="122" t="s">
        <v>67</v>
      </c>
      <c r="B29" s="32">
        <v>729</v>
      </c>
      <c r="C29" s="32">
        <v>789</v>
      </c>
      <c r="D29" s="19">
        <f t="shared" si="0"/>
        <v>0.92395437262357416</v>
      </c>
      <c r="E29" s="123">
        <f t="shared" si="1"/>
        <v>-60</v>
      </c>
      <c r="F29" s="32">
        <v>1260</v>
      </c>
      <c r="G29" s="32">
        <v>1260</v>
      </c>
      <c r="H29" s="19">
        <f t="shared" si="2"/>
        <v>1</v>
      </c>
      <c r="I29" s="123">
        <f t="shared" si="3"/>
        <v>0</v>
      </c>
      <c r="J29" s="19">
        <f t="shared" si="4"/>
        <v>0.57857142857142863</v>
      </c>
      <c r="K29" s="19">
        <f t="shared" si="4"/>
        <v>0.62619047619047619</v>
      </c>
      <c r="L29" s="22">
        <f t="shared" si="5"/>
        <v>-4.7619047619047561E-2</v>
      </c>
    </row>
    <row r="30" spans="1:12" x14ac:dyDescent="0.4">
      <c r="A30" s="122" t="s">
        <v>65</v>
      </c>
      <c r="B30" s="32">
        <v>627</v>
      </c>
      <c r="C30" s="32">
        <v>901</v>
      </c>
      <c r="D30" s="19">
        <f t="shared" si="0"/>
        <v>0.69589345172031081</v>
      </c>
      <c r="E30" s="123">
        <f t="shared" si="1"/>
        <v>-274</v>
      </c>
      <c r="F30" s="32">
        <v>1260</v>
      </c>
      <c r="G30" s="32">
        <v>1260</v>
      </c>
      <c r="H30" s="19">
        <f t="shared" si="2"/>
        <v>1</v>
      </c>
      <c r="I30" s="123">
        <f t="shared" si="3"/>
        <v>0</v>
      </c>
      <c r="J30" s="19">
        <f t="shared" si="4"/>
        <v>0.49761904761904763</v>
      </c>
      <c r="K30" s="19">
        <f t="shared" si="4"/>
        <v>0.71507936507936509</v>
      </c>
      <c r="L30" s="22">
        <f t="shared" si="5"/>
        <v>-0.21746031746031746</v>
      </c>
    </row>
    <row r="31" spans="1:12" x14ac:dyDescent="0.4">
      <c r="A31" s="122" t="s">
        <v>49</v>
      </c>
      <c r="B31" s="32">
        <v>2582</v>
      </c>
      <c r="C31" s="32">
        <v>2226</v>
      </c>
      <c r="D31" s="19">
        <f t="shared" si="0"/>
        <v>1.159928122192273</v>
      </c>
      <c r="E31" s="123">
        <f t="shared" si="1"/>
        <v>356</v>
      </c>
      <c r="F31" s="32">
        <v>3913</v>
      </c>
      <c r="G31" s="32">
        <v>3775</v>
      </c>
      <c r="H31" s="19">
        <f t="shared" si="2"/>
        <v>1.0365562913907285</v>
      </c>
      <c r="I31" s="123">
        <f t="shared" si="3"/>
        <v>138</v>
      </c>
      <c r="J31" s="19">
        <f t="shared" si="4"/>
        <v>0.65985177613084589</v>
      </c>
      <c r="K31" s="19">
        <f t="shared" si="4"/>
        <v>0.58966887417218539</v>
      </c>
      <c r="L31" s="22">
        <f t="shared" si="5"/>
        <v>7.0182901958660504E-2</v>
      </c>
    </row>
    <row r="32" spans="1:12" x14ac:dyDescent="0.4">
      <c r="A32" s="122" t="s">
        <v>51</v>
      </c>
      <c r="B32" s="32">
        <v>678</v>
      </c>
      <c r="C32" s="32">
        <v>820</v>
      </c>
      <c r="D32" s="19">
        <f t="shared" si="0"/>
        <v>0.82682926829268288</v>
      </c>
      <c r="E32" s="123">
        <f t="shared" si="1"/>
        <v>-142</v>
      </c>
      <c r="F32" s="32">
        <v>1323</v>
      </c>
      <c r="G32" s="32">
        <v>1260</v>
      </c>
      <c r="H32" s="19">
        <f t="shared" si="2"/>
        <v>1.05</v>
      </c>
      <c r="I32" s="123">
        <f t="shared" si="3"/>
        <v>63</v>
      </c>
      <c r="J32" s="19">
        <f t="shared" si="4"/>
        <v>0.51247165532879824</v>
      </c>
      <c r="K32" s="19">
        <f t="shared" si="4"/>
        <v>0.65079365079365081</v>
      </c>
      <c r="L32" s="22">
        <f t="shared" si="5"/>
        <v>-0.13832199546485258</v>
      </c>
    </row>
    <row r="33" spans="1:12" x14ac:dyDescent="0.4">
      <c r="A33" s="122" t="s">
        <v>50</v>
      </c>
      <c r="B33" s="32">
        <v>794</v>
      </c>
      <c r="C33" s="32">
        <v>967</v>
      </c>
      <c r="D33" s="19">
        <f t="shared" si="0"/>
        <v>0.82109617373319543</v>
      </c>
      <c r="E33" s="123">
        <f t="shared" si="1"/>
        <v>-173</v>
      </c>
      <c r="F33" s="32">
        <v>1251</v>
      </c>
      <c r="G33" s="32">
        <v>1660</v>
      </c>
      <c r="H33" s="19">
        <f t="shared" si="2"/>
        <v>0.7536144578313253</v>
      </c>
      <c r="I33" s="123">
        <f t="shared" si="3"/>
        <v>-409</v>
      </c>
      <c r="J33" s="19">
        <f t="shared" si="4"/>
        <v>0.63469224620303755</v>
      </c>
      <c r="K33" s="19">
        <f t="shared" si="4"/>
        <v>0.58253012048192776</v>
      </c>
      <c r="L33" s="22">
        <f t="shared" si="5"/>
        <v>5.2162125721109787E-2</v>
      </c>
    </row>
    <row r="34" spans="1:12" x14ac:dyDescent="0.4">
      <c r="A34" s="122" t="s">
        <v>90</v>
      </c>
      <c r="B34" s="32">
        <v>955</v>
      </c>
      <c r="C34" s="32">
        <v>961</v>
      </c>
      <c r="D34" s="19">
        <f t="shared" si="0"/>
        <v>0.99375650364203949</v>
      </c>
      <c r="E34" s="123">
        <f t="shared" si="1"/>
        <v>-6</v>
      </c>
      <c r="F34" s="32">
        <v>1660</v>
      </c>
      <c r="G34" s="32">
        <v>1660</v>
      </c>
      <c r="H34" s="19">
        <f t="shared" si="2"/>
        <v>1</v>
      </c>
      <c r="I34" s="123">
        <f t="shared" si="3"/>
        <v>0</v>
      </c>
      <c r="J34" s="19">
        <f t="shared" si="4"/>
        <v>0.57530120481927716</v>
      </c>
      <c r="K34" s="19">
        <f t="shared" si="4"/>
        <v>0.57891566265060246</v>
      </c>
      <c r="L34" s="22">
        <f t="shared" si="5"/>
        <v>-3.6144578313253017E-3</v>
      </c>
    </row>
    <row r="35" spans="1:12" x14ac:dyDescent="0.4">
      <c r="A35" s="122" t="s">
        <v>69</v>
      </c>
      <c r="B35" s="32">
        <v>969</v>
      </c>
      <c r="C35" s="32">
        <v>1100</v>
      </c>
      <c r="D35" s="19">
        <f t="shared" si="0"/>
        <v>0.88090909090909086</v>
      </c>
      <c r="E35" s="123">
        <f t="shared" si="1"/>
        <v>-131</v>
      </c>
      <c r="F35" s="32">
        <v>1260</v>
      </c>
      <c r="G35" s="32">
        <v>1260</v>
      </c>
      <c r="H35" s="19">
        <f t="shared" si="2"/>
        <v>1</v>
      </c>
      <c r="I35" s="123">
        <f t="shared" si="3"/>
        <v>0</v>
      </c>
      <c r="J35" s="19">
        <f t="shared" si="4"/>
        <v>0.76904761904761909</v>
      </c>
      <c r="K35" s="19">
        <f t="shared" si="4"/>
        <v>0.87301587301587302</v>
      </c>
      <c r="L35" s="22">
        <f t="shared" si="5"/>
        <v>-0.10396825396825393</v>
      </c>
    </row>
    <row r="36" spans="1:12" x14ac:dyDescent="0.4">
      <c r="A36" s="122" t="s">
        <v>89</v>
      </c>
      <c r="B36" s="32">
        <v>888</v>
      </c>
      <c r="C36" s="32">
        <v>941</v>
      </c>
      <c r="D36" s="19">
        <f t="shared" si="0"/>
        <v>0.94367693942614239</v>
      </c>
      <c r="E36" s="123">
        <f t="shared" si="1"/>
        <v>-53</v>
      </c>
      <c r="F36" s="32">
        <v>1274</v>
      </c>
      <c r="G36" s="32">
        <v>1260</v>
      </c>
      <c r="H36" s="19">
        <f t="shared" si="2"/>
        <v>1.0111111111111111</v>
      </c>
      <c r="I36" s="123">
        <f t="shared" si="3"/>
        <v>14</v>
      </c>
      <c r="J36" s="19">
        <f t="shared" si="4"/>
        <v>0.69701726844583989</v>
      </c>
      <c r="K36" s="19">
        <f t="shared" si="4"/>
        <v>0.74682539682539684</v>
      </c>
      <c r="L36" s="22">
        <f t="shared" si="5"/>
        <v>-4.9808128379556948E-2</v>
      </c>
    </row>
    <row r="37" spans="1:12" x14ac:dyDescent="0.4">
      <c r="A37" s="122" t="s">
        <v>88</v>
      </c>
      <c r="B37" s="32">
        <v>718</v>
      </c>
      <c r="C37" s="32">
        <v>704</v>
      </c>
      <c r="D37" s="19">
        <f t="shared" si="0"/>
        <v>1.0198863636363635</v>
      </c>
      <c r="E37" s="123">
        <f t="shared" si="1"/>
        <v>14</v>
      </c>
      <c r="F37" s="32">
        <v>1260</v>
      </c>
      <c r="G37" s="32">
        <v>1260</v>
      </c>
      <c r="H37" s="19">
        <f t="shared" si="2"/>
        <v>1</v>
      </c>
      <c r="I37" s="123">
        <f t="shared" si="3"/>
        <v>0</v>
      </c>
      <c r="J37" s="19">
        <f t="shared" si="4"/>
        <v>0.56984126984126982</v>
      </c>
      <c r="K37" s="19">
        <f t="shared" si="4"/>
        <v>0.55873015873015874</v>
      </c>
      <c r="L37" s="22">
        <f t="shared" si="5"/>
        <v>1.1111111111111072E-2</v>
      </c>
    </row>
    <row r="38" spans="1:12" s="117" customFormat="1" x14ac:dyDescent="0.4">
      <c r="A38" s="115" t="s">
        <v>70</v>
      </c>
      <c r="B38" s="27">
        <f>SUM(B39:B45)</f>
        <v>13201</v>
      </c>
      <c r="C38" s="27">
        <f>SUM(C39:C45)</f>
        <v>9869</v>
      </c>
      <c r="D38" s="14">
        <f t="shared" si="0"/>
        <v>1.3376228594589117</v>
      </c>
      <c r="E38" s="116">
        <f t="shared" si="1"/>
        <v>3332</v>
      </c>
      <c r="F38" s="27">
        <f>SUM(F39:F45)</f>
        <v>18546</v>
      </c>
      <c r="G38" s="27">
        <f>SUM(G39:G45)</f>
        <v>16124</v>
      </c>
      <c r="H38" s="14">
        <f t="shared" si="2"/>
        <v>1.1502108657901264</v>
      </c>
      <c r="I38" s="116">
        <f t="shared" si="3"/>
        <v>2422</v>
      </c>
      <c r="J38" s="14">
        <f t="shared" si="4"/>
        <v>0.71179769222473854</v>
      </c>
      <c r="K38" s="14">
        <f t="shared" si="4"/>
        <v>0.61206896551724133</v>
      </c>
      <c r="L38" s="23">
        <f t="shared" si="5"/>
        <v>9.9728726707497217E-2</v>
      </c>
    </row>
    <row r="39" spans="1:12" x14ac:dyDescent="0.4">
      <c r="A39" s="120" t="s">
        <v>57</v>
      </c>
      <c r="B39" s="34">
        <v>8001</v>
      </c>
      <c r="C39" s="34">
        <v>4795</v>
      </c>
      <c r="D39" s="18">
        <f t="shared" si="0"/>
        <v>1.6686131386861314</v>
      </c>
      <c r="E39" s="121">
        <f t="shared" si="1"/>
        <v>3206</v>
      </c>
      <c r="F39" s="34">
        <v>10646</v>
      </c>
      <c r="G39" s="34">
        <v>7560</v>
      </c>
      <c r="H39" s="18">
        <f t="shared" si="2"/>
        <v>1.4082010582010582</v>
      </c>
      <c r="I39" s="121">
        <f t="shared" si="3"/>
        <v>3086</v>
      </c>
      <c r="J39" s="18">
        <f t="shared" si="4"/>
        <v>0.75154987788840877</v>
      </c>
      <c r="K39" s="18">
        <f t="shared" si="4"/>
        <v>0.6342592592592593</v>
      </c>
      <c r="L39" s="17">
        <f t="shared" si="5"/>
        <v>0.11729061862914947</v>
      </c>
    </row>
    <row r="40" spans="1:12" x14ac:dyDescent="0.4">
      <c r="A40" s="122" t="s">
        <v>58</v>
      </c>
      <c r="B40" s="32">
        <v>1845</v>
      </c>
      <c r="C40" s="32">
        <v>2033</v>
      </c>
      <c r="D40" s="19">
        <f t="shared" si="0"/>
        <v>0.90752582390555825</v>
      </c>
      <c r="E40" s="123">
        <f t="shared" si="1"/>
        <v>-188</v>
      </c>
      <c r="F40" s="32">
        <v>2980</v>
      </c>
      <c r="G40" s="32">
        <v>2980</v>
      </c>
      <c r="H40" s="19">
        <f t="shared" si="2"/>
        <v>1</v>
      </c>
      <c r="I40" s="123">
        <f t="shared" si="3"/>
        <v>0</v>
      </c>
      <c r="J40" s="19">
        <f t="shared" si="4"/>
        <v>0.61912751677852351</v>
      </c>
      <c r="K40" s="19">
        <f t="shared" si="4"/>
        <v>0.68221476510067114</v>
      </c>
      <c r="L40" s="22">
        <f t="shared" si="5"/>
        <v>-6.3087248322147627E-2</v>
      </c>
    </row>
    <row r="41" spans="1:12" x14ac:dyDescent="0.4">
      <c r="A41" s="122" t="s">
        <v>68</v>
      </c>
      <c r="B41" s="32">
        <v>1382</v>
      </c>
      <c r="C41" s="32">
        <v>1214</v>
      </c>
      <c r="D41" s="19">
        <f t="shared" si="0"/>
        <v>1.1383855024711698</v>
      </c>
      <c r="E41" s="123">
        <f t="shared" si="1"/>
        <v>168</v>
      </c>
      <c r="F41" s="32">
        <v>1660</v>
      </c>
      <c r="G41" s="32">
        <v>1660</v>
      </c>
      <c r="H41" s="19">
        <f t="shared" si="2"/>
        <v>1</v>
      </c>
      <c r="I41" s="123">
        <f t="shared" si="3"/>
        <v>0</v>
      </c>
      <c r="J41" s="19">
        <f t="shared" si="4"/>
        <v>0.83253012048192776</v>
      </c>
      <c r="K41" s="19">
        <f t="shared" si="4"/>
        <v>0.73132530120481931</v>
      </c>
      <c r="L41" s="22">
        <f t="shared" si="5"/>
        <v>0.10120481927710845</v>
      </c>
    </row>
    <row r="42" spans="1:12" x14ac:dyDescent="0.4">
      <c r="A42" s="122" t="s">
        <v>55</v>
      </c>
      <c r="B42" s="32">
        <v>1973</v>
      </c>
      <c r="C42" s="32">
        <v>1475</v>
      </c>
      <c r="D42" s="19">
        <f t="shared" si="0"/>
        <v>1.3376271186440678</v>
      </c>
      <c r="E42" s="123">
        <f t="shared" si="1"/>
        <v>498</v>
      </c>
      <c r="F42" s="32">
        <v>3260</v>
      </c>
      <c r="G42" s="32">
        <v>3260</v>
      </c>
      <c r="H42" s="19">
        <f t="shared" si="2"/>
        <v>1</v>
      </c>
      <c r="I42" s="123">
        <f t="shared" si="3"/>
        <v>0</v>
      </c>
      <c r="J42" s="19">
        <f t="shared" si="4"/>
        <v>0.60521472392638032</v>
      </c>
      <c r="K42" s="19">
        <f t="shared" si="4"/>
        <v>0.45245398773006135</v>
      </c>
      <c r="L42" s="22">
        <f t="shared" si="5"/>
        <v>0.15276073619631897</v>
      </c>
    </row>
    <row r="43" spans="1:12" x14ac:dyDescent="0.4">
      <c r="A43" s="122" t="s">
        <v>131</v>
      </c>
      <c r="B43" s="32">
        <v>0</v>
      </c>
      <c r="C43" s="32">
        <v>0</v>
      </c>
      <c r="D43" s="19" t="e">
        <f t="shared" si="0"/>
        <v>#DIV/0!</v>
      </c>
      <c r="E43" s="123">
        <f t="shared" si="1"/>
        <v>0</v>
      </c>
      <c r="F43" s="32">
        <v>0</v>
      </c>
      <c r="G43" s="32">
        <v>0</v>
      </c>
      <c r="H43" s="19" t="e">
        <f t="shared" si="2"/>
        <v>#DIV/0!</v>
      </c>
      <c r="I43" s="123">
        <f t="shared" si="3"/>
        <v>0</v>
      </c>
      <c r="J43" s="19" t="e">
        <f t="shared" si="4"/>
        <v>#DIV/0!</v>
      </c>
      <c r="K43" s="19" t="e">
        <f t="shared" si="4"/>
        <v>#DIV/0!</v>
      </c>
      <c r="L43" s="22" t="e">
        <f t="shared" si="5"/>
        <v>#DIV/0!</v>
      </c>
    </row>
    <row r="44" spans="1:12" x14ac:dyDescent="0.4">
      <c r="A44" s="126" t="s">
        <v>87</v>
      </c>
      <c r="B44" s="33">
        <v>0</v>
      </c>
      <c r="C44" s="33">
        <v>0</v>
      </c>
      <c r="D44" s="16" t="e">
        <f t="shared" si="0"/>
        <v>#DIV/0!</v>
      </c>
      <c r="E44" s="125">
        <f t="shared" si="1"/>
        <v>0</v>
      </c>
      <c r="F44" s="33">
        <v>0</v>
      </c>
      <c r="G44" s="33">
        <v>0</v>
      </c>
      <c r="H44" s="16" t="e">
        <f t="shared" si="2"/>
        <v>#DIV/0!</v>
      </c>
      <c r="I44" s="125">
        <f t="shared" si="3"/>
        <v>0</v>
      </c>
      <c r="J44" s="16" t="e">
        <f t="shared" si="4"/>
        <v>#DIV/0!</v>
      </c>
      <c r="K44" s="16" t="e">
        <f t="shared" si="4"/>
        <v>#DIV/0!</v>
      </c>
      <c r="L44" s="15" t="e">
        <f t="shared" si="5"/>
        <v>#DIV/0!</v>
      </c>
    </row>
    <row r="45" spans="1:12" x14ac:dyDescent="0.4">
      <c r="A45" s="127" t="s">
        <v>143</v>
      </c>
      <c r="B45" s="31">
        <v>0</v>
      </c>
      <c r="C45" s="31">
        <v>352</v>
      </c>
      <c r="D45" s="25">
        <f t="shared" si="0"/>
        <v>0</v>
      </c>
      <c r="E45" s="128">
        <f t="shared" si="1"/>
        <v>-352</v>
      </c>
      <c r="F45" s="31">
        <v>0</v>
      </c>
      <c r="G45" s="31">
        <v>664</v>
      </c>
      <c r="H45" s="25">
        <f t="shared" si="2"/>
        <v>0</v>
      </c>
      <c r="I45" s="128">
        <f t="shared" si="3"/>
        <v>-664</v>
      </c>
      <c r="J45" s="25" t="e">
        <f t="shared" si="4"/>
        <v>#DIV/0!</v>
      </c>
      <c r="K45" s="25">
        <f t="shared" si="4"/>
        <v>0.53012048192771088</v>
      </c>
      <c r="L45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workbookViewId="0"/>
  </sheetViews>
  <sheetFormatPr defaultColWidth="15.75" defaultRowHeight="10.5" x14ac:dyDescent="0.4"/>
  <cols>
    <col min="1" max="1" width="15.375" style="112" bestFit="1" customWidth="1"/>
    <col min="2" max="3" width="10.375" style="13" bestFit="1" customWidth="1"/>
    <col min="4" max="4" width="7" style="112" bestFit="1" customWidth="1"/>
    <col min="5" max="5" width="7.625" style="112" bestFit="1" customWidth="1"/>
    <col min="6" max="7" width="10.375" style="13" bestFit="1" customWidth="1"/>
    <col min="8" max="8" width="7" style="112" bestFit="1" customWidth="1"/>
    <col min="9" max="9" width="8.5" style="112" bestFit="1" customWidth="1"/>
    <col min="10" max="11" width="10.375" style="13" bestFit="1" customWidth="1"/>
    <col min="12" max="12" width="7" style="112" bestFit="1" customWidth="1"/>
    <col min="13" max="13" width="9" style="112" bestFit="1" customWidth="1"/>
    <col min="14" max="14" width="6.5" style="112" bestFit="1" customWidth="1"/>
    <col min="15" max="256" width="15.75" style="112"/>
    <col min="257" max="257" width="15.375" style="112" bestFit="1" customWidth="1"/>
    <col min="258" max="259" width="10.375" style="112" bestFit="1" customWidth="1"/>
    <col min="260" max="260" width="7" style="112" bestFit="1" customWidth="1"/>
    <col min="261" max="261" width="7.625" style="112" bestFit="1" customWidth="1"/>
    <col min="262" max="263" width="10.375" style="112" bestFit="1" customWidth="1"/>
    <col min="264" max="264" width="7" style="112" bestFit="1" customWidth="1"/>
    <col min="265" max="265" width="8.5" style="112" bestFit="1" customWidth="1"/>
    <col min="266" max="267" width="10.375" style="112" bestFit="1" customWidth="1"/>
    <col min="268" max="268" width="7" style="112" bestFit="1" customWidth="1"/>
    <col min="269" max="269" width="9" style="112" bestFit="1" customWidth="1"/>
    <col min="270" max="270" width="6.5" style="112" bestFit="1" customWidth="1"/>
    <col min="271" max="512" width="15.75" style="112"/>
    <col min="513" max="513" width="15.375" style="112" bestFit="1" customWidth="1"/>
    <col min="514" max="515" width="10.375" style="112" bestFit="1" customWidth="1"/>
    <col min="516" max="516" width="7" style="112" bestFit="1" customWidth="1"/>
    <col min="517" max="517" width="7.625" style="112" bestFit="1" customWidth="1"/>
    <col min="518" max="519" width="10.375" style="112" bestFit="1" customWidth="1"/>
    <col min="520" max="520" width="7" style="112" bestFit="1" customWidth="1"/>
    <col min="521" max="521" width="8.5" style="112" bestFit="1" customWidth="1"/>
    <col min="522" max="523" width="10.375" style="112" bestFit="1" customWidth="1"/>
    <col min="524" max="524" width="7" style="112" bestFit="1" customWidth="1"/>
    <col min="525" max="525" width="9" style="112" bestFit="1" customWidth="1"/>
    <col min="526" max="526" width="6.5" style="112" bestFit="1" customWidth="1"/>
    <col min="527" max="768" width="15.75" style="112"/>
    <col min="769" max="769" width="15.375" style="112" bestFit="1" customWidth="1"/>
    <col min="770" max="771" width="10.375" style="112" bestFit="1" customWidth="1"/>
    <col min="772" max="772" width="7" style="112" bestFit="1" customWidth="1"/>
    <col min="773" max="773" width="7.625" style="112" bestFit="1" customWidth="1"/>
    <col min="774" max="775" width="10.375" style="112" bestFit="1" customWidth="1"/>
    <col min="776" max="776" width="7" style="112" bestFit="1" customWidth="1"/>
    <col min="777" max="777" width="8.5" style="112" bestFit="1" customWidth="1"/>
    <col min="778" max="779" width="10.375" style="112" bestFit="1" customWidth="1"/>
    <col min="780" max="780" width="7" style="112" bestFit="1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5.375" style="112" bestFit="1" customWidth="1"/>
    <col min="1026" max="1027" width="10.375" style="112" bestFit="1" customWidth="1"/>
    <col min="1028" max="1028" width="7" style="112" bestFit="1" customWidth="1"/>
    <col min="1029" max="1029" width="7.625" style="112" bestFit="1" customWidth="1"/>
    <col min="1030" max="1031" width="10.375" style="112" bestFit="1" customWidth="1"/>
    <col min="1032" max="1032" width="7" style="112" bestFit="1" customWidth="1"/>
    <col min="1033" max="1033" width="8.5" style="112" bestFit="1" customWidth="1"/>
    <col min="1034" max="1035" width="10.375" style="112" bestFit="1" customWidth="1"/>
    <col min="1036" max="1036" width="7" style="112" bestFit="1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5.375" style="112" bestFit="1" customWidth="1"/>
    <col min="1282" max="1283" width="10.375" style="112" bestFit="1" customWidth="1"/>
    <col min="1284" max="1284" width="7" style="112" bestFit="1" customWidth="1"/>
    <col min="1285" max="1285" width="7.625" style="112" bestFit="1" customWidth="1"/>
    <col min="1286" max="1287" width="10.375" style="112" bestFit="1" customWidth="1"/>
    <col min="1288" max="1288" width="7" style="112" bestFit="1" customWidth="1"/>
    <col min="1289" max="1289" width="8.5" style="112" bestFit="1" customWidth="1"/>
    <col min="1290" max="1291" width="10.375" style="112" bestFit="1" customWidth="1"/>
    <col min="1292" max="1292" width="7" style="112" bestFit="1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5.375" style="112" bestFit="1" customWidth="1"/>
    <col min="1538" max="1539" width="10.375" style="112" bestFit="1" customWidth="1"/>
    <col min="1540" max="1540" width="7" style="112" bestFit="1" customWidth="1"/>
    <col min="1541" max="1541" width="7.625" style="112" bestFit="1" customWidth="1"/>
    <col min="1542" max="1543" width="10.375" style="112" bestFit="1" customWidth="1"/>
    <col min="1544" max="1544" width="7" style="112" bestFit="1" customWidth="1"/>
    <col min="1545" max="1545" width="8.5" style="112" bestFit="1" customWidth="1"/>
    <col min="1546" max="1547" width="10.375" style="112" bestFit="1" customWidth="1"/>
    <col min="1548" max="1548" width="7" style="112" bestFit="1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5.375" style="112" bestFit="1" customWidth="1"/>
    <col min="1794" max="1795" width="10.375" style="112" bestFit="1" customWidth="1"/>
    <col min="1796" max="1796" width="7" style="112" bestFit="1" customWidth="1"/>
    <col min="1797" max="1797" width="7.625" style="112" bestFit="1" customWidth="1"/>
    <col min="1798" max="1799" width="10.375" style="112" bestFit="1" customWidth="1"/>
    <col min="1800" max="1800" width="7" style="112" bestFit="1" customWidth="1"/>
    <col min="1801" max="1801" width="8.5" style="112" bestFit="1" customWidth="1"/>
    <col min="1802" max="1803" width="10.375" style="112" bestFit="1" customWidth="1"/>
    <col min="1804" max="1804" width="7" style="112" bestFit="1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5.375" style="112" bestFit="1" customWidth="1"/>
    <col min="2050" max="2051" width="10.375" style="112" bestFit="1" customWidth="1"/>
    <col min="2052" max="2052" width="7" style="112" bestFit="1" customWidth="1"/>
    <col min="2053" max="2053" width="7.625" style="112" bestFit="1" customWidth="1"/>
    <col min="2054" max="2055" width="10.375" style="112" bestFit="1" customWidth="1"/>
    <col min="2056" max="2056" width="7" style="112" bestFit="1" customWidth="1"/>
    <col min="2057" max="2057" width="8.5" style="112" bestFit="1" customWidth="1"/>
    <col min="2058" max="2059" width="10.375" style="112" bestFit="1" customWidth="1"/>
    <col min="2060" max="2060" width="7" style="112" bestFit="1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5.375" style="112" bestFit="1" customWidth="1"/>
    <col min="2306" max="2307" width="10.375" style="112" bestFit="1" customWidth="1"/>
    <col min="2308" max="2308" width="7" style="112" bestFit="1" customWidth="1"/>
    <col min="2309" max="2309" width="7.625" style="112" bestFit="1" customWidth="1"/>
    <col min="2310" max="2311" width="10.375" style="112" bestFit="1" customWidth="1"/>
    <col min="2312" max="2312" width="7" style="112" bestFit="1" customWidth="1"/>
    <col min="2313" max="2313" width="8.5" style="112" bestFit="1" customWidth="1"/>
    <col min="2314" max="2315" width="10.375" style="112" bestFit="1" customWidth="1"/>
    <col min="2316" max="2316" width="7" style="112" bestFit="1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5.375" style="112" bestFit="1" customWidth="1"/>
    <col min="2562" max="2563" width="10.375" style="112" bestFit="1" customWidth="1"/>
    <col min="2564" max="2564" width="7" style="112" bestFit="1" customWidth="1"/>
    <col min="2565" max="2565" width="7.625" style="112" bestFit="1" customWidth="1"/>
    <col min="2566" max="2567" width="10.375" style="112" bestFit="1" customWidth="1"/>
    <col min="2568" max="2568" width="7" style="112" bestFit="1" customWidth="1"/>
    <col min="2569" max="2569" width="8.5" style="112" bestFit="1" customWidth="1"/>
    <col min="2570" max="2571" width="10.375" style="112" bestFit="1" customWidth="1"/>
    <col min="2572" max="2572" width="7" style="112" bestFit="1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5.375" style="112" bestFit="1" customWidth="1"/>
    <col min="2818" max="2819" width="10.375" style="112" bestFit="1" customWidth="1"/>
    <col min="2820" max="2820" width="7" style="112" bestFit="1" customWidth="1"/>
    <col min="2821" max="2821" width="7.625" style="112" bestFit="1" customWidth="1"/>
    <col min="2822" max="2823" width="10.375" style="112" bestFit="1" customWidth="1"/>
    <col min="2824" max="2824" width="7" style="112" bestFit="1" customWidth="1"/>
    <col min="2825" max="2825" width="8.5" style="112" bestFit="1" customWidth="1"/>
    <col min="2826" max="2827" width="10.375" style="112" bestFit="1" customWidth="1"/>
    <col min="2828" max="2828" width="7" style="112" bestFit="1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5.375" style="112" bestFit="1" customWidth="1"/>
    <col min="3074" max="3075" width="10.375" style="112" bestFit="1" customWidth="1"/>
    <col min="3076" max="3076" width="7" style="112" bestFit="1" customWidth="1"/>
    <col min="3077" max="3077" width="7.625" style="112" bestFit="1" customWidth="1"/>
    <col min="3078" max="3079" width="10.375" style="112" bestFit="1" customWidth="1"/>
    <col min="3080" max="3080" width="7" style="112" bestFit="1" customWidth="1"/>
    <col min="3081" max="3081" width="8.5" style="112" bestFit="1" customWidth="1"/>
    <col min="3082" max="3083" width="10.375" style="112" bestFit="1" customWidth="1"/>
    <col min="3084" max="3084" width="7" style="112" bestFit="1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5.375" style="112" bestFit="1" customWidth="1"/>
    <col min="3330" max="3331" width="10.375" style="112" bestFit="1" customWidth="1"/>
    <col min="3332" max="3332" width="7" style="112" bestFit="1" customWidth="1"/>
    <col min="3333" max="3333" width="7.625" style="112" bestFit="1" customWidth="1"/>
    <col min="3334" max="3335" width="10.375" style="112" bestFit="1" customWidth="1"/>
    <col min="3336" max="3336" width="7" style="112" bestFit="1" customWidth="1"/>
    <col min="3337" max="3337" width="8.5" style="112" bestFit="1" customWidth="1"/>
    <col min="3338" max="3339" width="10.375" style="112" bestFit="1" customWidth="1"/>
    <col min="3340" max="3340" width="7" style="112" bestFit="1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5.375" style="112" bestFit="1" customWidth="1"/>
    <col min="3586" max="3587" width="10.375" style="112" bestFit="1" customWidth="1"/>
    <col min="3588" max="3588" width="7" style="112" bestFit="1" customWidth="1"/>
    <col min="3589" max="3589" width="7.625" style="112" bestFit="1" customWidth="1"/>
    <col min="3590" max="3591" width="10.375" style="112" bestFit="1" customWidth="1"/>
    <col min="3592" max="3592" width="7" style="112" bestFit="1" customWidth="1"/>
    <col min="3593" max="3593" width="8.5" style="112" bestFit="1" customWidth="1"/>
    <col min="3594" max="3595" width="10.375" style="112" bestFit="1" customWidth="1"/>
    <col min="3596" max="3596" width="7" style="112" bestFit="1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5.375" style="112" bestFit="1" customWidth="1"/>
    <col min="3842" max="3843" width="10.375" style="112" bestFit="1" customWidth="1"/>
    <col min="3844" max="3844" width="7" style="112" bestFit="1" customWidth="1"/>
    <col min="3845" max="3845" width="7.625" style="112" bestFit="1" customWidth="1"/>
    <col min="3846" max="3847" width="10.375" style="112" bestFit="1" customWidth="1"/>
    <col min="3848" max="3848" width="7" style="112" bestFit="1" customWidth="1"/>
    <col min="3849" max="3849" width="8.5" style="112" bestFit="1" customWidth="1"/>
    <col min="3850" max="3851" width="10.375" style="112" bestFit="1" customWidth="1"/>
    <col min="3852" max="3852" width="7" style="112" bestFit="1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5.375" style="112" bestFit="1" customWidth="1"/>
    <col min="4098" max="4099" width="10.375" style="112" bestFit="1" customWidth="1"/>
    <col min="4100" max="4100" width="7" style="112" bestFit="1" customWidth="1"/>
    <col min="4101" max="4101" width="7.625" style="112" bestFit="1" customWidth="1"/>
    <col min="4102" max="4103" width="10.375" style="112" bestFit="1" customWidth="1"/>
    <col min="4104" max="4104" width="7" style="112" bestFit="1" customWidth="1"/>
    <col min="4105" max="4105" width="8.5" style="112" bestFit="1" customWidth="1"/>
    <col min="4106" max="4107" width="10.375" style="112" bestFit="1" customWidth="1"/>
    <col min="4108" max="4108" width="7" style="112" bestFit="1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5.375" style="112" bestFit="1" customWidth="1"/>
    <col min="4354" max="4355" width="10.375" style="112" bestFit="1" customWidth="1"/>
    <col min="4356" max="4356" width="7" style="112" bestFit="1" customWidth="1"/>
    <col min="4357" max="4357" width="7.625" style="112" bestFit="1" customWidth="1"/>
    <col min="4358" max="4359" width="10.375" style="112" bestFit="1" customWidth="1"/>
    <col min="4360" max="4360" width="7" style="112" bestFit="1" customWidth="1"/>
    <col min="4361" max="4361" width="8.5" style="112" bestFit="1" customWidth="1"/>
    <col min="4362" max="4363" width="10.375" style="112" bestFit="1" customWidth="1"/>
    <col min="4364" max="4364" width="7" style="112" bestFit="1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5.375" style="112" bestFit="1" customWidth="1"/>
    <col min="4610" max="4611" width="10.375" style="112" bestFit="1" customWidth="1"/>
    <col min="4612" max="4612" width="7" style="112" bestFit="1" customWidth="1"/>
    <col min="4613" max="4613" width="7.625" style="112" bestFit="1" customWidth="1"/>
    <col min="4614" max="4615" width="10.375" style="112" bestFit="1" customWidth="1"/>
    <col min="4616" max="4616" width="7" style="112" bestFit="1" customWidth="1"/>
    <col min="4617" max="4617" width="8.5" style="112" bestFit="1" customWidth="1"/>
    <col min="4618" max="4619" width="10.375" style="112" bestFit="1" customWidth="1"/>
    <col min="4620" max="4620" width="7" style="112" bestFit="1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5.375" style="112" bestFit="1" customWidth="1"/>
    <col min="4866" max="4867" width="10.375" style="112" bestFit="1" customWidth="1"/>
    <col min="4868" max="4868" width="7" style="112" bestFit="1" customWidth="1"/>
    <col min="4869" max="4869" width="7.625" style="112" bestFit="1" customWidth="1"/>
    <col min="4870" max="4871" width="10.375" style="112" bestFit="1" customWidth="1"/>
    <col min="4872" max="4872" width="7" style="112" bestFit="1" customWidth="1"/>
    <col min="4873" max="4873" width="8.5" style="112" bestFit="1" customWidth="1"/>
    <col min="4874" max="4875" width="10.375" style="112" bestFit="1" customWidth="1"/>
    <col min="4876" max="4876" width="7" style="112" bestFit="1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5.375" style="112" bestFit="1" customWidth="1"/>
    <col min="5122" max="5123" width="10.375" style="112" bestFit="1" customWidth="1"/>
    <col min="5124" max="5124" width="7" style="112" bestFit="1" customWidth="1"/>
    <col min="5125" max="5125" width="7.625" style="112" bestFit="1" customWidth="1"/>
    <col min="5126" max="5127" width="10.375" style="112" bestFit="1" customWidth="1"/>
    <col min="5128" max="5128" width="7" style="112" bestFit="1" customWidth="1"/>
    <col min="5129" max="5129" width="8.5" style="112" bestFit="1" customWidth="1"/>
    <col min="5130" max="5131" width="10.375" style="112" bestFit="1" customWidth="1"/>
    <col min="5132" max="5132" width="7" style="112" bestFit="1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5.375" style="112" bestFit="1" customWidth="1"/>
    <col min="5378" max="5379" width="10.375" style="112" bestFit="1" customWidth="1"/>
    <col min="5380" max="5380" width="7" style="112" bestFit="1" customWidth="1"/>
    <col min="5381" max="5381" width="7.625" style="112" bestFit="1" customWidth="1"/>
    <col min="5382" max="5383" width="10.375" style="112" bestFit="1" customWidth="1"/>
    <col min="5384" max="5384" width="7" style="112" bestFit="1" customWidth="1"/>
    <col min="5385" max="5385" width="8.5" style="112" bestFit="1" customWidth="1"/>
    <col min="5386" max="5387" width="10.375" style="112" bestFit="1" customWidth="1"/>
    <col min="5388" max="5388" width="7" style="112" bestFit="1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5.375" style="112" bestFit="1" customWidth="1"/>
    <col min="5634" max="5635" width="10.375" style="112" bestFit="1" customWidth="1"/>
    <col min="5636" max="5636" width="7" style="112" bestFit="1" customWidth="1"/>
    <col min="5637" max="5637" width="7.625" style="112" bestFit="1" customWidth="1"/>
    <col min="5638" max="5639" width="10.375" style="112" bestFit="1" customWidth="1"/>
    <col min="5640" max="5640" width="7" style="112" bestFit="1" customWidth="1"/>
    <col min="5641" max="5641" width="8.5" style="112" bestFit="1" customWidth="1"/>
    <col min="5642" max="5643" width="10.375" style="112" bestFit="1" customWidth="1"/>
    <col min="5644" max="5644" width="7" style="112" bestFit="1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5.375" style="112" bestFit="1" customWidth="1"/>
    <col min="5890" max="5891" width="10.375" style="112" bestFit="1" customWidth="1"/>
    <col min="5892" max="5892" width="7" style="112" bestFit="1" customWidth="1"/>
    <col min="5893" max="5893" width="7.625" style="112" bestFit="1" customWidth="1"/>
    <col min="5894" max="5895" width="10.375" style="112" bestFit="1" customWidth="1"/>
    <col min="5896" max="5896" width="7" style="112" bestFit="1" customWidth="1"/>
    <col min="5897" max="5897" width="8.5" style="112" bestFit="1" customWidth="1"/>
    <col min="5898" max="5899" width="10.375" style="112" bestFit="1" customWidth="1"/>
    <col min="5900" max="5900" width="7" style="112" bestFit="1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5.375" style="112" bestFit="1" customWidth="1"/>
    <col min="6146" max="6147" width="10.375" style="112" bestFit="1" customWidth="1"/>
    <col min="6148" max="6148" width="7" style="112" bestFit="1" customWidth="1"/>
    <col min="6149" max="6149" width="7.625" style="112" bestFit="1" customWidth="1"/>
    <col min="6150" max="6151" width="10.375" style="112" bestFit="1" customWidth="1"/>
    <col min="6152" max="6152" width="7" style="112" bestFit="1" customWidth="1"/>
    <col min="6153" max="6153" width="8.5" style="112" bestFit="1" customWidth="1"/>
    <col min="6154" max="6155" width="10.375" style="112" bestFit="1" customWidth="1"/>
    <col min="6156" max="6156" width="7" style="112" bestFit="1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5.375" style="112" bestFit="1" customWidth="1"/>
    <col min="6402" max="6403" width="10.375" style="112" bestFit="1" customWidth="1"/>
    <col min="6404" max="6404" width="7" style="112" bestFit="1" customWidth="1"/>
    <col min="6405" max="6405" width="7.625" style="112" bestFit="1" customWidth="1"/>
    <col min="6406" max="6407" width="10.375" style="112" bestFit="1" customWidth="1"/>
    <col min="6408" max="6408" width="7" style="112" bestFit="1" customWidth="1"/>
    <col min="6409" max="6409" width="8.5" style="112" bestFit="1" customWidth="1"/>
    <col min="6410" max="6411" width="10.375" style="112" bestFit="1" customWidth="1"/>
    <col min="6412" max="6412" width="7" style="112" bestFit="1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5.375" style="112" bestFit="1" customWidth="1"/>
    <col min="6658" max="6659" width="10.375" style="112" bestFit="1" customWidth="1"/>
    <col min="6660" max="6660" width="7" style="112" bestFit="1" customWidth="1"/>
    <col min="6661" max="6661" width="7.625" style="112" bestFit="1" customWidth="1"/>
    <col min="6662" max="6663" width="10.375" style="112" bestFit="1" customWidth="1"/>
    <col min="6664" max="6664" width="7" style="112" bestFit="1" customWidth="1"/>
    <col min="6665" max="6665" width="8.5" style="112" bestFit="1" customWidth="1"/>
    <col min="6666" max="6667" width="10.375" style="112" bestFit="1" customWidth="1"/>
    <col min="6668" max="6668" width="7" style="112" bestFit="1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5.375" style="112" bestFit="1" customWidth="1"/>
    <col min="6914" max="6915" width="10.375" style="112" bestFit="1" customWidth="1"/>
    <col min="6916" max="6916" width="7" style="112" bestFit="1" customWidth="1"/>
    <col min="6917" max="6917" width="7.625" style="112" bestFit="1" customWidth="1"/>
    <col min="6918" max="6919" width="10.375" style="112" bestFit="1" customWidth="1"/>
    <col min="6920" max="6920" width="7" style="112" bestFit="1" customWidth="1"/>
    <col min="6921" max="6921" width="8.5" style="112" bestFit="1" customWidth="1"/>
    <col min="6922" max="6923" width="10.375" style="112" bestFit="1" customWidth="1"/>
    <col min="6924" max="6924" width="7" style="112" bestFit="1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5.375" style="112" bestFit="1" customWidth="1"/>
    <col min="7170" max="7171" width="10.375" style="112" bestFit="1" customWidth="1"/>
    <col min="7172" max="7172" width="7" style="112" bestFit="1" customWidth="1"/>
    <col min="7173" max="7173" width="7.625" style="112" bestFit="1" customWidth="1"/>
    <col min="7174" max="7175" width="10.375" style="112" bestFit="1" customWidth="1"/>
    <col min="7176" max="7176" width="7" style="112" bestFit="1" customWidth="1"/>
    <col min="7177" max="7177" width="8.5" style="112" bestFit="1" customWidth="1"/>
    <col min="7178" max="7179" width="10.375" style="112" bestFit="1" customWidth="1"/>
    <col min="7180" max="7180" width="7" style="112" bestFit="1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5.375" style="112" bestFit="1" customWidth="1"/>
    <col min="7426" max="7427" width="10.375" style="112" bestFit="1" customWidth="1"/>
    <col min="7428" max="7428" width="7" style="112" bestFit="1" customWidth="1"/>
    <col min="7429" max="7429" width="7.625" style="112" bestFit="1" customWidth="1"/>
    <col min="7430" max="7431" width="10.375" style="112" bestFit="1" customWidth="1"/>
    <col min="7432" max="7432" width="7" style="112" bestFit="1" customWidth="1"/>
    <col min="7433" max="7433" width="8.5" style="112" bestFit="1" customWidth="1"/>
    <col min="7434" max="7435" width="10.375" style="112" bestFit="1" customWidth="1"/>
    <col min="7436" max="7436" width="7" style="112" bestFit="1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5.375" style="112" bestFit="1" customWidth="1"/>
    <col min="7682" max="7683" width="10.375" style="112" bestFit="1" customWidth="1"/>
    <col min="7684" max="7684" width="7" style="112" bestFit="1" customWidth="1"/>
    <col min="7685" max="7685" width="7.625" style="112" bestFit="1" customWidth="1"/>
    <col min="7686" max="7687" width="10.375" style="112" bestFit="1" customWidth="1"/>
    <col min="7688" max="7688" width="7" style="112" bestFit="1" customWidth="1"/>
    <col min="7689" max="7689" width="8.5" style="112" bestFit="1" customWidth="1"/>
    <col min="7690" max="7691" width="10.375" style="112" bestFit="1" customWidth="1"/>
    <col min="7692" max="7692" width="7" style="112" bestFit="1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5.375" style="112" bestFit="1" customWidth="1"/>
    <col min="7938" max="7939" width="10.375" style="112" bestFit="1" customWidth="1"/>
    <col min="7940" max="7940" width="7" style="112" bestFit="1" customWidth="1"/>
    <col min="7941" max="7941" width="7.625" style="112" bestFit="1" customWidth="1"/>
    <col min="7942" max="7943" width="10.375" style="112" bestFit="1" customWidth="1"/>
    <col min="7944" max="7944" width="7" style="112" bestFit="1" customWidth="1"/>
    <col min="7945" max="7945" width="8.5" style="112" bestFit="1" customWidth="1"/>
    <col min="7946" max="7947" width="10.375" style="112" bestFit="1" customWidth="1"/>
    <col min="7948" max="7948" width="7" style="112" bestFit="1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5.375" style="112" bestFit="1" customWidth="1"/>
    <col min="8194" max="8195" width="10.375" style="112" bestFit="1" customWidth="1"/>
    <col min="8196" max="8196" width="7" style="112" bestFit="1" customWidth="1"/>
    <col min="8197" max="8197" width="7.625" style="112" bestFit="1" customWidth="1"/>
    <col min="8198" max="8199" width="10.375" style="112" bestFit="1" customWidth="1"/>
    <col min="8200" max="8200" width="7" style="112" bestFit="1" customWidth="1"/>
    <col min="8201" max="8201" width="8.5" style="112" bestFit="1" customWidth="1"/>
    <col min="8202" max="8203" width="10.375" style="112" bestFit="1" customWidth="1"/>
    <col min="8204" max="8204" width="7" style="112" bestFit="1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5.375" style="112" bestFit="1" customWidth="1"/>
    <col min="8450" max="8451" width="10.375" style="112" bestFit="1" customWidth="1"/>
    <col min="8452" max="8452" width="7" style="112" bestFit="1" customWidth="1"/>
    <col min="8453" max="8453" width="7.625" style="112" bestFit="1" customWidth="1"/>
    <col min="8454" max="8455" width="10.375" style="112" bestFit="1" customWidth="1"/>
    <col min="8456" max="8456" width="7" style="112" bestFit="1" customWidth="1"/>
    <col min="8457" max="8457" width="8.5" style="112" bestFit="1" customWidth="1"/>
    <col min="8458" max="8459" width="10.375" style="112" bestFit="1" customWidth="1"/>
    <col min="8460" max="8460" width="7" style="112" bestFit="1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5.375" style="112" bestFit="1" customWidth="1"/>
    <col min="8706" max="8707" width="10.375" style="112" bestFit="1" customWidth="1"/>
    <col min="8708" max="8708" width="7" style="112" bestFit="1" customWidth="1"/>
    <col min="8709" max="8709" width="7.625" style="112" bestFit="1" customWidth="1"/>
    <col min="8710" max="8711" width="10.375" style="112" bestFit="1" customWidth="1"/>
    <col min="8712" max="8712" width="7" style="112" bestFit="1" customWidth="1"/>
    <col min="8713" max="8713" width="8.5" style="112" bestFit="1" customWidth="1"/>
    <col min="8714" max="8715" width="10.375" style="112" bestFit="1" customWidth="1"/>
    <col min="8716" max="8716" width="7" style="112" bestFit="1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5.375" style="112" bestFit="1" customWidth="1"/>
    <col min="8962" max="8963" width="10.375" style="112" bestFit="1" customWidth="1"/>
    <col min="8964" max="8964" width="7" style="112" bestFit="1" customWidth="1"/>
    <col min="8965" max="8965" width="7.625" style="112" bestFit="1" customWidth="1"/>
    <col min="8966" max="8967" width="10.375" style="112" bestFit="1" customWidth="1"/>
    <col min="8968" max="8968" width="7" style="112" bestFit="1" customWidth="1"/>
    <col min="8969" max="8969" width="8.5" style="112" bestFit="1" customWidth="1"/>
    <col min="8970" max="8971" width="10.375" style="112" bestFit="1" customWidth="1"/>
    <col min="8972" max="8972" width="7" style="112" bestFit="1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5.375" style="112" bestFit="1" customWidth="1"/>
    <col min="9218" max="9219" width="10.375" style="112" bestFit="1" customWidth="1"/>
    <col min="9220" max="9220" width="7" style="112" bestFit="1" customWidth="1"/>
    <col min="9221" max="9221" width="7.625" style="112" bestFit="1" customWidth="1"/>
    <col min="9222" max="9223" width="10.375" style="112" bestFit="1" customWidth="1"/>
    <col min="9224" max="9224" width="7" style="112" bestFit="1" customWidth="1"/>
    <col min="9225" max="9225" width="8.5" style="112" bestFit="1" customWidth="1"/>
    <col min="9226" max="9227" width="10.375" style="112" bestFit="1" customWidth="1"/>
    <col min="9228" max="9228" width="7" style="112" bestFit="1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5.375" style="112" bestFit="1" customWidth="1"/>
    <col min="9474" max="9475" width="10.375" style="112" bestFit="1" customWidth="1"/>
    <col min="9476" max="9476" width="7" style="112" bestFit="1" customWidth="1"/>
    <col min="9477" max="9477" width="7.625" style="112" bestFit="1" customWidth="1"/>
    <col min="9478" max="9479" width="10.375" style="112" bestFit="1" customWidth="1"/>
    <col min="9480" max="9480" width="7" style="112" bestFit="1" customWidth="1"/>
    <col min="9481" max="9481" width="8.5" style="112" bestFit="1" customWidth="1"/>
    <col min="9482" max="9483" width="10.375" style="112" bestFit="1" customWidth="1"/>
    <col min="9484" max="9484" width="7" style="112" bestFit="1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5.375" style="112" bestFit="1" customWidth="1"/>
    <col min="9730" max="9731" width="10.375" style="112" bestFit="1" customWidth="1"/>
    <col min="9732" max="9732" width="7" style="112" bestFit="1" customWidth="1"/>
    <col min="9733" max="9733" width="7.625" style="112" bestFit="1" customWidth="1"/>
    <col min="9734" max="9735" width="10.375" style="112" bestFit="1" customWidth="1"/>
    <col min="9736" max="9736" width="7" style="112" bestFit="1" customWidth="1"/>
    <col min="9737" max="9737" width="8.5" style="112" bestFit="1" customWidth="1"/>
    <col min="9738" max="9739" width="10.375" style="112" bestFit="1" customWidth="1"/>
    <col min="9740" max="9740" width="7" style="112" bestFit="1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5.375" style="112" bestFit="1" customWidth="1"/>
    <col min="9986" max="9987" width="10.375" style="112" bestFit="1" customWidth="1"/>
    <col min="9988" max="9988" width="7" style="112" bestFit="1" customWidth="1"/>
    <col min="9989" max="9989" width="7.625" style="112" bestFit="1" customWidth="1"/>
    <col min="9990" max="9991" width="10.375" style="112" bestFit="1" customWidth="1"/>
    <col min="9992" max="9992" width="7" style="112" bestFit="1" customWidth="1"/>
    <col min="9993" max="9993" width="8.5" style="112" bestFit="1" customWidth="1"/>
    <col min="9994" max="9995" width="10.375" style="112" bestFit="1" customWidth="1"/>
    <col min="9996" max="9996" width="7" style="112" bestFit="1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5.375" style="112" bestFit="1" customWidth="1"/>
    <col min="10242" max="10243" width="10.375" style="112" bestFit="1" customWidth="1"/>
    <col min="10244" max="10244" width="7" style="112" bestFit="1" customWidth="1"/>
    <col min="10245" max="10245" width="7.625" style="112" bestFit="1" customWidth="1"/>
    <col min="10246" max="10247" width="10.375" style="112" bestFit="1" customWidth="1"/>
    <col min="10248" max="10248" width="7" style="112" bestFit="1" customWidth="1"/>
    <col min="10249" max="10249" width="8.5" style="112" bestFit="1" customWidth="1"/>
    <col min="10250" max="10251" width="10.375" style="112" bestFit="1" customWidth="1"/>
    <col min="10252" max="10252" width="7" style="112" bestFit="1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5.375" style="112" bestFit="1" customWidth="1"/>
    <col min="10498" max="10499" width="10.375" style="112" bestFit="1" customWidth="1"/>
    <col min="10500" max="10500" width="7" style="112" bestFit="1" customWidth="1"/>
    <col min="10501" max="10501" width="7.625" style="112" bestFit="1" customWidth="1"/>
    <col min="10502" max="10503" width="10.375" style="112" bestFit="1" customWidth="1"/>
    <col min="10504" max="10504" width="7" style="112" bestFit="1" customWidth="1"/>
    <col min="10505" max="10505" width="8.5" style="112" bestFit="1" customWidth="1"/>
    <col min="10506" max="10507" width="10.375" style="112" bestFit="1" customWidth="1"/>
    <col min="10508" max="10508" width="7" style="112" bestFit="1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5.375" style="112" bestFit="1" customWidth="1"/>
    <col min="10754" max="10755" width="10.375" style="112" bestFit="1" customWidth="1"/>
    <col min="10756" max="10756" width="7" style="112" bestFit="1" customWidth="1"/>
    <col min="10757" max="10757" width="7.625" style="112" bestFit="1" customWidth="1"/>
    <col min="10758" max="10759" width="10.375" style="112" bestFit="1" customWidth="1"/>
    <col min="10760" max="10760" width="7" style="112" bestFit="1" customWidth="1"/>
    <col min="10761" max="10761" width="8.5" style="112" bestFit="1" customWidth="1"/>
    <col min="10762" max="10763" width="10.375" style="112" bestFit="1" customWidth="1"/>
    <col min="10764" max="10764" width="7" style="112" bestFit="1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5.375" style="112" bestFit="1" customWidth="1"/>
    <col min="11010" max="11011" width="10.375" style="112" bestFit="1" customWidth="1"/>
    <col min="11012" max="11012" width="7" style="112" bestFit="1" customWidth="1"/>
    <col min="11013" max="11013" width="7.625" style="112" bestFit="1" customWidth="1"/>
    <col min="11014" max="11015" width="10.375" style="112" bestFit="1" customWidth="1"/>
    <col min="11016" max="11016" width="7" style="112" bestFit="1" customWidth="1"/>
    <col min="11017" max="11017" width="8.5" style="112" bestFit="1" customWidth="1"/>
    <col min="11018" max="11019" width="10.375" style="112" bestFit="1" customWidth="1"/>
    <col min="11020" max="11020" width="7" style="112" bestFit="1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5.375" style="112" bestFit="1" customWidth="1"/>
    <col min="11266" max="11267" width="10.375" style="112" bestFit="1" customWidth="1"/>
    <col min="11268" max="11268" width="7" style="112" bestFit="1" customWidth="1"/>
    <col min="11269" max="11269" width="7.625" style="112" bestFit="1" customWidth="1"/>
    <col min="11270" max="11271" width="10.375" style="112" bestFit="1" customWidth="1"/>
    <col min="11272" max="11272" width="7" style="112" bestFit="1" customWidth="1"/>
    <col min="11273" max="11273" width="8.5" style="112" bestFit="1" customWidth="1"/>
    <col min="11274" max="11275" width="10.375" style="112" bestFit="1" customWidth="1"/>
    <col min="11276" max="11276" width="7" style="112" bestFit="1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5.375" style="112" bestFit="1" customWidth="1"/>
    <col min="11522" max="11523" width="10.375" style="112" bestFit="1" customWidth="1"/>
    <col min="11524" max="11524" width="7" style="112" bestFit="1" customWidth="1"/>
    <col min="11525" max="11525" width="7.625" style="112" bestFit="1" customWidth="1"/>
    <col min="11526" max="11527" width="10.375" style="112" bestFit="1" customWidth="1"/>
    <col min="11528" max="11528" width="7" style="112" bestFit="1" customWidth="1"/>
    <col min="11529" max="11529" width="8.5" style="112" bestFit="1" customWidth="1"/>
    <col min="11530" max="11531" width="10.375" style="112" bestFit="1" customWidth="1"/>
    <col min="11532" max="11532" width="7" style="112" bestFit="1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5.375" style="112" bestFit="1" customWidth="1"/>
    <col min="11778" max="11779" width="10.375" style="112" bestFit="1" customWidth="1"/>
    <col min="11780" max="11780" width="7" style="112" bestFit="1" customWidth="1"/>
    <col min="11781" max="11781" width="7.625" style="112" bestFit="1" customWidth="1"/>
    <col min="11782" max="11783" width="10.375" style="112" bestFit="1" customWidth="1"/>
    <col min="11784" max="11784" width="7" style="112" bestFit="1" customWidth="1"/>
    <col min="11785" max="11785" width="8.5" style="112" bestFit="1" customWidth="1"/>
    <col min="11786" max="11787" width="10.375" style="112" bestFit="1" customWidth="1"/>
    <col min="11788" max="11788" width="7" style="112" bestFit="1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5.375" style="112" bestFit="1" customWidth="1"/>
    <col min="12034" max="12035" width="10.375" style="112" bestFit="1" customWidth="1"/>
    <col min="12036" max="12036" width="7" style="112" bestFit="1" customWidth="1"/>
    <col min="12037" max="12037" width="7.625" style="112" bestFit="1" customWidth="1"/>
    <col min="12038" max="12039" width="10.375" style="112" bestFit="1" customWidth="1"/>
    <col min="12040" max="12040" width="7" style="112" bestFit="1" customWidth="1"/>
    <col min="12041" max="12041" width="8.5" style="112" bestFit="1" customWidth="1"/>
    <col min="12042" max="12043" width="10.375" style="112" bestFit="1" customWidth="1"/>
    <col min="12044" max="12044" width="7" style="112" bestFit="1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5.375" style="112" bestFit="1" customWidth="1"/>
    <col min="12290" max="12291" width="10.375" style="112" bestFit="1" customWidth="1"/>
    <col min="12292" max="12292" width="7" style="112" bestFit="1" customWidth="1"/>
    <col min="12293" max="12293" width="7.625" style="112" bestFit="1" customWidth="1"/>
    <col min="12294" max="12295" width="10.375" style="112" bestFit="1" customWidth="1"/>
    <col min="12296" max="12296" width="7" style="112" bestFit="1" customWidth="1"/>
    <col min="12297" max="12297" width="8.5" style="112" bestFit="1" customWidth="1"/>
    <col min="12298" max="12299" width="10.375" style="112" bestFit="1" customWidth="1"/>
    <col min="12300" max="12300" width="7" style="112" bestFit="1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5.375" style="112" bestFit="1" customWidth="1"/>
    <col min="12546" max="12547" width="10.375" style="112" bestFit="1" customWidth="1"/>
    <col min="12548" max="12548" width="7" style="112" bestFit="1" customWidth="1"/>
    <col min="12549" max="12549" width="7.625" style="112" bestFit="1" customWidth="1"/>
    <col min="12550" max="12551" width="10.375" style="112" bestFit="1" customWidth="1"/>
    <col min="12552" max="12552" width="7" style="112" bestFit="1" customWidth="1"/>
    <col min="12553" max="12553" width="8.5" style="112" bestFit="1" customWidth="1"/>
    <col min="12554" max="12555" width="10.375" style="112" bestFit="1" customWidth="1"/>
    <col min="12556" max="12556" width="7" style="112" bestFit="1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5.375" style="112" bestFit="1" customWidth="1"/>
    <col min="12802" max="12803" width="10.375" style="112" bestFit="1" customWidth="1"/>
    <col min="12804" max="12804" width="7" style="112" bestFit="1" customWidth="1"/>
    <col min="12805" max="12805" width="7.625" style="112" bestFit="1" customWidth="1"/>
    <col min="12806" max="12807" width="10.375" style="112" bestFit="1" customWidth="1"/>
    <col min="12808" max="12808" width="7" style="112" bestFit="1" customWidth="1"/>
    <col min="12809" max="12809" width="8.5" style="112" bestFit="1" customWidth="1"/>
    <col min="12810" max="12811" width="10.375" style="112" bestFit="1" customWidth="1"/>
    <col min="12812" max="12812" width="7" style="112" bestFit="1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5.375" style="112" bestFit="1" customWidth="1"/>
    <col min="13058" max="13059" width="10.375" style="112" bestFit="1" customWidth="1"/>
    <col min="13060" max="13060" width="7" style="112" bestFit="1" customWidth="1"/>
    <col min="13061" max="13061" width="7.625" style="112" bestFit="1" customWidth="1"/>
    <col min="13062" max="13063" width="10.375" style="112" bestFit="1" customWidth="1"/>
    <col min="13064" max="13064" width="7" style="112" bestFit="1" customWidth="1"/>
    <col min="13065" max="13065" width="8.5" style="112" bestFit="1" customWidth="1"/>
    <col min="13066" max="13067" width="10.375" style="112" bestFit="1" customWidth="1"/>
    <col min="13068" max="13068" width="7" style="112" bestFit="1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5.375" style="112" bestFit="1" customWidth="1"/>
    <col min="13314" max="13315" width="10.375" style="112" bestFit="1" customWidth="1"/>
    <col min="13316" max="13316" width="7" style="112" bestFit="1" customWidth="1"/>
    <col min="13317" max="13317" width="7.625" style="112" bestFit="1" customWidth="1"/>
    <col min="13318" max="13319" width="10.375" style="112" bestFit="1" customWidth="1"/>
    <col min="13320" max="13320" width="7" style="112" bestFit="1" customWidth="1"/>
    <col min="13321" max="13321" width="8.5" style="112" bestFit="1" customWidth="1"/>
    <col min="13322" max="13323" width="10.375" style="112" bestFit="1" customWidth="1"/>
    <col min="13324" max="13324" width="7" style="112" bestFit="1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5.375" style="112" bestFit="1" customWidth="1"/>
    <col min="13570" max="13571" width="10.375" style="112" bestFit="1" customWidth="1"/>
    <col min="13572" max="13572" width="7" style="112" bestFit="1" customWidth="1"/>
    <col min="13573" max="13573" width="7.625" style="112" bestFit="1" customWidth="1"/>
    <col min="13574" max="13575" width="10.375" style="112" bestFit="1" customWidth="1"/>
    <col min="13576" max="13576" width="7" style="112" bestFit="1" customWidth="1"/>
    <col min="13577" max="13577" width="8.5" style="112" bestFit="1" customWidth="1"/>
    <col min="13578" max="13579" width="10.375" style="112" bestFit="1" customWidth="1"/>
    <col min="13580" max="13580" width="7" style="112" bestFit="1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5.375" style="112" bestFit="1" customWidth="1"/>
    <col min="13826" max="13827" width="10.375" style="112" bestFit="1" customWidth="1"/>
    <col min="13828" max="13828" width="7" style="112" bestFit="1" customWidth="1"/>
    <col min="13829" max="13829" width="7.625" style="112" bestFit="1" customWidth="1"/>
    <col min="13830" max="13831" width="10.375" style="112" bestFit="1" customWidth="1"/>
    <col min="13832" max="13832" width="7" style="112" bestFit="1" customWidth="1"/>
    <col min="13833" max="13833" width="8.5" style="112" bestFit="1" customWidth="1"/>
    <col min="13834" max="13835" width="10.375" style="112" bestFit="1" customWidth="1"/>
    <col min="13836" max="13836" width="7" style="112" bestFit="1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5.375" style="112" bestFit="1" customWidth="1"/>
    <col min="14082" max="14083" width="10.375" style="112" bestFit="1" customWidth="1"/>
    <col min="14084" max="14084" width="7" style="112" bestFit="1" customWidth="1"/>
    <col min="14085" max="14085" width="7.625" style="112" bestFit="1" customWidth="1"/>
    <col min="14086" max="14087" width="10.375" style="112" bestFit="1" customWidth="1"/>
    <col min="14088" max="14088" width="7" style="112" bestFit="1" customWidth="1"/>
    <col min="14089" max="14089" width="8.5" style="112" bestFit="1" customWidth="1"/>
    <col min="14090" max="14091" width="10.375" style="112" bestFit="1" customWidth="1"/>
    <col min="14092" max="14092" width="7" style="112" bestFit="1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5.375" style="112" bestFit="1" customWidth="1"/>
    <col min="14338" max="14339" width="10.375" style="112" bestFit="1" customWidth="1"/>
    <col min="14340" max="14340" width="7" style="112" bestFit="1" customWidth="1"/>
    <col min="14341" max="14341" width="7.625" style="112" bestFit="1" customWidth="1"/>
    <col min="14342" max="14343" width="10.375" style="112" bestFit="1" customWidth="1"/>
    <col min="14344" max="14344" width="7" style="112" bestFit="1" customWidth="1"/>
    <col min="14345" max="14345" width="8.5" style="112" bestFit="1" customWidth="1"/>
    <col min="14346" max="14347" width="10.375" style="112" bestFit="1" customWidth="1"/>
    <col min="14348" max="14348" width="7" style="112" bestFit="1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5.375" style="112" bestFit="1" customWidth="1"/>
    <col min="14594" max="14595" width="10.375" style="112" bestFit="1" customWidth="1"/>
    <col min="14596" max="14596" width="7" style="112" bestFit="1" customWidth="1"/>
    <col min="14597" max="14597" width="7.625" style="112" bestFit="1" customWidth="1"/>
    <col min="14598" max="14599" width="10.375" style="112" bestFit="1" customWidth="1"/>
    <col min="14600" max="14600" width="7" style="112" bestFit="1" customWidth="1"/>
    <col min="14601" max="14601" width="8.5" style="112" bestFit="1" customWidth="1"/>
    <col min="14602" max="14603" width="10.375" style="112" bestFit="1" customWidth="1"/>
    <col min="14604" max="14604" width="7" style="112" bestFit="1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5.375" style="112" bestFit="1" customWidth="1"/>
    <col min="14850" max="14851" width="10.375" style="112" bestFit="1" customWidth="1"/>
    <col min="14852" max="14852" width="7" style="112" bestFit="1" customWidth="1"/>
    <col min="14853" max="14853" width="7.625" style="112" bestFit="1" customWidth="1"/>
    <col min="14854" max="14855" width="10.375" style="112" bestFit="1" customWidth="1"/>
    <col min="14856" max="14856" width="7" style="112" bestFit="1" customWidth="1"/>
    <col min="14857" max="14857" width="8.5" style="112" bestFit="1" customWidth="1"/>
    <col min="14858" max="14859" width="10.375" style="112" bestFit="1" customWidth="1"/>
    <col min="14860" max="14860" width="7" style="112" bestFit="1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5.375" style="112" bestFit="1" customWidth="1"/>
    <col min="15106" max="15107" width="10.375" style="112" bestFit="1" customWidth="1"/>
    <col min="15108" max="15108" width="7" style="112" bestFit="1" customWidth="1"/>
    <col min="15109" max="15109" width="7.625" style="112" bestFit="1" customWidth="1"/>
    <col min="15110" max="15111" width="10.375" style="112" bestFit="1" customWidth="1"/>
    <col min="15112" max="15112" width="7" style="112" bestFit="1" customWidth="1"/>
    <col min="15113" max="15113" width="8.5" style="112" bestFit="1" customWidth="1"/>
    <col min="15114" max="15115" width="10.375" style="112" bestFit="1" customWidth="1"/>
    <col min="15116" max="15116" width="7" style="112" bestFit="1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5.375" style="112" bestFit="1" customWidth="1"/>
    <col min="15362" max="15363" width="10.375" style="112" bestFit="1" customWidth="1"/>
    <col min="15364" max="15364" width="7" style="112" bestFit="1" customWidth="1"/>
    <col min="15365" max="15365" width="7.625" style="112" bestFit="1" customWidth="1"/>
    <col min="15366" max="15367" width="10.375" style="112" bestFit="1" customWidth="1"/>
    <col min="15368" max="15368" width="7" style="112" bestFit="1" customWidth="1"/>
    <col min="15369" max="15369" width="8.5" style="112" bestFit="1" customWidth="1"/>
    <col min="15370" max="15371" width="10.375" style="112" bestFit="1" customWidth="1"/>
    <col min="15372" max="15372" width="7" style="112" bestFit="1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5.375" style="112" bestFit="1" customWidth="1"/>
    <col min="15618" max="15619" width="10.375" style="112" bestFit="1" customWidth="1"/>
    <col min="15620" max="15620" width="7" style="112" bestFit="1" customWidth="1"/>
    <col min="15621" max="15621" width="7.625" style="112" bestFit="1" customWidth="1"/>
    <col min="15622" max="15623" width="10.375" style="112" bestFit="1" customWidth="1"/>
    <col min="15624" max="15624" width="7" style="112" bestFit="1" customWidth="1"/>
    <col min="15625" max="15625" width="8.5" style="112" bestFit="1" customWidth="1"/>
    <col min="15626" max="15627" width="10.375" style="112" bestFit="1" customWidth="1"/>
    <col min="15628" max="15628" width="7" style="112" bestFit="1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5.375" style="112" bestFit="1" customWidth="1"/>
    <col min="15874" max="15875" width="10.375" style="112" bestFit="1" customWidth="1"/>
    <col min="15876" max="15876" width="7" style="112" bestFit="1" customWidth="1"/>
    <col min="15877" max="15877" width="7.625" style="112" bestFit="1" customWidth="1"/>
    <col min="15878" max="15879" width="10.375" style="112" bestFit="1" customWidth="1"/>
    <col min="15880" max="15880" width="7" style="112" bestFit="1" customWidth="1"/>
    <col min="15881" max="15881" width="8.5" style="112" bestFit="1" customWidth="1"/>
    <col min="15882" max="15883" width="10.375" style="112" bestFit="1" customWidth="1"/>
    <col min="15884" max="15884" width="7" style="112" bestFit="1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5.375" style="112" bestFit="1" customWidth="1"/>
    <col min="16130" max="16131" width="10.375" style="112" bestFit="1" customWidth="1"/>
    <col min="16132" max="16132" width="7" style="112" bestFit="1" customWidth="1"/>
    <col min="16133" max="16133" width="7.625" style="112" bestFit="1" customWidth="1"/>
    <col min="16134" max="16135" width="10.375" style="112" bestFit="1" customWidth="1"/>
    <col min="16136" max="16136" width="7" style="112" bestFit="1" customWidth="1"/>
    <col min="16137" max="16137" width="8.5" style="112" bestFit="1" customWidth="1"/>
    <col min="16138" max="16139" width="10.375" style="112" bestFit="1" customWidth="1"/>
    <col min="16140" max="16140" width="7" style="112" bestFit="1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４月(上中旬)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104</v>
      </c>
      <c r="C4" s="144" t="s">
        <v>153</v>
      </c>
      <c r="D4" s="147" t="s">
        <v>61</v>
      </c>
      <c r="E4" s="147"/>
      <c r="F4" s="140" t="str">
        <f>+B4</f>
        <v>(01'4/1～20)</v>
      </c>
      <c r="G4" s="140" t="str">
        <f>+C4</f>
        <v>(00'4/1～20)</v>
      </c>
      <c r="H4" s="147" t="s">
        <v>61</v>
      </c>
      <c r="I4" s="147"/>
      <c r="J4" s="140" t="str">
        <f>+B4</f>
        <v>(01'4/1～20)</v>
      </c>
      <c r="K4" s="140" t="str">
        <f>+C4</f>
        <v>(00'4/1～20)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135</v>
      </c>
      <c r="B6" s="27">
        <f>+B7+B15+B38</f>
        <v>238397</v>
      </c>
      <c r="C6" s="27">
        <f>+C7+C15+C38</f>
        <v>219180</v>
      </c>
      <c r="D6" s="14">
        <f t="shared" ref="D6:D45" si="0">+B6/C6</f>
        <v>1.0876767953280408</v>
      </c>
      <c r="E6" s="116">
        <f t="shared" ref="E6:E45" si="1">+B6-C6</f>
        <v>19217</v>
      </c>
      <c r="F6" s="27">
        <f>+F7+F15+F38</f>
        <v>352672</v>
      </c>
      <c r="G6" s="27">
        <f>+G7+G15+G38</f>
        <v>328844</v>
      </c>
      <c r="H6" s="14">
        <f t="shared" ref="H6:H45" si="2">+F6/G6</f>
        <v>1.0724598897957693</v>
      </c>
      <c r="I6" s="116">
        <f t="shared" ref="I6:I45" si="3">+F6-G6</f>
        <v>23828</v>
      </c>
      <c r="J6" s="14">
        <f t="shared" ref="J6:K45" si="4">+B6/F6</f>
        <v>0.67597370928227929</v>
      </c>
      <c r="K6" s="14">
        <f t="shared" si="4"/>
        <v>0.66651664619089901</v>
      </c>
      <c r="L6" s="23">
        <f t="shared" ref="L6:L45" si="5">+J6-K6</f>
        <v>9.45706309138028E-3</v>
      </c>
    </row>
    <row r="7" spans="1:12" s="117" customFormat="1" x14ac:dyDescent="0.4">
      <c r="A7" s="115" t="s">
        <v>134</v>
      </c>
      <c r="B7" s="27">
        <f>SUM(B8:B14)</f>
        <v>84481</v>
      </c>
      <c r="C7" s="27">
        <f>SUM(C8:C14)</f>
        <v>88947</v>
      </c>
      <c r="D7" s="14">
        <f t="shared" si="0"/>
        <v>0.94979032457530888</v>
      </c>
      <c r="E7" s="116">
        <f t="shared" si="1"/>
        <v>-4466</v>
      </c>
      <c r="F7" s="27">
        <f>SUM(F8:F14)</f>
        <v>120828</v>
      </c>
      <c r="G7" s="27">
        <f>SUM(G8:G14)</f>
        <v>116378</v>
      </c>
      <c r="H7" s="14">
        <f t="shared" si="2"/>
        <v>1.0382374675625978</v>
      </c>
      <c r="I7" s="116">
        <f t="shared" si="3"/>
        <v>4450</v>
      </c>
      <c r="J7" s="14">
        <f t="shared" si="4"/>
        <v>0.69918396398185856</v>
      </c>
      <c r="K7" s="14">
        <f t="shared" si="4"/>
        <v>0.76429393871693962</v>
      </c>
      <c r="L7" s="23">
        <f t="shared" si="5"/>
        <v>-6.5109974735081066E-2</v>
      </c>
    </row>
    <row r="8" spans="1:12" x14ac:dyDescent="0.4">
      <c r="A8" s="120" t="s">
        <v>57</v>
      </c>
      <c r="B8" s="34">
        <v>44436</v>
      </c>
      <c r="C8" s="34">
        <v>47055</v>
      </c>
      <c r="D8" s="18">
        <f t="shared" si="0"/>
        <v>0.94434172776538094</v>
      </c>
      <c r="E8" s="121">
        <f t="shared" si="1"/>
        <v>-2619</v>
      </c>
      <c r="F8" s="34">
        <v>64768</v>
      </c>
      <c r="G8" s="34">
        <v>57138</v>
      </c>
      <c r="H8" s="18">
        <f t="shared" si="2"/>
        <v>1.1335363505898002</v>
      </c>
      <c r="I8" s="121">
        <f t="shared" si="3"/>
        <v>7630</v>
      </c>
      <c r="J8" s="18">
        <f t="shared" si="4"/>
        <v>0.68607954545454541</v>
      </c>
      <c r="K8" s="18">
        <f t="shared" si="4"/>
        <v>0.82353250026252234</v>
      </c>
      <c r="L8" s="17">
        <f t="shared" si="5"/>
        <v>-0.13745295480797692</v>
      </c>
    </row>
    <row r="9" spans="1:12" x14ac:dyDescent="0.4">
      <c r="A9" s="122" t="s">
        <v>58</v>
      </c>
      <c r="B9" s="32">
        <v>8102</v>
      </c>
      <c r="C9" s="32">
        <v>6569</v>
      </c>
      <c r="D9" s="19">
        <f t="shared" si="0"/>
        <v>1.2333688537068046</v>
      </c>
      <c r="E9" s="123">
        <f t="shared" si="1"/>
        <v>1533</v>
      </c>
      <c r="F9" s="32">
        <v>11360</v>
      </c>
      <c r="G9" s="32">
        <v>9400</v>
      </c>
      <c r="H9" s="19">
        <f t="shared" si="2"/>
        <v>1.2085106382978723</v>
      </c>
      <c r="I9" s="123">
        <f t="shared" si="3"/>
        <v>1960</v>
      </c>
      <c r="J9" s="19">
        <f t="shared" si="4"/>
        <v>0.7132042253521127</v>
      </c>
      <c r="K9" s="19">
        <f t="shared" si="4"/>
        <v>0.69882978723404254</v>
      </c>
      <c r="L9" s="22">
        <f t="shared" si="5"/>
        <v>1.4374438118070154E-2</v>
      </c>
    </row>
    <row r="10" spans="1:12" x14ac:dyDescent="0.4">
      <c r="A10" s="122" t="s">
        <v>68</v>
      </c>
      <c r="B10" s="32">
        <v>7695</v>
      </c>
      <c r="C10" s="32">
        <v>10210</v>
      </c>
      <c r="D10" s="19">
        <f t="shared" si="0"/>
        <v>0.75367286973555336</v>
      </c>
      <c r="E10" s="123">
        <f t="shared" si="1"/>
        <v>-2515</v>
      </c>
      <c r="F10" s="32">
        <v>11070</v>
      </c>
      <c r="G10" s="32">
        <v>15250</v>
      </c>
      <c r="H10" s="19">
        <f t="shared" si="2"/>
        <v>0.72590163934426233</v>
      </c>
      <c r="I10" s="123">
        <f t="shared" si="3"/>
        <v>-4180</v>
      </c>
      <c r="J10" s="19">
        <f t="shared" si="4"/>
        <v>0.69512195121951215</v>
      </c>
      <c r="K10" s="19">
        <f t="shared" si="4"/>
        <v>0.66950819672131145</v>
      </c>
      <c r="L10" s="22">
        <f t="shared" si="5"/>
        <v>2.5613754498200692E-2</v>
      </c>
    </row>
    <row r="11" spans="1:12" x14ac:dyDescent="0.4">
      <c r="A11" s="122" t="s">
        <v>55</v>
      </c>
      <c r="B11" s="32">
        <v>10361</v>
      </c>
      <c r="C11" s="32">
        <v>13393</v>
      </c>
      <c r="D11" s="19">
        <f t="shared" si="0"/>
        <v>0.77361308146046437</v>
      </c>
      <c r="E11" s="123">
        <f t="shared" si="1"/>
        <v>-3032</v>
      </c>
      <c r="F11" s="32">
        <v>16200</v>
      </c>
      <c r="G11" s="32">
        <v>17790</v>
      </c>
      <c r="H11" s="19">
        <f t="shared" si="2"/>
        <v>0.91062394603709951</v>
      </c>
      <c r="I11" s="123">
        <f t="shared" si="3"/>
        <v>-1590</v>
      </c>
      <c r="J11" s="19">
        <f t="shared" si="4"/>
        <v>0.63956790123456786</v>
      </c>
      <c r="K11" s="19">
        <f t="shared" si="4"/>
        <v>0.75283867341202926</v>
      </c>
      <c r="L11" s="22">
        <f t="shared" si="5"/>
        <v>-0.1132707721774614</v>
      </c>
    </row>
    <row r="12" spans="1:12" x14ac:dyDescent="0.4">
      <c r="A12" s="122" t="s">
        <v>92</v>
      </c>
      <c r="B12" s="32">
        <v>3191</v>
      </c>
      <c r="C12" s="32">
        <v>9401</v>
      </c>
      <c r="D12" s="19">
        <f t="shared" si="0"/>
        <v>0.33943197532177427</v>
      </c>
      <c r="E12" s="123">
        <f t="shared" si="1"/>
        <v>-6210</v>
      </c>
      <c r="F12" s="32">
        <v>3360</v>
      </c>
      <c r="G12" s="32">
        <v>13800</v>
      </c>
      <c r="H12" s="19">
        <f t="shared" si="2"/>
        <v>0.24347826086956523</v>
      </c>
      <c r="I12" s="123">
        <f t="shared" si="3"/>
        <v>-10440</v>
      </c>
      <c r="J12" s="19">
        <f t="shared" si="4"/>
        <v>0.94970238095238091</v>
      </c>
      <c r="K12" s="19">
        <f t="shared" si="4"/>
        <v>0.68123188405797097</v>
      </c>
      <c r="L12" s="22">
        <f t="shared" si="5"/>
        <v>0.26847049689440994</v>
      </c>
    </row>
    <row r="13" spans="1:12" x14ac:dyDescent="0.4">
      <c r="A13" s="122" t="s">
        <v>56</v>
      </c>
      <c r="B13" s="32">
        <v>10696</v>
      </c>
      <c r="C13" s="32">
        <v>2319</v>
      </c>
      <c r="D13" s="19">
        <f t="shared" si="0"/>
        <v>4.6123329021129793</v>
      </c>
      <c r="E13" s="123">
        <f t="shared" si="1"/>
        <v>8377</v>
      </c>
      <c r="F13" s="32">
        <v>14070</v>
      </c>
      <c r="G13" s="32">
        <v>3000</v>
      </c>
      <c r="H13" s="19">
        <f t="shared" si="2"/>
        <v>4.6900000000000004</v>
      </c>
      <c r="I13" s="123">
        <f t="shared" si="3"/>
        <v>11070</v>
      </c>
      <c r="J13" s="19">
        <f t="shared" si="4"/>
        <v>0.76019900497512438</v>
      </c>
      <c r="K13" s="19">
        <f t="shared" si="4"/>
        <v>0.77300000000000002</v>
      </c>
      <c r="L13" s="22">
        <f t="shared" si="5"/>
        <v>-1.2800995024875639E-2</v>
      </c>
    </row>
    <row r="14" spans="1:12" x14ac:dyDescent="0.4">
      <c r="A14" s="122" t="s">
        <v>93</v>
      </c>
      <c r="B14" s="32">
        <v>0</v>
      </c>
      <c r="C14" s="32">
        <v>0</v>
      </c>
      <c r="D14" s="19" t="e">
        <f t="shared" si="0"/>
        <v>#DIV/0!</v>
      </c>
      <c r="E14" s="123">
        <f t="shared" si="1"/>
        <v>0</v>
      </c>
      <c r="F14" s="32">
        <v>0</v>
      </c>
      <c r="G14" s="32">
        <v>0</v>
      </c>
      <c r="H14" s="19" t="e">
        <f t="shared" si="2"/>
        <v>#DIV/0!</v>
      </c>
      <c r="I14" s="123">
        <f t="shared" si="3"/>
        <v>0</v>
      </c>
      <c r="J14" s="19" t="e">
        <f t="shared" si="4"/>
        <v>#DIV/0!</v>
      </c>
      <c r="K14" s="19" t="e">
        <f t="shared" si="4"/>
        <v>#DIV/0!</v>
      </c>
      <c r="L14" s="22" t="e">
        <f t="shared" si="5"/>
        <v>#DIV/0!</v>
      </c>
    </row>
    <row r="15" spans="1:12" s="117" customFormat="1" x14ac:dyDescent="0.4">
      <c r="A15" s="115" t="s">
        <v>73</v>
      </c>
      <c r="B15" s="27">
        <f>+B16+B27</f>
        <v>128969</v>
      </c>
      <c r="C15" s="27">
        <f>+C16+C27</f>
        <v>113068</v>
      </c>
      <c r="D15" s="14">
        <f t="shared" si="0"/>
        <v>1.1406321859412034</v>
      </c>
      <c r="E15" s="116">
        <f t="shared" si="1"/>
        <v>15901</v>
      </c>
      <c r="F15" s="27">
        <f>+F16+F27</f>
        <v>194918</v>
      </c>
      <c r="G15" s="27">
        <f>+G16+G27</f>
        <v>180212</v>
      </c>
      <c r="H15" s="14">
        <f t="shared" si="2"/>
        <v>1.0816038887532462</v>
      </c>
      <c r="I15" s="116">
        <f t="shared" si="3"/>
        <v>14706</v>
      </c>
      <c r="J15" s="14">
        <f t="shared" si="4"/>
        <v>0.66165772273468848</v>
      </c>
      <c r="K15" s="14">
        <f t="shared" si="4"/>
        <v>0.62741659822875284</v>
      </c>
      <c r="L15" s="23">
        <f t="shared" si="5"/>
        <v>3.4241124505935638E-2</v>
      </c>
    </row>
    <row r="16" spans="1:12" x14ac:dyDescent="0.4">
      <c r="A16" s="129" t="s">
        <v>72</v>
      </c>
      <c r="B16" s="29">
        <f>SUM(B17:B26)</f>
        <v>107919</v>
      </c>
      <c r="C16" s="29">
        <f>SUM(C17:C26)</f>
        <v>93470</v>
      </c>
      <c r="D16" s="18">
        <f t="shared" si="0"/>
        <v>1.1545843586177382</v>
      </c>
      <c r="E16" s="121">
        <f t="shared" si="1"/>
        <v>14449</v>
      </c>
      <c r="F16" s="29">
        <f>SUM(F17:F26)</f>
        <v>163467</v>
      </c>
      <c r="G16" s="29">
        <f>SUM(G17:G26)</f>
        <v>148386</v>
      </c>
      <c r="H16" s="18">
        <f t="shared" si="2"/>
        <v>1.1016335772916583</v>
      </c>
      <c r="I16" s="121">
        <f t="shared" si="3"/>
        <v>15081</v>
      </c>
      <c r="J16" s="18">
        <f t="shared" si="4"/>
        <v>0.66018829488520614</v>
      </c>
      <c r="K16" s="18">
        <f t="shared" si="4"/>
        <v>0.62991117760435622</v>
      </c>
      <c r="L16" s="17">
        <f t="shared" si="5"/>
        <v>3.0277117280849919E-2</v>
      </c>
    </row>
    <row r="17" spans="1:12" x14ac:dyDescent="0.4">
      <c r="A17" s="122" t="s">
        <v>57</v>
      </c>
      <c r="B17" s="32">
        <v>45658</v>
      </c>
      <c r="C17" s="32">
        <v>35473</v>
      </c>
      <c r="D17" s="19">
        <f t="shared" si="0"/>
        <v>1.2871197812420714</v>
      </c>
      <c r="E17" s="123">
        <f t="shared" si="1"/>
        <v>10185</v>
      </c>
      <c r="F17" s="32">
        <v>68696</v>
      </c>
      <c r="G17" s="32">
        <v>53658</v>
      </c>
      <c r="H17" s="19">
        <f t="shared" si="2"/>
        <v>1.2802564389280255</v>
      </c>
      <c r="I17" s="123">
        <f t="shared" si="3"/>
        <v>15038</v>
      </c>
      <c r="J17" s="19">
        <f t="shared" si="4"/>
        <v>0.66463840689414233</v>
      </c>
      <c r="K17" s="19">
        <f t="shared" si="4"/>
        <v>0.66109433821610941</v>
      </c>
      <c r="L17" s="22">
        <f t="shared" si="5"/>
        <v>3.5440686780329189E-3</v>
      </c>
    </row>
    <row r="18" spans="1:12" x14ac:dyDescent="0.4">
      <c r="A18" s="122" t="s">
        <v>133</v>
      </c>
      <c r="B18" s="32">
        <v>7855</v>
      </c>
      <c r="C18" s="32">
        <v>8140</v>
      </c>
      <c r="D18" s="19">
        <f t="shared" si="0"/>
        <v>0.96498771498771496</v>
      </c>
      <c r="E18" s="123">
        <f t="shared" si="1"/>
        <v>-285</v>
      </c>
      <c r="F18" s="32">
        <v>10720</v>
      </c>
      <c r="G18" s="32">
        <v>10720</v>
      </c>
      <c r="H18" s="19">
        <f t="shared" si="2"/>
        <v>1</v>
      </c>
      <c r="I18" s="123">
        <f t="shared" si="3"/>
        <v>0</v>
      </c>
      <c r="J18" s="19">
        <f t="shared" si="4"/>
        <v>0.73274253731343286</v>
      </c>
      <c r="K18" s="19">
        <f t="shared" si="4"/>
        <v>0.75932835820895528</v>
      </c>
      <c r="L18" s="22">
        <f t="shared" si="5"/>
        <v>-2.6585820895522416E-2</v>
      </c>
    </row>
    <row r="19" spans="1:12" x14ac:dyDescent="0.4">
      <c r="A19" s="122" t="s">
        <v>132</v>
      </c>
      <c r="B19" s="32">
        <v>14012</v>
      </c>
      <c r="C19" s="32">
        <v>13563</v>
      </c>
      <c r="D19" s="19">
        <f t="shared" si="0"/>
        <v>1.0331047703310476</v>
      </c>
      <c r="E19" s="123">
        <f t="shared" si="1"/>
        <v>449</v>
      </c>
      <c r="F19" s="32">
        <v>17446</v>
      </c>
      <c r="G19" s="32">
        <v>17280</v>
      </c>
      <c r="H19" s="19">
        <f t="shared" si="2"/>
        <v>1.0096064814814816</v>
      </c>
      <c r="I19" s="123">
        <f t="shared" si="3"/>
        <v>166</v>
      </c>
      <c r="J19" s="19">
        <f t="shared" si="4"/>
        <v>0.80316404906568839</v>
      </c>
      <c r="K19" s="19">
        <f t="shared" si="4"/>
        <v>0.78489583333333335</v>
      </c>
      <c r="L19" s="22">
        <f t="shared" si="5"/>
        <v>1.8268215732355042E-2</v>
      </c>
    </row>
    <row r="20" spans="1:12" x14ac:dyDescent="0.4">
      <c r="A20" s="122" t="s">
        <v>55</v>
      </c>
      <c r="B20" s="32">
        <v>15316</v>
      </c>
      <c r="C20" s="32">
        <v>14413</v>
      </c>
      <c r="D20" s="19">
        <f t="shared" si="0"/>
        <v>1.0626517727051967</v>
      </c>
      <c r="E20" s="123">
        <f t="shared" si="1"/>
        <v>903</v>
      </c>
      <c r="F20" s="32">
        <v>28800</v>
      </c>
      <c r="G20" s="32">
        <v>28794</v>
      </c>
      <c r="H20" s="19">
        <f t="shared" si="2"/>
        <v>1.0002083767451553</v>
      </c>
      <c r="I20" s="123">
        <f t="shared" si="3"/>
        <v>6</v>
      </c>
      <c r="J20" s="19">
        <f t="shared" si="4"/>
        <v>0.53180555555555553</v>
      </c>
      <c r="K20" s="19">
        <f t="shared" si="4"/>
        <v>0.50055567132041401</v>
      </c>
      <c r="L20" s="22">
        <f t="shared" si="5"/>
        <v>3.1249884235141523E-2</v>
      </c>
    </row>
    <row r="21" spans="1:12" x14ac:dyDescent="0.4">
      <c r="A21" s="122" t="s">
        <v>92</v>
      </c>
      <c r="B21" s="32">
        <v>0</v>
      </c>
      <c r="C21" s="32">
        <v>0</v>
      </c>
      <c r="D21" s="19" t="e">
        <f t="shared" si="0"/>
        <v>#DIV/0!</v>
      </c>
      <c r="E21" s="123">
        <f t="shared" si="1"/>
        <v>0</v>
      </c>
      <c r="F21" s="32">
        <v>0</v>
      </c>
      <c r="G21" s="32">
        <v>0</v>
      </c>
      <c r="H21" s="19" t="e">
        <f t="shared" si="2"/>
        <v>#DIV/0!</v>
      </c>
      <c r="I21" s="123">
        <f t="shared" si="3"/>
        <v>0</v>
      </c>
      <c r="J21" s="19" t="e">
        <f t="shared" si="4"/>
        <v>#DIV/0!</v>
      </c>
      <c r="K21" s="19" t="e">
        <f t="shared" si="4"/>
        <v>#DIV/0!</v>
      </c>
      <c r="L21" s="22" t="e">
        <f t="shared" si="5"/>
        <v>#DIV/0!</v>
      </c>
    </row>
    <row r="22" spans="1:12" x14ac:dyDescent="0.4">
      <c r="A22" s="122" t="s">
        <v>56</v>
      </c>
      <c r="B22" s="32">
        <v>10507</v>
      </c>
      <c r="C22" s="32">
        <v>9260</v>
      </c>
      <c r="D22" s="19">
        <f t="shared" si="0"/>
        <v>1.1346652267818575</v>
      </c>
      <c r="E22" s="123">
        <f t="shared" si="1"/>
        <v>1247</v>
      </c>
      <c r="F22" s="32">
        <v>14040</v>
      </c>
      <c r="G22" s="32">
        <v>14094</v>
      </c>
      <c r="H22" s="19">
        <f t="shared" si="2"/>
        <v>0.99616858237547889</v>
      </c>
      <c r="I22" s="123">
        <f t="shared" si="3"/>
        <v>-54</v>
      </c>
      <c r="J22" s="19">
        <f t="shared" si="4"/>
        <v>0.74836182336182333</v>
      </c>
      <c r="K22" s="19">
        <f t="shared" si="4"/>
        <v>0.65701717042713215</v>
      </c>
      <c r="L22" s="22">
        <f t="shared" si="5"/>
        <v>9.1344652934691184E-2</v>
      </c>
    </row>
    <row r="23" spans="1:12" x14ac:dyDescent="0.4">
      <c r="A23" s="122" t="s">
        <v>54</v>
      </c>
      <c r="B23" s="32">
        <v>4462</v>
      </c>
      <c r="C23" s="32">
        <v>3741</v>
      </c>
      <c r="D23" s="19">
        <f t="shared" si="0"/>
        <v>1.1927292167869554</v>
      </c>
      <c r="E23" s="123">
        <f t="shared" si="1"/>
        <v>721</v>
      </c>
      <c r="F23" s="32">
        <v>5760</v>
      </c>
      <c r="G23" s="32">
        <v>5760</v>
      </c>
      <c r="H23" s="19">
        <f t="shared" si="2"/>
        <v>1</v>
      </c>
      <c r="I23" s="123">
        <f t="shared" si="3"/>
        <v>0</v>
      </c>
      <c r="J23" s="19">
        <f t="shared" si="4"/>
        <v>0.77465277777777775</v>
      </c>
      <c r="K23" s="19">
        <f t="shared" si="4"/>
        <v>0.64947916666666672</v>
      </c>
      <c r="L23" s="22">
        <f t="shared" si="5"/>
        <v>0.12517361111111103</v>
      </c>
    </row>
    <row r="24" spans="1:12" x14ac:dyDescent="0.4">
      <c r="A24" s="122" t="s">
        <v>91</v>
      </c>
      <c r="B24" s="32">
        <v>2951</v>
      </c>
      <c r="C24" s="32">
        <v>2510</v>
      </c>
      <c r="D24" s="19">
        <f t="shared" si="0"/>
        <v>1.1756972111553785</v>
      </c>
      <c r="E24" s="123">
        <f t="shared" si="1"/>
        <v>441</v>
      </c>
      <c r="F24" s="32">
        <v>4612</v>
      </c>
      <c r="G24" s="32">
        <v>4680</v>
      </c>
      <c r="H24" s="19">
        <f t="shared" si="2"/>
        <v>0.98547008547008552</v>
      </c>
      <c r="I24" s="123">
        <f t="shared" si="3"/>
        <v>-68</v>
      </c>
      <c r="J24" s="19">
        <f t="shared" si="4"/>
        <v>0.63985255854293144</v>
      </c>
      <c r="K24" s="19">
        <f t="shared" si="4"/>
        <v>0.53632478632478631</v>
      </c>
      <c r="L24" s="22">
        <f t="shared" si="5"/>
        <v>0.10352777221814513</v>
      </c>
    </row>
    <row r="25" spans="1:12" x14ac:dyDescent="0.4">
      <c r="A25" s="122" t="s">
        <v>53</v>
      </c>
      <c r="B25" s="32">
        <v>4347</v>
      </c>
      <c r="C25" s="32">
        <v>4140</v>
      </c>
      <c r="D25" s="19">
        <f t="shared" si="0"/>
        <v>1.05</v>
      </c>
      <c r="E25" s="123">
        <f t="shared" si="1"/>
        <v>207</v>
      </c>
      <c r="F25" s="32">
        <v>7633</v>
      </c>
      <c r="G25" s="32">
        <v>7640</v>
      </c>
      <c r="H25" s="19">
        <f t="shared" si="2"/>
        <v>0.99908376963350787</v>
      </c>
      <c r="I25" s="123">
        <f t="shared" si="3"/>
        <v>-7</v>
      </c>
      <c r="J25" s="19">
        <f t="shared" si="4"/>
        <v>0.56950085156557051</v>
      </c>
      <c r="K25" s="19">
        <f t="shared" si="4"/>
        <v>0.54188481675392675</v>
      </c>
      <c r="L25" s="22">
        <f t="shared" si="5"/>
        <v>2.7616034811643764E-2</v>
      </c>
    </row>
    <row r="26" spans="1:12" x14ac:dyDescent="0.4">
      <c r="A26" s="126" t="s">
        <v>52</v>
      </c>
      <c r="B26" s="33">
        <v>2811</v>
      </c>
      <c r="C26" s="33">
        <v>2230</v>
      </c>
      <c r="D26" s="16">
        <f t="shared" si="0"/>
        <v>1.2605381165919283</v>
      </c>
      <c r="E26" s="125">
        <f t="shared" si="1"/>
        <v>581</v>
      </c>
      <c r="F26" s="33">
        <v>5760</v>
      </c>
      <c r="G26" s="33">
        <v>5760</v>
      </c>
      <c r="H26" s="16">
        <f t="shared" si="2"/>
        <v>1</v>
      </c>
      <c r="I26" s="125">
        <f t="shared" si="3"/>
        <v>0</v>
      </c>
      <c r="J26" s="16">
        <f t="shared" si="4"/>
        <v>0.48802083333333335</v>
      </c>
      <c r="K26" s="16">
        <f t="shared" si="4"/>
        <v>0.38715277777777779</v>
      </c>
      <c r="L26" s="15">
        <f t="shared" si="5"/>
        <v>0.10086805555555556</v>
      </c>
    </row>
    <row r="27" spans="1:12" x14ac:dyDescent="0.4">
      <c r="A27" s="113" t="s">
        <v>71</v>
      </c>
      <c r="B27" s="30">
        <f>SUM(B28:B37)</f>
        <v>21050</v>
      </c>
      <c r="C27" s="30">
        <f>SUM(C28:C37)</f>
        <v>19598</v>
      </c>
      <c r="D27" s="21">
        <f t="shared" si="0"/>
        <v>1.0740891927747729</v>
      </c>
      <c r="E27" s="124">
        <f t="shared" si="1"/>
        <v>1452</v>
      </c>
      <c r="F27" s="30">
        <f>SUM(F28:F37)</f>
        <v>31451</v>
      </c>
      <c r="G27" s="30">
        <f>SUM(G28:G37)</f>
        <v>31826</v>
      </c>
      <c r="H27" s="21">
        <f t="shared" si="2"/>
        <v>0.98821718092125932</v>
      </c>
      <c r="I27" s="124">
        <f t="shared" si="3"/>
        <v>-375</v>
      </c>
      <c r="J27" s="21">
        <f t="shared" si="4"/>
        <v>0.6692950939556771</v>
      </c>
      <c r="K27" s="21">
        <f t="shared" si="4"/>
        <v>0.61578583548042476</v>
      </c>
      <c r="L27" s="20">
        <f t="shared" si="5"/>
        <v>5.3509258475252341E-2</v>
      </c>
    </row>
    <row r="28" spans="1:12" x14ac:dyDescent="0.4">
      <c r="A28" s="120" t="s">
        <v>55</v>
      </c>
      <c r="B28" s="34">
        <v>1978</v>
      </c>
      <c r="C28" s="34">
        <v>1979</v>
      </c>
      <c r="D28" s="18">
        <f t="shared" si="0"/>
        <v>0.99949469429004545</v>
      </c>
      <c r="E28" s="121">
        <f t="shared" si="1"/>
        <v>-1</v>
      </c>
      <c r="F28" s="34">
        <v>2653</v>
      </c>
      <c r="G28" s="34">
        <v>2520</v>
      </c>
      <c r="H28" s="18">
        <f t="shared" si="2"/>
        <v>1.0527777777777778</v>
      </c>
      <c r="I28" s="121">
        <f t="shared" si="3"/>
        <v>133</v>
      </c>
      <c r="J28" s="18">
        <f t="shared" si="4"/>
        <v>0.7455710516396532</v>
      </c>
      <c r="K28" s="18">
        <f t="shared" si="4"/>
        <v>0.7853174603174603</v>
      </c>
      <c r="L28" s="17">
        <f t="shared" si="5"/>
        <v>-3.9746408677807099E-2</v>
      </c>
    </row>
    <row r="29" spans="1:12" x14ac:dyDescent="0.4">
      <c r="A29" s="122" t="s">
        <v>67</v>
      </c>
      <c r="B29" s="32">
        <v>1380</v>
      </c>
      <c r="C29" s="32">
        <v>1313</v>
      </c>
      <c r="D29" s="19">
        <f t="shared" si="0"/>
        <v>1.051028179741051</v>
      </c>
      <c r="E29" s="123">
        <f t="shared" si="1"/>
        <v>67</v>
      </c>
      <c r="F29" s="32">
        <v>2520</v>
      </c>
      <c r="G29" s="32">
        <v>2520</v>
      </c>
      <c r="H29" s="19">
        <f t="shared" si="2"/>
        <v>1</v>
      </c>
      <c r="I29" s="123">
        <f t="shared" si="3"/>
        <v>0</v>
      </c>
      <c r="J29" s="19">
        <f t="shared" si="4"/>
        <v>0.54761904761904767</v>
      </c>
      <c r="K29" s="19">
        <f t="shared" si="4"/>
        <v>0.52103174603174607</v>
      </c>
      <c r="L29" s="22">
        <f t="shared" si="5"/>
        <v>2.6587301587301604E-2</v>
      </c>
    </row>
    <row r="30" spans="1:12" x14ac:dyDescent="0.4">
      <c r="A30" s="122" t="s">
        <v>65</v>
      </c>
      <c r="B30" s="32">
        <v>1562</v>
      </c>
      <c r="C30" s="32">
        <v>1708</v>
      </c>
      <c r="D30" s="19">
        <f t="shared" si="0"/>
        <v>0.91451990632318503</v>
      </c>
      <c r="E30" s="123">
        <f t="shared" si="1"/>
        <v>-146</v>
      </c>
      <c r="F30" s="32">
        <v>2520</v>
      </c>
      <c r="G30" s="32">
        <v>2520</v>
      </c>
      <c r="H30" s="19">
        <f t="shared" si="2"/>
        <v>1</v>
      </c>
      <c r="I30" s="123">
        <f t="shared" si="3"/>
        <v>0</v>
      </c>
      <c r="J30" s="19">
        <f t="shared" si="4"/>
        <v>0.61984126984126986</v>
      </c>
      <c r="K30" s="19">
        <f t="shared" si="4"/>
        <v>0.67777777777777781</v>
      </c>
      <c r="L30" s="22">
        <f t="shared" si="5"/>
        <v>-5.7936507936507953E-2</v>
      </c>
    </row>
    <row r="31" spans="1:12" x14ac:dyDescent="0.4">
      <c r="A31" s="122" t="s">
        <v>49</v>
      </c>
      <c r="B31" s="32">
        <v>5181</v>
      </c>
      <c r="C31" s="32">
        <v>4032</v>
      </c>
      <c r="D31" s="19">
        <f t="shared" si="0"/>
        <v>1.2849702380952381</v>
      </c>
      <c r="E31" s="123">
        <f t="shared" si="1"/>
        <v>1149</v>
      </c>
      <c r="F31" s="32">
        <v>7700</v>
      </c>
      <c r="G31" s="32">
        <v>7555</v>
      </c>
      <c r="H31" s="19">
        <f t="shared" si="2"/>
        <v>1.0191925876902714</v>
      </c>
      <c r="I31" s="123">
        <f t="shared" si="3"/>
        <v>145</v>
      </c>
      <c r="J31" s="19">
        <f t="shared" si="4"/>
        <v>0.67285714285714282</v>
      </c>
      <c r="K31" s="19">
        <f t="shared" si="4"/>
        <v>0.53368630046326937</v>
      </c>
      <c r="L31" s="22">
        <f t="shared" si="5"/>
        <v>0.13917084239387345</v>
      </c>
    </row>
    <row r="32" spans="1:12" x14ac:dyDescent="0.4">
      <c r="A32" s="122" t="s">
        <v>51</v>
      </c>
      <c r="B32" s="32">
        <v>1316</v>
      </c>
      <c r="C32" s="32">
        <v>1312</v>
      </c>
      <c r="D32" s="19">
        <f t="shared" si="0"/>
        <v>1.0030487804878048</v>
      </c>
      <c r="E32" s="123">
        <f t="shared" si="1"/>
        <v>4</v>
      </c>
      <c r="F32" s="32">
        <v>2653</v>
      </c>
      <c r="G32" s="32">
        <v>2520</v>
      </c>
      <c r="H32" s="19">
        <f t="shared" si="2"/>
        <v>1.0527777777777778</v>
      </c>
      <c r="I32" s="123">
        <f t="shared" si="3"/>
        <v>133</v>
      </c>
      <c r="J32" s="19">
        <f t="shared" si="4"/>
        <v>0.49604221635883905</v>
      </c>
      <c r="K32" s="19">
        <f t="shared" si="4"/>
        <v>0.52063492063492067</v>
      </c>
      <c r="L32" s="22">
        <f t="shared" si="5"/>
        <v>-2.4592704276081623E-2</v>
      </c>
    </row>
    <row r="33" spans="1:12" x14ac:dyDescent="0.4">
      <c r="A33" s="122" t="s">
        <v>50</v>
      </c>
      <c r="B33" s="32">
        <v>1743</v>
      </c>
      <c r="C33" s="32">
        <v>1679</v>
      </c>
      <c r="D33" s="19">
        <f t="shared" si="0"/>
        <v>1.038117927337701</v>
      </c>
      <c r="E33" s="123">
        <f t="shared" si="1"/>
        <v>64</v>
      </c>
      <c r="F33" s="32">
        <v>2511</v>
      </c>
      <c r="G33" s="32">
        <v>3311</v>
      </c>
      <c r="H33" s="19">
        <f t="shared" si="2"/>
        <v>0.75838115372999093</v>
      </c>
      <c r="I33" s="123">
        <f t="shared" si="3"/>
        <v>-800</v>
      </c>
      <c r="J33" s="19">
        <f t="shared" si="4"/>
        <v>0.69414575866188766</v>
      </c>
      <c r="K33" s="19">
        <f t="shared" si="4"/>
        <v>0.50709755360918152</v>
      </c>
      <c r="L33" s="22">
        <f t="shared" si="5"/>
        <v>0.18704820505270614</v>
      </c>
    </row>
    <row r="34" spans="1:12" x14ac:dyDescent="0.4">
      <c r="A34" s="122" t="s">
        <v>90</v>
      </c>
      <c r="B34" s="32">
        <v>2209</v>
      </c>
      <c r="C34" s="32">
        <v>1882</v>
      </c>
      <c r="D34" s="19">
        <f t="shared" si="0"/>
        <v>1.1737513283740701</v>
      </c>
      <c r="E34" s="123">
        <f t="shared" si="1"/>
        <v>327</v>
      </c>
      <c r="F34" s="32">
        <v>3320</v>
      </c>
      <c r="G34" s="32">
        <v>3320</v>
      </c>
      <c r="H34" s="19">
        <f t="shared" si="2"/>
        <v>1</v>
      </c>
      <c r="I34" s="123">
        <f t="shared" si="3"/>
        <v>0</v>
      </c>
      <c r="J34" s="19">
        <f t="shared" si="4"/>
        <v>0.6653614457831325</v>
      </c>
      <c r="K34" s="19">
        <f t="shared" si="4"/>
        <v>0.56686746987951808</v>
      </c>
      <c r="L34" s="22">
        <f t="shared" si="5"/>
        <v>9.8493975903614417E-2</v>
      </c>
    </row>
    <row r="35" spans="1:12" x14ac:dyDescent="0.4">
      <c r="A35" s="122" t="s">
        <v>69</v>
      </c>
      <c r="B35" s="32">
        <v>2047</v>
      </c>
      <c r="C35" s="32">
        <v>2246</v>
      </c>
      <c r="D35" s="19">
        <f t="shared" si="0"/>
        <v>0.91139804096170973</v>
      </c>
      <c r="E35" s="123">
        <f t="shared" si="1"/>
        <v>-199</v>
      </c>
      <c r="F35" s="32">
        <v>2520</v>
      </c>
      <c r="G35" s="32">
        <v>2520</v>
      </c>
      <c r="H35" s="19">
        <f t="shared" si="2"/>
        <v>1</v>
      </c>
      <c r="I35" s="123">
        <f t="shared" si="3"/>
        <v>0</v>
      </c>
      <c r="J35" s="19">
        <f t="shared" si="4"/>
        <v>0.8123015873015873</v>
      </c>
      <c r="K35" s="19">
        <f t="shared" si="4"/>
        <v>0.89126984126984132</v>
      </c>
      <c r="L35" s="22">
        <f t="shared" si="5"/>
        <v>-7.8968253968254021E-2</v>
      </c>
    </row>
    <row r="36" spans="1:12" x14ac:dyDescent="0.4">
      <c r="A36" s="122" t="s">
        <v>89</v>
      </c>
      <c r="B36" s="32">
        <v>1892</v>
      </c>
      <c r="C36" s="32">
        <v>1966</v>
      </c>
      <c r="D36" s="19">
        <f t="shared" si="0"/>
        <v>0.96236012207527977</v>
      </c>
      <c r="E36" s="123">
        <f t="shared" si="1"/>
        <v>-74</v>
      </c>
      <c r="F36" s="32">
        <v>2534</v>
      </c>
      <c r="G36" s="32">
        <v>2520</v>
      </c>
      <c r="H36" s="19">
        <f t="shared" si="2"/>
        <v>1.0055555555555555</v>
      </c>
      <c r="I36" s="123">
        <f t="shared" si="3"/>
        <v>14</v>
      </c>
      <c r="J36" s="19">
        <f t="shared" si="4"/>
        <v>0.74664561957379638</v>
      </c>
      <c r="K36" s="19">
        <f t="shared" si="4"/>
        <v>0.78015873015873016</v>
      </c>
      <c r="L36" s="22">
        <f t="shared" si="5"/>
        <v>-3.3513110584933781E-2</v>
      </c>
    </row>
    <row r="37" spans="1:12" x14ac:dyDescent="0.4">
      <c r="A37" s="122" t="s">
        <v>88</v>
      </c>
      <c r="B37" s="32">
        <v>1742</v>
      </c>
      <c r="C37" s="32">
        <v>1481</v>
      </c>
      <c r="D37" s="19">
        <f t="shared" si="0"/>
        <v>1.176232275489534</v>
      </c>
      <c r="E37" s="123">
        <f t="shared" si="1"/>
        <v>261</v>
      </c>
      <c r="F37" s="32">
        <v>2520</v>
      </c>
      <c r="G37" s="32">
        <v>2520</v>
      </c>
      <c r="H37" s="19">
        <f t="shared" si="2"/>
        <v>1</v>
      </c>
      <c r="I37" s="123">
        <f t="shared" si="3"/>
        <v>0</v>
      </c>
      <c r="J37" s="19">
        <f t="shared" si="4"/>
        <v>0.69126984126984126</v>
      </c>
      <c r="K37" s="19">
        <f t="shared" si="4"/>
        <v>0.58769841269841272</v>
      </c>
      <c r="L37" s="22">
        <f t="shared" si="5"/>
        <v>0.10357142857142854</v>
      </c>
    </row>
    <row r="38" spans="1:12" s="117" customFormat="1" x14ac:dyDescent="0.4">
      <c r="A38" s="115" t="s">
        <v>70</v>
      </c>
      <c r="B38" s="27">
        <f>SUM(B39:B45)</f>
        <v>24947</v>
      </c>
      <c r="C38" s="27">
        <f>SUM(C39:C45)</f>
        <v>17165</v>
      </c>
      <c r="D38" s="14">
        <f t="shared" si="0"/>
        <v>1.4533644043110983</v>
      </c>
      <c r="E38" s="116">
        <f t="shared" si="1"/>
        <v>7782</v>
      </c>
      <c r="F38" s="27">
        <f>SUM(F39:F45)</f>
        <v>36926</v>
      </c>
      <c r="G38" s="27">
        <f>SUM(G39:G45)</f>
        <v>32254</v>
      </c>
      <c r="H38" s="14">
        <f t="shared" si="2"/>
        <v>1.1448502511316425</v>
      </c>
      <c r="I38" s="116">
        <f t="shared" si="3"/>
        <v>4672</v>
      </c>
      <c r="J38" s="14">
        <f t="shared" si="4"/>
        <v>0.67559443210745818</v>
      </c>
      <c r="K38" s="14">
        <f t="shared" si="4"/>
        <v>0.53218205493892234</v>
      </c>
      <c r="L38" s="23">
        <f t="shared" si="5"/>
        <v>0.14341237716853583</v>
      </c>
    </row>
    <row r="39" spans="1:12" x14ac:dyDescent="0.4">
      <c r="A39" s="120" t="s">
        <v>57</v>
      </c>
      <c r="B39" s="34">
        <v>15156</v>
      </c>
      <c r="C39" s="34">
        <v>7867</v>
      </c>
      <c r="D39" s="18">
        <f t="shared" si="0"/>
        <v>1.9265285369264014</v>
      </c>
      <c r="E39" s="121">
        <f t="shared" si="1"/>
        <v>7289</v>
      </c>
      <c r="F39" s="34">
        <v>21126</v>
      </c>
      <c r="G39" s="34">
        <v>15126</v>
      </c>
      <c r="H39" s="18">
        <f t="shared" si="2"/>
        <v>1.3966679888932962</v>
      </c>
      <c r="I39" s="121">
        <f t="shared" si="3"/>
        <v>6000</v>
      </c>
      <c r="J39" s="18">
        <f t="shared" si="4"/>
        <v>0.71740982675376308</v>
      </c>
      <c r="K39" s="18">
        <f t="shared" si="4"/>
        <v>0.52009784477059373</v>
      </c>
      <c r="L39" s="17">
        <f t="shared" si="5"/>
        <v>0.19731198198316935</v>
      </c>
    </row>
    <row r="40" spans="1:12" x14ac:dyDescent="0.4">
      <c r="A40" s="122" t="s">
        <v>58</v>
      </c>
      <c r="B40" s="32">
        <v>3622</v>
      </c>
      <c r="C40" s="32">
        <v>3805</v>
      </c>
      <c r="D40" s="19">
        <f t="shared" si="0"/>
        <v>0.95190538764783184</v>
      </c>
      <c r="E40" s="123">
        <f t="shared" si="1"/>
        <v>-183</v>
      </c>
      <c r="F40" s="32">
        <v>5960</v>
      </c>
      <c r="G40" s="32">
        <v>5960</v>
      </c>
      <c r="H40" s="19">
        <f t="shared" si="2"/>
        <v>1</v>
      </c>
      <c r="I40" s="123">
        <f t="shared" si="3"/>
        <v>0</v>
      </c>
      <c r="J40" s="19">
        <f t="shared" si="4"/>
        <v>0.60771812080536913</v>
      </c>
      <c r="K40" s="19">
        <f t="shared" si="4"/>
        <v>0.63842281879194629</v>
      </c>
      <c r="L40" s="22">
        <f t="shared" si="5"/>
        <v>-3.0704697986577156E-2</v>
      </c>
    </row>
    <row r="41" spans="1:12" x14ac:dyDescent="0.4">
      <c r="A41" s="122" t="s">
        <v>68</v>
      </c>
      <c r="B41" s="32">
        <v>2505</v>
      </c>
      <c r="C41" s="32">
        <v>2138</v>
      </c>
      <c r="D41" s="19">
        <f t="shared" si="0"/>
        <v>1.1716557530402245</v>
      </c>
      <c r="E41" s="123">
        <f t="shared" si="1"/>
        <v>367</v>
      </c>
      <c r="F41" s="32">
        <v>3320</v>
      </c>
      <c r="G41" s="32">
        <v>3320</v>
      </c>
      <c r="H41" s="19">
        <f t="shared" si="2"/>
        <v>1</v>
      </c>
      <c r="I41" s="123">
        <f t="shared" si="3"/>
        <v>0</v>
      </c>
      <c r="J41" s="19">
        <f t="shared" si="4"/>
        <v>0.75451807228915657</v>
      </c>
      <c r="K41" s="19">
        <f t="shared" si="4"/>
        <v>0.64397590361445778</v>
      </c>
      <c r="L41" s="22">
        <f t="shared" si="5"/>
        <v>0.11054216867469879</v>
      </c>
    </row>
    <row r="42" spans="1:12" x14ac:dyDescent="0.4">
      <c r="A42" s="122" t="s">
        <v>55</v>
      </c>
      <c r="B42" s="32">
        <v>3664</v>
      </c>
      <c r="C42" s="32">
        <v>2758</v>
      </c>
      <c r="D42" s="19">
        <f t="shared" si="0"/>
        <v>1.3284989122552575</v>
      </c>
      <c r="E42" s="123">
        <f t="shared" si="1"/>
        <v>906</v>
      </c>
      <c r="F42" s="32">
        <v>6520</v>
      </c>
      <c r="G42" s="32">
        <v>6520</v>
      </c>
      <c r="H42" s="19">
        <f t="shared" si="2"/>
        <v>1</v>
      </c>
      <c r="I42" s="123">
        <f t="shared" si="3"/>
        <v>0</v>
      </c>
      <c r="J42" s="19">
        <f t="shared" si="4"/>
        <v>0.56196319018404906</v>
      </c>
      <c r="K42" s="19">
        <f t="shared" si="4"/>
        <v>0.42300613496932515</v>
      </c>
      <c r="L42" s="22">
        <f t="shared" si="5"/>
        <v>0.1389570552147239</v>
      </c>
    </row>
    <row r="43" spans="1:12" x14ac:dyDescent="0.4">
      <c r="A43" s="122" t="s">
        <v>131</v>
      </c>
      <c r="B43" s="32">
        <v>0</v>
      </c>
      <c r="C43" s="32">
        <v>0</v>
      </c>
      <c r="D43" s="19" t="e">
        <f t="shared" si="0"/>
        <v>#DIV/0!</v>
      </c>
      <c r="E43" s="123">
        <f t="shared" si="1"/>
        <v>0</v>
      </c>
      <c r="F43" s="32">
        <v>0</v>
      </c>
      <c r="G43" s="32">
        <v>0</v>
      </c>
      <c r="H43" s="19" t="e">
        <f t="shared" si="2"/>
        <v>#DIV/0!</v>
      </c>
      <c r="I43" s="123">
        <f t="shared" si="3"/>
        <v>0</v>
      </c>
      <c r="J43" s="19" t="e">
        <f t="shared" si="4"/>
        <v>#DIV/0!</v>
      </c>
      <c r="K43" s="19" t="e">
        <f t="shared" si="4"/>
        <v>#DIV/0!</v>
      </c>
      <c r="L43" s="22" t="e">
        <f t="shared" si="5"/>
        <v>#DIV/0!</v>
      </c>
    </row>
    <row r="44" spans="1:12" x14ac:dyDescent="0.4">
      <c r="A44" s="126" t="s">
        <v>87</v>
      </c>
      <c r="B44" s="33">
        <v>0</v>
      </c>
      <c r="C44" s="33">
        <v>0</v>
      </c>
      <c r="D44" s="16" t="e">
        <f t="shared" si="0"/>
        <v>#DIV/0!</v>
      </c>
      <c r="E44" s="125">
        <f t="shared" si="1"/>
        <v>0</v>
      </c>
      <c r="F44" s="33">
        <v>0</v>
      </c>
      <c r="G44" s="33">
        <v>0</v>
      </c>
      <c r="H44" s="16" t="e">
        <f t="shared" si="2"/>
        <v>#DIV/0!</v>
      </c>
      <c r="I44" s="125">
        <f t="shared" si="3"/>
        <v>0</v>
      </c>
      <c r="J44" s="16" t="e">
        <f t="shared" si="4"/>
        <v>#DIV/0!</v>
      </c>
      <c r="K44" s="16" t="e">
        <f t="shared" si="4"/>
        <v>#DIV/0!</v>
      </c>
      <c r="L44" s="15" t="e">
        <f t="shared" si="5"/>
        <v>#DIV/0!</v>
      </c>
    </row>
    <row r="45" spans="1:12" x14ac:dyDescent="0.4">
      <c r="A45" s="127" t="s">
        <v>143</v>
      </c>
      <c r="B45" s="31">
        <v>0</v>
      </c>
      <c r="C45" s="31">
        <v>597</v>
      </c>
      <c r="D45" s="25">
        <f t="shared" si="0"/>
        <v>0</v>
      </c>
      <c r="E45" s="128">
        <f t="shared" si="1"/>
        <v>-597</v>
      </c>
      <c r="F45" s="31">
        <v>0</v>
      </c>
      <c r="G45" s="31">
        <v>1328</v>
      </c>
      <c r="H45" s="25">
        <f t="shared" si="2"/>
        <v>0</v>
      </c>
      <c r="I45" s="128">
        <f t="shared" si="3"/>
        <v>-1328</v>
      </c>
      <c r="J45" s="25" t="e">
        <f t="shared" si="4"/>
        <v>#DIV/0!</v>
      </c>
      <c r="K45" s="25">
        <f t="shared" si="4"/>
        <v>0.44954819277108432</v>
      </c>
      <c r="L45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zoomScaleNormal="100" workbookViewId="0">
      <pane ySplit="1125" topLeftCell="A4"/>
      <selection pane="bottomLeft"/>
    </sheetView>
  </sheetViews>
  <sheetFormatPr defaultColWidth="15.75" defaultRowHeight="10.5" x14ac:dyDescent="0.4"/>
  <cols>
    <col min="1" max="1" width="15.375" style="59" bestFit="1" customWidth="1"/>
    <col min="2" max="3" width="10.375" style="13" bestFit="1" customWidth="1"/>
    <col min="4" max="4" width="7" style="59" bestFit="1" customWidth="1"/>
    <col min="5" max="5" width="7.625" style="59" bestFit="1" customWidth="1"/>
    <col min="6" max="7" width="10.375" style="13" bestFit="1" customWidth="1"/>
    <col min="8" max="8" width="7" style="59" bestFit="1" customWidth="1"/>
    <col min="9" max="9" width="8.5" style="59" bestFit="1" customWidth="1"/>
    <col min="10" max="11" width="10.375" style="13" bestFit="1" customWidth="1"/>
    <col min="12" max="12" width="7" style="59" bestFit="1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５月(月間)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105</v>
      </c>
      <c r="C4" s="144" t="s">
        <v>154</v>
      </c>
      <c r="D4" s="143" t="s">
        <v>61</v>
      </c>
      <c r="E4" s="143"/>
      <c r="F4" s="140" t="str">
        <f>+B4</f>
        <v>(01'5/1～31)</v>
      </c>
      <c r="G4" s="140" t="str">
        <f>+C4</f>
        <v>(00'5/1～31)</v>
      </c>
      <c r="H4" s="143" t="s">
        <v>61</v>
      </c>
      <c r="I4" s="143"/>
      <c r="J4" s="140" t="str">
        <f>+B4</f>
        <v>(01'5/1～31)</v>
      </c>
      <c r="K4" s="140" t="str">
        <f>+C4</f>
        <v>(00'5/1～31)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135</v>
      </c>
      <c r="B6" s="27">
        <f>+B7+B16+B39</f>
        <v>316302</v>
      </c>
      <c r="C6" s="27">
        <f>+C7+C16+C39</f>
        <v>298634</v>
      </c>
      <c r="D6" s="14">
        <f t="shared" ref="D6:D46" si="0">+B6/C6</f>
        <v>1.0591627209226009</v>
      </c>
      <c r="E6" s="67">
        <f t="shared" ref="E6:E46" si="1">+B6-C6</f>
        <v>17668</v>
      </c>
      <c r="F6" s="27">
        <f>+F7+F16+F39</f>
        <v>535875</v>
      </c>
      <c r="G6" s="27">
        <f>+G7+G16+G39</f>
        <v>510836</v>
      </c>
      <c r="H6" s="14">
        <f t="shared" ref="H6:H46" si="2">+F6/G6</f>
        <v>1.0490157310761183</v>
      </c>
      <c r="I6" s="67">
        <f t="shared" ref="I6:I46" si="3">+F6-G6</f>
        <v>25039</v>
      </c>
      <c r="J6" s="14">
        <f t="shared" ref="J6:J46" si="4">+B6/F6</f>
        <v>0.59025332400279917</v>
      </c>
      <c r="K6" s="14">
        <f t="shared" ref="K6:K46" si="5">+C6/G6</f>
        <v>0.58459857958327133</v>
      </c>
      <c r="L6" s="23">
        <f t="shared" ref="L6:L46" si="6">+J6-K6</f>
        <v>5.6547444195278462E-3</v>
      </c>
    </row>
    <row r="7" spans="1:12" s="66" customFormat="1" x14ac:dyDescent="0.4">
      <c r="A7" s="68" t="s">
        <v>134</v>
      </c>
      <c r="B7" s="27">
        <f>SUM(B8:B15)</f>
        <v>112904</v>
      </c>
      <c r="C7" s="27">
        <f>SUM(C8:C15)</f>
        <v>119173</v>
      </c>
      <c r="D7" s="14">
        <f t="shared" si="0"/>
        <v>0.94739580274055368</v>
      </c>
      <c r="E7" s="67">
        <f t="shared" si="1"/>
        <v>-6269</v>
      </c>
      <c r="F7" s="27">
        <f>SUM(F8:F15)</f>
        <v>180137</v>
      </c>
      <c r="G7" s="27">
        <f>SUM(G8:G15)</f>
        <v>180290</v>
      </c>
      <c r="H7" s="14">
        <f t="shared" si="2"/>
        <v>0.9991513672416662</v>
      </c>
      <c r="I7" s="67">
        <f t="shared" si="3"/>
        <v>-153</v>
      </c>
      <c r="J7" s="14">
        <f t="shared" si="4"/>
        <v>0.62676740480856241</v>
      </c>
      <c r="K7" s="14">
        <f t="shared" si="5"/>
        <v>0.66100726607132954</v>
      </c>
      <c r="L7" s="23">
        <f t="shared" si="6"/>
        <v>-3.4239861262767124E-2</v>
      </c>
    </row>
    <row r="8" spans="1:12" x14ac:dyDescent="0.4">
      <c r="A8" s="65" t="s">
        <v>57</v>
      </c>
      <c r="B8" s="34">
        <v>56523</v>
      </c>
      <c r="C8" s="34">
        <v>61757</v>
      </c>
      <c r="D8" s="18">
        <f t="shared" si="0"/>
        <v>0.91524847385721453</v>
      </c>
      <c r="E8" s="64">
        <f t="shared" si="1"/>
        <v>-5234</v>
      </c>
      <c r="F8" s="34">
        <v>93967</v>
      </c>
      <c r="G8" s="34">
        <v>88993</v>
      </c>
      <c r="H8" s="18">
        <f t="shared" si="2"/>
        <v>1.0558920364523052</v>
      </c>
      <c r="I8" s="64">
        <f t="shared" si="3"/>
        <v>4974</v>
      </c>
      <c r="J8" s="18">
        <f t="shared" si="4"/>
        <v>0.60151968244170828</v>
      </c>
      <c r="K8" s="18">
        <f t="shared" si="5"/>
        <v>0.693953457013473</v>
      </c>
      <c r="L8" s="17">
        <f t="shared" si="6"/>
        <v>-9.2433774571764715E-2</v>
      </c>
    </row>
    <row r="9" spans="1:12" x14ac:dyDescent="0.4">
      <c r="A9" s="63" t="s">
        <v>58</v>
      </c>
      <c r="B9" s="32">
        <v>14961</v>
      </c>
      <c r="C9" s="32">
        <v>11211</v>
      </c>
      <c r="D9" s="19">
        <f t="shared" si="0"/>
        <v>1.3344929087503345</v>
      </c>
      <c r="E9" s="62">
        <f t="shared" si="1"/>
        <v>3750</v>
      </c>
      <c r="F9" s="32">
        <v>17878</v>
      </c>
      <c r="G9" s="32">
        <v>15138</v>
      </c>
      <c r="H9" s="19">
        <f t="shared" si="2"/>
        <v>1.1810014532963404</v>
      </c>
      <c r="I9" s="62">
        <f t="shared" si="3"/>
        <v>2740</v>
      </c>
      <c r="J9" s="19">
        <f t="shared" si="4"/>
        <v>0.83683857254726479</v>
      </c>
      <c r="K9" s="19">
        <f t="shared" si="5"/>
        <v>0.74058660325009906</v>
      </c>
      <c r="L9" s="22">
        <f t="shared" si="6"/>
        <v>9.6251969297165729E-2</v>
      </c>
    </row>
    <row r="10" spans="1:12" x14ac:dyDescent="0.4">
      <c r="A10" s="63" t="s">
        <v>68</v>
      </c>
      <c r="B10" s="32">
        <v>10325</v>
      </c>
      <c r="C10" s="32">
        <v>12482</v>
      </c>
      <c r="D10" s="19">
        <f t="shared" si="0"/>
        <v>0.82719115526357956</v>
      </c>
      <c r="E10" s="62">
        <f t="shared" si="1"/>
        <v>-2157</v>
      </c>
      <c r="F10" s="32">
        <v>16932</v>
      </c>
      <c r="G10" s="32">
        <v>24049</v>
      </c>
      <c r="H10" s="19">
        <f t="shared" si="2"/>
        <v>0.70406253898290994</v>
      </c>
      <c r="I10" s="62">
        <f t="shared" si="3"/>
        <v>-7117</v>
      </c>
      <c r="J10" s="19">
        <f t="shared" si="4"/>
        <v>0.60979210961493036</v>
      </c>
      <c r="K10" s="19">
        <f t="shared" si="5"/>
        <v>0.51902366002744393</v>
      </c>
      <c r="L10" s="22">
        <f t="shared" si="6"/>
        <v>9.0768449587486422E-2</v>
      </c>
    </row>
    <row r="11" spans="1:12" x14ac:dyDescent="0.4">
      <c r="A11" s="63" t="s">
        <v>55</v>
      </c>
      <c r="B11" s="32">
        <v>14708</v>
      </c>
      <c r="C11" s="32">
        <v>19156</v>
      </c>
      <c r="D11" s="19">
        <f t="shared" si="0"/>
        <v>0.76780121110879096</v>
      </c>
      <c r="E11" s="62">
        <f t="shared" si="1"/>
        <v>-4448</v>
      </c>
      <c r="F11" s="32">
        <v>24030</v>
      </c>
      <c r="G11" s="32">
        <v>27630</v>
      </c>
      <c r="H11" s="19">
        <f t="shared" si="2"/>
        <v>0.86970684039087953</v>
      </c>
      <c r="I11" s="62">
        <f t="shared" si="3"/>
        <v>-3600</v>
      </c>
      <c r="J11" s="19">
        <f t="shared" si="4"/>
        <v>0.61206824802330417</v>
      </c>
      <c r="K11" s="19">
        <f t="shared" si="5"/>
        <v>0.69330437929786459</v>
      </c>
      <c r="L11" s="22">
        <f t="shared" si="6"/>
        <v>-8.1236131274560419E-2</v>
      </c>
    </row>
    <row r="12" spans="1:12" x14ac:dyDescent="0.4">
      <c r="A12" s="63" t="s">
        <v>92</v>
      </c>
      <c r="B12" s="32">
        <v>4117</v>
      </c>
      <c r="C12" s="32">
        <v>0</v>
      </c>
      <c r="D12" s="19" t="e">
        <f t="shared" si="0"/>
        <v>#DIV/0!</v>
      </c>
      <c r="E12" s="62">
        <f t="shared" si="1"/>
        <v>4117</v>
      </c>
      <c r="F12" s="32">
        <v>6330</v>
      </c>
      <c r="G12" s="32">
        <v>0</v>
      </c>
      <c r="H12" s="19" t="e">
        <f t="shared" si="2"/>
        <v>#DIV/0!</v>
      </c>
      <c r="I12" s="62">
        <f t="shared" si="3"/>
        <v>6330</v>
      </c>
      <c r="J12" s="19">
        <f t="shared" si="4"/>
        <v>0.65039494470774095</v>
      </c>
      <c r="K12" s="19" t="e">
        <f t="shared" si="5"/>
        <v>#DIV/0!</v>
      </c>
      <c r="L12" s="22" t="e">
        <f t="shared" si="6"/>
        <v>#DIV/0!</v>
      </c>
    </row>
    <row r="13" spans="1:12" x14ac:dyDescent="0.4">
      <c r="A13" s="63" t="s">
        <v>56</v>
      </c>
      <c r="B13" s="32">
        <v>12270</v>
      </c>
      <c r="C13" s="32">
        <v>13367</v>
      </c>
      <c r="D13" s="19">
        <f t="shared" si="0"/>
        <v>0.91793222114161743</v>
      </c>
      <c r="E13" s="62">
        <f t="shared" si="1"/>
        <v>-1097</v>
      </c>
      <c r="F13" s="32">
        <v>21000</v>
      </c>
      <c r="G13" s="32">
        <v>21930</v>
      </c>
      <c r="H13" s="19">
        <f t="shared" si="2"/>
        <v>0.95759233926128595</v>
      </c>
      <c r="I13" s="62">
        <f t="shared" si="3"/>
        <v>-930</v>
      </c>
      <c r="J13" s="19">
        <f t="shared" si="4"/>
        <v>0.5842857142857143</v>
      </c>
      <c r="K13" s="19">
        <f t="shared" si="5"/>
        <v>0.6095303237574099</v>
      </c>
      <c r="L13" s="22">
        <f t="shared" si="6"/>
        <v>-2.52446094716956E-2</v>
      </c>
    </row>
    <row r="14" spans="1:12" x14ac:dyDescent="0.4">
      <c r="A14" s="63" t="s">
        <v>93</v>
      </c>
      <c r="B14" s="32">
        <v>0</v>
      </c>
      <c r="C14" s="32">
        <v>1200</v>
      </c>
      <c r="D14" s="19">
        <f t="shared" si="0"/>
        <v>0</v>
      </c>
      <c r="E14" s="62">
        <f t="shared" si="1"/>
        <v>-1200</v>
      </c>
      <c r="F14" s="32">
        <v>0</v>
      </c>
      <c r="G14" s="32">
        <v>2550</v>
      </c>
      <c r="H14" s="19">
        <f t="shared" si="2"/>
        <v>0</v>
      </c>
      <c r="I14" s="62">
        <f t="shared" si="3"/>
        <v>-2550</v>
      </c>
      <c r="J14" s="19" t="e">
        <f t="shared" si="4"/>
        <v>#DIV/0!</v>
      </c>
      <c r="K14" s="19">
        <f t="shared" si="5"/>
        <v>0.47058823529411764</v>
      </c>
      <c r="L14" s="22" t="e">
        <f t="shared" si="6"/>
        <v>#DIV/0!</v>
      </c>
    </row>
    <row r="15" spans="1:12" x14ac:dyDescent="0.4">
      <c r="A15" s="63" t="s">
        <v>150</v>
      </c>
      <c r="B15" s="32">
        <v>0</v>
      </c>
      <c r="C15" s="32">
        <v>0</v>
      </c>
      <c r="D15" s="19" t="e">
        <f t="shared" si="0"/>
        <v>#DIV/0!</v>
      </c>
      <c r="E15" s="62">
        <f t="shared" si="1"/>
        <v>0</v>
      </c>
      <c r="F15" s="32">
        <v>0</v>
      </c>
      <c r="G15" s="32">
        <v>0</v>
      </c>
      <c r="H15" s="19" t="e">
        <f t="shared" si="2"/>
        <v>#DIV/0!</v>
      </c>
      <c r="I15" s="62">
        <f t="shared" si="3"/>
        <v>0</v>
      </c>
      <c r="J15" s="19" t="e">
        <f t="shared" si="4"/>
        <v>#DIV/0!</v>
      </c>
      <c r="K15" s="19" t="e">
        <f t="shared" si="5"/>
        <v>#DIV/0!</v>
      </c>
      <c r="L15" s="22" t="e">
        <f t="shared" si="6"/>
        <v>#DIV/0!</v>
      </c>
    </row>
    <row r="16" spans="1:12" s="66" customFormat="1" x14ac:dyDescent="0.4">
      <c r="A16" s="68" t="s">
        <v>73</v>
      </c>
      <c r="B16" s="27">
        <f>+B17+B28</f>
        <v>164122</v>
      </c>
      <c r="C16" s="27">
        <f>+C17+C28</f>
        <v>153306</v>
      </c>
      <c r="D16" s="14">
        <f t="shared" si="0"/>
        <v>1.0705517070434294</v>
      </c>
      <c r="E16" s="67">
        <f t="shared" si="1"/>
        <v>10816</v>
      </c>
      <c r="F16" s="27">
        <f>+F17+F28</f>
        <v>295339</v>
      </c>
      <c r="G16" s="27">
        <f>+G17+G28</f>
        <v>277878</v>
      </c>
      <c r="H16" s="14">
        <f t="shared" si="2"/>
        <v>1.0628369284362202</v>
      </c>
      <c r="I16" s="67">
        <f t="shared" si="3"/>
        <v>17461</v>
      </c>
      <c r="J16" s="14">
        <f t="shared" si="4"/>
        <v>0.55570717040417961</v>
      </c>
      <c r="K16" s="14">
        <f t="shared" si="5"/>
        <v>0.55170254572150368</v>
      </c>
      <c r="L16" s="23">
        <f t="shared" si="6"/>
        <v>4.004624682675928E-3</v>
      </c>
    </row>
    <row r="17" spans="1:12" x14ac:dyDescent="0.4">
      <c r="A17" s="72" t="s">
        <v>72</v>
      </c>
      <c r="B17" s="29">
        <f>SUM(B18:B27)</f>
        <v>138538</v>
      </c>
      <c r="C17" s="29">
        <f>SUM(C18:C27)</f>
        <v>126921</v>
      </c>
      <c r="D17" s="18">
        <f t="shared" si="0"/>
        <v>1.091529376541313</v>
      </c>
      <c r="E17" s="64">
        <f t="shared" si="1"/>
        <v>11617</v>
      </c>
      <c r="F17" s="29">
        <f>SUM(F18:F27)</f>
        <v>250940</v>
      </c>
      <c r="G17" s="29">
        <f>SUM(G18:G27)</f>
        <v>232401</v>
      </c>
      <c r="H17" s="18">
        <f t="shared" si="2"/>
        <v>1.0797716016712493</v>
      </c>
      <c r="I17" s="64">
        <f t="shared" si="3"/>
        <v>18539</v>
      </c>
      <c r="J17" s="18">
        <f t="shared" si="4"/>
        <v>0.55207619351239345</v>
      </c>
      <c r="K17" s="18">
        <f t="shared" si="5"/>
        <v>0.546129319581241</v>
      </c>
      <c r="L17" s="17">
        <f t="shared" si="6"/>
        <v>5.9468739311524521E-3</v>
      </c>
    </row>
    <row r="18" spans="1:12" x14ac:dyDescent="0.4">
      <c r="A18" s="63" t="s">
        <v>57</v>
      </c>
      <c r="B18" s="32">
        <v>54170</v>
      </c>
      <c r="C18" s="32">
        <v>48090</v>
      </c>
      <c r="D18" s="19">
        <f t="shared" si="0"/>
        <v>1.1264296111457683</v>
      </c>
      <c r="E18" s="62">
        <f t="shared" si="1"/>
        <v>6080</v>
      </c>
      <c r="F18" s="32">
        <v>104503</v>
      </c>
      <c r="G18" s="32">
        <v>82681</v>
      </c>
      <c r="H18" s="19">
        <f t="shared" si="2"/>
        <v>1.263930044387465</v>
      </c>
      <c r="I18" s="62">
        <f t="shared" si="3"/>
        <v>21822</v>
      </c>
      <c r="J18" s="19">
        <f t="shared" si="4"/>
        <v>0.51835832464139786</v>
      </c>
      <c r="K18" s="19">
        <f t="shared" si="5"/>
        <v>0.58163302330644284</v>
      </c>
      <c r="L18" s="22">
        <f t="shared" si="6"/>
        <v>-6.3274698665044982E-2</v>
      </c>
    </row>
    <row r="19" spans="1:12" x14ac:dyDescent="0.4">
      <c r="A19" s="63" t="s">
        <v>133</v>
      </c>
      <c r="B19" s="32">
        <v>9754</v>
      </c>
      <c r="C19" s="32">
        <v>9379</v>
      </c>
      <c r="D19" s="19">
        <f t="shared" si="0"/>
        <v>1.0399829406120056</v>
      </c>
      <c r="E19" s="62">
        <f t="shared" si="1"/>
        <v>375</v>
      </c>
      <c r="F19" s="32">
        <v>16071</v>
      </c>
      <c r="G19" s="32">
        <v>17188</v>
      </c>
      <c r="H19" s="19">
        <f t="shared" si="2"/>
        <v>0.93501279962764716</v>
      </c>
      <c r="I19" s="62">
        <f t="shared" si="3"/>
        <v>-1117</v>
      </c>
      <c r="J19" s="19">
        <f t="shared" si="4"/>
        <v>0.60693174040196629</v>
      </c>
      <c r="K19" s="19">
        <f t="shared" si="5"/>
        <v>0.54567139865022107</v>
      </c>
      <c r="L19" s="22">
        <f t="shared" si="6"/>
        <v>6.1260341751745218E-2</v>
      </c>
    </row>
    <row r="20" spans="1:12" x14ac:dyDescent="0.4">
      <c r="A20" s="63" t="s">
        <v>132</v>
      </c>
      <c r="B20" s="32">
        <v>20153</v>
      </c>
      <c r="C20" s="32">
        <v>16758</v>
      </c>
      <c r="D20" s="19">
        <f t="shared" si="0"/>
        <v>1.2025898078529658</v>
      </c>
      <c r="E20" s="62">
        <f t="shared" si="1"/>
        <v>3395</v>
      </c>
      <c r="F20" s="32">
        <v>29063</v>
      </c>
      <c r="G20" s="32">
        <v>28230</v>
      </c>
      <c r="H20" s="19">
        <f t="shared" si="2"/>
        <v>1.0295076160113354</v>
      </c>
      <c r="I20" s="62">
        <f t="shared" si="3"/>
        <v>833</v>
      </c>
      <c r="J20" s="19">
        <f t="shared" si="4"/>
        <v>0.69342462925369031</v>
      </c>
      <c r="K20" s="19">
        <f t="shared" si="5"/>
        <v>0.59362380446333685</v>
      </c>
      <c r="L20" s="22">
        <f t="shared" si="6"/>
        <v>9.980082479035346E-2</v>
      </c>
    </row>
    <row r="21" spans="1:12" x14ac:dyDescent="0.4">
      <c r="A21" s="63" t="s">
        <v>55</v>
      </c>
      <c r="B21" s="32">
        <v>24951</v>
      </c>
      <c r="C21" s="32">
        <v>24532</v>
      </c>
      <c r="D21" s="19">
        <f t="shared" si="0"/>
        <v>1.0170797325941627</v>
      </c>
      <c r="E21" s="62">
        <f t="shared" si="1"/>
        <v>419</v>
      </c>
      <c r="F21" s="32">
        <v>43488</v>
      </c>
      <c r="G21" s="32">
        <v>44298</v>
      </c>
      <c r="H21" s="19">
        <f t="shared" si="2"/>
        <v>0.98171475010158471</v>
      </c>
      <c r="I21" s="62">
        <f t="shared" si="3"/>
        <v>-810</v>
      </c>
      <c r="J21" s="19">
        <f t="shared" si="4"/>
        <v>0.57374448123620314</v>
      </c>
      <c r="K21" s="19">
        <f t="shared" si="5"/>
        <v>0.55379475371348597</v>
      </c>
      <c r="L21" s="22">
        <f t="shared" si="6"/>
        <v>1.9949727522717176E-2</v>
      </c>
    </row>
    <row r="22" spans="1:12" x14ac:dyDescent="0.4">
      <c r="A22" s="63" t="s">
        <v>92</v>
      </c>
      <c r="B22" s="32">
        <v>0</v>
      </c>
      <c r="C22" s="32">
        <v>0</v>
      </c>
      <c r="D22" s="19" t="e">
        <f t="shared" si="0"/>
        <v>#DIV/0!</v>
      </c>
      <c r="E22" s="62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62">
        <f t="shared" si="3"/>
        <v>0</v>
      </c>
      <c r="J22" s="19" t="e">
        <f t="shared" si="4"/>
        <v>#DIV/0!</v>
      </c>
      <c r="K22" s="19" t="e">
        <f t="shared" si="5"/>
        <v>#DIV/0!</v>
      </c>
      <c r="L22" s="22" t="e">
        <f t="shared" si="6"/>
        <v>#DIV/0!</v>
      </c>
    </row>
    <row r="23" spans="1:12" x14ac:dyDescent="0.4">
      <c r="A23" s="63" t="s">
        <v>56</v>
      </c>
      <c r="B23" s="32">
        <v>12644</v>
      </c>
      <c r="C23" s="32">
        <v>10457</v>
      </c>
      <c r="D23" s="19">
        <f t="shared" si="0"/>
        <v>1.2091422013961939</v>
      </c>
      <c r="E23" s="62">
        <f t="shared" si="1"/>
        <v>2187</v>
      </c>
      <c r="F23" s="32">
        <v>22435</v>
      </c>
      <c r="G23" s="32">
        <v>23076</v>
      </c>
      <c r="H23" s="19">
        <f t="shared" si="2"/>
        <v>0.97222222222222221</v>
      </c>
      <c r="I23" s="62">
        <f t="shared" si="3"/>
        <v>-641</v>
      </c>
      <c r="J23" s="19">
        <f t="shared" si="4"/>
        <v>0.56358368620459109</v>
      </c>
      <c r="K23" s="19">
        <f t="shared" si="5"/>
        <v>0.45315479285838101</v>
      </c>
      <c r="L23" s="22">
        <f t="shared" si="6"/>
        <v>0.11042889334621009</v>
      </c>
    </row>
    <row r="24" spans="1:12" x14ac:dyDescent="0.4">
      <c r="A24" s="63" t="s">
        <v>54</v>
      </c>
      <c r="B24" s="32">
        <v>3955</v>
      </c>
      <c r="C24" s="32">
        <v>4607</v>
      </c>
      <c r="D24" s="19">
        <f t="shared" si="0"/>
        <v>0.85847623182114174</v>
      </c>
      <c r="E24" s="62">
        <f t="shared" si="1"/>
        <v>-652</v>
      </c>
      <c r="F24" s="32">
        <v>8640</v>
      </c>
      <c r="G24" s="32">
        <v>8928</v>
      </c>
      <c r="H24" s="19">
        <f t="shared" si="2"/>
        <v>0.967741935483871</v>
      </c>
      <c r="I24" s="62">
        <f t="shared" si="3"/>
        <v>-288</v>
      </c>
      <c r="J24" s="19">
        <f t="shared" si="4"/>
        <v>0.45775462962962965</v>
      </c>
      <c r="K24" s="19">
        <f t="shared" si="5"/>
        <v>0.51601702508960579</v>
      </c>
      <c r="L24" s="22">
        <f t="shared" si="6"/>
        <v>-5.8262395459976135E-2</v>
      </c>
    </row>
    <row r="25" spans="1:12" x14ac:dyDescent="0.4">
      <c r="A25" s="63" t="s">
        <v>91</v>
      </c>
      <c r="B25" s="32">
        <v>3096</v>
      </c>
      <c r="C25" s="32">
        <v>3140</v>
      </c>
      <c r="D25" s="19">
        <f t="shared" si="0"/>
        <v>0.98598726114649682</v>
      </c>
      <c r="E25" s="62">
        <f t="shared" si="1"/>
        <v>-44</v>
      </c>
      <c r="F25" s="32">
        <v>6952</v>
      </c>
      <c r="G25" s="32">
        <v>7308</v>
      </c>
      <c r="H25" s="19">
        <f t="shared" si="2"/>
        <v>0.9512862616310892</v>
      </c>
      <c r="I25" s="62">
        <f t="shared" si="3"/>
        <v>-356</v>
      </c>
      <c r="J25" s="19">
        <f t="shared" si="4"/>
        <v>0.44533947065592633</v>
      </c>
      <c r="K25" s="19">
        <f t="shared" si="5"/>
        <v>0.42966611932129173</v>
      </c>
      <c r="L25" s="22">
        <f t="shared" si="6"/>
        <v>1.56733513346346E-2</v>
      </c>
    </row>
    <row r="26" spans="1:12" x14ac:dyDescent="0.4">
      <c r="A26" s="63" t="s">
        <v>53</v>
      </c>
      <c r="B26" s="32">
        <v>5476</v>
      </c>
      <c r="C26" s="32">
        <v>5411</v>
      </c>
      <c r="D26" s="19">
        <f t="shared" si="0"/>
        <v>1.0120125669931621</v>
      </c>
      <c r="E26" s="62">
        <f t="shared" si="1"/>
        <v>65</v>
      </c>
      <c r="F26" s="32">
        <v>11436</v>
      </c>
      <c r="G26" s="32">
        <v>11818</v>
      </c>
      <c r="H26" s="19">
        <f t="shared" si="2"/>
        <v>0.96767642579116597</v>
      </c>
      <c r="I26" s="62">
        <f t="shared" si="3"/>
        <v>-382</v>
      </c>
      <c r="J26" s="19">
        <f t="shared" si="4"/>
        <v>0.47883875480937393</v>
      </c>
      <c r="K26" s="19">
        <f t="shared" si="5"/>
        <v>0.45786089016754106</v>
      </c>
      <c r="L26" s="22">
        <f t="shared" si="6"/>
        <v>2.0977864641832877E-2</v>
      </c>
    </row>
    <row r="27" spans="1:12" x14ac:dyDescent="0.4">
      <c r="A27" s="71" t="s">
        <v>52</v>
      </c>
      <c r="B27" s="33">
        <v>4339</v>
      </c>
      <c r="C27" s="33">
        <v>4547</v>
      </c>
      <c r="D27" s="16">
        <f t="shared" si="0"/>
        <v>0.95425555311194199</v>
      </c>
      <c r="E27" s="70">
        <f t="shared" si="1"/>
        <v>-208</v>
      </c>
      <c r="F27" s="33">
        <v>8352</v>
      </c>
      <c r="G27" s="33">
        <v>8874</v>
      </c>
      <c r="H27" s="16">
        <f t="shared" si="2"/>
        <v>0.94117647058823528</v>
      </c>
      <c r="I27" s="70">
        <f t="shared" si="3"/>
        <v>-522</v>
      </c>
      <c r="J27" s="16">
        <f t="shared" si="4"/>
        <v>0.5195162835249042</v>
      </c>
      <c r="K27" s="16">
        <f t="shared" si="5"/>
        <v>0.51239576290286226</v>
      </c>
      <c r="L27" s="15">
        <f t="shared" si="6"/>
        <v>7.120520622041937E-3</v>
      </c>
    </row>
    <row r="28" spans="1:12" x14ac:dyDescent="0.4">
      <c r="A28" s="78" t="s">
        <v>71</v>
      </c>
      <c r="B28" s="30">
        <f>SUM(B29:B38)</f>
        <v>25584</v>
      </c>
      <c r="C28" s="30">
        <f>SUM(C29:C38)</f>
        <v>26385</v>
      </c>
      <c r="D28" s="21">
        <f t="shared" si="0"/>
        <v>0.96964184195565661</v>
      </c>
      <c r="E28" s="69">
        <f t="shared" si="1"/>
        <v>-801</v>
      </c>
      <c r="F28" s="30">
        <f>SUM(F29:F38)</f>
        <v>44399</v>
      </c>
      <c r="G28" s="30">
        <f>SUM(G29:G38)</f>
        <v>45477</v>
      </c>
      <c r="H28" s="21">
        <f t="shared" si="2"/>
        <v>0.97629570991929981</v>
      </c>
      <c r="I28" s="69">
        <f t="shared" si="3"/>
        <v>-1078</v>
      </c>
      <c r="J28" s="21">
        <f t="shared" si="4"/>
        <v>0.57622919435122411</v>
      </c>
      <c r="K28" s="21">
        <f t="shared" si="5"/>
        <v>0.58018338940563363</v>
      </c>
      <c r="L28" s="20">
        <f t="shared" si="6"/>
        <v>-3.9541950544095261E-3</v>
      </c>
    </row>
    <row r="29" spans="1:12" x14ac:dyDescent="0.4">
      <c r="A29" s="65" t="s">
        <v>55</v>
      </c>
      <c r="B29" s="34">
        <v>2786</v>
      </c>
      <c r="C29" s="34">
        <v>3032</v>
      </c>
      <c r="D29" s="18">
        <f t="shared" si="0"/>
        <v>0.91886543535620058</v>
      </c>
      <c r="E29" s="64">
        <f t="shared" si="1"/>
        <v>-246</v>
      </c>
      <c r="F29" s="34">
        <v>3969</v>
      </c>
      <c r="G29" s="34">
        <v>4032</v>
      </c>
      <c r="H29" s="18">
        <f t="shared" si="2"/>
        <v>0.984375</v>
      </c>
      <c r="I29" s="64">
        <f t="shared" si="3"/>
        <v>-63</v>
      </c>
      <c r="J29" s="18">
        <f t="shared" si="4"/>
        <v>0.70194003527336857</v>
      </c>
      <c r="K29" s="18">
        <f t="shared" si="5"/>
        <v>0.75198412698412698</v>
      </c>
      <c r="L29" s="17">
        <f t="shared" si="6"/>
        <v>-5.0044091710758409E-2</v>
      </c>
    </row>
    <row r="30" spans="1:12" x14ac:dyDescent="0.4">
      <c r="A30" s="63" t="s">
        <v>67</v>
      </c>
      <c r="B30" s="32">
        <v>1771</v>
      </c>
      <c r="C30" s="32">
        <v>1759</v>
      </c>
      <c r="D30" s="19">
        <f t="shared" si="0"/>
        <v>1.0068220579874929</v>
      </c>
      <c r="E30" s="62">
        <f t="shared" si="1"/>
        <v>12</v>
      </c>
      <c r="F30" s="32">
        <v>3780</v>
      </c>
      <c r="G30" s="32">
        <v>3906</v>
      </c>
      <c r="H30" s="19">
        <f t="shared" si="2"/>
        <v>0.967741935483871</v>
      </c>
      <c r="I30" s="62">
        <f t="shared" si="3"/>
        <v>-126</v>
      </c>
      <c r="J30" s="19">
        <f t="shared" si="4"/>
        <v>0.4685185185185185</v>
      </c>
      <c r="K30" s="19">
        <f t="shared" si="5"/>
        <v>0.45033282130056324</v>
      </c>
      <c r="L30" s="22">
        <f t="shared" si="6"/>
        <v>1.8185697217955266E-2</v>
      </c>
    </row>
    <row r="31" spans="1:12" x14ac:dyDescent="0.4">
      <c r="A31" s="63" t="s">
        <v>65</v>
      </c>
      <c r="B31" s="32">
        <v>1899</v>
      </c>
      <c r="C31" s="32">
        <v>2309</v>
      </c>
      <c r="D31" s="19">
        <f t="shared" si="0"/>
        <v>0.82243395409268083</v>
      </c>
      <c r="E31" s="62">
        <f t="shared" si="1"/>
        <v>-410</v>
      </c>
      <c r="F31" s="32">
        <v>3919</v>
      </c>
      <c r="G31" s="32">
        <v>3906</v>
      </c>
      <c r="H31" s="19">
        <f t="shared" si="2"/>
        <v>1.0033282130056325</v>
      </c>
      <c r="I31" s="62">
        <f t="shared" si="3"/>
        <v>13</v>
      </c>
      <c r="J31" s="19">
        <f t="shared" si="4"/>
        <v>0.48456238836437865</v>
      </c>
      <c r="K31" s="19">
        <f t="shared" si="5"/>
        <v>0.59114183307731694</v>
      </c>
      <c r="L31" s="22">
        <f t="shared" si="6"/>
        <v>-0.10657944471293829</v>
      </c>
    </row>
    <row r="32" spans="1:12" x14ac:dyDescent="0.4">
      <c r="A32" s="63" t="s">
        <v>49</v>
      </c>
      <c r="B32" s="32">
        <v>8254</v>
      </c>
      <c r="C32" s="32">
        <v>7719</v>
      </c>
      <c r="D32" s="19">
        <f t="shared" si="0"/>
        <v>1.0693094960487111</v>
      </c>
      <c r="E32" s="62">
        <f t="shared" si="1"/>
        <v>535</v>
      </c>
      <c r="F32" s="32">
        <v>11884</v>
      </c>
      <c r="G32" s="32">
        <v>11749</v>
      </c>
      <c r="H32" s="19">
        <f t="shared" si="2"/>
        <v>1.0114903396033705</v>
      </c>
      <c r="I32" s="62">
        <f t="shared" si="3"/>
        <v>135</v>
      </c>
      <c r="J32" s="19">
        <f t="shared" si="4"/>
        <v>0.69454729047458763</v>
      </c>
      <c r="K32" s="19">
        <f t="shared" si="5"/>
        <v>0.65699208443271773</v>
      </c>
      <c r="L32" s="22">
        <f t="shared" si="6"/>
        <v>3.7555206041869904E-2</v>
      </c>
    </row>
    <row r="33" spans="1:12" x14ac:dyDescent="0.4">
      <c r="A33" s="63" t="s">
        <v>51</v>
      </c>
      <c r="B33" s="32">
        <v>1828</v>
      </c>
      <c r="C33" s="32">
        <v>2022</v>
      </c>
      <c r="D33" s="19">
        <f t="shared" si="0"/>
        <v>0.90405539070227503</v>
      </c>
      <c r="E33" s="62">
        <f t="shared" si="1"/>
        <v>-194</v>
      </c>
      <c r="F33" s="32">
        <v>3962</v>
      </c>
      <c r="G33" s="32">
        <v>3906</v>
      </c>
      <c r="H33" s="19">
        <f t="shared" si="2"/>
        <v>1.0143369175627239</v>
      </c>
      <c r="I33" s="62">
        <f t="shared" si="3"/>
        <v>56</v>
      </c>
      <c r="J33" s="19">
        <f t="shared" si="4"/>
        <v>0.46138313982836954</v>
      </c>
      <c r="K33" s="19">
        <f t="shared" si="5"/>
        <v>0.51766513056835639</v>
      </c>
      <c r="L33" s="22">
        <f t="shared" si="6"/>
        <v>-5.6281990739986854E-2</v>
      </c>
    </row>
    <row r="34" spans="1:12" x14ac:dyDescent="0.4">
      <c r="A34" s="63" t="s">
        <v>50</v>
      </c>
      <c r="B34" s="32">
        <v>2480</v>
      </c>
      <c r="C34" s="32">
        <v>3059</v>
      </c>
      <c r="D34" s="19">
        <f t="shared" si="0"/>
        <v>0.81072245831971235</v>
      </c>
      <c r="E34" s="62">
        <f t="shared" si="1"/>
        <v>-579</v>
      </c>
      <c r="F34" s="32">
        <v>3780</v>
      </c>
      <c r="G34" s="32">
        <v>5146</v>
      </c>
      <c r="H34" s="19">
        <f t="shared" si="2"/>
        <v>0.73455110765643217</v>
      </c>
      <c r="I34" s="62">
        <f t="shared" si="3"/>
        <v>-1366</v>
      </c>
      <c r="J34" s="19">
        <f t="shared" si="4"/>
        <v>0.65608465608465605</v>
      </c>
      <c r="K34" s="19">
        <f t="shared" si="5"/>
        <v>0.59444228527011267</v>
      </c>
      <c r="L34" s="22">
        <f t="shared" si="6"/>
        <v>6.1642370814543379E-2</v>
      </c>
    </row>
    <row r="35" spans="1:12" x14ac:dyDescent="0.4">
      <c r="A35" s="63" t="s">
        <v>90</v>
      </c>
      <c r="B35" s="32">
        <v>2201</v>
      </c>
      <c r="C35" s="32">
        <v>2451</v>
      </c>
      <c r="D35" s="19">
        <f t="shared" si="0"/>
        <v>0.89800081599347203</v>
      </c>
      <c r="E35" s="62">
        <f t="shared" si="1"/>
        <v>-250</v>
      </c>
      <c r="F35" s="32">
        <v>5146</v>
      </c>
      <c r="G35" s="32">
        <v>5146</v>
      </c>
      <c r="H35" s="19">
        <f t="shared" si="2"/>
        <v>1</v>
      </c>
      <c r="I35" s="62">
        <f t="shared" si="3"/>
        <v>0</v>
      </c>
      <c r="J35" s="19">
        <f t="shared" si="4"/>
        <v>0.42771084337349397</v>
      </c>
      <c r="K35" s="19">
        <f t="shared" si="5"/>
        <v>0.47629226583754375</v>
      </c>
      <c r="L35" s="22">
        <f t="shared" si="6"/>
        <v>-4.8581422464049784E-2</v>
      </c>
    </row>
    <row r="36" spans="1:12" x14ac:dyDescent="0.4">
      <c r="A36" s="63" t="s">
        <v>69</v>
      </c>
      <c r="B36" s="32">
        <v>2297</v>
      </c>
      <c r="C36" s="32">
        <v>1943</v>
      </c>
      <c r="D36" s="19">
        <f t="shared" si="0"/>
        <v>1.1821924858466288</v>
      </c>
      <c r="E36" s="62">
        <f t="shared" si="1"/>
        <v>354</v>
      </c>
      <c r="F36" s="32">
        <v>3906</v>
      </c>
      <c r="G36" s="32">
        <v>3906</v>
      </c>
      <c r="H36" s="19">
        <f t="shared" si="2"/>
        <v>1</v>
      </c>
      <c r="I36" s="62">
        <f t="shared" si="3"/>
        <v>0</v>
      </c>
      <c r="J36" s="19">
        <f t="shared" si="4"/>
        <v>0.58806963645673327</v>
      </c>
      <c r="K36" s="19">
        <f t="shared" si="5"/>
        <v>0.49743983614951359</v>
      </c>
      <c r="L36" s="22">
        <f t="shared" si="6"/>
        <v>9.0629800307219677E-2</v>
      </c>
    </row>
    <row r="37" spans="1:12" x14ac:dyDescent="0.4">
      <c r="A37" s="63" t="s">
        <v>89</v>
      </c>
      <c r="B37" s="32">
        <v>2068</v>
      </c>
      <c r="C37" s="32">
        <v>2091</v>
      </c>
      <c r="D37" s="19">
        <f t="shared" si="0"/>
        <v>0.98900047824007653</v>
      </c>
      <c r="E37" s="62">
        <f t="shared" si="1"/>
        <v>-23</v>
      </c>
      <c r="F37" s="32">
        <v>4053</v>
      </c>
      <c r="G37" s="32">
        <v>3780</v>
      </c>
      <c r="H37" s="19">
        <f t="shared" si="2"/>
        <v>1.0722222222222222</v>
      </c>
      <c r="I37" s="62">
        <f t="shared" si="3"/>
        <v>273</v>
      </c>
      <c r="J37" s="19">
        <f t="shared" si="4"/>
        <v>0.5102393288921786</v>
      </c>
      <c r="K37" s="19">
        <f t="shared" si="5"/>
        <v>0.55317460317460321</v>
      </c>
      <c r="L37" s="22">
        <f t="shared" si="6"/>
        <v>-4.2935274282424607E-2</v>
      </c>
    </row>
    <row r="38" spans="1:12" x14ac:dyDescent="0.4">
      <c r="A38" s="63" t="s">
        <v>88</v>
      </c>
      <c r="B38" s="32">
        <v>0</v>
      </c>
      <c r="C38" s="32">
        <v>0</v>
      </c>
      <c r="D38" s="19" t="e">
        <f t="shared" si="0"/>
        <v>#DIV/0!</v>
      </c>
      <c r="E38" s="62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62">
        <f t="shared" si="3"/>
        <v>0</v>
      </c>
      <c r="J38" s="19" t="e">
        <f t="shared" si="4"/>
        <v>#DIV/0!</v>
      </c>
      <c r="K38" s="19" t="e">
        <f t="shared" si="5"/>
        <v>#DIV/0!</v>
      </c>
      <c r="L38" s="22" t="e">
        <f t="shared" si="6"/>
        <v>#DIV/0!</v>
      </c>
    </row>
    <row r="39" spans="1:12" s="66" customFormat="1" x14ac:dyDescent="0.4">
      <c r="A39" s="68" t="s">
        <v>70</v>
      </c>
      <c r="B39" s="27">
        <f>SUM(B40:B46)</f>
        <v>39276</v>
      </c>
      <c r="C39" s="27">
        <f>SUM(C40:C46)</f>
        <v>26155</v>
      </c>
      <c r="D39" s="14">
        <f t="shared" si="0"/>
        <v>1.501663161919327</v>
      </c>
      <c r="E39" s="67">
        <f t="shared" si="1"/>
        <v>13121</v>
      </c>
      <c r="F39" s="27">
        <f>SUM(F40:F46)</f>
        <v>60399</v>
      </c>
      <c r="G39" s="27">
        <f>SUM(G40:G46)</f>
        <v>52668</v>
      </c>
      <c r="H39" s="14">
        <f t="shared" si="2"/>
        <v>1.1467874231032125</v>
      </c>
      <c r="I39" s="67">
        <f t="shared" si="3"/>
        <v>7731</v>
      </c>
      <c r="J39" s="14">
        <f t="shared" si="4"/>
        <v>0.65027566681567572</v>
      </c>
      <c r="K39" s="14">
        <f t="shared" si="5"/>
        <v>0.49660135186450977</v>
      </c>
      <c r="L39" s="23">
        <f t="shared" si="6"/>
        <v>0.15367431495116596</v>
      </c>
    </row>
    <row r="40" spans="1:12" x14ac:dyDescent="0.4">
      <c r="A40" s="65" t="s">
        <v>57</v>
      </c>
      <c r="B40" s="34">
        <v>20457</v>
      </c>
      <c r="C40" s="34">
        <v>11728</v>
      </c>
      <c r="D40" s="18">
        <f t="shared" si="0"/>
        <v>1.7442871759890859</v>
      </c>
      <c r="E40" s="64">
        <f t="shared" si="1"/>
        <v>8729</v>
      </c>
      <c r="F40" s="34">
        <v>33733</v>
      </c>
      <c r="G40" s="34">
        <v>25854</v>
      </c>
      <c r="H40" s="18">
        <f t="shared" si="2"/>
        <v>1.3047497485882262</v>
      </c>
      <c r="I40" s="64">
        <f t="shared" si="3"/>
        <v>7879</v>
      </c>
      <c r="J40" s="18">
        <f t="shared" si="4"/>
        <v>0.60643879880235974</v>
      </c>
      <c r="K40" s="18">
        <f t="shared" si="5"/>
        <v>0.45362419741626053</v>
      </c>
      <c r="L40" s="17">
        <f t="shared" si="6"/>
        <v>0.1528146013860992</v>
      </c>
    </row>
    <row r="41" spans="1:12" x14ac:dyDescent="0.4">
      <c r="A41" s="63" t="s">
        <v>58</v>
      </c>
      <c r="B41" s="32">
        <v>7321</v>
      </c>
      <c r="C41" s="32">
        <v>6329</v>
      </c>
      <c r="D41" s="19">
        <f t="shared" si="0"/>
        <v>1.1567388212987835</v>
      </c>
      <c r="E41" s="62">
        <f t="shared" si="1"/>
        <v>992</v>
      </c>
      <c r="F41" s="32">
        <v>9404</v>
      </c>
      <c r="G41" s="32">
        <v>9404</v>
      </c>
      <c r="H41" s="19">
        <f t="shared" si="2"/>
        <v>1</v>
      </c>
      <c r="I41" s="62">
        <f t="shared" si="3"/>
        <v>0</v>
      </c>
      <c r="J41" s="19">
        <f t="shared" si="4"/>
        <v>0.77849851127179925</v>
      </c>
      <c r="K41" s="19">
        <f t="shared" si="5"/>
        <v>0.67301148447469161</v>
      </c>
      <c r="L41" s="22">
        <f t="shared" si="6"/>
        <v>0.10548702679710764</v>
      </c>
    </row>
    <row r="42" spans="1:12" x14ac:dyDescent="0.4">
      <c r="A42" s="63" t="s">
        <v>68</v>
      </c>
      <c r="B42" s="32">
        <v>3487</v>
      </c>
      <c r="C42" s="32">
        <v>2423</v>
      </c>
      <c r="D42" s="19">
        <f t="shared" si="0"/>
        <v>1.4391250515889393</v>
      </c>
      <c r="E42" s="62">
        <f t="shared" si="1"/>
        <v>1064</v>
      </c>
      <c r="F42" s="32">
        <v>5146</v>
      </c>
      <c r="G42" s="32">
        <v>5146</v>
      </c>
      <c r="H42" s="19">
        <f t="shared" si="2"/>
        <v>1</v>
      </c>
      <c r="I42" s="62">
        <f t="shared" si="3"/>
        <v>0</v>
      </c>
      <c r="J42" s="19">
        <f t="shared" si="4"/>
        <v>0.67761368052856585</v>
      </c>
      <c r="K42" s="19">
        <f t="shared" si="5"/>
        <v>0.47085114652157017</v>
      </c>
      <c r="L42" s="22">
        <f t="shared" si="6"/>
        <v>0.20676253400699568</v>
      </c>
    </row>
    <row r="43" spans="1:12" x14ac:dyDescent="0.4">
      <c r="A43" s="63" t="s">
        <v>55</v>
      </c>
      <c r="B43" s="32">
        <v>6493</v>
      </c>
      <c r="C43" s="32">
        <v>4744</v>
      </c>
      <c r="D43" s="19">
        <f t="shared" si="0"/>
        <v>1.3686762225969646</v>
      </c>
      <c r="E43" s="62">
        <f t="shared" si="1"/>
        <v>1749</v>
      </c>
      <c r="F43" s="32">
        <v>10106</v>
      </c>
      <c r="G43" s="32">
        <v>10106</v>
      </c>
      <c r="H43" s="19">
        <f t="shared" si="2"/>
        <v>1</v>
      </c>
      <c r="I43" s="62">
        <f t="shared" si="3"/>
        <v>0</v>
      </c>
      <c r="J43" s="19">
        <f t="shared" si="4"/>
        <v>0.64248961013259454</v>
      </c>
      <c r="K43" s="19">
        <f t="shared" si="5"/>
        <v>0.46942410449238076</v>
      </c>
      <c r="L43" s="22">
        <f t="shared" si="6"/>
        <v>0.17306550564021378</v>
      </c>
    </row>
    <row r="44" spans="1:12" x14ac:dyDescent="0.4">
      <c r="A44" s="63" t="s">
        <v>131</v>
      </c>
      <c r="B44" s="32">
        <v>0</v>
      </c>
      <c r="C44" s="32">
        <v>0</v>
      </c>
      <c r="D44" s="19" t="e">
        <f t="shared" si="0"/>
        <v>#DIV/0!</v>
      </c>
      <c r="E44" s="62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62">
        <f t="shared" si="3"/>
        <v>0</v>
      </c>
      <c r="J44" s="19" t="e">
        <f t="shared" si="4"/>
        <v>#DIV/0!</v>
      </c>
      <c r="K44" s="19" t="e">
        <f t="shared" si="5"/>
        <v>#DIV/0!</v>
      </c>
      <c r="L44" s="22" t="e">
        <f t="shared" si="6"/>
        <v>#DIV/0!</v>
      </c>
    </row>
    <row r="45" spans="1:12" x14ac:dyDescent="0.4">
      <c r="A45" s="71" t="s">
        <v>87</v>
      </c>
      <c r="B45" s="33">
        <v>0</v>
      </c>
      <c r="C45" s="33">
        <v>0</v>
      </c>
      <c r="D45" s="16" t="e">
        <f t="shared" si="0"/>
        <v>#DIV/0!</v>
      </c>
      <c r="E45" s="70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70">
        <f t="shared" si="3"/>
        <v>0</v>
      </c>
      <c r="J45" s="16" t="e">
        <f t="shared" si="4"/>
        <v>#DIV/0!</v>
      </c>
      <c r="K45" s="16" t="e">
        <f t="shared" si="5"/>
        <v>#DIV/0!</v>
      </c>
      <c r="L45" s="15" t="e">
        <f t="shared" si="6"/>
        <v>#DIV/0!</v>
      </c>
    </row>
    <row r="46" spans="1:12" x14ac:dyDescent="0.4">
      <c r="A46" s="61" t="s">
        <v>143</v>
      </c>
      <c r="B46" s="31">
        <v>1518</v>
      </c>
      <c r="C46" s="31">
        <v>931</v>
      </c>
      <c r="D46" s="25">
        <f t="shared" si="0"/>
        <v>1.6305048335123522</v>
      </c>
      <c r="E46" s="60">
        <f t="shared" si="1"/>
        <v>587</v>
      </c>
      <c r="F46" s="31">
        <v>2010</v>
      </c>
      <c r="G46" s="31">
        <v>2158</v>
      </c>
      <c r="H46" s="25">
        <f t="shared" si="2"/>
        <v>0.93141797961075068</v>
      </c>
      <c r="I46" s="60">
        <f t="shared" si="3"/>
        <v>-148</v>
      </c>
      <c r="J46" s="25">
        <f t="shared" si="4"/>
        <v>0.75522388059701495</v>
      </c>
      <c r="K46" s="25">
        <f t="shared" si="5"/>
        <v>0.43141797961075068</v>
      </c>
      <c r="L46" s="24">
        <f t="shared" si="6"/>
        <v>0.32380590098626427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3'!A1" display="'h13'!A1"/>
  </hyperlinks>
  <pageMargins left="1.02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zoomScaleNormal="100" workbookViewId="0"/>
  </sheetViews>
  <sheetFormatPr defaultColWidth="15.75" defaultRowHeight="10.5" x14ac:dyDescent="0.4"/>
  <cols>
    <col min="1" max="1" width="15.375" style="59" bestFit="1" customWidth="1"/>
    <col min="2" max="3" width="10.375" style="13" bestFit="1" customWidth="1"/>
    <col min="4" max="4" width="7" style="59" bestFit="1" customWidth="1"/>
    <col min="5" max="5" width="7.625" style="59" bestFit="1" customWidth="1"/>
    <col min="6" max="7" width="10.375" style="13" bestFit="1" customWidth="1"/>
    <col min="8" max="8" width="7" style="59" bestFit="1" customWidth="1"/>
    <col min="9" max="9" width="8.5" style="59" bestFit="1" customWidth="1"/>
    <col min="10" max="11" width="10.375" style="13" bestFit="1" customWidth="1"/>
    <col min="12" max="12" width="7" style="59" bestFit="1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５月(上旬)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106</v>
      </c>
      <c r="C4" s="144" t="s">
        <v>155</v>
      </c>
      <c r="D4" s="143" t="s">
        <v>61</v>
      </c>
      <c r="E4" s="143"/>
      <c r="F4" s="140" t="str">
        <f>+B4</f>
        <v>(01'5/1～10)</v>
      </c>
      <c r="G4" s="140" t="str">
        <f>+C4</f>
        <v>(00'5/1～10)</v>
      </c>
      <c r="H4" s="143" t="s">
        <v>61</v>
      </c>
      <c r="I4" s="143"/>
      <c r="J4" s="140" t="str">
        <f>+B4</f>
        <v>(01'5/1～10)</v>
      </c>
      <c r="K4" s="140" t="str">
        <f>+C4</f>
        <v>(00'5/1～10)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135</v>
      </c>
      <c r="B6" s="27">
        <f>+B7+B16+B39</f>
        <v>114302</v>
      </c>
      <c r="C6" s="27">
        <f>+C7+C16+C39</f>
        <v>108779</v>
      </c>
      <c r="D6" s="14">
        <f t="shared" ref="D6:D46" si="0">+B6/C6</f>
        <v>1.0507726675185467</v>
      </c>
      <c r="E6" s="67">
        <f t="shared" ref="E6:E46" si="1">+B6-C6</f>
        <v>5523</v>
      </c>
      <c r="F6" s="27">
        <f>+F7+F16+F39</f>
        <v>179561</v>
      </c>
      <c r="G6" s="27">
        <f>+G7+G16+G39</f>
        <v>174096</v>
      </c>
      <c r="H6" s="14">
        <f t="shared" ref="H6:H46" si="2">+F6/G6</f>
        <v>1.0313907269552431</v>
      </c>
      <c r="I6" s="67">
        <f t="shared" ref="I6:I46" si="3">+F6-G6</f>
        <v>5465</v>
      </c>
      <c r="J6" s="14">
        <f t="shared" ref="J6:J46" si="4">+B6/F6</f>
        <v>0.63656361904867986</v>
      </c>
      <c r="K6" s="14">
        <f t="shared" ref="K6:K46" si="5">+C6/G6</f>
        <v>0.62482193732193736</v>
      </c>
      <c r="L6" s="23">
        <f t="shared" ref="L6:L46" si="6">+J6-K6</f>
        <v>1.1741681726742503E-2</v>
      </c>
    </row>
    <row r="7" spans="1:12" s="66" customFormat="1" x14ac:dyDescent="0.4">
      <c r="A7" s="68" t="s">
        <v>134</v>
      </c>
      <c r="B7" s="27">
        <f>SUM(B8:B15)</f>
        <v>38549</v>
      </c>
      <c r="C7" s="27">
        <f>SUM(C8:C15)</f>
        <v>41792</v>
      </c>
      <c r="D7" s="14">
        <f t="shared" si="0"/>
        <v>0.9224014165390505</v>
      </c>
      <c r="E7" s="67">
        <f t="shared" si="1"/>
        <v>-3243</v>
      </c>
      <c r="F7" s="27">
        <f>SUM(F8:F15)</f>
        <v>59157</v>
      </c>
      <c r="G7" s="27">
        <f>SUM(G8:G15)</f>
        <v>62728</v>
      </c>
      <c r="H7" s="14">
        <f t="shared" si="2"/>
        <v>0.9430716745313098</v>
      </c>
      <c r="I7" s="67">
        <f t="shared" si="3"/>
        <v>-3571</v>
      </c>
      <c r="J7" s="14">
        <f t="shared" si="4"/>
        <v>0.65163885930659093</v>
      </c>
      <c r="K7" s="14">
        <f t="shared" si="5"/>
        <v>0.66624155082259917</v>
      </c>
      <c r="L7" s="23">
        <f t="shared" si="6"/>
        <v>-1.4602691516008237E-2</v>
      </c>
    </row>
    <row r="8" spans="1:12" x14ac:dyDescent="0.4">
      <c r="A8" s="65" t="s">
        <v>57</v>
      </c>
      <c r="B8" s="34">
        <v>19256</v>
      </c>
      <c r="C8" s="34">
        <v>21080</v>
      </c>
      <c r="D8" s="18">
        <f t="shared" si="0"/>
        <v>0.91347248576850093</v>
      </c>
      <c r="E8" s="64">
        <f t="shared" si="1"/>
        <v>-1824</v>
      </c>
      <c r="F8" s="34">
        <v>30391</v>
      </c>
      <c r="G8" s="34">
        <v>29770</v>
      </c>
      <c r="H8" s="18">
        <f t="shared" si="2"/>
        <v>1.0208599261001008</v>
      </c>
      <c r="I8" s="64">
        <f t="shared" si="3"/>
        <v>621</v>
      </c>
      <c r="J8" s="18">
        <f t="shared" si="4"/>
        <v>0.63360863413510582</v>
      </c>
      <c r="K8" s="18">
        <f t="shared" si="5"/>
        <v>0.70809539805172994</v>
      </c>
      <c r="L8" s="17">
        <f t="shared" si="6"/>
        <v>-7.4486763916624121E-2</v>
      </c>
    </row>
    <row r="9" spans="1:12" x14ac:dyDescent="0.4">
      <c r="A9" s="63" t="s">
        <v>58</v>
      </c>
      <c r="B9" s="32">
        <v>4511</v>
      </c>
      <c r="C9" s="32">
        <v>3634</v>
      </c>
      <c r="D9" s="19">
        <f t="shared" si="0"/>
        <v>1.2413318657127133</v>
      </c>
      <c r="E9" s="62">
        <f t="shared" si="1"/>
        <v>877</v>
      </c>
      <c r="F9" s="32">
        <v>5950</v>
      </c>
      <c r="G9" s="32">
        <v>5268</v>
      </c>
      <c r="H9" s="19">
        <f t="shared" si="2"/>
        <v>1.1294608959757024</v>
      </c>
      <c r="I9" s="62">
        <f t="shared" si="3"/>
        <v>682</v>
      </c>
      <c r="J9" s="19">
        <f t="shared" si="4"/>
        <v>0.75815126050420167</v>
      </c>
      <c r="K9" s="19">
        <f t="shared" si="5"/>
        <v>0.68982536066818523</v>
      </c>
      <c r="L9" s="22">
        <f t="shared" si="6"/>
        <v>6.8325899836016446E-2</v>
      </c>
    </row>
    <row r="10" spans="1:12" x14ac:dyDescent="0.4">
      <c r="A10" s="63" t="s">
        <v>68</v>
      </c>
      <c r="B10" s="32">
        <v>3880</v>
      </c>
      <c r="C10" s="32">
        <v>5375</v>
      </c>
      <c r="D10" s="19">
        <f t="shared" si="0"/>
        <v>0.7218604651162791</v>
      </c>
      <c r="E10" s="62">
        <f t="shared" si="1"/>
        <v>-1495</v>
      </c>
      <c r="F10" s="32">
        <v>5866</v>
      </c>
      <c r="G10" s="32">
        <v>8790</v>
      </c>
      <c r="H10" s="19">
        <f t="shared" si="2"/>
        <v>0.667349260523322</v>
      </c>
      <c r="I10" s="62">
        <f t="shared" si="3"/>
        <v>-2924</v>
      </c>
      <c r="J10" s="19">
        <f t="shared" si="4"/>
        <v>0.66143879986362086</v>
      </c>
      <c r="K10" s="19">
        <f t="shared" si="5"/>
        <v>0.61149032992036401</v>
      </c>
      <c r="L10" s="22">
        <f t="shared" si="6"/>
        <v>4.9948469943256857E-2</v>
      </c>
    </row>
    <row r="11" spans="1:12" x14ac:dyDescent="0.4">
      <c r="A11" s="63" t="s">
        <v>55</v>
      </c>
      <c r="B11" s="32">
        <v>4774</v>
      </c>
      <c r="C11" s="32">
        <v>6434</v>
      </c>
      <c r="D11" s="19">
        <f t="shared" si="0"/>
        <v>0.74199564811936591</v>
      </c>
      <c r="E11" s="62">
        <f t="shared" si="1"/>
        <v>-1660</v>
      </c>
      <c r="F11" s="32">
        <v>7560</v>
      </c>
      <c r="G11" s="32">
        <v>9990</v>
      </c>
      <c r="H11" s="19">
        <f t="shared" si="2"/>
        <v>0.7567567567567568</v>
      </c>
      <c r="I11" s="62">
        <f t="shared" si="3"/>
        <v>-2430</v>
      </c>
      <c r="J11" s="19">
        <f t="shared" si="4"/>
        <v>0.63148148148148153</v>
      </c>
      <c r="K11" s="19">
        <f t="shared" si="5"/>
        <v>0.64404404404404403</v>
      </c>
      <c r="L11" s="22">
        <f t="shared" si="6"/>
        <v>-1.2562562562562496E-2</v>
      </c>
    </row>
    <row r="12" spans="1:12" x14ac:dyDescent="0.4">
      <c r="A12" s="63" t="s">
        <v>92</v>
      </c>
      <c r="B12" s="32">
        <v>1606</v>
      </c>
      <c r="C12" s="32">
        <v>0</v>
      </c>
      <c r="D12" s="19" t="e">
        <f t="shared" si="0"/>
        <v>#DIV/0!</v>
      </c>
      <c r="E12" s="62">
        <f t="shared" si="1"/>
        <v>1606</v>
      </c>
      <c r="F12" s="32">
        <v>2460</v>
      </c>
      <c r="G12" s="32">
        <v>0</v>
      </c>
      <c r="H12" s="19" t="e">
        <f t="shared" si="2"/>
        <v>#DIV/0!</v>
      </c>
      <c r="I12" s="62">
        <f t="shared" si="3"/>
        <v>2460</v>
      </c>
      <c r="J12" s="19">
        <f t="shared" si="4"/>
        <v>0.65284552845528454</v>
      </c>
      <c r="K12" s="19" t="e">
        <f t="shared" si="5"/>
        <v>#DIV/0!</v>
      </c>
      <c r="L12" s="22" t="e">
        <f t="shared" si="6"/>
        <v>#DIV/0!</v>
      </c>
    </row>
    <row r="13" spans="1:12" x14ac:dyDescent="0.4">
      <c r="A13" s="63" t="s">
        <v>56</v>
      </c>
      <c r="B13" s="32">
        <v>4522</v>
      </c>
      <c r="C13" s="32">
        <v>4686</v>
      </c>
      <c r="D13" s="19">
        <f t="shared" si="0"/>
        <v>0.96500213401621848</v>
      </c>
      <c r="E13" s="62">
        <f t="shared" si="1"/>
        <v>-164</v>
      </c>
      <c r="F13" s="32">
        <v>6930</v>
      </c>
      <c r="G13" s="32">
        <v>7710</v>
      </c>
      <c r="H13" s="19">
        <f t="shared" si="2"/>
        <v>0.89883268482490275</v>
      </c>
      <c r="I13" s="62">
        <f t="shared" si="3"/>
        <v>-780</v>
      </c>
      <c r="J13" s="19">
        <f t="shared" si="4"/>
        <v>0.65252525252525251</v>
      </c>
      <c r="K13" s="19">
        <f t="shared" si="5"/>
        <v>0.60778210116731513</v>
      </c>
      <c r="L13" s="22">
        <f t="shared" si="6"/>
        <v>4.4743151357937383E-2</v>
      </c>
    </row>
    <row r="14" spans="1:12" x14ac:dyDescent="0.4">
      <c r="A14" s="63" t="s">
        <v>93</v>
      </c>
      <c r="B14" s="32">
        <v>0</v>
      </c>
      <c r="C14" s="32">
        <v>583</v>
      </c>
      <c r="D14" s="19">
        <f t="shared" si="0"/>
        <v>0</v>
      </c>
      <c r="E14" s="62">
        <f t="shared" si="1"/>
        <v>-583</v>
      </c>
      <c r="F14" s="32">
        <v>0</v>
      </c>
      <c r="G14" s="32">
        <v>1200</v>
      </c>
      <c r="H14" s="19">
        <f t="shared" si="2"/>
        <v>0</v>
      </c>
      <c r="I14" s="62">
        <f t="shared" si="3"/>
        <v>-1200</v>
      </c>
      <c r="J14" s="19" t="e">
        <f t="shared" si="4"/>
        <v>#DIV/0!</v>
      </c>
      <c r="K14" s="19">
        <f t="shared" si="5"/>
        <v>0.48583333333333334</v>
      </c>
      <c r="L14" s="22" t="e">
        <f t="shared" si="6"/>
        <v>#DIV/0!</v>
      </c>
    </row>
    <row r="15" spans="1:12" x14ac:dyDescent="0.4">
      <c r="A15" s="63" t="s">
        <v>150</v>
      </c>
      <c r="B15" s="32">
        <v>0</v>
      </c>
      <c r="C15" s="32">
        <v>0</v>
      </c>
      <c r="D15" s="19" t="e">
        <f t="shared" si="0"/>
        <v>#DIV/0!</v>
      </c>
      <c r="E15" s="62">
        <f t="shared" si="1"/>
        <v>0</v>
      </c>
      <c r="F15" s="32">
        <v>0</v>
      </c>
      <c r="G15" s="32">
        <v>0</v>
      </c>
      <c r="H15" s="19" t="e">
        <f t="shared" si="2"/>
        <v>#DIV/0!</v>
      </c>
      <c r="I15" s="62">
        <f t="shared" si="3"/>
        <v>0</v>
      </c>
      <c r="J15" s="19" t="e">
        <f t="shared" si="4"/>
        <v>#DIV/0!</v>
      </c>
      <c r="K15" s="19" t="e">
        <f t="shared" si="5"/>
        <v>#DIV/0!</v>
      </c>
      <c r="L15" s="22" t="e">
        <f t="shared" si="6"/>
        <v>#DIV/0!</v>
      </c>
    </row>
    <row r="16" spans="1:12" s="66" customFormat="1" x14ac:dyDescent="0.4">
      <c r="A16" s="68" t="s">
        <v>73</v>
      </c>
      <c r="B16" s="27">
        <f>+B17+B28</f>
        <v>61956</v>
      </c>
      <c r="C16" s="27">
        <f>+C17+C28</f>
        <v>57117</v>
      </c>
      <c r="D16" s="14">
        <f t="shared" si="0"/>
        <v>1.0847208361783707</v>
      </c>
      <c r="E16" s="67">
        <f t="shared" si="1"/>
        <v>4839</v>
      </c>
      <c r="F16" s="27">
        <f>+F17+F28</f>
        <v>99943</v>
      </c>
      <c r="G16" s="27">
        <f>+G17+G28</f>
        <v>92760</v>
      </c>
      <c r="H16" s="14">
        <f t="shared" si="2"/>
        <v>1.0774363949978438</v>
      </c>
      <c r="I16" s="67">
        <f t="shared" si="3"/>
        <v>7183</v>
      </c>
      <c r="J16" s="14">
        <f t="shared" si="4"/>
        <v>0.61991335060984765</v>
      </c>
      <c r="K16" s="14">
        <f t="shared" si="5"/>
        <v>0.61575032341526525</v>
      </c>
      <c r="L16" s="23">
        <f t="shared" si="6"/>
        <v>4.1630271945823916E-3</v>
      </c>
    </row>
    <row r="17" spans="1:12" x14ac:dyDescent="0.4">
      <c r="A17" s="72" t="s">
        <v>72</v>
      </c>
      <c r="B17" s="29">
        <f>SUM(B18:B27)</f>
        <v>52403</v>
      </c>
      <c r="C17" s="29">
        <f>SUM(C18:C27)</f>
        <v>47683</v>
      </c>
      <c r="D17" s="18">
        <f t="shared" si="0"/>
        <v>1.0989870603779124</v>
      </c>
      <c r="E17" s="64">
        <f t="shared" si="1"/>
        <v>4720</v>
      </c>
      <c r="F17" s="29">
        <f>SUM(F18:F27)</f>
        <v>85277</v>
      </c>
      <c r="G17" s="29">
        <f>SUM(G18:G27)</f>
        <v>77983</v>
      </c>
      <c r="H17" s="18">
        <f t="shared" si="2"/>
        <v>1.0935332059551441</v>
      </c>
      <c r="I17" s="64">
        <f t="shared" si="3"/>
        <v>7294</v>
      </c>
      <c r="J17" s="18">
        <f t="shared" si="4"/>
        <v>0.61450332446028821</v>
      </c>
      <c r="K17" s="18">
        <f t="shared" si="5"/>
        <v>0.61145377838759729</v>
      </c>
      <c r="L17" s="17">
        <f t="shared" si="6"/>
        <v>3.0495460726909229E-3</v>
      </c>
    </row>
    <row r="18" spans="1:12" x14ac:dyDescent="0.4">
      <c r="A18" s="63" t="s">
        <v>57</v>
      </c>
      <c r="B18" s="32">
        <v>20801</v>
      </c>
      <c r="C18" s="32">
        <v>18185</v>
      </c>
      <c r="D18" s="19">
        <f t="shared" si="0"/>
        <v>1.1438548254055541</v>
      </c>
      <c r="E18" s="62">
        <f t="shared" si="1"/>
        <v>2616</v>
      </c>
      <c r="F18" s="32">
        <v>35408</v>
      </c>
      <c r="G18" s="32">
        <v>27601</v>
      </c>
      <c r="H18" s="19">
        <f t="shared" si="2"/>
        <v>1.2828520705771529</v>
      </c>
      <c r="I18" s="62">
        <f t="shared" si="3"/>
        <v>7807</v>
      </c>
      <c r="J18" s="19">
        <f t="shared" si="4"/>
        <v>0.58746610935381838</v>
      </c>
      <c r="K18" s="19">
        <f t="shared" si="5"/>
        <v>0.65885294011086559</v>
      </c>
      <c r="L18" s="22">
        <f t="shared" si="6"/>
        <v>-7.1386830757047215E-2</v>
      </c>
    </row>
    <row r="19" spans="1:12" x14ac:dyDescent="0.4">
      <c r="A19" s="63" t="s">
        <v>133</v>
      </c>
      <c r="B19" s="32">
        <v>3758</v>
      </c>
      <c r="C19" s="32">
        <v>4139</v>
      </c>
      <c r="D19" s="19">
        <f t="shared" si="0"/>
        <v>0.90794877989852618</v>
      </c>
      <c r="E19" s="62">
        <f t="shared" si="1"/>
        <v>-381</v>
      </c>
      <c r="F19" s="32">
        <v>5360</v>
      </c>
      <c r="G19" s="32">
        <v>5936</v>
      </c>
      <c r="H19" s="19">
        <f t="shared" si="2"/>
        <v>0.90296495956873313</v>
      </c>
      <c r="I19" s="62">
        <f t="shared" si="3"/>
        <v>-576</v>
      </c>
      <c r="J19" s="19">
        <f t="shared" si="4"/>
        <v>0.70111940298507458</v>
      </c>
      <c r="K19" s="19">
        <f t="shared" si="5"/>
        <v>0.69727088948787064</v>
      </c>
      <c r="L19" s="22">
        <f t="shared" si="6"/>
        <v>3.8485134972039425E-3</v>
      </c>
    </row>
    <row r="20" spans="1:12" x14ac:dyDescent="0.4">
      <c r="A20" s="63" t="s">
        <v>132</v>
      </c>
      <c r="B20" s="32">
        <v>7616</v>
      </c>
      <c r="C20" s="32">
        <v>6320</v>
      </c>
      <c r="D20" s="19">
        <f t="shared" si="0"/>
        <v>1.2050632911392405</v>
      </c>
      <c r="E20" s="62">
        <f t="shared" si="1"/>
        <v>1296</v>
      </c>
      <c r="F20" s="32">
        <v>10364</v>
      </c>
      <c r="G20" s="32">
        <v>9802</v>
      </c>
      <c r="H20" s="19">
        <f t="shared" si="2"/>
        <v>1.0573352377065905</v>
      </c>
      <c r="I20" s="62">
        <f t="shared" si="3"/>
        <v>562</v>
      </c>
      <c r="J20" s="19">
        <f t="shared" si="4"/>
        <v>0.73485140872250099</v>
      </c>
      <c r="K20" s="19">
        <f t="shared" si="5"/>
        <v>0.64476637420934502</v>
      </c>
      <c r="L20" s="22">
        <f t="shared" si="6"/>
        <v>9.008503451315597E-2</v>
      </c>
    </row>
    <row r="21" spans="1:12" x14ac:dyDescent="0.4">
      <c r="A21" s="63" t="s">
        <v>55</v>
      </c>
      <c r="B21" s="32">
        <v>8296</v>
      </c>
      <c r="C21" s="32">
        <v>8274</v>
      </c>
      <c r="D21" s="19">
        <f t="shared" si="0"/>
        <v>1.0026589315929417</v>
      </c>
      <c r="E21" s="62">
        <f t="shared" si="1"/>
        <v>22</v>
      </c>
      <c r="F21" s="32">
        <v>14112</v>
      </c>
      <c r="G21" s="32">
        <v>14400</v>
      </c>
      <c r="H21" s="19">
        <f t="shared" si="2"/>
        <v>0.98</v>
      </c>
      <c r="I21" s="62">
        <f t="shared" si="3"/>
        <v>-288</v>
      </c>
      <c r="J21" s="19">
        <f t="shared" si="4"/>
        <v>0.58786848072562359</v>
      </c>
      <c r="K21" s="19">
        <f t="shared" si="5"/>
        <v>0.57458333333333333</v>
      </c>
      <c r="L21" s="22">
        <f t="shared" si="6"/>
        <v>1.3285147392290253E-2</v>
      </c>
    </row>
    <row r="22" spans="1:12" x14ac:dyDescent="0.4">
      <c r="A22" s="63" t="s">
        <v>92</v>
      </c>
      <c r="B22" s="32">
        <v>0</v>
      </c>
      <c r="C22" s="32">
        <v>0</v>
      </c>
      <c r="D22" s="19" t="e">
        <f t="shared" si="0"/>
        <v>#DIV/0!</v>
      </c>
      <c r="E22" s="62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62">
        <f t="shared" si="3"/>
        <v>0</v>
      </c>
      <c r="J22" s="19" t="e">
        <f t="shared" si="4"/>
        <v>#DIV/0!</v>
      </c>
      <c r="K22" s="19" t="e">
        <f t="shared" si="5"/>
        <v>#DIV/0!</v>
      </c>
      <c r="L22" s="22" t="e">
        <f t="shared" si="6"/>
        <v>#DIV/0!</v>
      </c>
    </row>
    <row r="23" spans="1:12" x14ac:dyDescent="0.4">
      <c r="A23" s="63" t="s">
        <v>56</v>
      </c>
      <c r="B23" s="32">
        <v>5219</v>
      </c>
      <c r="C23" s="32">
        <v>4877</v>
      </c>
      <c r="D23" s="19">
        <f t="shared" si="0"/>
        <v>1.0701250768915316</v>
      </c>
      <c r="E23" s="62">
        <f t="shared" si="1"/>
        <v>342</v>
      </c>
      <c r="F23" s="32">
        <v>8205</v>
      </c>
      <c r="G23" s="32">
        <v>8348</v>
      </c>
      <c r="H23" s="19">
        <f t="shared" si="2"/>
        <v>0.98287014853857213</v>
      </c>
      <c r="I23" s="62">
        <f t="shared" si="3"/>
        <v>-143</v>
      </c>
      <c r="J23" s="19">
        <f t="shared" si="4"/>
        <v>0.63607556368068252</v>
      </c>
      <c r="K23" s="19">
        <f t="shared" si="5"/>
        <v>0.58421178725443224</v>
      </c>
      <c r="L23" s="22">
        <f t="shared" si="6"/>
        <v>5.1863776426250285E-2</v>
      </c>
    </row>
    <row r="24" spans="1:12" x14ac:dyDescent="0.4">
      <c r="A24" s="63" t="s">
        <v>54</v>
      </c>
      <c r="B24" s="32">
        <v>1626</v>
      </c>
      <c r="C24" s="32">
        <v>1554</v>
      </c>
      <c r="D24" s="19">
        <f t="shared" si="0"/>
        <v>1.0463320463320462</v>
      </c>
      <c r="E24" s="62">
        <f t="shared" si="1"/>
        <v>72</v>
      </c>
      <c r="F24" s="32">
        <v>2880</v>
      </c>
      <c r="G24" s="32">
        <v>2880</v>
      </c>
      <c r="H24" s="19">
        <f t="shared" si="2"/>
        <v>1</v>
      </c>
      <c r="I24" s="62">
        <f t="shared" si="3"/>
        <v>0</v>
      </c>
      <c r="J24" s="19">
        <f t="shared" si="4"/>
        <v>0.56458333333333333</v>
      </c>
      <c r="K24" s="19">
        <f t="shared" si="5"/>
        <v>0.5395833333333333</v>
      </c>
      <c r="L24" s="22">
        <f t="shared" si="6"/>
        <v>2.5000000000000022E-2</v>
      </c>
    </row>
    <row r="25" spans="1:12" x14ac:dyDescent="0.4">
      <c r="A25" s="63" t="s">
        <v>91</v>
      </c>
      <c r="B25" s="32">
        <v>1044</v>
      </c>
      <c r="C25" s="32">
        <v>867</v>
      </c>
      <c r="D25" s="19">
        <f t="shared" si="0"/>
        <v>1.2041522491349481</v>
      </c>
      <c r="E25" s="62">
        <f t="shared" si="1"/>
        <v>177</v>
      </c>
      <c r="F25" s="32">
        <v>2272</v>
      </c>
      <c r="G25" s="32">
        <v>2340</v>
      </c>
      <c r="H25" s="19">
        <f t="shared" si="2"/>
        <v>0.97094017094017093</v>
      </c>
      <c r="I25" s="62">
        <f t="shared" si="3"/>
        <v>-68</v>
      </c>
      <c r="J25" s="19">
        <f t="shared" si="4"/>
        <v>0.45950704225352113</v>
      </c>
      <c r="K25" s="19">
        <f t="shared" si="5"/>
        <v>0.37051282051282053</v>
      </c>
      <c r="L25" s="22">
        <f t="shared" si="6"/>
        <v>8.8994221740700596E-2</v>
      </c>
    </row>
    <row r="26" spans="1:12" x14ac:dyDescent="0.4">
      <c r="A26" s="63" t="s">
        <v>53</v>
      </c>
      <c r="B26" s="32">
        <v>2194</v>
      </c>
      <c r="C26" s="32">
        <v>1968</v>
      </c>
      <c r="D26" s="19">
        <f t="shared" si="0"/>
        <v>1.1148373983739837</v>
      </c>
      <c r="E26" s="62">
        <f t="shared" si="1"/>
        <v>226</v>
      </c>
      <c r="F26" s="32">
        <v>3796</v>
      </c>
      <c r="G26" s="32">
        <v>3796</v>
      </c>
      <c r="H26" s="19">
        <f t="shared" si="2"/>
        <v>1</v>
      </c>
      <c r="I26" s="62">
        <f t="shared" si="3"/>
        <v>0</v>
      </c>
      <c r="J26" s="19">
        <f t="shared" si="4"/>
        <v>0.57797681770284515</v>
      </c>
      <c r="K26" s="19">
        <f t="shared" si="5"/>
        <v>0.51844046364594309</v>
      </c>
      <c r="L26" s="22">
        <f t="shared" si="6"/>
        <v>5.9536354056902052E-2</v>
      </c>
    </row>
    <row r="27" spans="1:12" x14ac:dyDescent="0.4">
      <c r="A27" s="71" t="s">
        <v>52</v>
      </c>
      <c r="B27" s="33">
        <v>1849</v>
      </c>
      <c r="C27" s="33">
        <v>1499</v>
      </c>
      <c r="D27" s="16">
        <f t="shared" si="0"/>
        <v>1.2334889926617745</v>
      </c>
      <c r="E27" s="70">
        <f t="shared" si="1"/>
        <v>350</v>
      </c>
      <c r="F27" s="33">
        <v>2880</v>
      </c>
      <c r="G27" s="33">
        <v>2880</v>
      </c>
      <c r="H27" s="16">
        <f t="shared" si="2"/>
        <v>1</v>
      </c>
      <c r="I27" s="70">
        <f t="shared" si="3"/>
        <v>0</v>
      </c>
      <c r="J27" s="16">
        <f t="shared" si="4"/>
        <v>0.64201388888888888</v>
      </c>
      <c r="K27" s="16">
        <f t="shared" si="5"/>
        <v>0.52048611111111109</v>
      </c>
      <c r="L27" s="15">
        <f t="shared" si="6"/>
        <v>0.12152777777777779</v>
      </c>
    </row>
    <row r="28" spans="1:12" x14ac:dyDescent="0.4">
      <c r="A28" s="78" t="s">
        <v>71</v>
      </c>
      <c r="B28" s="30">
        <f>SUM(B29:B38)</f>
        <v>9553</v>
      </c>
      <c r="C28" s="30">
        <f>SUM(C29:C38)</f>
        <v>9434</v>
      </c>
      <c r="D28" s="21">
        <f t="shared" si="0"/>
        <v>1.0126139495442019</v>
      </c>
      <c r="E28" s="69">
        <f t="shared" si="1"/>
        <v>119</v>
      </c>
      <c r="F28" s="30">
        <f>SUM(F29:F38)</f>
        <v>14666</v>
      </c>
      <c r="G28" s="30">
        <f>SUM(G29:G38)</f>
        <v>14777</v>
      </c>
      <c r="H28" s="21">
        <f t="shared" si="2"/>
        <v>0.99248832645327201</v>
      </c>
      <c r="I28" s="69">
        <f t="shared" si="3"/>
        <v>-111</v>
      </c>
      <c r="J28" s="21">
        <f t="shared" si="4"/>
        <v>0.65137051684167457</v>
      </c>
      <c r="K28" s="21">
        <f t="shared" si="5"/>
        <v>0.6384245787372268</v>
      </c>
      <c r="L28" s="20">
        <f t="shared" si="6"/>
        <v>1.2945938104447774E-2</v>
      </c>
    </row>
    <row r="29" spans="1:12" x14ac:dyDescent="0.4">
      <c r="A29" s="65" t="s">
        <v>55</v>
      </c>
      <c r="B29" s="34">
        <v>815</v>
      </c>
      <c r="C29" s="34">
        <v>1082</v>
      </c>
      <c r="D29" s="18">
        <f t="shared" si="0"/>
        <v>0.75323475046210719</v>
      </c>
      <c r="E29" s="64">
        <f t="shared" si="1"/>
        <v>-267</v>
      </c>
      <c r="F29" s="34">
        <v>1323</v>
      </c>
      <c r="G29" s="34">
        <v>1386</v>
      </c>
      <c r="H29" s="18">
        <f t="shared" si="2"/>
        <v>0.95454545454545459</v>
      </c>
      <c r="I29" s="64">
        <f t="shared" si="3"/>
        <v>-63</v>
      </c>
      <c r="J29" s="18">
        <f t="shared" si="4"/>
        <v>0.61602418745275889</v>
      </c>
      <c r="K29" s="18">
        <f t="shared" si="5"/>
        <v>0.78066378066378062</v>
      </c>
      <c r="L29" s="17">
        <f t="shared" si="6"/>
        <v>-0.16463959321102173</v>
      </c>
    </row>
    <row r="30" spans="1:12" x14ac:dyDescent="0.4">
      <c r="A30" s="63" t="s">
        <v>67</v>
      </c>
      <c r="B30" s="32">
        <v>727</v>
      </c>
      <c r="C30" s="32">
        <v>591</v>
      </c>
      <c r="D30" s="19">
        <f t="shared" si="0"/>
        <v>1.230118443316413</v>
      </c>
      <c r="E30" s="62">
        <f t="shared" si="1"/>
        <v>136</v>
      </c>
      <c r="F30" s="32">
        <v>1260</v>
      </c>
      <c r="G30" s="32">
        <v>1260</v>
      </c>
      <c r="H30" s="19">
        <f t="shared" si="2"/>
        <v>1</v>
      </c>
      <c r="I30" s="62">
        <f t="shared" si="3"/>
        <v>0</v>
      </c>
      <c r="J30" s="19">
        <f t="shared" si="4"/>
        <v>0.57698412698412693</v>
      </c>
      <c r="K30" s="19">
        <f t="shared" si="5"/>
        <v>0.46904761904761905</v>
      </c>
      <c r="L30" s="22">
        <f t="shared" si="6"/>
        <v>0.10793650793650789</v>
      </c>
    </row>
    <row r="31" spans="1:12" x14ac:dyDescent="0.4">
      <c r="A31" s="63" t="s">
        <v>65</v>
      </c>
      <c r="B31" s="32">
        <v>746</v>
      </c>
      <c r="C31" s="32">
        <v>847</v>
      </c>
      <c r="D31" s="19">
        <f t="shared" si="0"/>
        <v>0.8807556080283353</v>
      </c>
      <c r="E31" s="62">
        <f t="shared" si="1"/>
        <v>-101</v>
      </c>
      <c r="F31" s="32">
        <v>1260</v>
      </c>
      <c r="G31" s="32">
        <v>1260</v>
      </c>
      <c r="H31" s="19">
        <f t="shared" si="2"/>
        <v>1</v>
      </c>
      <c r="I31" s="62">
        <f t="shared" si="3"/>
        <v>0</v>
      </c>
      <c r="J31" s="19">
        <f t="shared" si="4"/>
        <v>0.59206349206349207</v>
      </c>
      <c r="K31" s="19">
        <f t="shared" si="5"/>
        <v>0.67222222222222228</v>
      </c>
      <c r="L31" s="22">
        <f t="shared" si="6"/>
        <v>-8.0158730158730207E-2</v>
      </c>
    </row>
    <row r="32" spans="1:12" x14ac:dyDescent="0.4">
      <c r="A32" s="63" t="s">
        <v>49</v>
      </c>
      <c r="B32" s="32">
        <v>3079</v>
      </c>
      <c r="C32" s="32">
        <v>2449</v>
      </c>
      <c r="D32" s="19">
        <f t="shared" si="0"/>
        <v>1.2572478562678644</v>
      </c>
      <c r="E32" s="62">
        <f t="shared" si="1"/>
        <v>630</v>
      </c>
      <c r="F32" s="32">
        <v>3927</v>
      </c>
      <c r="G32" s="32">
        <v>3771</v>
      </c>
      <c r="H32" s="19">
        <f t="shared" si="2"/>
        <v>1.041368337311058</v>
      </c>
      <c r="I32" s="62">
        <f t="shared" si="3"/>
        <v>156</v>
      </c>
      <c r="J32" s="19">
        <f t="shared" si="4"/>
        <v>0.78405907817672527</v>
      </c>
      <c r="K32" s="19">
        <f t="shared" si="5"/>
        <v>0.64942985945372578</v>
      </c>
      <c r="L32" s="22">
        <f t="shared" si="6"/>
        <v>0.13462921872299949</v>
      </c>
    </row>
    <row r="33" spans="1:12" x14ac:dyDescent="0.4">
      <c r="A33" s="63" t="s">
        <v>51</v>
      </c>
      <c r="B33" s="32">
        <v>728</v>
      </c>
      <c r="C33" s="32">
        <v>855</v>
      </c>
      <c r="D33" s="19">
        <f t="shared" si="0"/>
        <v>0.85146198830409359</v>
      </c>
      <c r="E33" s="62">
        <f t="shared" si="1"/>
        <v>-127</v>
      </c>
      <c r="F33" s="32">
        <v>1323</v>
      </c>
      <c r="G33" s="32">
        <v>1260</v>
      </c>
      <c r="H33" s="19">
        <f t="shared" si="2"/>
        <v>1.05</v>
      </c>
      <c r="I33" s="62">
        <f t="shared" si="3"/>
        <v>63</v>
      </c>
      <c r="J33" s="19">
        <f t="shared" si="4"/>
        <v>0.55026455026455023</v>
      </c>
      <c r="K33" s="19">
        <f t="shared" si="5"/>
        <v>0.6785714285714286</v>
      </c>
      <c r="L33" s="22">
        <f t="shared" si="6"/>
        <v>-0.12830687830687837</v>
      </c>
    </row>
    <row r="34" spans="1:12" x14ac:dyDescent="0.4">
      <c r="A34" s="63" t="s">
        <v>50</v>
      </c>
      <c r="B34" s="32">
        <v>984</v>
      </c>
      <c r="C34" s="32">
        <v>1118</v>
      </c>
      <c r="D34" s="19">
        <f t="shared" si="0"/>
        <v>0.88014311270125223</v>
      </c>
      <c r="E34" s="62">
        <f t="shared" si="1"/>
        <v>-134</v>
      </c>
      <c r="F34" s="32">
        <v>1260</v>
      </c>
      <c r="G34" s="32">
        <v>1660</v>
      </c>
      <c r="H34" s="19">
        <f t="shared" si="2"/>
        <v>0.75903614457831325</v>
      </c>
      <c r="I34" s="62">
        <f t="shared" si="3"/>
        <v>-400</v>
      </c>
      <c r="J34" s="19">
        <f t="shared" si="4"/>
        <v>0.78095238095238095</v>
      </c>
      <c r="K34" s="19">
        <f t="shared" si="5"/>
        <v>0.67349397590361448</v>
      </c>
      <c r="L34" s="22">
        <f t="shared" si="6"/>
        <v>0.10745840504876647</v>
      </c>
    </row>
    <row r="35" spans="1:12" x14ac:dyDescent="0.4">
      <c r="A35" s="63" t="s">
        <v>90</v>
      </c>
      <c r="B35" s="32">
        <v>862</v>
      </c>
      <c r="C35" s="32">
        <v>921</v>
      </c>
      <c r="D35" s="19">
        <f t="shared" si="0"/>
        <v>0.93593919652551572</v>
      </c>
      <c r="E35" s="62">
        <f t="shared" si="1"/>
        <v>-59</v>
      </c>
      <c r="F35" s="32">
        <v>1660</v>
      </c>
      <c r="G35" s="32">
        <v>1660</v>
      </c>
      <c r="H35" s="19">
        <f t="shared" si="2"/>
        <v>1</v>
      </c>
      <c r="I35" s="62">
        <f t="shared" si="3"/>
        <v>0</v>
      </c>
      <c r="J35" s="19">
        <f t="shared" si="4"/>
        <v>0.51927710843373498</v>
      </c>
      <c r="K35" s="19">
        <f t="shared" si="5"/>
        <v>0.55481927710843371</v>
      </c>
      <c r="L35" s="22">
        <f t="shared" si="6"/>
        <v>-3.5542168674698726E-2</v>
      </c>
    </row>
    <row r="36" spans="1:12" x14ac:dyDescent="0.4">
      <c r="A36" s="63" t="s">
        <v>69</v>
      </c>
      <c r="B36" s="32">
        <v>826</v>
      </c>
      <c r="C36" s="32">
        <v>760</v>
      </c>
      <c r="D36" s="19">
        <f t="shared" si="0"/>
        <v>1.0868421052631578</v>
      </c>
      <c r="E36" s="62">
        <f t="shared" si="1"/>
        <v>66</v>
      </c>
      <c r="F36" s="32">
        <v>1260</v>
      </c>
      <c r="G36" s="32">
        <v>1260</v>
      </c>
      <c r="H36" s="19">
        <f t="shared" si="2"/>
        <v>1</v>
      </c>
      <c r="I36" s="62">
        <f t="shared" si="3"/>
        <v>0</v>
      </c>
      <c r="J36" s="19">
        <f t="shared" si="4"/>
        <v>0.65555555555555556</v>
      </c>
      <c r="K36" s="19">
        <f t="shared" si="5"/>
        <v>0.60317460317460314</v>
      </c>
      <c r="L36" s="22">
        <f t="shared" si="6"/>
        <v>5.2380952380952417E-2</v>
      </c>
    </row>
    <row r="37" spans="1:12" x14ac:dyDescent="0.4">
      <c r="A37" s="63" t="s">
        <v>89</v>
      </c>
      <c r="B37" s="32">
        <v>786</v>
      </c>
      <c r="C37" s="32">
        <v>811</v>
      </c>
      <c r="D37" s="19">
        <f t="shared" si="0"/>
        <v>0.96917385943279899</v>
      </c>
      <c r="E37" s="62">
        <f t="shared" si="1"/>
        <v>-25</v>
      </c>
      <c r="F37" s="32">
        <v>1393</v>
      </c>
      <c r="G37" s="32">
        <v>1260</v>
      </c>
      <c r="H37" s="19">
        <f t="shared" si="2"/>
        <v>1.1055555555555556</v>
      </c>
      <c r="I37" s="62">
        <f t="shared" si="3"/>
        <v>133</v>
      </c>
      <c r="J37" s="19">
        <f t="shared" si="4"/>
        <v>0.56424982053122752</v>
      </c>
      <c r="K37" s="19">
        <f t="shared" si="5"/>
        <v>0.6436507936507937</v>
      </c>
      <c r="L37" s="22">
        <f t="shared" si="6"/>
        <v>-7.9400973119566176E-2</v>
      </c>
    </row>
    <row r="38" spans="1:12" x14ac:dyDescent="0.4">
      <c r="A38" s="63" t="s">
        <v>88</v>
      </c>
      <c r="B38" s="32">
        <v>0</v>
      </c>
      <c r="C38" s="32">
        <v>0</v>
      </c>
      <c r="D38" s="19" t="e">
        <f t="shared" si="0"/>
        <v>#DIV/0!</v>
      </c>
      <c r="E38" s="62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62">
        <f t="shared" si="3"/>
        <v>0</v>
      </c>
      <c r="J38" s="19" t="e">
        <f t="shared" si="4"/>
        <v>#DIV/0!</v>
      </c>
      <c r="K38" s="19" t="e">
        <f t="shared" si="5"/>
        <v>#DIV/0!</v>
      </c>
      <c r="L38" s="22" t="e">
        <f t="shared" si="6"/>
        <v>#DIV/0!</v>
      </c>
    </row>
    <row r="39" spans="1:12" s="66" customFormat="1" x14ac:dyDescent="0.4">
      <c r="A39" s="68" t="s">
        <v>70</v>
      </c>
      <c r="B39" s="27">
        <f>SUM(B40:B46)</f>
        <v>13797</v>
      </c>
      <c r="C39" s="27">
        <f>SUM(C40:C46)</f>
        <v>9870</v>
      </c>
      <c r="D39" s="14">
        <f t="shared" si="0"/>
        <v>1.397872340425532</v>
      </c>
      <c r="E39" s="67">
        <f t="shared" si="1"/>
        <v>3927</v>
      </c>
      <c r="F39" s="27">
        <f>SUM(F40:F46)</f>
        <v>20461</v>
      </c>
      <c r="G39" s="27">
        <f>SUM(G40:G46)</f>
        <v>18608</v>
      </c>
      <c r="H39" s="14">
        <f t="shared" si="2"/>
        <v>1.0995808254514188</v>
      </c>
      <c r="I39" s="67">
        <f t="shared" si="3"/>
        <v>1853</v>
      </c>
      <c r="J39" s="14">
        <f t="shared" si="4"/>
        <v>0.67430721861101606</v>
      </c>
      <c r="K39" s="14">
        <f t="shared" si="5"/>
        <v>0.53041702493551157</v>
      </c>
      <c r="L39" s="23">
        <f t="shared" si="6"/>
        <v>0.14389019367550449</v>
      </c>
    </row>
    <row r="40" spans="1:12" x14ac:dyDescent="0.4">
      <c r="A40" s="65" t="s">
        <v>57</v>
      </c>
      <c r="B40" s="34">
        <v>7623</v>
      </c>
      <c r="C40" s="34">
        <v>5536</v>
      </c>
      <c r="D40" s="18">
        <f t="shared" si="0"/>
        <v>1.3769869942196531</v>
      </c>
      <c r="E40" s="64">
        <f t="shared" si="1"/>
        <v>2087</v>
      </c>
      <c r="F40" s="34">
        <v>11725</v>
      </c>
      <c r="G40" s="34">
        <v>9878</v>
      </c>
      <c r="H40" s="18">
        <f t="shared" si="2"/>
        <v>1.186981170277384</v>
      </c>
      <c r="I40" s="64">
        <f t="shared" si="3"/>
        <v>1847</v>
      </c>
      <c r="J40" s="18">
        <f t="shared" si="4"/>
        <v>0.65014925373134325</v>
      </c>
      <c r="K40" s="18">
        <f t="shared" si="5"/>
        <v>0.56043733549301478</v>
      </c>
      <c r="L40" s="17">
        <f t="shared" si="6"/>
        <v>8.971191823832847E-2</v>
      </c>
    </row>
    <row r="41" spans="1:12" x14ac:dyDescent="0.4">
      <c r="A41" s="63" t="s">
        <v>58</v>
      </c>
      <c r="B41" s="32">
        <v>2258</v>
      </c>
      <c r="C41" s="32">
        <v>1790</v>
      </c>
      <c r="D41" s="19">
        <f t="shared" si="0"/>
        <v>1.2614525139664805</v>
      </c>
      <c r="E41" s="62">
        <f t="shared" si="1"/>
        <v>468</v>
      </c>
      <c r="F41" s="32">
        <v>3146</v>
      </c>
      <c r="G41" s="32">
        <v>3146</v>
      </c>
      <c r="H41" s="19">
        <f t="shared" si="2"/>
        <v>1</v>
      </c>
      <c r="I41" s="62">
        <f t="shared" si="3"/>
        <v>0</v>
      </c>
      <c r="J41" s="19">
        <f t="shared" si="4"/>
        <v>0.7177368086458995</v>
      </c>
      <c r="K41" s="19">
        <f t="shared" si="5"/>
        <v>0.56897647806738716</v>
      </c>
      <c r="L41" s="22">
        <f t="shared" si="6"/>
        <v>0.14876033057851235</v>
      </c>
    </row>
    <row r="42" spans="1:12" x14ac:dyDescent="0.4">
      <c r="A42" s="63" t="s">
        <v>68</v>
      </c>
      <c r="B42" s="32">
        <v>1173</v>
      </c>
      <c r="C42" s="32">
        <v>883</v>
      </c>
      <c r="D42" s="19">
        <f t="shared" si="0"/>
        <v>1.3284258210645528</v>
      </c>
      <c r="E42" s="62">
        <f t="shared" si="1"/>
        <v>290</v>
      </c>
      <c r="F42" s="32">
        <v>1660</v>
      </c>
      <c r="G42" s="32">
        <v>1660</v>
      </c>
      <c r="H42" s="19">
        <f t="shared" si="2"/>
        <v>1</v>
      </c>
      <c r="I42" s="62">
        <f t="shared" si="3"/>
        <v>0</v>
      </c>
      <c r="J42" s="19">
        <f t="shared" si="4"/>
        <v>0.70662650602409638</v>
      </c>
      <c r="K42" s="19">
        <f t="shared" si="5"/>
        <v>0.53192771084337354</v>
      </c>
      <c r="L42" s="22">
        <f t="shared" si="6"/>
        <v>0.17469879518072284</v>
      </c>
    </row>
    <row r="43" spans="1:12" x14ac:dyDescent="0.4">
      <c r="A43" s="63" t="s">
        <v>55</v>
      </c>
      <c r="B43" s="32">
        <v>2237</v>
      </c>
      <c r="C43" s="32">
        <v>1481</v>
      </c>
      <c r="D43" s="19">
        <f t="shared" si="0"/>
        <v>1.5104659014179609</v>
      </c>
      <c r="E43" s="62">
        <f t="shared" si="1"/>
        <v>756</v>
      </c>
      <c r="F43" s="32">
        <v>3260</v>
      </c>
      <c r="G43" s="32">
        <v>3260</v>
      </c>
      <c r="H43" s="19">
        <f t="shared" si="2"/>
        <v>1</v>
      </c>
      <c r="I43" s="62">
        <f t="shared" si="3"/>
        <v>0</v>
      </c>
      <c r="J43" s="19">
        <f t="shared" si="4"/>
        <v>0.68619631901840494</v>
      </c>
      <c r="K43" s="19">
        <f t="shared" si="5"/>
        <v>0.45429447852760735</v>
      </c>
      <c r="L43" s="22">
        <f t="shared" si="6"/>
        <v>0.23190184049079759</v>
      </c>
    </row>
    <row r="44" spans="1:12" x14ac:dyDescent="0.4">
      <c r="A44" s="63" t="s">
        <v>131</v>
      </c>
      <c r="B44" s="32">
        <v>0</v>
      </c>
      <c r="C44" s="32">
        <v>0</v>
      </c>
      <c r="D44" s="19" t="e">
        <f t="shared" si="0"/>
        <v>#DIV/0!</v>
      </c>
      <c r="E44" s="62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62">
        <f t="shared" si="3"/>
        <v>0</v>
      </c>
      <c r="J44" s="19" t="e">
        <f t="shared" si="4"/>
        <v>#DIV/0!</v>
      </c>
      <c r="K44" s="19" t="e">
        <f t="shared" si="5"/>
        <v>#DIV/0!</v>
      </c>
      <c r="L44" s="22" t="e">
        <f t="shared" si="6"/>
        <v>#DIV/0!</v>
      </c>
    </row>
    <row r="45" spans="1:12" x14ac:dyDescent="0.4">
      <c r="A45" s="71" t="s">
        <v>87</v>
      </c>
      <c r="B45" s="33">
        <v>0</v>
      </c>
      <c r="C45" s="33">
        <v>0</v>
      </c>
      <c r="D45" s="16" t="e">
        <f t="shared" si="0"/>
        <v>#DIV/0!</v>
      </c>
      <c r="E45" s="70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70">
        <f t="shared" si="3"/>
        <v>0</v>
      </c>
      <c r="J45" s="16" t="e">
        <f t="shared" si="4"/>
        <v>#DIV/0!</v>
      </c>
      <c r="K45" s="16" t="e">
        <f t="shared" si="5"/>
        <v>#DIV/0!</v>
      </c>
      <c r="L45" s="15" t="e">
        <f t="shared" si="6"/>
        <v>#DIV/0!</v>
      </c>
    </row>
    <row r="46" spans="1:12" x14ac:dyDescent="0.4">
      <c r="A46" s="61" t="s">
        <v>143</v>
      </c>
      <c r="B46" s="31">
        <v>506</v>
      </c>
      <c r="C46" s="31">
        <v>180</v>
      </c>
      <c r="D46" s="25">
        <f t="shared" si="0"/>
        <v>2.8111111111111109</v>
      </c>
      <c r="E46" s="60">
        <f t="shared" si="1"/>
        <v>326</v>
      </c>
      <c r="F46" s="31">
        <v>670</v>
      </c>
      <c r="G46" s="31">
        <v>664</v>
      </c>
      <c r="H46" s="25">
        <f t="shared" si="2"/>
        <v>1.0090361445783131</v>
      </c>
      <c r="I46" s="60">
        <f t="shared" si="3"/>
        <v>6</v>
      </c>
      <c r="J46" s="25">
        <f t="shared" si="4"/>
        <v>0.75522388059701495</v>
      </c>
      <c r="K46" s="25">
        <f t="shared" si="5"/>
        <v>0.27108433734939757</v>
      </c>
      <c r="L46" s="24">
        <f t="shared" si="6"/>
        <v>0.48413954324761738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3'!A1" display="'h13'!A1"/>
  </hyperlinks>
  <pageMargins left="1.02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6"/>
  <sheetViews>
    <sheetView zoomScaleNormal="100" workbookViewId="0"/>
  </sheetViews>
  <sheetFormatPr defaultColWidth="15.75" defaultRowHeight="10.5" x14ac:dyDescent="0.4"/>
  <cols>
    <col min="1" max="1" width="15.375" style="59" bestFit="1" customWidth="1"/>
    <col min="2" max="3" width="10.375" style="13" bestFit="1" customWidth="1"/>
    <col min="4" max="4" width="7" style="59" bestFit="1" customWidth="1"/>
    <col min="5" max="5" width="7.625" style="59" bestFit="1" customWidth="1"/>
    <col min="6" max="7" width="10.375" style="13" bestFit="1" customWidth="1"/>
    <col min="8" max="8" width="7" style="59" bestFit="1" customWidth="1"/>
    <col min="9" max="9" width="8.5" style="59" bestFit="1" customWidth="1"/>
    <col min="10" max="11" width="10.375" style="13" bestFit="1" customWidth="1"/>
    <col min="12" max="12" width="7" style="59" bestFit="1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５月(上中旬)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107</v>
      </c>
      <c r="C4" s="144" t="s">
        <v>156</v>
      </c>
      <c r="D4" s="143" t="s">
        <v>61</v>
      </c>
      <c r="E4" s="143"/>
      <c r="F4" s="140" t="str">
        <f>+B4</f>
        <v>(01'5/1～20)</v>
      </c>
      <c r="G4" s="140" t="str">
        <f>+C4</f>
        <v>(00'5/1～20)</v>
      </c>
      <c r="H4" s="143" t="s">
        <v>61</v>
      </c>
      <c r="I4" s="143"/>
      <c r="J4" s="140" t="str">
        <f>+B4</f>
        <v>(01'5/1～20)</v>
      </c>
      <c r="K4" s="140" t="str">
        <f>+C4</f>
        <v>(00'5/1～20)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135</v>
      </c>
      <c r="B6" s="27">
        <f>+B7+B16+B39</f>
        <v>225563</v>
      </c>
      <c r="C6" s="27">
        <f>+C7+C16+C39</f>
        <v>202939</v>
      </c>
      <c r="D6" s="14">
        <f t="shared" ref="D6:D46" si="0">+B6/C6</f>
        <v>1.1114817753117932</v>
      </c>
      <c r="E6" s="67">
        <f t="shared" ref="E6:E46" si="1">+B6-C6</f>
        <v>22624</v>
      </c>
      <c r="F6" s="27">
        <f>+F7+F16+F39</f>
        <v>349507</v>
      </c>
      <c r="G6" s="27">
        <f>+G7+G16+G39</f>
        <v>334367</v>
      </c>
      <c r="H6" s="14">
        <f t="shared" ref="H6:H46" si="2">+F6/G6</f>
        <v>1.0452795879976193</v>
      </c>
      <c r="I6" s="67">
        <f t="shared" ref="I6:I46" si="3">+F6-G6</f>
        <v>15140</v>
      </c>
      <c r="J6" s="14">
        <f t="shared" ref="J6:J46" si="4">+B6/F6</f>
        <v>0.64537477074851146</v>
      </c>
      <c r="K6" s="14">
        <f t="shared" ref="K6:K46" si="5">+C6/G6</f>
        <v>0.60693489489094321</v>
      </c>
      <c r="L6" s="23">
        <f t="shared" ref="L6:L46" si="6">+J6-K6</f>
        <v>3.8439875857568251E-2</v>
      </c>
    </row>
    <row r="7" spans="1:12" s="66" customFormat="1" x14ac:dyDescent="0.4">
      <c r="A7" s="68" t="s">
        <v>134</v>
      </c>
      <c r="B7" s="27">
        <f>SUM(B8:B15)</f>
        <v>80541</v>
      </c>
      <c r="C7" s="27">
        <f>SUM(C8:C15)</f>
        <v>80051</v>
      </c>
      <c r="D7" s="14">
        <f t="shared" si="0"/>
        <v>1.0061210978001525</v>
      </c>
      <c r="E7" s="67">
        <f t="shared" si="1"/>
        <v>490</v>
      </c>
      <c r="F7" s="27">
        <f>SUM(F8:F15)</f>
        <v>118056</v>
      </c>
      <c r="G7" s="27">
        <f>SUM(G8:G15)</f>
        <v>118354</v>
      </c>
      <c r="H7" s="14">
        <f t="shared" si="2"/>
        <v>0.99748212988154183</v>
      </c>
      <c r="I7" s="67">
        <f t="shared" si="3"/>
        <v>-298</v>
      </c>
      <c r="J7" s="14">
        <f t="shared" si="4"/>
        <v>0.68222707867452737</v>
      </c>
      <c r="K7" s="14">
        <f t="shared" si="5"/>
        <v>0.67636919749226898</v>
      </c>
      <c r="L7" s="23">
        <f t="shared" si="6"/>
        <v>5.8578811822583843E-3</v>
      </c>
    </row>
    <row r="8" spans="1:12" x14ac:dyDescent="0.4">
      <c r="A8" s="65" t="s">
        <v>57</v>
      </c>
      <c r="B8" s="34">
        <v>41094</v>
      </c>
      <c r="C8" s="34">
        <v>41581</v>
      </c>
      <c r="D8" s="18">
        <f t="shared" si="0"/>
        <v>0.98828791996344489</v>
      </c>
      <c r="E8" s="64">
        <f t="shared" si="1"/>
        <v>-487</v>
      </c>
      <c r="F8" s="34">
        <v>61710</v>
      </c>
      <c r="G8" s="34">
        <v>57677</v>
      </c>
      <c r="H8" s="18">
        <f t="shared" si="2"/>
        <v>1.0699238864712104</v>
      </c>
      <c r="I8" s="64">
        <f t="shared" si="3"/>
        <v>4033</v>
      </c>
      <c r="J8" s="18">
        <f t="shared" si="4"/>
        <v>0.6659212445308702</v>
      </c>
      <c r="K8" s="18">
        <f t="shared" si="5"/>
        <v>0.72092861972710087</v>
      </c>
      <c r="L8" s="17">
        <f t="shared" si="6"/>
        <v>-5.5007375196230668E-2</v>
      </c>
    </row>
    <row r="9" spans="1:12" x14ac:dyDescent="0.4">
      <c r="A9" s="63" t="s">
        <v>58</v>
      </c>
      <c r="B9" s="32">
        <v>9637</v>
      </c>
      <c r="C9" s="32">
        <v>7265</v>
      </c>
      <c r="D9" s="19">
        <f t="shared" si="0"/>
        <v>1.3264969029593943</v>
      </c>
      <c r="E9" s="62">
        <f t="shared" si="1"/>
        <v>2372</v>
      </c>
      <c r="F9" s="32">
        <v>11630</v>
      </c>
      <c r="G9" s="32">
        <v>9968</v>
      </c>
      <c r="H9" s="19">
        <f t="shared" si="2"/>
        <v>1.1667335473515248</v>
      </c>
      <c r="I9" s="62">
        <f t="shared" si="3"/>
        <v>1662</v>
      </c>
      <c r="J9" s="19">
        <f t="shared" si="4"/>
        <v>0.82863284608770427</v>
      </c>
      <c r="K9" s="19">
        <f t="shared" si="5"/>
        <v>0.7288322632423756</v>
      </c>
      <c r="L9" s="22">
        <f t="shared" si="6"/>
        <v>9.9800582845328667E-2</v>
      </c>
    </row>
    <row r="10" spans="1:12" x14ac:dyDescent="0.4">
      <c r="A10" s="63" t="s">
        <v>68</v>
      </c>
      <c r="B10" s="32">
        <v>7480</v>
      </c>
      <c r="C10" s="32">
        <v>8382</v>
      </c>
      <c r="D10" s="19">
        <f t="shared" si="0"/>
        <v>0.8923884514435696</v>
      </c>
      <c r="E10" s="62">
        <f t="shared" si="1"/>
        <v>-902</v>
      </c>
      <c r="F10" s="32">
        <v>11266</v>
      </c>
      <c r="G10" s="32">
        <v>15909</v>
      </c>
      <c r="H10" s="19">
        <f t="shared" si="2"/>
        <v>0.7081526180149601</v>
      </c>
      <c r="I10" s="62">
        <f t="shared" si="3"/>
        <v>-4643</v>
      </c>
      <c r="J10" s="19">
        <f t="shared" si="4"/>
        <v>0.66394461210722533</v>
      </c>
      <c r="K10" s="19">
        <f t="shared" si="5"/>
        <v>0.52687158212332641</v>
      </c>
      <c r="L10" s="22">
        <f t="shared" si="6"/>
        <v>0.13707302998389892</v>
      </c>
    </row>
    <row r="11" spans="1:12" x14ac:dyDescent="0.4">
      <c r="A11" s="63" t="s">
        <v>55</v>
      </c>
      <c r="B11" s="32">
        <v>10452</v>
      </c>
      <c r="C11" s="32">
        <v>12841</v>
      </c>
      <c r="D11" s="19">
        <f t="shared" si="0"/>
        <v>0.81395529943150846</v>
      </c>
      <c r="E11" s="62">
        <f t="shared" si="1"/>
        <v>-2389</v>
      </c>
      <c r="F11" s="32">
        <v>15660</v>
      </c>
      <c r="G11" s="32">
        <v>18390</v>
      </c>
      <c r="H11" s="19">
        <f t="shared" si="2"/>
        <v>0.85154975530179444</v>
      </c>
      <c r="I11" s="62">
        <f t="shared" si="3"/>
        <v>-2730</v>
      </c>
      <c r="J11" s="19">
        <f t="shared" si="4"/>
        <v>0.6674329501915709</v>
      </c>
      <c r="K11" s="19">
        <f t="shared" si="5"/>
        <v>0.69825992387166935</v>
      </c>
      <c r="L11" s="22">
        <f t="shared" si="6"/>
        <v>-3.0826973680098457E-2</v>
      </c>
    </row>
    <row r="12" spans="1:12" x14ac:dyDescent="0.4">
      <c r="A12" s="63" t="s">
        <v>92</v>
      </c>
      <c r="B12" s="32">
        <v>3004</v>
      </c>
      <c r="C12" s="32">
        <v>0</v>
      </c>
      <c r="D12" s="19" t="e">
        <f t="shared" si="0"/>
        <v>#DIV/0!</v>
      </c>
      <c r="E12" s="62">
        <f t="shared" si="1"/>
        <v>3004</v>
      </c>
      <c r="F12" s="32">
        <v>3960</v>
      </c>
      <c r="G12" s="32">
        <v>0</v>
      </c>
      <c r="H12" s="19" t="e">
        <f t="shared" si="2"/>
        <v>#DIV/0!</v>
      </c>
      <c r="I12" s="62">
        <f t="shared" si="3"/>
        <v>3960</v>
      </c>
      <c r="J12" s="19">
        <f t="shared" si="4"/>
        <v>0.75858585858585859</v>
      </c>
      <c r="K12" s="19" t="e">
        <f t="shared" si="5"/>
        <v>#DIV/0!</v>
      </c>
      <c r="L12" s="22" t="e">
        <f t="shared" si="6"/>
        <v>#DIV/0!</v>
      </c>
    </row>
    <row r="13" spans="1:12" x14ac:dyDescent="0.4">
      <c r="A13" s="63" t="s">
        <v>56</v>
      </c>
      <c r="B13" s="32">
        <v>8874</v>
      </c>
      <c r="C13" s="32">
        <v>9070</v>
      </c>
      <c r="D13" s="19">
        <f t="shared" si="0"/>
        <v>0.97839029768467478</v>
      </c>
      <c r="E13" s="62">
        <f t="shared" si="1"/>
        <v>-196</v>
      </c>
      <c r="F13" s="32">
        <v>13830</v>
      </c>
      <c r="G13" s="32">
        <v>14610</v>
      </c>
      <c r="H13" s="19">
        <f t="shared" si="2"/>
        <v>0.94661190965092401</v>
      </c>
      <c r="I13" s="62">
        <f t="shared" si="3"/>
        <v>-780</v>
      </c>
      <c r="J13" s="19">
        <f t="shared" si="4"/>
        <v>0.64164859002169194</v>
      </c>
      <c r="K13" s="19">
        <f t="shared" si="5"/>
        <v>0.62080766598220394</v>
      </c>
      <c r="L13" s="22">
        <f t="shared" si="6"/>
        <v>2.0840924039488007E-2</v>
      </c>
    </row>
    <row r="14" spans="1:12" x14ac:dyDescent="0.4">
      <c r="A14" s="63" t="s">
        <v>93</v>
      </c>
      <c r="B14" s="32">
        <v>0</v>
      </c>
      <c r="C14" s="32">
        <v>912</v>
      </c>
      <c r="D14" s="19">
        <f t="shared" si="0"/>
        <v>0</v>
      </c>
      <c r="E14" s="62">
        <f t="shared" si="1"/>
        <v>-912</v>
      </c>
      <c r="F14" s="32">
        <v>0</v>
      </c>
      <c r="G14" s="32">
        <v>1800</v>
      </c>
      <c r="H14" s="19">
        <f t="shared" si="2"/>
        <v>0</v>
      </c>
      <c r="I14" s="62">
        <f t="shared" si="3"/>
        <v>-1800</v>
      </c>
      <c r="J14" s="19" t="e">
        <f t="shared" si="4"/>
        <v>#DIV/0!</v>
      </c>
      <c r="K14" s="19">
        <f t="shared" si="5"/>
        <v>0.50666666666666671</v>
      </c>
      <c r="L14" s="22" t="e">
        <f t="shared" si="6"/>
        <v>#DIV/0!</v>
      </c>
    </row>
    <row r="15" spans="1:12" x14ac:dyDescent="0.4">
      <c r="A15" s="63" t="s">
        <v>150</v>
      </c>
      <c r="B15" s="32">
        <v>0</v>
      </c>
      <c r="C15" s="32">
        <v>0</v>
      </c>
      <c r="D15" s="19" t="e">
        <f t="shared" si="0"/>
        <v>#DIV/0!</v>
      </c>
      <c r="E15" s="62">
        <f t="shared" si="1"/>
        <v>0</v>
      </c>
      <c r="F15" s="32">
        <v>0</v>
      </c>
      <c r="G15" s="32">
        <v>0</v>
      </c>
      <c r="H15" s="19" t="e">
        <f t="shared" si="2"/>
        <v>#DIV/0!</v>
      </c>
      <c r="I15" s="62">
        <f t="shared" si="3"/>
        <v>0</v>
      </c>
      <c r="J15" s="19" t="e">
        <f t="shared" si="4"/>
        <v>#DIV/0!</v>
      </c>
      <c r="K15" s="19" t="e">
        <f t="shared" si="5"/>
        <v>#DIV/0!</v>
      </c>
      <c r="L15" s="22" t="e">
        <f t="shared" si="6"/>
        <v>#DIV/0!</v>
      </c>
    </row>
    <row r="16" spans="1:12" s="66" customFormat="1" x14ac:dyDescent="0.4">
      <c r="A16" s="68" t="s">
        <v>73</v>
      </c>
      <c r="B16" s="27">
        <f>+B17+B28</f>
        <v>116847</v>
      </c>
      <c r="C16" s="27">
        <f>+C17+C28</f>
        <v>104767</v>
      </c>
      <c r="D16" s="14">
        <f t="shared" si="0"/>
        <v>1.1153034829669648</v>
      </c>
      <c r="E16" s="67">
        <f t="shared" si="1"/>
        <v>12080</v>
      </c>
      <c r="F16" s="27">
        <f>+F17+F28</f>
        <v>191940</v>
      </c>
      <c r="G16" s="27">
        <f>+G17+G28</f>
        <v>181181</v>
      </c>
      <c r="H16" s="14">
        <f t="shared" si="2"/>
        <v>1.0593826063439322</v>
      </c>
      <c r="I16" s="67">
        <f t="shared" si="3"/>
        <v>10759</v>
      </c>
      <c r="J16" s="14">
        <f t="shared" si="4"/>
        <v>0.60876836511409815</v>
      </c>
      <c r="K16" s="14">
        <f t="shared" si="5"/>
        <v>0.57824495946042909</v>
      </c>
      <c r="L16" s="23">
        <f t="shared" si="6"/>
        <v>3.0523405653669067E-2</v>
      </c>
    </row>
    <row r="17" spans="1:12" x14ac:dyDescent="0.4">
      <c r="A17" s="72" t="s">
        <v>72</v>
      </c>
      <c r="B17" s="29">
        <f>SUM(B18:B27)</f>
        <v>98635</v>
      </c>
      <c r="C17" s="29">
        <f>SUM(C18:C27)</f>
        <v>86323</v>
      </c>
      <c r="D17" s="18">
        <f t="shared" si="0"/>
        <v>1.1426271098085099</v>
      </c>
      <c r="E17" s="64">
        <f t="shared" si="1"/>
        <v>12312</v>
      </c>
      <c r="F17" s="29">
        <f>SUM(F18:F27)</f>
        <v>163378</v>
      </c>
      <c r="G17" s="29">
        <f>SUM(G18:G27)</f>
        <v>151870</v>
      </c>
      <c r="H17" s="18">
        <f t="shared" si="2"/>
        <v>1.0757753341673799</v>
      </c>
      <c r="I17" s="64">
        <f t="shared" si="3"/>
        <v>11508</v>
      </c>
      <c r="J17" s="18">
        <f t="shared" si="4"/>
        <v>0.60372265543708459</v>
      </c>
      <c r="K17" s="18">
        <f t="shared" si="5"/>
        <v>0.56840060578126028</v>
      </c>
      <c r="L17" s="17">
        <f t="shared" si="6"/>
        <v>3.5322049655824306E-2</v>
      </c>
    </row>
    <row r="18" spans="1:12" x14ac:dyDescent="0.4">
      <c r="A18" s="63" t="s">
        <v>57</v>
      </c>
      <c r="B18" s="32">
        <v>39767</v>
      </c>
      <c r="C18" s="32">
        <v>33230</v>
      </c>
      <c r="D18" s="19">
        <f t="shared" si="0"/>
        <v>1.1967198314775804</v>
      </c>
      <c r="E18" s="62">
        <f t="shared" si="1"/>
        <v>6537</v>
      </c>
      <c r="F18" s="32">
        <v>68153</v>
      </c>
      <c r="G18" s="32">
        <v>54094</v>
      </c>
      <c r="H18" s="19">
        <f t="shared" si="2"/>
        <v>1.259899434318039</v>
      </c>
      <c r="I18" s="62">
        <f t="shared" si="3"/>
        <v>14059</v>
      </c>
      <c r="J18" s="19">
        <f t="shared" si="4"/>
        <v>0.58349595762475603</v>
      </c>
      <c r="K18" s="19">
        <f t="shared" si="5"/>
        <v>0.61430103153769366</v>
      </c>
      <c r="L18" s="22">
        <f t="shared" si="6"/>
        <v>-3.0805073912937631E-2</v>
      </c>
    </row>
    <row r="19" spans="1:12" x14ac:dyDescent="0.4">
      <c r="A19" s="63" t="s">
        <v>133</v>
      </c>
      <c r="B19" s="32">
        <v>6724</v>
      </c>
      <c r="C19" s="32">
        <v>6953</v>
      </c>
      <c r="D19" s="19">
        <f t="shared" si="0"/>
        <v>0.96706457644182364</v>
      </c>
      <c r="E19" s="62">
        <f t="shared" si="1"/>
        <v>-229</v>
      </c>
      <c r="F19" s="32">
        <v>10175</v>
      </c>
      <c r="G19" s="32">
        <v>11293</v>
      </c>
      <c r="H19" s="19">
        <f t="shared" si="2"/>
        <v>0.90100061985300628</v>
      </c>
      <c r="I19" s="62">
        <f t="shared" si="3"/>
        <v>-1118</v>
      </c>
      <c r="J19" s="19">
        <f t="shared" si="4"/>
        <v>0.66083538083538085</v>
      </c>
      <c r="K19" s="19">
        <f t="shared" si="5"/>
        <v>0.61569113610201009</v>
      </c>
      <c r="L19" s="22">
        <f t="shared" si="6"/>
        <v>4.5144244733370753E-2</v>
      </c>
    </row>
    <row r="20" spans="1:12" x14ac:dyDescent="0.4">
      <c r="A20" s="63" t="s">
        <v>132</v>
      </c>
      <c r="B20" s="32">
        <v>13866</v>
      </c>
      <c r="C20" s="32">
        <v>11020</v>
      </c>
      <c r="D20" s="19">
        <f t="shared" si="0"/>
        <v>1.2582577132486388</v>
      </c>
      <c r="E20" s="62">
        <f t="shared" si="1"/>
        <v>2846</v>
      </c>
      <c r="F20" s="32">
        <v>19285</v>
      </c>
      <c r="G20" s="32">
        <v>18445</v>
      </c>
      <c r="H20" s="19">
        <f t="shared" si="2"/>
        <v>1.045540796963947</v>
      </c>
      <c r="I20" s="62">
        <f t="shared" si="3"/>
        <v>840</v>
      </c>
      <c r="J20" s="19">
        <f t="shared" si="4"/>
        <v>0.71900440757065076</v>
      </c>
      <c r="K20" s="19">
        <f t="shared" si="5"/>
        <v>0.59745188397939819</v>
      </c>
      <c r="L20" s="22">
        <f t="shared" si="6"/>
        <v>0.12155252359125257</v>
      </c>
    </row>
    <row r="21" spans="1:12" x14ac:dyDescent="0.4">
      <c r="A21" s="63" t="s">
        <v>55</v>
      </c>
      <c r="B21" s="32">
        <v>17068</v>
      </c>
      <c r="C21" s="32">
        <v>15949</v>
      </c>
      <c r="D21" s="19">
        <f t="shared" si="0"/>
        <v>1.0701611386293812</v>
      </c>
      <c r="E21" s="62">
        <f t="shared" si="1"/>
        <v>1119</v>
      </c>
      <c r="F21" s="32">
        <v>28224</v>
      </c>
      <c r="G21" s="32">
        <v>28800</v>
      </c>
      <c r="H21" s="19">
        <f t="shared" si="2"/>
        <v>0.98</v>
      </c>
      <c r="I21" s="62">
        <f t="shared" si="3"/>
        <v>-576</v>
      </c>
      <c r="J21" s="19">
        <f t="shared" si="4"/>
        <v>0.60473356009070289</v>
      </c>
      <c r="K21" s="19">
        <f t="shared" si="5"/>
        <v>0.55378472222222219</v>
      </c>
      <c r="L21" s="22">
        <f t="shared" si="6"/>
        <v>5.0948837868480701E-2</v>
      </c>
    </row>
    <row r="22" spans="1:12" x14ac:dyDescent="0.4">
      <c r="A22" s="63" t="s">
        <v>92</v>
      </c>
      <c r="B22" s="32">
        <v>0</v>
      </c>
      <c r="C22" s="32">
        <v>0</v>
      </c>
      <c r="D22" s="19" t="e">
        <f t="shared" si="0"/>
        <v>#DIV/0!</v>
      </c>
      <c r="E22" s="62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62">
        <f t="shared" si="3"/>
        <v>0</v>
      </c>
      <c r="J22" s="19" t="e">
        <f t="shared" si="4"/>
        <v>#DIV/0!</v>
      </c>
      <c r="K22" s="19" t="e">
        <f t="shared" si="5"/>
        <v>#DIV/0!</v>
      </c>
      <c r="L22" s="22" t="e">
        <f t="shared" si="6"/>
        <v>#DIV/0!</v>
      </c>
    </row>
    <row r="23" spans="1:12" x14ac:dyDescent="0.4">
      <c r="A23" s="63" t="s">
        <v>56</v>
      </c>
      <c r="B23" s="32">
        <v>9389</v>
      </c>
      <c r="C23" s="32">
        <v>7744</v>
      </c>
      <c r="D23" s="19">
        <f t="shared" si="0"/>
        <v>1.212422520661157</v>
      </c>
      <c r="E23" s="62">
        <f t="shared" si="1"/>
        <v>1645</v>
      </c>
      <c r="F23" s="32">
        <v>14985</v>
      </c>
      <c r="G23" s="32">
        <v>15422</v>
      </c>
      <c r="H23" s="19">
        <f t="shared" si="2"/>
        <v>0.97166385682790823</v>
      </c>
      <c r="I23" s="62">
        <f t="shared" si="3"/>
        <v>-437</v>
      </c>
      <c r="J23" s="19">
        <f t="shared" si="4"/>
        <v>0.62655989322655992</v>
      </c>
      <c r="K23" s="19">
        <f t="shared" si="5"/>
        <v>0.50213980028530669</v>
      </c>
      <c r="L23" s="22">
        <f t="shared" si="6"/>
        <v>0.12442009294125322</v>
      </c>
    </row>
    <row r="24" spans="1:12" x14ac:dyDescent="0.4">
      <c r="A24" s="63" t="s">
        <v>54</v>
      </c>
      <c r="B24" s="32">
        <v>2810</v>
      </c>
      <c r="C24" s="32">
        <v>3038</v>
      </c>
      <c r="D24" s="19">
        <f t="shared" si="0"/>
        <v>0.9249506254114549</v>
      </c>
      <c r="E24" s="62">
        <f t="shared" si="1"/>
        <v>-228</v>
      </c>
      <c r="F24" s="32">
        <v>5472</v>
      </c>
      <c r="G24" s="32">
        <v>5760</v>
      </c>
      <c r="H24" s="19">
        <f t="shared" si="2"/>
        <v>0.95</v>
      </c>
      <c r="I24" s="62">
        <f t="shared" si="3"/>
        <v>-288</v>
      </c>
      <c r="J24" s="19">
        <f t="shared" si="4"/>
        <v>0.51352339181286555</v>
      </c>
      <c r="K24" s="19">
        <f t="shared" si="5"/>
        <v>0.52743055555555551</v>
      </c>
      <c r="L24" s="22">
        <f t="shared" si="6"/>
        <v>-1.3907163742689965E-2</v>
      </c>
    </row>
    <row r="25" spans="1:12" x14ac:dyDescent="0.4">
      <c r="A25" s="63" t="s">
        <v>91</v>
      </c>
      <c r="B25" s="32">
        <v>2078</v>
      </c>
      <c r="C25" s="32">
        <v>2007</v>
      </c>
      <c r="D25" s="19">
        <f t="shared" si="0"/>
        <v>1.0353761833582462</v>
      </c>
      <c r="E25" s="62">
        <f t="shared" si="1"/>
        <v>71</v>
      </c>
      <c r="F25" s="32">
        <v>4378</v>
      </c>
      <c r="G25" s="32">
        <v>4680</v>
      </c>
      <c r="H25" s="19">
        <f t="shared" si="2"/>
        <v>0.93547008547008548</v>
      </c>
      <c r="I25" s="62">
        <f t="shared" si="3"/>
        <v>-302</v>
      </c>
      <c r="J25" s="19">
        <f t="shared" si="4"/>
        <v>0.47464595705801738</v>
      </c>
      <c r="K25" s="19">
        <f t="shared" si="5"/>
        <v>0.42884615384615382</v>
      </c>
      <c r="L25" s="22">
        <f t="shared" si="6"/>
        <v>4.5799803211863555E-2</v>
      </c>
    </row>
    <row r="26" spans="1:12" x14ac:dyDescent="0.4">
      <c r="A26" s="63" t="s">
        <v>53</v>
      </c>
      <c r="B26" s="32">
        <v>3666</v>
      </c>
      <c r="C26" s="32">
        <v>3444</v>
      </c>
      <c r="D26" s="19">
        <f t="shared" si="0"/>
        <v>1.0644599303135889</v>
      </c>
      <c r="E26" s="62">
        <f t="shared" si="1"/>
        <v>222</v>
      </c>
      <c r="F26" s="32">
        <v>7234</v>
      </c>
      <c r="G26" s="32">
        <v>7616</v>
      </c>
      <c r="H26" s="19">
        <f t="shared" si="2"/>
        <v>0.94984243697478987</v>
      </c>
      <c r="I26" s="62">
        <f t="shared" si="3"/>
        <v>-382</v>
      </c>
      <c r="J26" s="19">
        <f t="shared" si="4"/>
        <v>0.50677356925628969</v>
      </c>
      <c r="K26" s="19">
        <f t="shared" si="5"/>
        <v>0.45220588235294118</v>
      </c>
      <c r="L26" s="22">
        <f t="shared" si="6"/>
        <v>5.4567686903348511E-2</v>
      </c>
    </row>
    <row r="27" spans="1:12" x14ac:dyDescent="0.4">
      <c r="A27" s="71" t="s">
        <v>52</v>
      </c>
      <c r="B27" s="33">
        <v>3267</v>
      </c>
      <c r="C27" s="33">
        <v>2938</v>
      </c>
      <c r="D27" s="16">
        <f t="shared" si="0"/>
        <v>1.1119809394145677</v>
      </c>
      <c r="E27" s="70">
        <f t="shared" si="1"/>
        <v>329</v>
      </c>
      <c r="F27" s="33">
        <v>5472</v>
      </c>
      <c r="G27" s="33">
        <v>5760</v>
      </c>
      <c r="H27" s="16">
        <f t="shared" si="2"/>
        <v>0.95</v>
      </c>
      <c r="I27" s="70">
        <f t="shared" si="3"/>
        <v>-288</v>
      </c>
      <c r="J27" s="16">
        <f t="shared" si="4"/>
        <v>0.59703947368421051</v>
      </c>
      <c r="K27" s="16">
        <f t="shared" si="5"/>
        <v>0.51006944444444446</v>
      </c>
      <c r="L27" s="15">
        <f t="shared" si="6"/>
        <v>8.6970029239766045E-2</v>
      </c>
    </row>
    <row r="28" spans="1:12" x14ac:dyDescent="0.4">
      <c r="A28" s="78" t="s">
        <v>71</v>
      </c>
      <c r="B28" s="30">
        <f>SUM(B29:B38)</f>
        <v>18212</v>
      </c>
      <c r="C28" s="30">
        <f>SUM(C29:C38)</f>
        <v>18444</v>
      </c>
      <c r="D28" s="21">
        <f t="shared" si="0"/>
        <v>0.98742138364779874</v>
      </c>
      <c r="E28" s="69">
        <f t="shared" si="1"/>
        <v>-232</v>
      </c>
      <c r="F28" s="30">
        <f>SUM(F29:F38)</f>
        <v>28562</v>
      </c>
      <c r="G28" s="30">
        <f>SUM(G29:G38)</f>
        <v>29311</v>
      </c>
      <c r="H28" s="21">
        <f t="shared" si="2"/>
        <v>0.97444645354986181</v>
      </c>
      <c r="I28" s="69">
        <f t="shared" si="3"/>
        <v>-749</v>
      </c>
      <c r="J28" s="21">
        <f t="shared" si="4"/>
        <v>0.63763041803795251</v>
      </c>
      <c r="K28" s="21">
        <f t="shared" si="5"/>
        <v>0.6292518167240968</v>
      </c>
      <c r="L28" s="20">
        <f t="shared" si="6"/>
        <v>8.3786013138557047E-3</v>
      </c>
    </row>
    <row r="29" spans="1:12" x14ac:dyDescent="0.4">
      <c r="A29" s="65" t="s">
        <v>55</v>
      </c>
      <c r="B29" s="34">
        <v>1862</v>
      </c>
      <c r="C29" s="34">
        <v>2045</v>
      </c>
      <c r="D29" s="18">
        <f t="shared" si="0"/>
        <v>0.91051344743276286</v>
      </c>
      <c r="E29" s="64">
        <f t="shared" si="1"/>
        <v>-183</v>
      </c>
      <c r="F29" s="34">
        <v>2646</v>
      </c>
      <c r="G29" s="34">
        <v>2646</v>
      </c>
      <c r="H29" s="18">
        <f t="shared" si="2"/>
        <v>1</v>
      </c>
      <c r="I29" s="64">
        <f t="shared" si="3"/>
        <v>0</v>
      </c>
      <c r="J29" s="18">
        <f t="shared" si="4"/>
        <v>0.70370370370370372</v>
      </c>
      <c r="K29" s="18">
        <f t="shared" si="5"/>
        <v>0.77286470143612995</v>
      </c>
      <c r="L29" s="17">
        <f t="shared" si="6"/>
        <v>-6.9160997732426233E-2</v>
      </c>
    </row>
    <row r="30" spans="1:12" x14ac:dyDescent="0.4">
      <c r="A30" s="63" t="s">
        <v>67</v>
      </c>
      <c r="B30" s="32">
        <v>1341</v>
      </c>
      <c r="C30" s="32">
        <v>1190</v>
      </c>
      <c r="D30" s="19">
        <f t="shared" si="0"/>
        <v>1.126890756302521</v>
      </c>
      <c r="E30" s="62">
        <f t="shared" si="1"/>
        <v>151</v>
      </c>
      <c r="F30" s="32">
        <v>2394</v>
      </c>
      <c r="G30" s="32">
        <v>2520</v>
      </c>
      <c r="H30" s="19">
        <f t="shared" si="2"/>
        <v>0.95</v>
      </c>
      <c r="I30" s="62">
        <f t="shared" si="3"/>
        <v>-126</v>
      </c>
      <c r="J30" s="19">
        <f t="shared" si="4"/>
        <v>0.56015037593984962</v>
      </c>
      <c r="K30" s="19">
        <f t="shared" si="5"/>
        <v>0.47222222222222221</v>
      </c>
      <c r="L30" s="22">
        <f t="shared" si="6"/>
        <v>8.7928153717627411E-2</v>
      </c>
    </row>
    <row r="31" spans="1:12" x14ac:dyDescent="0.4">
      <c r="A31" s="63" t="s">
        <v>65</v>
      </c>
      <c r="B31" s="32">
        <v>1391</v>
      </c>
      <c r="C31" s="32">
        <v>1652</v>
      </c>
      <c r="D31" s="19">
        <f t="shared" si="0"/>
        <v>0.84200968523002417</v>
      </c>
      <c r="E31" s="62">
        <f t="shared" si="1"/>
        <v>-261</v>
      </c>
      <c r="F31" s="32">
        <v>2527</v>
      </c>
      <c r="G31" s="32">
        <v>2520</v>
      </c>
      <c r="H31" s="19">
        <f t="shared" si="2"/>
        <v>1.0027777777777778</v>
      </c>
      <c r="I31" s="62">
        <f t="shared" si="3"/>
        <v>7</v>
      </c>
      <c r="J31" s="19">
        <f t="shared" si="4"/>
        <v>0.55045508508112384</v>
      </c>
      <c r="K31" s="19">
        <f t="shared" si="5"/>
        <v>0.65555555555555556</v>
      </c>
      <c r="L31" s="22">
        <f t="shared" si="6"/>
        <v>-0.10510047047443172</v>
      </c>
    </row>
    <row r="32" spans="1:12" x14ac:dyDescent="0.4">
      <c r="A32" s="63" t="s">
        <v>49</v>
      </c>
      <c r="B32" s="32">
        <v>5852</v>
      </c>
      <c r="C32" s="32">
        <v>5218</v>
      </c>
      <c r="D32" s="19">
        <f t="shared" si="0"/>
        <v>1.1215024913760061</v>
      </c>
      <c r="E32" s="62">
        <f t="shared" si="1"/>
        <v>634</v>
      </c>
      <c r="F32" s="32">
        <v>7588</v>
      </c>
      <c r="G32" s="32">
        <v>7551</v>
      </c>
      <c r="H32" s="19">
        <f t="shared" si="2"/>
        <v>1.004900013243279</v>
      </c>
      <c r="I32" s="62">
        <f t="shared" si="3"/>
        <v>37</v>
      </c>
      <c r="J32" s="19">
        <f t="shared" si="4"/>
        <v>0.77121771217712176</v>
      </c>
      <c r="K32" s="19">
        <f t="shared" si="5"/>
        <v>0.69103430009270295</v>
      </c>
      <c r="L32" s="22">
        <f t="shared" si="6"/>
        <v>8.0183412084418815E-2</v>
      </c>
    </row>
    <row r="33" spans="1:12" x14ac:dyDescent="0.4">
      <c r="A33" s="63" t="s">
        <v>51</v>
      </c>
      <c r="B33" s="32">
        <v>1257</v>
      </c>
      <c r="C33" s="32">
        <v>1373</v>
      </c>
      <c r="D33" s="19">
        <f t="shared" si="0"/>
        <v>0.9155134741442098</v>
      </c>
      <c r="E33" s="62">
        <f t="shared" si="1"/>
        <v>-116</v>
      </c>
      <c r="F33" s="32">
        <v>2513</v>
      </c>
      <c r="G33" s="32">
        <v>2520</v>
      </c>
      <c r="H33" s="19">
        <f t="shared" si="2"/>
        <v>0.99722222222222223</v>
      </c>
      <c r="I33" s="62">
        <f t="shared" si="3"/>
        <v>-7</v>
      </c>
      <c r="J33" s="19">
        <f t="shared" si="4"/>
        <v>0.50019896538002384</v>
      </c>
      <c r="K33" s="19">
        <f t="shared" si="5"/>
        <v>0.54484126984126979</v>
      </c>
      <c r="L33" s="22">
        <f t="shared" si="6"/>
        <v>-4.4642304461245952E-2</v>
      </c>
    </row>
    <row r="34" spans="1:12" x14ac:dyDescent="0.4">
      <c r="A34" s="63" t="s">
        <v>50</v>
      </c>
      <c r="B34" s="32">
        <v>1798</v>
      </c>
      <c r="C34" s="32">
        <v>2258</v>
      </c>
      <c r="D34" s="19">
        <f t="shared" si="0"/>
        <v>0.79627989371124885</v>
      </c>
      <c r="E34" s="62">
        <f t="shared" si="1"/>
        <v>-460</v>
      </c>
      <c r="F34" s="32">
        <v>2394</v>
      </c>
      <c r="G34" s="32">
        <v>3320</v>
      </c>
      <c r="H34" s="19">
        <f t="shared" si="2"/>
        <v>0.72108433734939759</v>
      </c>
      <c r="I34" s="62">
        <f t="shared" si="3"/>
        <v>-926</v>
      </c>
      <c r="J34" s="19">
        <f t="shared" si="4"/>
        <v>0.75104427736006685</v>
      </c>
      <c r="K34" s="19">
        <f t="shared" si="5"/>
        <v>0.6801204819277108</v>
      </c>
      <c r="L34" s="22">
        <f t="shared" si="6"/>
        <v>7.0923795432356052E-2</v>
      </c>
    </row>
    <row r="35" spans="1:12" x14ac:dyDescent="0.4">
      <c r="A35" s="63" t="s">
        <v>90</v>
      </c>
      <c r="B35" s="32">
        <v>1582</v>
      </c>
      <c r="C35" s="32">
        <v>1822</v>
      </c>
      <c r="D35" s="19">
        <f t="shared" si="0"/>
        <v>0.86827661909989018</v>
      </c>
      <c r="E35" s="62">
        <f t="shared" si="1"/>
        <v>-240</v>
      </c>
      <c r="F35" s="32">
        <v>3320</v>
      </c>
      <c r="G35" s="32">
        <v>3320</v>
      </c>
      <c r="H35" s="19">
        <f t="shared" si="2"/>
        <v>1</v>
      </c>
      <c r="I35" s="62">
        <f t="shared" si="3"/>
        <v>0</v>
      </c>
      <c r="J35" s="19">
        <f t="shared" si="4"/>
        <v>0.47650602409638554</v>
      </c>
      <c r="K35" s="19">
        <f t="shared" si="5"/>
        <v>0.54879518072289157</v>
      </c>
      <c r="L35" s="22">
        <f t="shared" si="6"/>
        <v>-7.2289156626506035E-2</v>
      </c>
    </row>
    <row r="36" spans="1:12" x14ac:dyDescent="0.4">
      <c r="A36" s="63" t="s">
        <v>69</v>
      </c>
      <c r="B36" s="32">
        <v>1686</v>
      </c>
      <c r="C36" s="32">
        <v>1397</v>
      </c>
      <c r="D36" s="19">
        <f t="shared" si="0"/>
        <v>1.206871868289191</v>
      </c>
      <c r="E36" s="62">
        <f t="shared" si="1"/>
        <v>289</v>
      </c>
      <c r="F36" s="32">
        <v>2520</v>
      </c>
      <c r="G36" s="32">
        <v>2520</v>
      </c>
      <c r="H36" s="19">
        <f t="shared" si="2"/>
        <v>1</v>
      </c>
      <c r="I36" s="62">
        <f t="shared" si="3"/>
        <v>0</v>
      </c>
      <c r="J36" s="19">
        <f t="shared" si="4"/>
        <v>0.669047619047619</v>
      </c>
      <c r="K36" s="19">
        <f t="shared" si="5"/>
        <v>0.55436507936507939</v>
      </c>
      <c r="L36" s="22">
        <f t="shared" si="6"/>
        <v>0.11468253968253961</v>
      </c>
    </row>
    <row r="37" spans="1:12" x14ac:dyDescent="0.4">
      <c r="A37" s="63" t="s">
        <v>89</v>
      </c>
      <c r="B37" s="32">
        <v>1443</v>
      </c>
      <c r="C37" s="32">
        <v>1489</v>
      </c>
      <c r="D37" s="19">
        <f t="shared" si="0"/>
        <v>0.96910678307588982</v>
      </c>
      <c r="E37" s="62">
        <f t="shared" si="1"/>
        <v>-46</v>
      </c>
      <c r="F37" s="32">
        <v>2660</v>
      </c>
      <c r="G37" s="32">
        <v>2394</v>
      </c>
      <c r="H37" s="19">
        <f t="shared" si="2"/>
        <v>1.1111111111111112</v>
      </c>
      <c r="I37" s="62">
        <f t="shared" si="3"/>
        <v>266</v>
      </c>
      <c r="J37" s="19">
        <f t="shared" si="4"/>
        <v>0.54248120300751879</v>
      </c>
      <c r="K37" s="19">
        <f t="shared" si="5"/>
        <v>0.62197159565580618</v>
      </c>
      <c r="L37" s="22">
        <f t="shared" si="6"/>
        <v>-7.9490392648287389E-2</v>
      </c>
    </row>
    <row r="38" spans="1:12" x14ac:dyDescent="0.4">
      <c r="A38" s="63" t="s">
        <v>88</v>
      </c>
      <c r="B38" s="32">
        <v>0</v>
      </c>
      <c r="C38" s="32">
        <v>0</v>
      </c>
      <c r="D38" s="19" t="e">
        <f t="shared" si="0"/>
        <v>#DIV/0!</v>
      </c>
      <c r="E38" s="62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62">
        <f t="shared" si="3"/>
        <v>0</v>
      </c>
      <c r="J38" s="19" t="e">
        <f t="shared" si="4"/>
        <v>#DIV/0!</v>
      </c>
      <c r="K38" s="19" t="e">
        <f t="shared" si="5"/>
        <v>#DIV/0!</v>
      </c>
      <c r="L38" s="22" t="e">
        <f t="shared" si="6"/>
        <v>#DIV/0!</v>
      </c>
    </row>
    <row r="39" spans="1:12" s="66" customFormat="1" x14ac:dyDescent="0.4">
      <c r="A39" s="68" t="s">
        <v>70</v>
      </c>
      <c r="B39" s="27">
        <f>SUM(B40:B46)</f>
        <v>28175</v>
      </c>
      <c r="C39" s="27">
        <f>SUM(C40:C46)</f>
        <v>18121</v>
      </c>
      <c r="D39" s="14">
        <f t="shared" si="0"/>
        <v>1.554825892610783</v>
      </c>
      <c r="E39" s="67">
        <f t="shared" si="1"/>
        <v>10054</v>
      </c>
      <c r="F39" s="27">
        <f>SUM(F40:F46)</f>
        <v>39511</v>
      </c>
      <c r="G39" s="27">
        <f>SUM(G40:G46)</f>
        <v>34832</v>
      </c>
      <c r="H39" s="14">
        <f t="shared" si="2"/>
        <v>1.1343305006890216</v>
      </c>
      <c r="I39" s="67">
        <f t="shared" si="3"/>
        <v>4679</v>
      </c>
      <c r="J39" s="14">
        <f t="shared" si="4"/>
        <v>0.71309255650325221</v>
      </c>
      <c r="K39" s="14">
        <f t="shared" si="5"/>
        <v>0.52024000918695457</v>
      </c>
      <c r="L39" s="23">
        <f t="shared" si="6"/>
        <v>0.19285254731629764</v>
      </c>
    </row>
    <row r="40" spans="1:12" x14ac:dyDescent="0.4">
      <c r="A40" s="65" t="s">
        <v>57</v>
      </c>
      <c r="B40" s="34">
        <v>15190</v>
      </c>
      <c r="C40" s="34">
        <v>8539</v>
      </c>
      <c r="D40" s="18">
        <f t="shared" si="0"/>
        <v>1.7788968263262677</v>
      </c>
      <c r="E40" s="64">
        <f t="shared" si="1"/>
        <v>6651</v>
      </c>
      <c r="F40" s="34">
        <v>22205</v>
      </c>
      <c r="G40" s="34">
        <v>17538</v>
      </c>
      <c r="H40" s="18">
        <f t="shared" si="2"/>
        <v>1.2661078800319308</v>
      </c>
      <c r="I40" s="64">
        <f t="shared" si="3"/>
        <v>4667</v>
      </c>
      <c r="J40" s="18">
        <f t="shared" si="4"/>
        <v>0.68408016212564737</v>
      </c>
      <c r="K40" s="18">
        <f t="shared" si="5"/>
        <v>0.48688561979701223</v>
      </c>
      <c r="L40" s="17">
        <f t="shared" si="6"/>
        <v>0.19719454232863515</v>
      </c>
    </row>
    <row r="41" spans="1:12" x14ac:dyDescent="0.4">
      <c r="A41" s="63" t="s">
        <v>58</v>
      </c>
      <c r="B41" s="32">
        <v>4915</v>
      </c>
      <c r="C41" s="32">
        <v>4064</v>
      </c>
      <c r="D41" s="19">
        <f t="shared" si="0"/>
        <v>1.2093996062992125</v>
      </c>
      <c r="E41" s="62">
        <f t="shared" si="1"/>
        <v>851</v>
      </c>
      <c r="F41" s="32">
        <v>6126</v>
      </c>
      <c r="G41" s="32">
        <v>6126</v>
      </c>
      <c r="H41" s="19">
        <f t="shared" si="2"/>
        <v>1</v>
      </c>
      <c r="I41" s="62">
        <f t="shared" si="3"/>
        <v>0</v>
      </c>
      <c r="J41" s="19">
        <f t="shared" si="4"/>
        <v>0.80231798889977146</v>
      </c>
      <c r="K41" s="19">
        <f t="shared" si="5"/>
        <v>0.66340189356839696</v>
      </c>
      <c r="L41" s="22">
        <f t="shared" si="6"/>
        <v>0.1389160953313745</v>
      </c>
    </row>
    <row r="42" spans="1:12" x14ac:dyDescent="0.4">
      <c r="A42" s="63" t="s">
        <v>68</v>
      </c>
      <c r="B42" s="32">
        <v>2404</v>
      </c>
      <c r="C42" s="32">
        <v>1687</v>
      </c>
      <c r="D42" s="19">
        <f t="shared" si="0"/>
        <v>1.4250148192056906</v>
      </c>
      <c r="E42" s="62">
        <f t="shared" si="1"/>
        <v>717</v>
      </c>
      <c r="F42" s="32">
        <v>3320</v>
      </c>
      <c r="G42" s="32">
        <v>3320</v>
      </c>
      <c r="H42" s="19">
        <f t="shared" si="2"/>
        <v>1</v>
      </c>
      <c r="I42" s="62">
        <f t="shared" si="3"/>
        <v>0</v>
      </c>
      <c r="J42" s="19">
        <f t="shared" si="4"/>
        <v>0.72409638554216871</v>
      </c>
      <c r="K42" s="19">
        <f t="shared" si="5"/>
        <v>0.50813253012048187</v>
      </c>
      <c r="L42" s="22">
        <f t="shared" si="6"/>
        <v>0.21596385542168683</v>
      </c>
    </row>
    <row r="43" spans="1:12" x14ac:dyDescent="0.4">
      <c r="A43" s="63" t="s">
        <v>55</v>
      </c>
      <c r="B43" s="32">
        <v>4608</v>
      </c>
      <c r="C43" s="32">
        <v>3320</v>
      </c>
      <c r="D43" s="19">
        <f t="shared" si="0"/>
        <v>1.3879518072289156</v>
      </c>
      <c r="E43" s="62">
        <f t="shared" si="1"/>
        <v>1288</v>
      </c>
      <c r="F43" s="32">
        <v>6520</v>
      </c>
      <c r="G43" s="32">
        <v>6520</v>
      </c>
      <c r="H43" s="19">
        <f t="shared" si="2"/>
        <v>1</v>
      </c>
      <c r="I43" s="62">
        <f t="shared" si="3"/>
        <v>0</v>
      </c>
      <c r="J43" s="19">
        <f t="shared" si="4"/>
        <v>0.70674846625766874</v>
      </c>
      <c r="K43" s="19">
        <f t="shared" si="5"/>
        <v>0.50920245398773001</v>
      </c>
      <c r="L43" s="22">
        <f t="shared" si="6"/>
        <v>0.19754601226993873</v>
      </c>
    </row>
    <row r="44" spans="1:12" x14ac:dyDescent="0.4">
      <c r="A44" s="63" t="s">
        <v>131</v>
      </c>
      <c r="B44" s="32">
        <v>0</v>
      </c>
      <c r="C44" s="32">
        <v>0</v>
      </c>
      <c r="D44" s="19" t="e">
        <f t="shared" si="0"/>
        <v>#DIV/0!</v>
      </c>
      <c r="E44" s="62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62">
        <f t="shared" si="3"/>
        <v>0</v>
      </c>
      <c r="J44" s="19" t="e">
        <f t="shared" si="4"/>
        <v>#DIV/0!</v>
      </c>
      <c r="K44" s="19" t="e">
        <f t="shared" si="5"/>
        <v>#DIV/0!</v>
      </c>
      <c r="L44" s="22" t="e">
        <f t="shared" si="6"/>
        <v>#DIV/0!</v>
      </c>
    </row>
    <row r="45" spans="1:12" x14ac:dyDescent="0.4">
      <c r="A45" s="71" t="s">
        <v>87</v>
      </c>
      <c r="B45" s="33">
        <v>0</v>
      </c>
      <c r="C45" s="33">
        <v>0</v>
      </c>
      <c r="D45" s="16" t="e">
        <f t="shared" si="0"/>
        <v>#DIV/0!</v>
      </c>
      <c r="E45" s="70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70">
        <f t="shared" si="3"/>
        <v>0</v>
      </c>
      <c r="J45" s="16" t="e">
        <f t="shared" si="4"/>
        <v>#DIV/0!</v>
      </c>
      <c r="K45" s="16" t="e">
        <f t="shared" si="5"/>
        <v>#DIV/0!</v>
      </c>
      <c r="L45" s="15" t="e">
        <f t="shared" si="6"/>
        <v>#DIV/0!</v>
      </c>
    </row>
    <row r="46" spans="1:12" x14ac:dyDescent="0.4">
      <c r="A46" s="61" t="s">
        <v>143</v>
      </c>
      <c r="B46" s="31">
        <v>1058</v>
      </c>
      <c r="C46" s="31">
        <v>511</v>
      </c>
      <c r="D46" s="25">
        <f t="shared" si="0"/>
        <v>2.0704500978473583</v>
      </c>
      <c r="E46" s="60">
        <f t="shared" si="1"/>
        <v>547</v>
      </c>
      <c r="F46" s="31">
        <v>1340</v>
      </c>
      <c r="G46" s="31">
        <v>1328</v>
      </c>
      <c r="H46" s="25">
        <f t="shared" si="2"/>
        <v>1.0090361445783131</v>
      </c>
      <c r="I46" s="60">
        <f t="shared" si="3"/>
        <v>12</v>
      </c>
      <c r="J46" s="25">
        <f t="shared" si="4"/>
        <v>0.78955223880597014</v>
      </c>
      <c r="K46" s="25">
        <f t="shared" si="5"/>
        <v>0.38478915662650603</v>
      </c>
      <c r="L46" s="24">
        <f t="shared" si="6"/>
        <v>0.40476308217946411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3'!A1" display="'h13'!A1"/>
  </hyperlinks>
  <pageMargins left="1.02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６月(月間)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108</v>
      </c>
      <c r="C4" s="144" t="s">
        <v>172</v>
      </c>
      <c r="D4" s="147" t="s">
        <v>61</v>
      </c>
      <c r="E4" s="147"/>
      <c r="F4" s="140" t="str">
        <f>+B4</f>
        <v>(01'6/1～30)</v>
      </c>
      <c r="G4" s="140" t="str">
        <f>+C4</f>
        <v>(00'6/1～30)</v>
      </c>
      <c r="H4" s="147" t="s">
        <v>61</v>
      </c>
      <c r="I4" s="147"/>
      <c r="J4" s="140" t="str">
        <f>+B4</f>
        <v>(01'6/1～30)</v>
      </c>
      <c r="K4" s="140" t="str">
        <f>+C4</f>
        <v>(00'6/1～30)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171</v>
      </c>
      <c r="B6" s="27">
        <f>+B7+B16+B39+B47</f>
        <v>360760</v>
      </c>
      <c r="C6" s="27">
        <f>+C7+C16+C39+C47</f>
        <v>340414</v>
      </c>
      <c r="D6" s="14">
        <f t="shared" ref="D6:D60" si="0">+B6/C6</f>
        <v>1.0597683996545384</v>
      </c>
      <c r="E6" s="116">
        <f t="shared" ref="E6:E60" si="1">+B6-C6</f>
        <v>20346</v>
      </c>
      <c r="F6" s="27">
        <f>+F7+F16+F39+F47</f>
        <v>564547</v>
      </c>
      <c r="G6" s="27">
        <f>+G7+G16+G39+G47</f>
        <v>515892</v>
      </c>
      <c r="H6" s="14">
        <f t="shared" ref="H6:H60" si="2">+F6/G6</f>
        <v>1.0943123754584292</v>
      </c>
      <c r="I6" s="116">
        <f t="shared" ref="I6:I60" si="3">+F6-G6</f>
        <v>48655</v>
      </c>
      <c r="J6" s="14">
        <f t="shared" ref="J6:K46" si="4">+B6/F6</f>
        <v>0.6390256258557746</v>
      </c>
      <c r="K6" s="14">
        <f t="shared" si="4"/>
        <v>0.65985516348383</v>
      </c>
      <c r="L6" s="23">
        <f t="shared" ref="L6:L60" si="5">+J6-K6</f>
        <v>-2.0829537628055395E-2</v>
      </c>
    </row>
    <row r="7" spans="1:12" s="117" customFormat="1" x14ac:dyDescent="0.4">
      <c r="A7" s="115" t="s">
        <v>134</v>
      </c>
      <c r="B7" s="27">
        <f>SUM(B8:B15)</f>
        <v>114385</v>
      </c>
      <c r="C7" s="27">
        <f>SUM(C8:C15)</f>
        <v>124468</v>
      </c>
      <c r="D7" s="14">
        <f t="shared" si="0"/>
        <v>0.91899122666066779</v>
      </c>
      <c r="E7" s="116">
        <f t="shared" si="1"/>
        <v>-10083</v>
      </c>
      <c r="F7" s="27">
        <f>SUM(F8:F15)</f>
        <v>180458</v>
      </c>
      <c r="G7" s="27">
        <f>SUM(G8:G15)</f>
        <v>170966</v>
      </c>
      <c r="H7" s="14">
        <f t="shared" si="2"/>
        <v>1.0555198109565644</v>
      </c>
      <c r="I7" s="116">
        <f t="shared" si="3"/>
        <v>9492</v>
      </c>
      <c r="J7" s="14">
        <f t="shared" si="4"/>
        <v>0.63385940218776671</v>
      </c>
      <c r="K7" s="14">
        <f t="shared" si="4"/>
        <v>0.72802779500017545</v>
      </c>
      <c r="L7" s="23">
        <f t="shared" si="5"/>
        <v>-9.4168392812408741E-2</v>
      </c>
    </row>
    <row r="8" spans="1:12" x14ac:dyDescent="0.4">
      <c r="A8" s="120" t="s">
        <v>57</v>
      </c>
      <c r="B8" s="34">
        <v>61565</v>
      </c>
      <c r="C8" s="34">
        <v>69864</v>
      </c>
      <c r="D8" s="18">
        <f t="shared" si="0"/>
        <v>0.88121206916294514</v>
      </c>
      <c r="E8" s="121">
        <f t="shared" si="1"/>
        <v>-8299</v>
      </c>
      <c r="F8" s="34">
        <v>102218</v>
      </c>
      <c r="G8" s="34">
        <v>91347</v>
      </c>
      <c r="H8" s="18">
        <f t="shared" si="2"/>
        <v>1.1190077397177796</v>
      </c>
      <c r="I8" s="121">
        <f t="shared" si="3"/>
        <v>10871</v>
      </c>
      <c r="J8" s="18">
        <f t="shared" si="4"/>
        <v>0.60229118159228312</v>
      </c>
      <c r="K8" s="18">
        <f t="shared" si="4"/>
        <v>0.76481986272127167</v>
      </c>
      <c r="L8" s="17">
        <f t="shared" si="5"/>
        <v>-0.16252868112898855</v>
      </c>
    </row>
    <row r="9" spans="1:12" x14ac:dyDescent="0.4">
      <c r="A9" s="122" t="s">
        <v>58</v>
      </c>
      <c r="B9" s="32">
        <v>14479</v>
      </c>
      <c r="C9" s="32">
        <v>11850</v>
      </c>
      <c r="D9" s="19">
        <f t="shared" si="0"/>
        <v>1.2218565400843882</v>
      </c>
      <c r="E9" s="123">
        <f t="shared" si="1"/>
        <v>2629</v>
      </c>
      <c r="F9" s="32">
        <v>17040</v>
      </c>
      <c r="G9" s="32">
        <v>14100</v>
      </c>
      <c r="H9" s="19">
        <f t="shared" si="2"/>
        <v>1.2085106382978723</v>
      </c>
      <c r="I9" s="123">
        <f t="shared" si="3"/>
        <v>2940</v>
      </c>
      <c r="J9" s="19">
        <f t="shared" si="4"/>
        <v>0.84970657276995309</v>
      </c>
      <c r="K9" s="19">
        <f t="shared" si="4"/>
        <v>0.84042553191489366</v>
      </c>
      <c r="L9" s="22">
        <f t="shared" si="5"/>
        <v>9.2810408550594303E-3</v>
      </c>
    </row>
    <row r="10" spans="1:12" x14ac:dyDescent="0.4">
      <c r="A10" s="122" t="s">
        <v>68</v>
      </c>
      <c r="B10" s="32">
        <v>10894</v>
      </c>
      <c r="C10" s="32">
        <v>11778</v>
      </c>
      <c r="D10" s="19">
        <f t="shared" si="0"/>
        <v>0.92494481236203085</v>
      </c>
      <c r="E10" s="123">
        <f t="shared" si="1"/>
        <v>-884</v>
      </c>
      <c r="F10" s="32">
        <v>16200</v>
      </c>
      <c r="G10" s="32">
        <v>16200</v>
      </c>
      <c r="H10" s="19">
        <f t="shared" si="2"/>
        <v>1</v>
      </c>
      <c r="I10" s="123">
        <f t="shared" si="3"/>
        <v>0</v>
      </c>
      <c r="J10" s="19">
        <f t="shared" si="4"/>
        <v>0.67246913580246914</v>
      </c>
      <c r="K10" s="19">
        <f t="shared" si="4"/>
        <v>0.72703703703703704</v>
      </c>
      <c r="L10" s="22">
        <f t="shared" si="5"/>
        <v>-5.4567901234567895E-2</v>
      </c>
    </row>
    <row r="11" spans="1:12" x14ac:dyDescent="0.4">
      <c r="A11" s="122" t="s">
        <v>55</v>
      </c>
      <c r="B11" s="32">
        <v>14603</v>
      </c>
      <c r="C11" s="32">
        <v>16963</v>
      </c>
      <c r="D11" s="19">
        <f t="shared" si="0"/>
        <v>0.86087366621470263</v>
      </c>
      <c r="E11" s="123">
        <f t="shared" si="1"/>
        <v>-2360</v>
      </c>
      <c r="F11" s="32">
        <v>24030</v>
      </c>
      <c r="G11" s="32">
        <v>26280</v>
      </c>
      <c r="H11" s="19">
        <f t="shared" si="2"/>
        <v>0.91438356164383561</v>
      </c>
      <c r="I11" s="123">
        <f t="shared" si="3"/>
        <v>-2250</v>
      </c>
      <c r="J11" s="19">
        <f t="shared" si="4"/>
        <v>0.60769870994590092</v>
      </c>
      <c r="K11" s="19">
        <f t="shared" si="4"/>
        <v>0.64547184170471839</v>
      </c>
      <c r="L11" s="22">
        <f t="shared" si="5"/>
        <v>-3.7773131758817469E-2</v>
      </c>
    </row>
    <row r="12" spans="1:12" x14ac:dyDescent="0.4">
      <c r="A12" s="122" t="s">
        <v>92</v>
      </c>
      <c r="B12" s="32">
        <v>269</v>
      </c>
      <c r="C12" s="32">
        <v>388</v>
      </c>
      <c r="D12" s="19">
        <f t="shared" si="0"/>
        <v>0.69329896907216493</v>
      </c>
      <c r="E12" s="123">
        <f t="shared" si="1"/>
        <v>-119</v>
      </c>
      <c r="F12" s="32">
        <v>270</v>
      </c>
      <c r="G12" s="32">
        <v>389</v>
      </c>
      <c r="H12" s="19">
        <f t="shared" si="2"/>
        <v>0.6940874035989717</v>
      </c>
      <c r="I12" s="123">
        <f t="shared" si="3"/>
        <v>-119</v>
      </c>
      <c r="J12" s="19">
        <f t="shared" si="4"/>
        <v>0.99629629629629635</v>
      </c>
      <c r="K12" s="19">
        <f t="shared" si="4"/>
        <v>0.99742930591259638</v>
      </c>
      <c r="L12" s="22">
        <f t="shared" si="5"/>
        <v>-1.1330096163000292E-3</v>
      </c>
    </row>
    <row r="13" spans="1:12" x14ac:dyDescent="0.4">
      <c r="A13" s="122" t="s">
        <v>56</v>
      </c>
      <c r="B13" s="32">
        <v>12575</v>
      </c>
      <c r="C13" s="32">
        <v>12319</v>
      </c>
      <c r="D13" s="19">
        <f t="shared" si="0"/>
        <v>1.0207809075411964</v>
      </c>
      <c r="E13" s="123">
        <f t="shared" si="1"/>
        <v>256</v>
      </c>
      <c r="F13" s="32">
        <v>20700</v>
      </c>
      <c r="G13" s="32">
        <v>20700</v>
      </c>
      <c r="H13" s="19">
        <f t="shared" si="2"/>
        <v>1</v>
      </c>
      <c r="I13" s="123">
        <f t="shared" si="3"/>
        <v>0</v>
      </c>
      <c r="J13" s="19">
        <f t="shared" si="4"/>
        <v>0.60748792270531404</v>
      </c>
      <c r="K13" s="19">
        <f t="shared" si="4"/>
        <v>0.59512077294685994</v>
      </c>
      <c r="L13" s="22">
        <f t="shared" si="5"/>
        <v>1.2367149758454099E-2</v>
      </c>
    </row>
    <row r="14" spans="1:12" x14ac:dyDescent="0.4">
      <c r="A14" s="122" t="s">
        <v>93</v>
      </c>
      <c r="B14" s="32">
        <v>0</v>
      </c>
      <c r="C14" s="32">
        <v>1306</v>
      </c>
      <c r="D14" s="19">
        <f t="shared" si="0"/>
        <v>0</v>
      </c>
      <c r="E14" s="123">
        <f t="shared" si="1"/>
        <v>-1306</v>
      </c>
      <c r="F14" s="32">
        <v>0</v>
      </c>
      <c r="G14" s="32">
        <v>1950</v>
      </c>
      <c r="H14" s="19">
        <f t="shared" si="2"/>
        <v>0</v>
      </c>
      <c r="I14" s="123">
        <f t="shared" si="3"/>
        <v>-1950</v>
      </c>
      <c r="J14" s="19" t="e">
        <f t="shared" si="4"/>
        <v>#DIV/0!</v>
      </c>
      <c r="K14" s="19">
        <f t="shared" si="4"/>
        <v>0.66974358974358972</v>
      </c>
      <c r="L14" s="22" t="e">
        <f t="shared" si="5"/>
        <v>#DIV/0!</v>
      </c>
    </row>
    <row r="15" spans="1:12" x14ac:dyDescent="0.4">
      <c r="A15" s="122" t="s">
        <v>150</v>
      </c>
      <c r="B15" s="32">
        <v>0</v>
      </c>
      <c r="C15" s="32">
        <v>0</v>
      </c>
      <c r="D15" s="19" t="e">
        <f t="shared" si="0"/>
        <v>#DIV/0!</v>
      </c>
      <c r="E15" s="123">
        <f t="shared" si="1"/>
        <v>0</v>
      </c>
      <c r="F15" s="32">
        <v>0</v>
      </c>
      <c r="G15" s="32">
        <v>0</v>
      </c>
      <c r="H15" s="19" t="e">
        <f t="shared" si="2"/>
        <v>#DIV/0!</v>
      </c>
      <c r="I15" s="123">
        <f t="shared" si="3"/>
        <v>0</v>
      </c>
      <c r="J15" s="19" t="e">
        <f t="shared" si="4"/>
        <v>#DIV/0!</v>
      </c>
      <c r="K15" s="19" t="e">
        <f t="shared" si="4"/>
        <v>#DIV/0!</v>
      </c>
      <c r="L15" s="22" t="e">
        <f t="shared" si="5"/>
        <v>#DIV/0!</v>
      </c>
    </row>
    <row r="16" spans="1:12" s="117" customFormat="1" x14ac:dyDescent="0.4">
      <c r="A16" s="115" t="s">
        <v>73</v>
      </c>
      <c r="B16" s="27">
        <f>+B17+B28</f>
        <v>175361</v>
      </c>
      <c r="C16" s="27">
        <f>+C17+C28</f>
        <v>158498</v>
      </c>
      <c r="D16" s="14">
        <f t="shared" si="0"/>
        <v>1.1063925096846647</v>
      </c>
      <c r="E16" s="116">
        <f t="shared" si="1"/>
        <v>16863</v>
      </c>
      <c r="F16" s="27">
        <f>+F17+F28</f>
        <v>279246</v>
      </c>
      <c r="G16" s="27">
        <f>+G17+G28</f>
        <v>258512</v>
      </c>
      <c r="H16" s="14">
        <f t="shared" si="2"/>
        <v>1.0802051742278889</v>
      </c>
      <c r="I16" s="116">
        <f t="shared" si="3"/>
        <v>20734</v>
      </c>
      <c r="J16" s="14">
        <f t="shared" si="4"/>
        <v>0.62798034707748729</v>
      </c>
      <c r="K16" s="14">
        <f t="shared" si="4"/>
        <v>0.61311660580553318</v>
      </c>
      <c r="L16" s="23">
        <f t="shared" si="5"/>
        <v>1.4863741271954112E-2</v>
      </c>
    </row>
    <row r="17" spans="1:12" x14ac:dyDescent="0.4">
      <c r="A17" s="129" t="s">
        <v>72</v>
      </c>
      <c r="B17" s="29">
        <f>SUM(B18:B27)</f>
        <v>148896</v>
      </c>
      <c r="C17" s="29">
        <f>SUM(C18:C27)</f>
        <v>132654</v>
      </c>
      <c r="D17" s="18">
        <f t="shared" si="0"/>
        <v>1.1224388258175404</v>
      </c>
      <c r="E17" s="121">
        <f t="shared" si="1"/>
        <v>16242</v>
      </c>
      <c r="F17" s="29">
        <f>SUM(F18:F27)</f>
        <v>235717</v>
      </c>
      <c r="G17" s="29">
        <f>SUM(G18:G27)</f>
        <v>214784</v>
      </c>
      <c r="H17" s="18">
        <f t="shared" si="2"/>
        <v>1.0974607047079856</v>
      </c>
      <c r="I17" s="121">
        <f t="shared" si="3"/>
        <v>20933</v>
      </c>
      <c r="J17" s="18">
        <f t="shared" si="4"/>
        <v>0.63167272619284986</v>
      </c>
      <c r="K17" s="18">
        <f t="shared" si="4"/>
        <v>0.61761583730631708</v>
      </c>
      <c r="L17" s="17">
        <f t="shared" si="5"/>
        <v>1.4056888886532781E-2</v>
      </c>
    </row>
    <row r="18" spans="1:12" x14ac:dyDescent="0.4">
      <c r="A18" s="122" t="s">
        <v>57</v>
      </c>
      <c r="B18" s="32">
        <v>64086</v>
      </c>
      <c r="C18" s="32">
        <v>56391</v>
      </c>
      <c r="D18" s="19">
        <f t="shared" si="0"/>
        <v>1.1364579454168218</v>
      </c>
      <c r="E18" s="123">
        <f t="shared" si="1"/>
        <v>7695</v>
      </c>
      <c r="F18" s="32">
        <v>100085</v>
      </c>
      <c r="G18" s="32">
        <v>81660</v>
      </c>
      <c r="H18" s="19">
        <f t="shared" si="2"/>
        <v>1.2256306637276513</v>
      </c>
      <c r="I18" s="123">
        <f t="shared" si="3"/>
        <v>18425</v>
      </c>
      <c r="J18" s="19">
        <f t="shared" si="4"/>
        <v>0.64031573162811606</v>
      </c>
      <c r="K18" s="19">
        <f t="shared" si="4"/>
        <v>0.69055841293166786</v>
      </c>
      <c r="L18" s="22">
        <f t="shared" si="5"/>
        <v>-5.0242681303551806E-2</v>
      </c>
    </row>
    <row r="19" spans="1:12" x14ac:dyDescent="0.4">
      <c r="A19" s="122" t="s">
        <v>133</v>
      </c>
      <c r="B19" s="32">
        <v>12163</v>
      </c>
      <c r="C19" s="32">
        <v>8983</v>
      </c>
      <c r="D19" s="19">
        <f t="shared" si="0"/>
        <v>1.3540020037849272</v>
      </c>
      <c r="E19" s="123">
        <f t="shared" si="1"/>
        <v>3180</v>
      </c>
      <c r="F19" s="32">
        <v>16080</v>
      </c>
      <c r="G19" s="32">
        <v>15657</v>
      </c>
      <c r="H19" s="19">
        <f t="shared" si="2"/>
        <v>1.0270166698601264</v>
      </c>
      <c r="I19" s="123">
        <f t="shared" si="3"/>
        <v>423</v>
      </c>
      <c r="J19" s="19">
        <f t="shared" si="4"/>
        <v>0.7564054726368159</v>
      </c>
      <c r="K19" s="19">
        <f t="shared" si="4"/>
        <v>0.5737369866513381</v>
      </c>
      <c r="L19" s="22">
        <f t="shared" si="5"/>
        <v>0.1826684859854778</v>
      </c>
    </row>
    <row r="20" spans="1:12" x14ac:dyDescent="0.4">
      <c r="A20" s="122" t="s">
        <v>132</v>
      </c>
      <c r="B20" s="32">
        <v>20280</v>
      </c>
      <c r="C20" s="32">
        <v>17846</v>
      </c>
      <c r="D20" s="19">
        <f t="shared" si="0"/>
        <v>1.1363891068026448</v>
      </c>
      <c r="E20" s="123">
        <f t="shared" si="1"/>
        <v>2434</v>
      </c>
      <c r="F20" s="32">
        <v>27325</v>
      </c>
      <c r="G20" s="32">
        <v>26757</v>
      </c>
      <c r="H20" s="19">
        <f t="shared" si="2"/>
        <v>1.0212280898456478</v>
      </c>
      <c r="I20" s="123">
        <f t="shared" si="3"/>
        <v>568</v>
      </c>
      <c r="J20" s="19">
        <f t="shared" si="4"/>
        <v>0.74217749313815184</v>
      </c>
      <c r="K20" s="19">
        <f t="shared" si="4"/>
        <v>0.66696565384759132</v>
      </c>
      <c r="L20" s="22">
        <f t="shared" si="5"/>
        <v>7.5211839290560523E-2</v>
      </c>
    </row>
    <row r="21" spans="1:12" x14ac:dyDescent="0.4">
      <c r="A21" s="122" t="s">
        <v>55</v>
      </c>
      <c r="B21" s="32">
        <v>24326</v>
      </c>
      <c r="C21" s="32">
        <v>23784</v>
      </c>
      <c r="D21" s="19">
        <f t="shared" si="0"/>
        <v>1.0227884291960982</v>
      </c>
      <c r="E21" s="123">
        <f t="shared" si="1"/>
        <v>542</v>
      </c>
      <c r="F21" s="32">
        <v>43081</v>
      </c>
      <c r="G21" s="32">
        <v>43200</v>
      </c>
      <c r="H21" s="19">
        <f t="shared" si="2"/>
        <v>0.99724537037037042</v>
      </c>
      <c r="I21" s="123">
        <f t="shared" si="3"/>
        <v>-119</v>
      </c>
      <c r="J21" s="19">
        <f t="shared" si="4"/>
        <v>0.56465727350804296</v>
      </c>
      <c r="K21" s="19">
        <f t="shared" si="4"/>
        <v>0.55055555555555558</v>
      </c>
      <c r="L21" s="22">
        <f t="shared" si="5"/>
        <v>1.410171795248738E-2</v>
      </c>
    </row>
    <row r="22" spans="1:12" x14ac:dyDescent="0.4">
      <c r="A22" s="122" t="s">
        <v>92</v>
      </c>
      <c r="B22" s="32">
        <v>0</v>
      </c>
      <c r="C22" s="32">
        <v>0</v>
      </c>
      <c r="D22" s="19" t="e">
        <f t="shared" si="0"/>
        <v>#DIV/0!</v>
      </c>
      <c r="E22" s="123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123">
        <f t="shared" si="3"/>
        <v>0</v>
      </c>
      <c r="J22" s="19" t="e">
        <f t="shared" si="4"/>
        <v>#DIV/0!</v>
      </c>
      <c r="K22" s="19" t="e">
        <f t="shared" si="4"/>
        <v>#DIV/0!</v>
      </c>
      <c r="L22" s="22" t="e">
        <f t="shared" si="5"/>
        <v>#DIV/0!</v>
      </c>
    </row>
    <row r="23" spans="1:12" x14ac:dyDescent="0.4">
      <c r="A23" s="122" t="s">
        <v>56</v>
      </c>
      <c r="B23" s="32">
        <v>12662</v>
      </c>
      <c r="C23" s="32">
        <v>11188</v>
      </c>
      <c r="D23" s="19">
        <f t="shared" si="0"/>
        <v>1.131748301751877</v>
      </c>
      <c r="E23" s="123">
        <f t="shared" si="1"/>
        <v>1474</v>
      </c>
      <c r="F23" s="32">
        <v>21032</v>
      </c>
      <c r="G23" s="32">
        <v>20991</v>
      </c>
      <c r="H23" s="19">
        <f t="shared" si="2"/>
        <v>1.0019532180458293</v>
      </c>
      <c r="I23" s="123">
        <f t="shared" si="3"/>
        <v>41</v>
      </c>
      <c r="J23" s="19">
        <f t="shared" si="4"/>
        <v>0.60203499429440854</v>
      </c>
      <c r="K23" s="19">
        <f t="shared" si="4"/>
        <v>0.53299032918869993</v>
      </c>
      <c r="L23" s="22">
        <f t="shared" si="5"/>
        <v>6.9044665105708614E-2</v>
      </c>
    </row>
    <row r="24" spans="1:12" x14ac:dyDescent="0.4">
      <c r="A24" s="122" t="s">
        <v>54</v>
      </c>
      <c r="B24" s="32">
        <v>4572</v>
      </c>
      <c r="C24" s="32">
        <v>4129</v>
      </c>
      <c r="D24" s="19">
        <f t="shared" si="0"/>
        <v>1.1072899007023493</v>
      </c>
      <c r="E24" s="123">
        <f t="shared" si="1"/>
        <v>443</v>
      </c>
      <c r="F24" s="32">
        <v>8638</v>
      </c>
      <c r="G24" s="32">
        <v>7019</v>
      </c>
      <c r="H24" s="19">
        <f t="shared" si="2"/>
        <v>1.2306596381250889</v>
      </c>
      <c r="I24" s="123">
        <f t="shared" si="3"/>
        <v>1619</v>
      </c>
      <c r="J24" s="19">
        <f t="shared" si="4"/>
        <v>0.5292891873118778</v>
      </c>
      <c r="K24" s="19">
        <f t="shared" si="4"/>
        <v>0.58826043595953836</v>
      </c>
      <c r="L24" s="22">
        <f t="shared" si="5"/>
        <v>-5.8971248647660568E-2</v>
      </c>
    </row>
    <row r="25" spans="1:12" x14ac:dyDescent="0.4">
      <c r="A25" s="122" t="s">
        <v>91</v>
      </c>
      <c r="B25" s="32">
        <v>0</v>
      </c>
      <c r="C25" s="32">
        <v>0</v>
      </c>
      <c r="D25" s="19" t="e">
        <f t="shared" si="0"/>
        <v>#DIV/0!</v>
      </c>
      <c r="E25" s="123">
        <f t="shared" si="1"/>
        <v>0</v>
      </c>
      <c r="F25" s="32">
        <v>0</v>
      </c>
      <c r="G25" s="32">
        <v>0</v>
      </c>
      <c r="H25" s="19" t="e">
        <f t="shared" si="2"/>
        <v>#DIV/0!</v>
      </c>
      <c r="I25" s="123">
        <f t="shared" si="3"/>
        <v>0</v>
      </c>
      <c r="J25" s="19" t="e">
        <f t="shared" si="4"/>
        <v>#DIV/0!</v>
      </c>
      <c r="K25" s="19" t="e">
        <f t="shared" si="4"/>
        <v>#DIV/0!</v>
      </c>
      <c r="L25" s="22" t="e">
        <f t="shared" si="5"/>
        <v>#DIV/0!</v>
      </c>
    </row>
    <row r="26" spans="1:12" x14ac:dyDescent="0.4">
      <c r="A26" s="122" t="s">
        <v>53</v>
      </c>
      <c r="B26" s="32">
        <v>6578</v>
      </c>
      <c r="C26" s="32">
        <v>6143</v>
      </c>
      <c r="D26" s="19">
        <f t="shared" si="0"/>
        <v>1.0708123066905422</v>
      </c>
      <c r="E26" s="123">
        <f t="shared" si="1"/>
        <v>435</v>
      </c>
      <c r="F26" s="32">
        <v>10836</v>
      </c>
      <c r="G26" s="32">
        <v>10860</v>
      </c>
      <c r="H26" s="19">
        <f t="shared" si="2"/>
        <v>0.99779005524861875</v>
      </c>
      <c r="I26" s="123">
        <f t="shared" si="3"/>
        <v>-24</v>
      </c>
      <c r="J26" s="19">
        <f t="shared" si="4"/>
        <v>0.60705057216685121</v>
      </c>
      <c r="K26" s="19">
        <f t="shared" si="4"/>
        <v>0.56565377532228356</v>
      </c>
      <c r="L26" s="22">
        <f t="shared" si="5"/>
        <v>4.1396796844567652E-2</v>
      </c>
    </row>
    <row r="27" spans="1:12" x14ac:dyDescent="0.4">
      <c r="A27" s="126" t="s">
        <v>52</v>
      </c>
      <c r="B27" s="33">
        <v>4229</v>
      </c>
      <c r="C27" s="33">
        <v>4190</v>
      </c>
      <c r="D27" s="16">
        <f t="shared" si="0"/>
        <v>1.009307875894988</v>
      </c>
      <c r="E27" s="125">
        <f t="shared" si="1"/>
        <v>39</v>
      </c>
      <c r="F27" s="33">
        <v>8640</v>
      </c>
      <c r="G27" s="33">
        <v>8640</v>
      </c>
      <c r="H27" s="16">
        <f t="shared" si="2"/>
        <v>1</v>
      </c>
      <c r="I27" s="125">
        <f t="shared" si="3"/>
        <v>0</v>
      </c>
      <c r="J27" s="16">
        <f t="shared" si="4"/>
        <v>0.48946759259259259</v>
      </c>
      <c r="K27" s="16">
        <f t="shared" si="4"/>
        <v>0.48495370370370372</v>
      </c>
      <c r="L27" s="15">
        <f t="shared" si="5"/>
        <v>4.5138888888888729E-3</v>
      </c>
    </row>
    <row r="28" spans="1:12" x14ac:dyDescent="0.4">
      <c r="A28" s="113" t="s">
        <v>71</v>
      </c>
      <c r="B28" s="30">
        <f>SUM(B29:B38)</f>
        <v>26465</v>
      </c>
      <c r="C28" s="30">
        <f>SUM(C29:C38)</f>
        <v>25844</v>
      </c>
      <c r="D28" s="21">
        <f t="shared" si="0"/>
        <v>1.0240287881132952</v>
      </c>
      <c r="E28" s="124">
        <f t="shared" si="1"/>
        <v>621</v>
      </c>
      <c r="F28" s="30">
        <f>SUM(F29:F38)</f>
        <v>43529</v>
      </c>
      <c r="G28" s="30">
        <f>SUM(G29:G38)</f>
        <v>43728</v>
      </c>
      <c r="H28" s="21">
        <f t="shared" si="2"/>
        <v>0.9954491401390414</v>
      </c>
      <c r="I28" s="124">
        <f t="shared" si="3"/>
        <v>-199</v>
      </c>
      <c r="J28" s="21">
        <f t="shared" si="4"/>
        <v>0.60798548094373861</v>
      </c>
      <c r="K28" s="21">
        <f t="shared" si="4"/>
        <v>0.59101719721917312</v>
      </c>
      <c r="L28" s="20">
        <f t="shared" si="5"/>
        <v>1.6968283724565492E-2</v>
      </c>
    </row>
    <row r="29" spans="1:12" x14ac:dyDescent="0.4">
      <c r="A29" s="120" t="s">
        <v>55</v>
      </c>
      <c r="B29" s="34">
        <v>2990</v>
      </c>
      <c r="C29" s="34">
        <v>2901</v>
      </c>
      <c r="D29" s="18">
        <f t="shared" si="0"/>
        <v>1.0306790761806273</v>
      </c>
      <c r="E29" s="121">
        <f t="shared" si="1"/>
        <v>89</v>
      </c>
      <c r="F29" s="34">
        <v>3983</v>
      </c>
      <c r="G29" s="34">
        <v>3780</v>
      </c>
      <c r="H29" s="18">
        <f t="shared" si="2"/>
        <v>1.0537037037037038</v>
      </c>
      <c r="I29" s="121">
        <f t="shared" si="3"/>
        <v>203</v>
      </c>
      <c r="J29" s="18">
        <f t="shared" si="4"/>
        <v>0.75069043434597038</v>
      </c>
      <c r="K29" s="18">
        <f t="shared" si="4"/>
        <v>0.76746031746031751</v>
      </c>
      <c r="L29" s="17">
        <f t="shared" si="5"/>
        <v>-1.6769883114347128E-2</v>
      </c>
    </row>
    <row r="30" spans="1:12" x14ac:dyDescent="0.4">
      <c r="A30" s="122" t="s">
        <v>67</v>
      </c>
      <c r="B30" s="32">
        <v>1835</v>
      </c>
      <c r="C30" s="32">
        <v>1739</v>
      </c>
      <c r="D30" s="19">
        <f t="shared" si="0"/>
        <v>1.0552041403105232</v>
      </c>
      <c r="E30" s="123">
        <f t="shared" si="1"/>
        <v>96</v>
      </c>
      <c r="F30" s="32">
        <v>3787</v>
      </c>
      <c r="G30" s="32">
        <v>3780</v>
      </c>
      <c r="H30" s="19">
        <f t="shared" si="2"/>
        <v>1.0018518518518518</v>
      </c>
      <c r="I30" s="123">
        <f t="shared" si="3"/>
        <v>7</v>
      </c>
      <c r="J30" s="19">
        <f t="shared" si="4"/>
        <v>0.48455241616054923</v>
      </c>
      <c r="K30" s="19">
        <f t="shared" si="4"/>
        <v>0.46005291005291005</v>
      </c>
      <c r="L30" s="22">
        <f t="shared" si="5"/>
        <v>2.449950610763918E-2</v>
      </c>
    </row>
    <row r="31" spans="1:12" x14ac:dyDescent="0.4">
      <c r="A31" s="122" t="s">
        <v>65</v>
      </c>
      <c r="B31" s="32">
        <v>2164</v>
      </c>
      <c r="C31" s="32">
        <v>2423</v>
      </c>
      <c r="D31" s="19">
        <f t="shared" si="0"/>
        <v>0.89310771770532393</v>
      </c>
      <c r="E31" s="123">
        <f t="shared" si="1"/>
        <v>-259</v>
      </c>
      <c r="F31" s="32">
        <v>3787</v>
      </c>
      <c r="G31" s="32">
        <v>3820</v>
      </c>
      <c r="H31" s="19">
        <f t="shared" si="2"/>
        <v>0.99136125654450258</v>
      </c>
      <c r="I31" s="123">
        <f t="shared" si="3"/>
        <v>-33</v>
      </c>
      <c r="J31" s="19">
        <f t="shared" si="4"/>
        <v>0.5714285714285714</v>
      </c>
      <c r="K31" s="19">
        <f t="shared" si="4"/>
        <v>0.63429319371727744</v>
      </c>
      <c r="L31" s="22">
        <f t="shared" si="5"/>
        <v>-6.286462228870604E-2</v>
      </c>
    </row>
    <row r="32" spans="1:12" x14ac:dyDescent="0.4">
      <c r="A32" s="122" t="s">
        <v>49</v>
      </c>
      <c r="B32" s="32">
        <v>7334</v>
      </c>
      <c r="C32" s="32">
        <v>6469</v>
      </c>
      <c r="D32" s="19">
        <f t="shared" si="0"/>
        <v>1.1337146390477664</v>
      </c>
      <c r="E32" s="123">
        <f t="shared" si="1"/>
        <v>865</v>
      </c>
      <c r="F32" s="32">
        <v>11620</v>
      </c>
      <c r="G32" s="32">
        <v>11214</v>
      </c>
      <c r="H32" s="19">
        <f t="shared" si="2"/>
        <v>1.0362047440699127</v>
      </c>
      <c r="I32" s="123">
        <f t="shared" si="3"/>
        <v>406</v>
      </c>
      <c r="J32" s="19">
        <f t="shared" si="4"/>
        <v>0.63115318416523236</v>
      </c>
      <c r="K32" s="19">
        <f t="shared" si="4"/>
        <v>0.57686820046370613</v>
      </c>
      <c r="L32" s="22">
        <f t="shared" si="5"/>
        <v>5.4284983701526235E-2</v>
      </c>
    </row>
    <row r="33" spans="1:12" x14ac:dyDescent="0.4">
      <c r="A33" s="122" t="s">
        <v>51</v>
      </c>
      <c r="B33" s="32">
        <v>1503</v>
      </c>
      <c r="C33" s="32">
        <v>1901</v>
      </c>
      <c r="D33" s="19">
        <f t="shared" si="0"/>
        <v>0.79063650710152555</v>
      </c>
      <c r="E33" s="123">
        <f t="shared" si="1"/>
        <v>-398</v>
      </c>
      <c r="F33" s="32">
        <v>3983</v>
      </c>
      <c r="G33" s="32">
        <v>3654</v>
      </c>
      <c r="H33" s="19">
        <f t="shared" si="2"/>
        <v>1.0900383141762453</v>
      </c>
      <c r="I33" s="123">
        <f t="shared" si="3"/>
        <v>329</v>
      </c>
      <c r="J33" s="19">
        <f t="shared" si="4"/>
        <v>0.3773537534521717</v>
      </c>
      <c r="K33" s="19">
        <f t="shared" si="4"/>
        <v>0.52025177887246854</v>
      </c>
      <c r="L33" s="22">
        <f t="shared" si="5"/>
        <v>-0.14289802542029684</v>
      </c>
    </row>
    <row r="34" spans="1:12" x14ac:dyDescent="0.4">
      <c r="A34" s="122" t="s">
        <v>50</v>
      </c>
      <c r="B34" s="32">
        <v>2444</v>
      </c>
      <c r="C34" s="32">
        <v>2264</v>
      </c>
      <c r="D34" s="19">
        <f t="shared" si="0"/>
        <v>1.0795053003533568</v>
      </c>
      <c r="E34" s="123">
        <f t="shared" si="1"/>
        <v>180</v>
      </c>
      <c r="F34" s="32">
        <v>3780</v>
      </c>
      <c r="G34" s="32">
        <v>4940</v>
      </c>
      <c r="H34" s="19">
        <f t="shared" si="2"/>
        <v>0.76518218623481782</v>
      </c>
      <c r="I34" s="123">
        <f t="shared" si="3"/>
        <v>-1160</v>
      </c>
      <c r="J34" s="19">
        <f t="shared" si="4"/>
        <v>0.64656084656084656</v>
      </c>
      <c r="K34" s="19">
        <f t="shared" si="4"/>
        <v>0.45829959514170038</v>
      </c>
      <c r="L34" s="22">
        <f t="shared" si="5"/>
        <v>0.18826125141914618</v>
      </c>
    </row>
    <row r="35" spans="1:12" x14ac:dyDescent="0.4">
      <c r="A35" s="122" t="s">
        <v>90</v>
      </c>
      <c r="B35" s="32">
        <v>3234</v>
      </c>
      <c r="C35" s="32">
        <v>3042</v>
      </c>
      <c r="D35" s="19">
        <f t="shared" si="0"/>
        <v>1.0631163708086786</v>
      </c>
      <c r="E35" s="123">
        <f t="shared" si="1"/>
        <v>192</v>
      </c>
      <c r="F35" s="32">
        <v>4980</v>
      </c>
      <c r="G35" s="32">
        <v>4980</v>
      </c>
      <c r="H35" s="19">
        <f t="shared" si="2"/>
        <v>1</v>
      </c>
      <c r="I35" s="123">
        <f t="shared" si="3"/>
        <v>0</v>
      </c>
      <c r="J35" s="19">
        <f t="shared" si="4"/>
        <v>0.64939759036144573</v>
      </c>
      <c r="K35" s="19">
        <f t="shared" si="4"/>
        <v>0.61084337349397588</v>
      </c>
      <c r="L35" s="22">
        <f t="shared" si="5"/>
        <v>3.8554216867469848E-2</v>
      </c>
    </row>
    <row r="36" spans="1:12" x14ac:dyDescent="0.4">
      <c r="A36" s="122" t="s">
        <v>69</v>
      </c>
      <c r="B36" s="32">
        <v>2433</v>
      </c>
      <c r="C36" s="32">
        <v>2173</v>
      </c>
      <c r="D36" s="19">
        <f t="shared" si="0"/>
        <v>1.1196502531063046</v>
      </c>
      <c r="E36" s="123">
        <f t="shared" si="1"/>
        <v>260</v>
      </c>
      <c r="F36" s="32">
        <v>3780</v>
      </c>
      <c r="G36" s="32">
        <v>3780</v>
      </c>
      <c r="H36" s="19">
        <f t="shared" si="2"/>
        <v>1</v>
      </c>
      <c r="I36" s="123">
        <f t="shared" si="3"/>
        <v>0</v>
      </c>
      <c r="J36" s="19">
        <f t="shared" si="4"/>
        <v>0.6436507936507937</v>
      </c>
      <c r="K36" s="19">
        <f t="shared" si="4"/>
        <v>0.57486772486772486</v>
      </c>
      <c r="L36" s="22">
        <f t="shared" si="5"/>
        <v>6.8783068783068835E-2</v>
      </c>
    </row>
    <row r="37" spans="1:12" x14ac:dyDescent="0.4">
      <c r="A37" s="122" t="s">
        <v>89</v>
      </c>
      <c r="B37" s="32">
        <v>2528</v>
      </c>
      <c r="C37" s="32">
        <v>2932</v>
      </c>
      <c r="D37" s="19">
        <f t="shared" si="0"/>
        <v>0.86221009549795358</v>
      </c>
      <c r="E37" s="123">
        <f t="shared" si="1"/>
        <v>-404</v>
      </c>
      <c r="F37" s="32">
        <v>3829</v>
      </c>
      <c r="G37" s="32">
        <v>3780</v>
      </c>
      <c r="H37" s="19">
        <f t="shared" si="2"/>
        <v>1.0129629629629631</v>
      </c>
      <c r="I37" s="123">
        <f t="shared" si="3"/>
        <v>49</v>
      </c>
      <c r="J37" s="19">
        <f t="shared" si="4"/>
        <v>0.66022460172368769</v>
      </c>
      <c r="K37" s="19">
        <f t="shared" si="4"/>
        <v>0.77566137566137561</v>
      </c>
      <c r="L37" s="22">
        <f t="shared" si="5"/>
        <v>-0.11543677393768792</v>
      </c>
    </row>
    <row r="38" spans="1:12" x14ac:dyDescent="0.4">
      <c r="A38" s="122" t="s">
        <v>88</v>
      </c>
      <c r="B38" s="32">
        <v>0</v>
      </c>
      <c r="C38" s="32">
        <v>0</v>
      </c>
      <c r="D38" s="19" t="e">
        <f t="shared" si="0"/>
        <v>#DIV/0!</v>
      </c>
      <c r="E38" s="123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123">
        <f t="shared" si="3"/>
        <v>0</v>
      </c>
      <c r="J38" s="19" t="e">
        <f t="shared" si="4"/>
        <v>#DIV/0!</v>
      </c>
      <c r="K38" s="19" t="e">
        <f t="shared" si="4"/>
        <v>#DIV/0!</v>
      </c>
      <c r="L38" s="22" t="e">
        <f t="shared" si="5"/>
        <v>#DIV/0!</v>
      </c>
    </row>
    <row r="39" spans="1:12" s="117" customFormat="1" x14ac:dyDescent="0.4">
      <c r="A39" s="115" t="s">
        <v>70</v>
      </c>
      <c r="B39" s="27">
        <f>SUM(B40:B46)</f>
        <v>37713</v>
      </c>
      <c r="C39" s="27">
        <f>SUM(C40:C46)</f>
        <v>28125</v>
      </c>
      <c r="D39" s="14">
        <f t="shared" si="0"/>
        <v>1.3409066666666667</v>
      </c>
      <c r="E39" s="116">
        <f t="shared" si="1"/>
        <v>9588</v>
      </c>
      <c r="F39" s="27">
        <f>SUM(F40:F46)</f>
        <v>54191</v>
      </c>
      <c r="G39" s="27">
        <f>SUM(G40:G46)</f>
        <v>45848</v>
      </c>
      <c r="H39" s="14">
        <f t="shared" si="2"/>
        <v>1.1819708602338161</v>
      </c>
      <c r="I39" s="116">
        <f t="shared" si="3"/>
        <v>8343</v>
      </c>
      <c r="J39" s="14">
        <f t="shared" si="4"/>
        <v>0.6959273680131387</v>
      </c>
      <c r="K39" s="14">
        <f t="shared" si="4"/>
        <v>0.6134400628162624</v>
      </c>
      <c r="L39" s="23">
        <f t="shared" si="5"/>
        <v>8.2487305196876304E-2</v>
      </c>
    </row>
    <row r="40" spans="1:12" x14ac:dyDescent="0.4">
      <c r="A40" s="120" t="s">
        <v>57</v>
      </c>
      <c r="B40" s="34">
        <v>21513</v>
      </c>
      <c r="C40" s="34">
        <v>14497</v>
      </c>
      <c r="D40" s="18">
        <f t="shared" si="0"/>
        <v>1.4839621990756708</v>
      </c>
      <c r="E40" s="121">
        <f t="shared" si="1"/>
        <v>7016</v>
      </c>
      <c r="F40" s="34">
        <v>30820</v>
      </c>
      <c r="G40" s="34">
        <v>22148</v>
      </c>
      <c r="H40" s="18">
        <f t="shared" si="2"/>
        <v>1.391547769550298</v>
      </c>
      <c r="I40" s="121">
        <f t="shared" si="3"/>
        <v>8672</v>
      </c>
      <c r="J40" s="18">
        <f t="shared" si="4"/>
        <v>0.69802076573653471</v>
      </c>
      <c r="K40" s="18">
        <f t="shared" si="4"/>
        <v>0.65455120101137798</v>
      </c>
      <c r="L40" s="17">
        <f t="shared" si="5"/>
        <v>4.3469564725156729E-2</v>
      </c>
    </row>
    <row r="41" spans="1:12" x14ac:dyDescent="0.4">
      <c r="A41" s="122" t="s">
        <v>58</v>
      </c>
      <c r="B41" s="32">
        <v>7178</v>
      </c>
      <c r="C41" s="32">
        <v>6107</v>
      </c>
      <c r="D41" s="19">
        <f t="shared" si="0"/>
        <v>1.1753725233338792</v>
      </c>
      <c r="E41" s="123">
        <f t="shared" si="1"/>
        <v>1071</v>
      </c>
      <c r="F41" s="32">
        <v>8940</v>
      </c>
      <c r="G41" s="32">
        <v>8940</v>
      </c>
      <c r="H41" s="19">
        <f t="shared" si="2"/>
        <v>1</v>
      </c>
      <c r="I41" s="123">
        <f t="shared" si="3"/>
        <v>0</v>
      </c>
      <c r="J41" s="19">
        <f t="shared" si="4"/>
        <v>0.80290827740492166</v>
      </c>
      <c r="K41" s="19">
        <f t="shared" si="4"/>
        <v>0.68310961968680084</v>
      </c>
      <c r="L41" s="22">
        <f t="shared" si="5"/>
        <v>0.11979865771812082</v>
      </c>
    </row>
    <row r="42" spans="1:12" x14ac:dyDescent="0.4">
      <c r="A42" s="122" t="s">
        <v>68</v>
      </c>
      <c r="B42" s="32">
        <v>3670</v>
      </c>
      <c r="C42" s="32">
        <v>3299</v>
      </c>
      <c r="D42" s="19">
        <f t="shared" si="0"/>
        <v>1.1124583207032435</v>
      </c>
      <c r="E42" s="123">
        <f t="shared" si="1"/>
        <v>371</v>
      </c>
      <c r="F42" s="32">
        <v>4814</v>
      </c>
      <c r="G42" s="32">
        <v>4980</v>
      </c>
      <c r="H42" s="19">
        <f t="shared" si="2"/>
        <v>0.96666666666666667</v>
      </c>
      <c r="I42" s="123">
        <f t="shared" si="3"/>
        <v>-166</v>
      </c>
      <c r="J42" s="19">
        <f t="shared" si="4"/>
        <v>0.76235978396343995</v>
      </c>
      <c r="K42" s="19">
        <f t="shared" si="4"/>
        <v>0.66244979919678715</v>
      </c>
      <c r="L42" s="22">
        <f t="shared" si="5"/>
        <v>9.9909984766652804E-2</v>
      </c>
    </row>
    <row r="43" spans="1:12" x14ac:dyDescent="0.4">
      <c r="A43" s="122" t="s">
        <v>55</v>
      </c>
      <c r="B43" s="32">
        <v>5352</v>
      </c>
      <c r="C43" s="32">
        <v>4222</v>
      </c>
      <c r="D43" s="19">
        <f t="shared" si="0"/>
        <v>1.2676456655613453</v>
      </c>
      <c r="E43" s="123">
        <f t="shared" si="1"/>
        <v>1130</v>
      </c>
      <c r="F43" s="32">
        <v>9617</v>
      </c>
      <c r="G43" s="32">
        <v>9780</v>
      </c>
      <c r="H43" s="19">
        <f t="shared" si="2"/>
        <v>0.98333333333333328</v>
      </c>
      <c r="I43" s="123">
        <f t="shared" si="3"/>
        <v>-163</v>
      </c>
      <c r="J43" s="19">
        <f t="shared" si="4"/>
        <v>0.55651450556306536</v>
      </c>
      <c r="K43" s="19">
        <f t="shared" si="4"/>
        <v>0.43169734151329242</v>
      </c>
      <c r="L43" s="22">
        <f t="shared" si="5"/>
        <v>0.12481716404977294</v>
      </c>
    </row>
    <row r="44" spans="1:12" x14ac:dyDescent="0.4">
      <c r="A44" s="122" t="s">
        <v>131</v>
      </c>
      <c r="B44" s="32">
        <v>0</v>
      </c>
      <c r="C44" s="32">
        <v>0</v>
      </c>
      <c r="D44" s="19" t="e">
        <f t="shared" si="0"/>
        <v>#DIV/0!</v>
      </c>
      <c r="E44" s="123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123">
        <f t="shared" si="3"/>
        <v>0</v>
      </c>
      <c r="J44" s="19" t="e">
        <f t="shared" si="4"/>
        <v>#DIV/0!</v>
      </c>
      <c r="K44" s="19" t="e">
        <f t="shared" si="4"/>
        <v>#DIV/0!</v>
      </c>
      <c r="L44" s="22" t="e">
        <f t="shared" si="5"/>
        <v>#DIV/0!</v>
      </c>
    </row>
    <row r="45" spans="1:12" x14ac:dyDescent="0.4">
      <c r="A45" s="126" t="s">
        <v>87</v>
      </c>
      <c r="B45" s="33">
        <v>0</v>
      </c>
      <c r="C45" s="33">
        <v>0</v>
      </c>
      <c r="D45" s="16" t="e">
        <f t="shared" si="0"/>
        <v>#DIV/0!</v>
      </c>
      <c r="E45" s="125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125">
        <f t="shared" si="3"/>
        <v>0</v>
      </c>
      <c r="J45" s="16" t="e">
        <f t="shared" si="4"/>
        <v>#DIV/0!</v>
      </c>
      <c r="K45" s="16" t="e">
        <f t="shared" si="4"/>
        <v>#DIV/0!</v>
      </c>
      <c r="L45" s="15" t="e">
        <f t="shared" si="5"/>
        <v>#DIV/0!</v>
      </c>
    </row>
    <row r="46" spans="1:12" x14ac:dyDescent="0.4">
      <c r="A46" s="127" t="s">
        <v>143</v>
      </c>
      <c r="B46" s="31">
        <v>0</v>
      </c>
      <c r="C46" s="31">
        <v>0</v>
      </c>
      <c r="D46" s="25" t="e">
        <f t="shared" si="0"/>
        <v>#DIV/0!</v>
      </c>
      <c r="E46" s="128">
        <f t="shared" si="1"/>
        <v>0</v>
      </c>
      <c r="F46" s="31">
        <v>0</v>
      </c>
      <c r="G46" s="31">
        <v>0</v>
      </c>
      <c r="H46" s="25" t="e">
        <f t="shared" si="2"/>
        <v>#DIV/0!</v>
      </c>
      <c r="I46" s="128">
        <f t="shared" si="3"/>
        <v>0</v>
      </c>
      <c r="J46" s="25" t="e">
        <f t="shared" si="4"/>
        <v>#DIV/0!</v>
      </c>
      <c r="K46" s="25" t="e">
        <f t="shared" si="4"/>
        <v>#DIV/0!</v>
      </c>
      <c r="L46" s="24" t="e">
        <f t="shared" si="5"/>
        <v>#DIV/0!</v>
      </c>
    </row>
    <row r="47" spans="1:12" s="117" customFormat="1" x14ac:dyDescent="0.4">
      <c r="A47" s="115" t="s">
        <v>170</v>
      </c>
      <c r="B47" s="27">
        <f>SUM(B48:B60)</f>
        <v>33301</v>
      </c>
      <c r="C47" s="27">
        <f>SUM(C48:C60)</f>
        <v>29323</v>
      </c>
      <c r="D47" s="14">
        <f t="shared" si="0"/>
        <v>1.1356614261842239</v>
      </c>
      <c r="E47" s="116">
        <f t="shared" si="1"/>
        <v>3978</v>
      </c>
      <c r="F47" s="27">
        <f>SUM(F48:F60)</f>
        <v>50652</v>
      </c>
      <c r="G47" s="27">
        <f>SUM(G48:G60)</f>
        <v>40566</v>
      </c>
      <c r="H47" s="14">
        <f t="shared" si="2"/>
        <v>1.2486318591924273</v>
      </c>
      <c r="I47" s="116">
        <f t="shared" si="3"/>
        <v>10086</v>
      </c>
      <c r="J47" s="14">
        <f t="shared" ref="J47:K60" si="6">+B47/F47</f>
        <v>0.65744689252151933</v>
      </c>
      <c r="K47" s="14">
        <f t="shared" si="6"/>
        <v>0.72284671892718044</v>
      </c>
      <c r="L47" s="23">
        <f t="shared" si="5"/>
        <v>-6.539982640566111E-2</v>
      </c>
    </row>
    <row r="48" spans="1:12" x14ac:dyDescent="0.4">
      <c r="A48" s="120" t="s">
        <v>169</v>
      </c>
      <c r="B48" s="34">
        <v>1459</v>
      </c>
      <c r="C48" s="34">
        <v>1605</v>
      </c>
      <c r="D48" s="18">
        <f t="shared" si="0"/>
        <v>0.90903426791277253</v>
      </c>
      <c r="E48" s="121">
        <f t="shared" si="1"/>
        <v>-146</v>
      </c>
      <c r="F48" s="34">
        <v>2332</v>
      </c>
      <c r="G48" s="34">
        <v>2332</v>
      </c>
      <c r="H48" s="18">
        <f t="shared" si="2"/>
        <v>1</v>
      </c>
      <c r="I48" s="121">
        <f t="shared" si="3"/>
        <v>0</v>
      </c>
      <c r="J48" s="18">
        <f t="shared" si="6"/>
        <v>0.62564322469982847</v>
      </c>
      <c r="K48" s="18">
        <f t="shared" si="6"/>
        <v>0.68825042881646659</v>
      </c>
      <c r="L48" s="17">
        <f t="shared" si="5"/>
        <v>-6.2607204116638115E-2</v>
      </c>
    </row>
    <row r="49" spans="1:12" x14ac:dyDescent="0.4">
      <c r="A49" s="122" t="s">
        <v>168</v>
      </c>
      <c r="B49" s="32">
        <v>3621</v>
      </c>
      <c r="C49" s="32">
        <v>3677</v>
      </c>
      <c r="D49" s="19">
        <f t="shared" si="0"/>
        <v>0.98477019309219471</v>
      </c>
      <c r="E49" s="123">
        <f t="shared" si="1"/>
        <v>-56</v>
      </c>
      <c r="F49" s="32">
        <v>5380</v>
      </c>
      <c r="G49" s="32">
        <v>5090</v>
      </c>
      <c r="H49" s="19">
        <f t="shared" si="2"/>
        <v>1.0569744597249509</v>
      </c>
      <c r="I49" s="123">
        <f t="shared" si="3"/>
        <v>290</v>
      </c>
      <c r="J49" s="19">
        <f t="shared" si="6"/>
        <v>0.67304832713754648</v>
      </c>
      <c r="K49" s="19">
        <f t="shared" si="6"/>
        <v>0.72239685658153241</v>
      </c>
      <c r="L49" s="22">
        <f t="shared" si="5"/>
        <v>-4.9348529443985933E-2</v>
      </c>
    </row>
    <row r="50" spans="1:12" x14ac:dyDescent="0.4">
      <c r="A50" s="122" t="s">
        <v>167</v>
      </c>
      <c r="B50" s="32">
        <v>3560</v>
      </c>
      <c r="C50" s="32">
        <v>4221</v>
      </c>
      <c r="D50" s="19">
        <f t="shared" si="0"/>
        <v>0.84340203743188813</v>
      </c>
      <c r="E50" s="123">
        <f t="shared" si="1"/>
        <v>-661</v>
      </c>
      <c r="F50" s="32">
        <v>4500</v>
      </c>
      <c r="G50" s="32">
        <v>4500</v>
      </c>
      <c r="H50" s="19">
        <f t="shared" si="2"/>
        <v>1</v>
      </c>
      <c r="I50" s="123">
        <f t="shared" si="3"/>
        <v>0</v>
      </c>
      <c r="J50" s="19">
        <f t="shared" si="6"/>
        <v>0.7911111111111111</v>
      </c>
      <c r="K50" s="19">
        <f t="shared" si="6"/>
        <v>0.93799999999999994</v>
      </c>
      <c r="L50" s="22">
        <f t="shared" si="5"/>
        <v>-0.14688888888888885</v>
      </c>
    </row>
    <row r="51" spans="1:12" x14ac:dyDescent="0.4">
      <c r="A51" s="122" t="s">
        <v>166</v>
      </c>
      <c r="B51" s="32">
        <v>3075</v>
      </c>
      <c r="C51" s="32">
        <v>1419</v>
      </c>
      <c r="D51" s="19">
        <f t="shared" si="0"/>
        <v>2.1670190274841437</v>
      </c>
      <c r="E51" s="123">
        <f t="shared" si="1"/>
        <v>1656</v>
      </c>
      <c r="F51" s="32">
        <v>4642</v>
      </c>
      <c r="G51" s="32">
        <v>1982</v>
      </c>
      <c r="H51" s="19">
        <f t="shared" si="2"/>
        <v>2.3420787083753782</v>
      </c>
      <c r="I51" s="123">
        <f t="shared" si="3"/>
        <v>2660</v>
      </c>
      <c r="J51" s="19">
        <f t="shared" si="6"/>
        <v>0.66242998707453682</v>
      </c>
      <c r="K51" s="19">
        <f t="shared" si="6"/>
        <v>0.71594349142280522</v>
      </c>
      <c r="L51" s="22">
        <f t="shared" si="5"/>
        <v>-5.3513504348268404E-2</v>
      </c>
    </row>
    <row r="52" spans="1:12" x14ac:dyDescent="0.4">
      <c r="A52" s="122" t="s">
        <v>165</v>
      </c>
      <c r="B52" s="32">
        <v>0</v>
      </c>
      <c r="C52" s="32">
        <v>1612</v>
      </c>
      <c r="D52" s="19">
        <f t="shared" si="0"/>
        <v>0</v>
      </c>
      <c r="E52" s="123">
        <f t="shared" si="1"/>
        <v>-1612</v>
      </c>
      <c r="F52" s="32">
        <v>0</v>
      </c>
      <c r="G52" s="32">
        <v>3870</v>
      </c>
      <c r="H52" s="19">
        <f t="shared" si="2"/>
        <v>0</v>
      </c>
      <c r="I52" s="123">
        <f t="shared" si="3"/>
        <v>-3870</v>
      </c>
      <c r="J52" s="19" t="e">
        <f t="shared" si="6"/>
        <v>#DIV/0!</v>
      </c>
      <c r="K52" s="19">
        <f t="shared" si="6"/>
        <v>0.4165374677002584</v>
      </c>
      <c r="L52" s="22" t="e">
        <f t="shared" si="5"/>
        <v>#DIV/0!</v>
      </c>
    </row>
    <row r="53" spans="1:12" x14ac:dyDescent="0.4">
      <c r="A53" s="122" t="s">
        <v>164</v>
      </c>
      <c r="B53" s="33">
        <v>3108</v>
      </c>
      <c r="C53" s="33">
        <v>2977</v>
      </c>
      <c r="D53" s="16">
        <f t="shared" si="0"/>
        <v>1.0440040309035943</v>
      </c>
      <c r="E53" s="125">
        <f t="shared" si="1"/>
        <v>131</v>
      </c>
      <c r="F53" s="33">
        <v>4500</v>
      </c>
      <c r="G53" s="33">
        <v>4500</v>
      </c>
      <c r="H53" s="16">
        <f t="shared" si="2"/>
        <v>1</v>
      </c>
      <c r="I53" s="125">
        <f t="shared" si="3"/>
        <v>0</v>
      </c>
      <c r="J53" s="16">
        <f t="shared" si="6"/>
        <v>0.69066666666666665</v>
      </c>
      <c r="K53" s="16">
        <f t="shared" si="6"/>
        <v>0.66155555555555556</v>
      </c>
      <c r="L53" s="15">
        <f t="shared" si="5"/>
        <v>2.9111111111111088E-2</v>
      </c>
    </row>
    <row r="54" spans="1:12" x14ac:dyDescent="0.4">
      <c r="A54" s="126" t="s">
        <v>163</v>
      </c>
      <c r="B54" s="32">
        <v>3284</v>
      </c>
      <c r="C54" s="32">
        <v>2595</v>
      </c>
      <c r="D54" s="19">
        <f t="shared" si="0"/>
        <v>1.2655105973025049</v>
      </c>
      <c r="E54" s="123">
        <f t="shared" si="1"/>
        <v>689</v>
      </c>
      <c r="F54" s="32">
        <v>4500</v>
      </c>
      <c r="G54" s="32">
        <v>3150</v>
      </c>
      <c r="H54" s="19">
        <f t="shared" si="2"/>
        <v>1.4285714285714286</v>
      </c>
      <c r="I54" s="123">
        <f t="shared" si="3"/>
        <v>1350</v>
      </c>
      <c r="J54" s="19">
        <f t="shared" si="6"/>
        <v>0.72977777777777775</v>
      </c>
      <c r="K54" s="19">
        <f t="shared" si="6"/>
        <v>0.82380952380952377</v>
      </c>
      <c r="L54" s="22">
        <f t="shared" si="5"/>
        <v>-9.4031746031746022E-2</v>
      </c>
    </row>
    <row r="55" spans="1:12" x14ac:dyDescent="0.4">
      <c r="A55" s="122" t="s">
        <v>162</v>
      </c>
      <c r="B55" s="32">
        <v>2871</v>
      </c>
      <c r="C55" s="32">
        <v>3125</v>
      </c>
      <c r="D55" s="19">
        <f t="shared" si="0"/>
        <v>0.91871999999999998</v>
      </c>
      <c r="E55" s="123">
        <f t="shared" si="1"/>
        <v>-254</v>
      </c>
      <c r="F55" s="32">
        <v>4500</v>
      </c>
      <c r="G55" s="32">
        <v>4500</v>
      </c>
      <c r="H55" s="19">
        <f t="shared" si="2"/>
        <v>1</v>
      </c>
      <c r="I55" s="123">
        <f t="shared" si="3"/>
        <v>0</v>
      </c>
      <c r="J55" s="19">
        <f t="shared" si="6"/>
        <v>0.63800000000000001</v>
      </c>
      <c r="K55" s="19">
        <f t="shared" si="6"/>
        <v>0.69444444444444442</v>
      </c>
      <c r="L55" s="22">
        <f t="shared" si="5"/>
        <v>-5.6444444444444408E-2</v>
      </c>
    </row>
    <row r="56" spans="1:12" x14ac:dyDescent="0.4">
      <c r="A56" s="122" t="s">
        <v>161</v>
      </c>
      <c r="B56" s="32">
        <v>3380</v>
      </c>
      <c r="C56" s="32">
        <v>3977</v>
      </c>
      <c r="D56" s="19">
        <f t="shared" si="0"/>
        <v>0.84988684938395775</v>
      </c>
      <c r="E56" s="123">
        <f t="shared" si="1"/>
        <v>-597</v>
      </c>
      <c r="F56" s="32">
        <v>4500</v>
      </c>
      <c r="G56" s="32">
        <v>4500</v>
      </c>
      <c r="H56" s="19">
        <f t="shared" si="2"/>
        <v>1</v>
      </c>
      <c r="I56" s="123">
        <f t="shared" si="3"/>
        <v>0</v>
      </c>
      <c r="J56" s="19">
        <f t="shared" si="6"/>
        <v>0.75111111111111106</v>
      </c>
      <c r="K56" s="19">
        <f t="shared" si="6"/>
        <v>0.88377777777777777</v>
      </c>
      <c r="L56" s="22">
        <f t="shared" si="5"/>
        <v>-0.13266666666666671</v>
      </c>
    </row>
    <row r="57" spans="1:12" x14ac:dyDescent="0.4">
      <c r="A57" s="122" t="s">
        <v>160</v>
      </c>
      <c r="B57" s="33">
        <v>1205</v>
      </c>
      <c r="C57" s="33">
        <v>992</v>
      </c>
      <c r="D57" s="16">
        <f t="shared" si="0"/>
        <v>1.2147177419354838</v>
      </c>
      <c r="E57" s="125">
        <f t="shared" si="1"/>
        <v>213</v>
      </c>
      <c r="F57" s="33">
        <v>2298</v>
      </c>
      <c r="G57" s="33">
        <v>1642</v>
      </c>
      <c r="H57" s="16">
        <f t="shared" si="2"/>
        <v>1.3995127892813641</v>
      </c>
      <c r="I57" s="125">
        <f t="shared" si="3"/>
        <v>656</v>
      </c>
      <c r="J57" s="16">
        <f t="shared" si="6"/>
        <v>0.52436901653611834</v>
      </c>
      <c r="K57" s="16">
        <f t="shared" si="6"/>
        <v>0.60414129110840442</v>
      </c>
      <c r="L57" s="15">
        <f t="shared" si="5"/>
        <v>-7.9772274572286084E-2</v>
      </c>
    </row>
    <row r="58" spans="1:12" x14ac:dyDescent="0.4">
      <c r="A58" s="126" t="s">
        <v>159</v>
      </c>
      <c r="B58" s="32">
        <v>2614</v>
      </c>
      <c r="C58" s="32">
        <v>3123</v>
      </c>
      <c r="D58" s="19">
        <f t="shared" si="0"/>
        <v>0.83701569004162668</v>
      </c>
      <c r="E58" s="123">
        <f t="shared" si="1"/>
        <v>-509</v>
      </c>
      <c r="F58" s="32">
        <v>4500</v>
      </c>
      <c r="G58" s="32">
        <v>4500</v>
      </c>
      <c r="H58" s="19">
        <f t="shared" si="2"/>
        <v>1</v>
      </c>
      <c r="I58" s="123">
        <f t="shared" si="3"/>
        <v>0</v>
      </c>
      <c r="J58" s="19">
        <f t="shared" si="6"/>
        <v>0.5808888888888889</v>
      </c>
      <c r="K58" s="19">
        <f t="shared" si="6"/>
        <v>0.69399999999999995</v>
      </c>
      <c r="L58" s="22">
        <f t="shared" si="5"/>
        <v>-0.11311111111111105</v>
      </c>
    </row>
    <row r="59" spans="1:12" x14ac:dyDescent="0.4">
      <c r="A59" s="122" t="s">
        <v>158</v>
      </c>
      <c r="B59" s="32">
        <v>2248</v>
      </c>
      <c r="C59" s="32">
        <v>0</v>
      </c>
      <c r="D59" s="19" t="e">
        <f t="shared" si="0"/>
        <v>#DIV/0!</v>
      </c>
      <c r="E59" s="123">
        <f t="shared" si="1"/>
        <v>2248</v>
      </c>
      <c r="F59" s="32">
        <v>4500</v>
      </c>
      <c r="G59" s="32">
        <v>0</v>
      </c>
      <c r="H59" s="19" t="e">
        <f t="shared" si="2"/>
        <v>#DIV/0!</v>
      </c>
      <c r="I59" s="123">
        <f t="shared" si="3"/>
        <v>4500</v>
      </c>
      <c r="J59" s="19">
        <f t="shared" si="6"/>
        <v>0.49955555555555553</v>
      </c>
      <c r="K59" s="19" t="e">
        <f t="shared" si="6"/>
        <v>#DIV/0!</v>
      </c>
      <c r="L59" s="22" t="e">
        <f t="shared" si="5"/>
        <v>#DIV/0!</v>
      </c>
    </row>
    <row r="60" spans="1:12" x14ac:dyDescent="0.4">
      <c r="A60" s="127" t="s">
        <v>157</v>
      </c>
      <c r="B60" s="31">
        <v>2876</v>
      </c>
      <c r="C60" s="31">
        <v>0</v>
      </c>
      <c r="D60" s="25" t="e">
        <f t="shared" si="0"/>
        <v>#DIV/0!</v>
      </c>
      <c r="E60" s="128">
        <f t="shared" si="1"/>
        <v>2876</v>
      </c>
      <c r="F60" s="31">
        <v>4500</v>
      </c>
      <c r="G60" s="31">
        <v>0</v>
      </c>
      <c r="H60" s="25" t="e">
        <f t="shared" si="2"/>
        <v>#DIV/0!</v>
      </c>
      <c r="I60" s="128">
        <f t="shared" si="3"/>
        <v>4500</v>
      </c>
      <c r="J60" s="25">
        <f t="shared" si="6"/>
        <v>0.63911111111111107</v>
      </c>
      <c r="K60" s="25" t="e">
        <f t="shared" si="6"/>
        <v>#DIV/0!</v>
      </c>
      <c r="L60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defaultColWidth="15.75" defaultRowHeight="10.5" x14ac:dyDescent="0.4"/>
  <cols>
    <col min="1" max="1" width="15.375" style="112" bestFit="1" customWidth="1"/>
    <col min="2" max="3" width="10.375" style="13" bestFit="1" customWidth="1"/>
    <col min="4" max="4" width="7" style="112" bestFit="1" customWidth="1"/>
    <col min="5" max="5" width="7.625" style="112" bestFit="1" customWidth="1"/>
    <col min="6" max="7" width="10.375" style="13" bestFit="1" customWidth="1"/>
    <col min="8" max="8" width="7" style="112" bestFit="1" customWidth="1"/>
    <col min="9" max="9" width="8.5" style="112" bestFit="1" customWidth="1"/>
    <col min="10" max="11" width="10.375" style="13" bestFit="1" customWidth="1"/>
    <col min="12" max="12" width="7" style="112" bestFit="1" customWidth="1"/>
    <col min="13" max="13" width="9" style="112" bestFit="1" customWidth="1"/>
    <col min="14" max="14" width="6.5" style="112" bestFit="1" customWidth="1"/>
    <col min="15" max="256" width="15.75" style="112"/>
    <col min="257" max="257" width="15.375" style="112" bestFit="1" customWidth="1"/>
    <col min="258" max="259" width="10.375" style="112" bestFit="1" customWidth="1"/>
    <col min="260" max="260" width="7" style="112" bestFit="1" customWidth="1"/>
    <col min="261" max="261" width="7.625" style="112" bestFit="1" customWidth="1"/>
    <col min="262" max="263" width="10.375" style="112" bestFit="1" customWidth="1"/>
    <col min="264" max="264" width="7" style="112" bestFit="1" customWidth="1"/>
    <col min="265" max="265" width="8.5" style="112" bestFit="1" customWidth="1"/>
    <col min="266" max="267" width="10.375" style="112" bestFit="1" customWidth="1"/>
    <col min="268" max="268" width="7" style="112" bestFit="1" customWidth="1"/>
    <col min="269" max="269" width="9" style="112" bestFit="1" customWidth="1"/>
    <col min="270" max="270" width="6.5" style="112" bestFit="1" customWidth="1"/>
    <col min="271" max="512" width="15.75" style="112"/>
    <col min="513" max="513" width="15.375" style="112" bestFit="1" customWidth="1"/>
    <col min="514" max="515" width="10.375" style="112" bestFit="1" customWidth="1"/>
    <col min="516" max="516" width="7" style="112" bestFit="1" customWidth="1"/>
    <col min="517" max="517" width="7.625" style="112" bestFit="1" customWidth="1"/>
    <col min="518" max="519" width="10.375" style="112" bestFit="1" customWidth="1"/>
    <col min="520" max="520" width="7" style="112" bestFit="1" customWidth="1"/>
    <col min="521" max="521" width="8.5" style="112" bestFit="1" customWidth="1"/>
    <col min="522" max="523" width="10.375" style="112" bestFit="1" customWidth="1"/>
    <col min="524" max="524" width="7" style="112" bestFit="1" customWidth="1"/>
    <col min="525" max="525" width="9" style="112" bestFit="1" customWidth="1"/>
    <col min="526" max="526" width="6.5" style="112" bestFit="1" customWidth="1"/>
    <col min="527" max="768" width="15.75" style="112"/>
    <col min="769" max="769" width="15.375" style="112" bestFit="1" customWidth="1"/>
    <col min="770" max="771" width="10.375" style="112" bestFit="1" customWidth="1"/>
    <col min="772" max="772" width="7" style="112" bestFit="1" customWidth="1"/>
    <col min="773" max="773" width="7.625" style="112" bestFit="1" customWidth="1"/>
    <col min="774" max="775" width="10.375" style="112" bestFit="1" customWidth="1"/>
    <col min="776" max="776" width="7" style="112" bestFit="1" customWidth="1"/>
    <col min="777" max="777" width="8.5" style="112" bestFit="1" customWidth="1"/>
    <col min="778" max="779" width="10.375" style="112" bestFit="1" customWidth="1"/>
    <col min="780" max="780" width="7" style="112" bestFit="1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5.375" style="112" bestFit="1" customWidth="1"/>
    <col min="1026" max="1027" width="10.375" style="112" bestFit="1" customWidth="1"/>
    <col min="1028" max="1028" width="7" style="112" bestFit="1" customWidth="1"/>
    <col min="1029" max="1029" width="7.625" style="112" bestFit="1" customWidth="1"/>
    <col min="1030" max="1031" width="10.375" style="112" bestFit="1" customWidth="1"/>
    <col min="1032" max="1032" width="7" style="112" bestFit="1" customWidth="1"/>
    <col min="1033" max="1033" width="8.5" style="112" bestFit="1" customWidth="1"/>
    <col min="1034" max="1035" width="10.375" style="112" bestFit="1" customWidth="1"/>
    <col min="1036" max="1036" width="7" style="112" bestFit="1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5.375" style="112" bestFit="1" customWidth="1"/>
    <col min="1282" max="1283" width="10.375" style="112" bestFit="1" customWidth="1"/>
    <col min="1284" max="1284" width="7" style="112" bestFit="1" customWidth="1"/>
    <col min="1285" max="1285" width="7.625" style="112" bestFit="1" customWidth="1"/>
    <col min="1286" max="1287" width="10.375" style="112" bestFit="1" customWidth="1"/>
    <col min="1288" max="1288" width="7" style="112" bestFit="1" customWidth="1"/>
    <col min="1289" max="1289" width="8.5" style="112" bestFit="1" customWidth="1"/>
    <col min="1290" max="1291" width="10.375" style="112" bestFit="1" customWidth="1"/>
    <col min="1292" max="1292" width="7" style="112" bestFit="1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5.375" style="112" bestFit="1" customWidth="1"/>
    <col min="1538" max="1539" width="10.375" style="112" bestFit="1" customWidth="1"/>
    <col min="1540" max="1540" width="7" style="112" bestFit="1" customWidth="1"/>
    <col min="1541" max="1541" width="7.625" style="112" bestFit="1" customWidth="1"/>
    <col min="1542" max="1543" width="10.375" style="112" bestFit="1" customWidth="1"/>
    <col min="1544" max="1544" width="7" style="112" bestFit="1" customWidth="1"/>
    <col min="1545" max="1545" width="8.5" style="112" bestFit="1" customWidth="1"/>
    <col min="1546" max="1547" width="10.375" style="112" bestFit="1" customWidth="1"/>
    <col min="1548" max="1548" width="7" style="112" bestFit="1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5.375" style="112" bestFit="1" customWidth="1"/>
    <col min="1794" max="1795" width="10.375" style="112" bestFit="1" customWidth="1"/>
    <col min="1796" max="1796" width="7" style="112" bestFit="1" customWidth="1"/>
    <col min="1797" max="1797" width="7.625" style="112" bestFit="1" customWidth="1"/>
    <col min="1798" max="1799" width="10.375" style="112" bestFit="1" customWidth="1"/>
    <col min="1800" max="1800" width="7" style="112" bestFit="1" customWidth="1"/>
    <col min="1801" max="1801" width="8.5" style="112" bestFit="1" customWidth="1"/>
    <col min="1802" max="1803" width="10.375" style="112" bestFit="1" customWidth="1"/>
    <col min="1804" max="1804" width="7" style="112" bestFit="1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5.375" style="112" bestFit="1" customWidth="1"/>
    <col min="2050" max="2051" width="10.375" style="112" bestFit="1" customWidth="1"/>
    <col min="2052" max="2052" width="7" style="112" bestFit="1" customWidth="1"/>
    <col min="2053" max="2053" width="7.625" style="112" bestFit="1" customWidth="1"/>
    <col min="2054" max="2055" width="10.375" style="112" bestFit="1" customWidth="1"/>
    <col min="2056" max="2056" width="7" style="112" bestFit="1" customWidth="1"/>
    <col min="2057" max="2057" width="8.5" style="112" bestFit="1" customWidth="1"/>
    <col min="2058" max="2059" width="10.375" style="112" bestFit="1" customWidth="1"/>
    <col min="2060" max="2060" width="7" style="112" bestFit="1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5.375" style="112" bestFit="1" customWidth="1"/>
    <col min="2306" max="2307" width="10.375" style="112" bestFit="1" customWidth="1"/>
    <col min="2308" max="2308" width="7" style="112" bestFit="1" customWidth="1"/>
    <col min="2309" max="2309" width="7.625" style="112" bestFit="1" customWidth="1"/>
    <col min="2310" max="2311" width="10.375" style="112" bestFit="1" customWidth="1"/>
    <col min="2312" max="2312" width="7" style="112" bestFit="1" customWidth="1"/>
    <col min="2313" max="2313" width="8.5" style="112" bestFit="1" customWidth="1"/>
    <col min="2314" max="2315" width="10.375" style="112" bestFit="1" customWidth="1"/>
    <col min="2316" max="2316" width="7" style="112" bestFit="1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5.375" style="112" bestFit="1" customWidth="1"/>
    <col min="2562" max="2563" width="10.375" style="112" bestFit="1" customWidth="1"/>
    <col min="2564" max="2564" width="7" style="112" bestFit="1" customWidth="1"/>
    <col min="2565" max="2565" width="7.625" style="112" bestFit="1" customWidth="1"/>
    <col min="2566" max="2567" width="10.375" style="112" bestFit="1" customWidth="1"/>
    <col min="2568" max="2568" width="7" style="112" bestFit="1" customWidth="1"/>
    <col min="2569" max="2569" width="8.5" style="112" bestFit="1" customWidth="1"/>
    <col min="2570" max="2571" width="10.375" style="112" bestFit="1" customWidth="1"/>
    <col min="2572" max="2572" width="7" style="112" bestFit="1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5.375" style="112" bestFit="1" customWidth="1"/>
    <col min="2818" max="2819" width="10.375" style="112" bestFit="1" customWidth="1"/>
    <col min="2820" max="2820" width="7" style="112" bestFit="1" customWidth="1"/>
    <col min="2821" max="2821" width="7.625" style="112" bestFit="1" customWidth="1"/>
    <col min="2822" max="2823" width="10.375" style="112" bestFit="1" customWidth="1"/>
    <col min="2824" max="2824" width="7" style="112" bestFit="1" customWidth="1"/>
    <col min="2825" max="2825" width="8.5" style="112" bestFit="1" customWidth="1"/>
    <col min="2826" max="2827" width="10.375" style="112" bestFit="1" customWidth="1"/>
    <col min="2828" max="2828" width="7" style="112" bestFit="1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5.375" style="112" bestFit="1" customWidth="1"/>
    <col min="3074" max="3075" width="10.375" style="112" bestFit="1" customWidth="1"/>
    <col min="3076" max="3076" width="7" style="112" bestFit="1" customWidth="1"/>
    <col min="3077" max="3077" width="7.625" style="112" bestFit="1" customWidth="1"/>
    <col min="3078" max="3079" width="10.375" style="112" bestFit="1" customWidth="1"/>
    <col min="3080" max="3080" width="7" style="112" bestFit="1" customWidth="1"/>
    <col min="3081" max="3081" width="8.5" style="112" bestFit="1" customWidth="1"/>
    <col min="3082" max="3083" width="10.375" style="112" bestFit="1" customWidth="1"/>
    <col min="3084" max="3084" width="7" style="112" bestFit="1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5.375" style="112" bestFit="1" customWidth="1"/>
    <col min="3330" max="3331" width="10.375" style="112" bestFit="1" customWidth="1"/>
    <col min="3332" max="3332" width="7" style="112" bestFit="1" customWidth="1"/>
    <col min="3333" max="3333" width="7.625" style="112" bestFit="1" customWidth="1"/>
    <col min="3334" max="3335" width="10.375" style="112" bestFit="1" customWidth="1"/>
    <col min="3336" max="3336" width="7" style="112" bestFit="1" customWidth="1"/>
    <col min="3337" max="3337" width="8.5" style="112" bestFit="1" customWidth="1"/>
    <col min="3338" max="3339" width="10.375" style="112" bestFit="1" customWidth="1"/>
    <col min="3340" max="3340" width="7" style="112" bestFit="1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5.375" style="112" bestFit="1" customWidth="1"/>
    <col min="3586" max="3587" width="10.375" style="112" bestFit="1" customWidth="1"/>
    <col min="3588" max="3588" width="7" style="112" bestFit="1" customWidth="1"/>
    <col min="3589" max="3589" width="7.625" style="112" bestFit="1" customWidth="1"/>
    <col min="3590" max="3591" width="10.375" style="112" bestFit="1" customWidth="1"/>
    <col min="3592" max="3592" width="7" style="112" bestFit="1" customWidth="1"/>
    <col min="3593" max="3593" width="8.5" style="112" bestFit="1" customWidth="1"/>
    <col min="3594" max="3595" width="10.375" style="112" bestFit="1" customWidth="1"/>
    <col min="3596" max="3596" width="7" style="112" bestFit="1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5.375" style="112" bestFit="1" customWidth="1"/>
    <col min="3842" max="3843" width="10.375" style="112" bestFit="1" customWidth="1"/>
    <col min="3844" max="3844" width="7" style="112" bestFit="1" customWidth="1"/>
    <col min="3845" max="3845" width="7.625" style="112" bestFit="1" customWidth="1"/>
    <col min="3846" max="3847" width="10.375" style="112" bestFit="1" customWidth="1"/>
    <col min="3848" max="3848" width="7" style="112" bestFit="1" customWidth="1"/>
    <col min="3849" max="3849" width="8.5" style="112" bestFit="1" customWidth="1"/>
    <col min="3850" max="3851" width="10.375" style="112" bestFit="1" customWidth="1"/>
    <col min="3852" max="3852" width="7" style="112" bestFit="1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5.375" style="112" bestFit="1" customWidth="1"/>
    <col min="4098" max="4099" width="10.375" style="112" bestFit="1" customWidth="1"/>
    <col min="4100" max="4100" width="7" style="112" bestFit="1" customWidth="1"/>
    <col min="4101" max="4101" width="7.625" style="112" bestFit="1" customWidth="1"/>
    <col min="4102" max="4103" width="10.375" style="112" bestFit="1" customWidth="1"/>
    <col min="4104" max="4104" width="7" style="112" bestFit="1" customWidth="1"/>
    <col min="4105" max="4105" width="8.5" style="112" bestFit="1" customWidth="1"/>
    <col min="4106" max="4107" width="10.375" style="112" bestFit="1" customWidth="1"/>
    <col min="4108" max="4108" width="7" style="112" bestFit="1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5.375" style="112" bestFit="1" customWidth="1"/>
    <col min="4354" max="4355" width="10.375" style="112" bestFit="1" customWidth="1"/>
    <col min="4356" max="4356" width="7" style="112" bestFit="1" customWidth="1"/>
    <col min="4357" max="4357" width="7.625" style="112" bestFit="1" customWidth="1"/>
    <col min="4358" max="4359" width="10.375" style="112" bestFit="1" customWidth="1"/>
    <col min="4360" max="4360" width="7" style="112" bestFit="1" customWidth="1"/>
    <col min="4361" max="4361" width="8.5" style="112" bestFit="1" customWidth="1"/>
    <col min="4362" max="4363" width="10.375" style="112" bestFit="1" customWidth="1"/>
    <col min="4364" max="4364" width="7" style="112" bestFit="1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5.375" style="112" bestFit="1" customWidth="1"/>
    <col min="4610" max="4611" width="10.375" style="112" bestFit="1" customWidth="1"/>
    <col min="4612" max="4612" width="7" style="112" bestFit="1" customWidth="1"/>
    <col min="4613" max="4613" width="7.625" style="112" bestFit="1" customWidth="1"/>
    <col min="4614" max="4615" width="10.375" style="112" bestFit="1" customWidth="1"/>
    <col min="4616" max="4616" width="7" style="112" bestFit="1" customWidth="1"/>
    <col min="4617" max="4617" width="8.5" style="112" bestFit="1" customWidth="1"/>
    <col min="4618" max="4619" width="10.375" style="112" bestFit="1" customWidth="1"/>
    <col min="4620" max="4620" width="7" style="112" bestFit="1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5.375" style="112" bestFit="1" customWidth="1"/>
    <col min="4866" max="4867" width="10.375" style="112" bestFit="1" customWidth="1"/>
    <col min="4868" max="4868" width="7" style="112" bestFit="1" customWidth="1"/>
    <col min="4869" max="4869" width="7.625" style="112" bestFit="1" customWidth="1"/>
    <col min="4870" max="4871" width="10.375" style="112" bestFit="1" customWidth="1"/>
    <col min="4872" max="4872" width="7" style="112" bestFit="1" customWidth="1"/>
    <col min="4873" max="4873" width="8.5" style="112" bestFit="1" customWidth="1"/>
    <col min="4874" max="4875" width="10.375" style="112" bestFit="1" customWidth="1"/>
    <col min="4876" max="4876" width="7" style="112" bestFit="1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5.375" style="112" bestFit="1" customWidth="1"/>
    <col min="5122" max="5123" width="10.375" style="112" bestFit="1" customWidth="1"/>
    <col min="5124" max="5124" width="7" style="112" bestFit="1" customWidth="1"/>
    <col min="5125" max="5125" width="7.625" style="112" bestFit="1" customWidth="1"/>
    <col min="5126" max="5127" width="10.375" style="112" bestFit="1" customWidth="1"/>
    <col min="5128" max="5128" width="7" style="112" bestFit="1" customWidth="1"/>
    <col min="5129" max="5129" width="8.5" style="112" bestFit="1" customWidth="1"/>
    <col min="5130" max="5131" width="10.375" style="112" bestFit="1" customWidth="1"/>
    <col min="5132" max="5132" width="7" style="112" bestFit="1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5.375" style="112" bestFit="1" customWidth="1"/>
    <col min="5378" max="5379" width="10.375" style="112" bestFit="1" customWidth="1"/>
    <col min="5380" max="5380" width="7" style="112" bestFit="1" customWidth="1"/>
    <col min="5381" max="5381" width="7.625" style="112" bestFit="1" customWidth="1"/>
    <col min="5382" max="5383" width="10.375" style="112" bestFit="1" customWidth="1"/>
    <col min="5384" max="5384" width="7" style="112" bestFit="1" customWidth="1"/>
    <col min="5385" max="5385" width="8.5" style="112" bestFit="1" customWidth="1"/>
    <col min="5386" max="5387" width="10.375" style="112" bestFit="1" customWidth="1"/>
    <col min="5388" max="5388" width="7" style="112" bestFit="1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5.375" style="112" bestFit="1" customWidth="1"/>
    <col min="5634" max="5635" width="10.375" style="112" bestFit="1" customWidth="1"/>
    <col min="5636" max="5636" width="7" style="112" bestFit="1" customWidth="1"/>
    <col min="5637" max="5637" width="7.625" style="112" bestFit="1" customWidth="1"/>
    <col min="5638" max="5639" width="10.375" style="112" bestFit="1" customWidth="1"/>
    <col min="5640" max="5640" width="7" style="112" bestFit="1" customWidth="1"/>
    <col min="5641" max="5641" width="8.5" style="112" bestFit="1" customWidth="1"/>
    <col min="5642" max="5643" width="10.375" style="112" bestFit="1" customWidth="1"/>
    <col min="5644" max="5644" width="7" style="112" bestFit="1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5.375" style="112" bestFit="1" customWidth="1"/>
    <col min="5890" max="5891" width="10.375" style="112" bestFit="1" customWidth="1"/>
    <col min="5892" max="5892" width="7" style="112" bestFit="1" customWidth="1"/>
    <col min="5893" max="5893" width="7.625" style="112" bestFit="1" customWidth="1"/>
    <col min="5894" max="5895" width="10.375" style="112" bestFit="1" customWidth="1"/>
    <col min="5896" max="5896" width="7" style="112" bestFit="1" customWidth="1"/>
    <col min="5897" max="5897" width="8.5" style="112" bestFit="1" customWidth="1"/>
    <col min="5898" max="5899" width="10.375" style="112" bestFit="1" customWidth="1"/>
    <col min="5900" max="5900" width="7" style="112" bestFit="1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5.375" style="112" bestFit="1" customWidth="1"/>
    <col min="6146" max="6147" width="10.375" style="112" bestFit="1" customWidth="1"/>
    <col min="6148" max="6148" width="7" style="112" bestFit="1" customWidth="1"/>
    <col min="6149" max="6149" width="7.625" style="112" bestFit="1" customWidth="1"/>
    <col min="6150" max="6151" width="10.375" style="112" bestFit="1" customWidth="1"/>
    <col min="6152" max="6152" width="7" style="112" bestFit="1" customWidth="1"/>
    <col min="6153" max="6153" width="8.5" style="112" bestFit="1" customWidth="1"/>
    <col min="6154" max="6155" width="10.375" style="112" bestFit="1" customWidth="1"/>
    <col min="6156" max="6156" width="7" style="112" bestFit="1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5.375" style="112" bestFit="1" customWidth="1"/>
    <col min="6402" max="6403" width="10.375" style="112" bestFit="1" customWidth="1"/>
    <col min="6404" max="6404" width="7" style="112" bestFit="1" customWidth="1"/>
    <col min="6405" max="6405" width="7.625" style="112" bestFit="1" customWidth="1"/>
    <col min="6406" max="6407" width="10.375" style="112" bestFit="1" customWidth="1"/>
    <col min="6408" max="6408" width="7" style="112" bestFit="1" customWidth="1"/>
    <col min="6409" max="6409" width="8.5" style="112" bestFit="1" customWidth="1"/>
    <col min="6410" max="6411" width="10.375" style="112" bestFit="1" customWidth="1"/>
    <col min="6412" max="6412" width="7" style="112" bestFit="1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5.375" style="112" bestFit="1" customWidth="1"/>
    <col min="6658" max="6659" width="10.375" style="112" bestFit="1" customWidth="1"/>
    <col min="6660" max="6660" width="7" style="112" bestFit="1" customWidth="1"/>
    <col min="6661" max="6661" width="7.625" style="112" bestFit="1" customWidth="1"/>
    <col min="6662" max="6663" width="10.375" style="112" bestFit="1" customWidth="1"/>
    <col min="6664" max="6664" width="7" style="112" bestFit="1" customWidth="1"/>
    <col min="6665" max="6665" width="8.5" style="112" bestFit="1" customWidth="1"/>
    <col min="6666" max="6667" width="10.375" style="112" bestFit="1" customWidth="1"/>
    <col min="6668" max="6668" width="7" style="112" bestFit="1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5.375" style="112" bestFit="1" customWidth="1"/>
    <col min="6914" max="6915" width="10.375" style="112" bestFit="1" customWidth="1"/>
    <col min="6916" max="6916" width="7" style="112" bestFit="1" customWidth="1"/>
    <col min="6917" max="6917" width="7.625" style="112" bestFit="1" customWidth="1"/>
    <col min="6918" max="6919" width="10.375" style="112" bestFit="1" customWidth="1"/>
    <col min="6920" max="6920" width="7" style="112" bestFit="1" customWidth="1"/>
    <col min="6921" max="6921" width="8.5" style="112" bestFit="1" customWidth="1"/>
    <col min="6922" max="6923" width="10.375" style="112" bestFit="1" customWidth="1"/>
    <col min="6924" max="6924" width="7" style="112" bestFit="1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5.375" style="112" bestFit="1" customWidth="1"/>
    <col min="7170" max="7171" width="10.375" style="112" bestFit="1" customWidth="1"/>
    <col min="7172" max="7172" width="7" style="112" bestFit="1" customWidth="1"/>
    <col min="7173" max="7173" width="7.625" style="112" bestFit="1" customWidth="1"/>
    <col min="7174" max="7175" width="10.375" style="112" bestFit="1" customWidth="1"/>
    <col min="7176" max="7176" width="7" style="112" bestFit="1" customWidth="1"/>
    <col min="7177" max="7177" width="8.5" style="112" bestFit="1" customWidth="1"/>
    <col min="7178" max="7179" width="10.375" style="112" bestFit="1" customWidth="1"/>
    <col min="7180" max="7180" width="7" style="112" bestFit="1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5.375" style="112" bestFit="1" customWidth="1"/>
    <col min="7426" max="7427" width="10.375" style="112" bestFit="1" customWidth="1"/>
    <col min="7428" max="7428" width="7" style="112" bestFit="1" customWidth="1"/>
    <col min="7429" max="7429" width="7.625" style="112" bestFit="1" customWidth="1"/>
    <col min="7430" max="7431" width="10.375" style="112" bestFit="1" customWidth="1"/>
    <col min="7432" max="7432" width="7" style="112" bestFit="1" customWidth="1"/>
    <col min="7433" max="7433" width="8.5" style="112" bestFit="1" customWidth="1"/>
    <col min="7434" max="7435" width="10.375" style="112" bestFit="1" customWidth="1"/>
    <col min="7436" max="7436" width="7" style="112" bestFit="1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5.375" style="112" bestFit="1" customWidth="1"/>
    <col min="7682" max="7683" width="10.375" style="112" bestFit="1" customWidth="1"/>
    <col min="7684" max="7684" width="7" style="112" bestFit="1" customWidth="1"/>
    <col min="7685" max="7685" width="7.625" style="112" bestFit="1" customWidth="1"/>
    <col min="7686" max="7687" width="10.375" style="112" bestFit="1" customWidth="1"/>
    <col min="7688" max="7688" width="7" style="112" bestFit="1" customWidth="1"/>
    <col min="7689" max="7689" width="8.5" style="112" bestFit="1" customWidth="1"/>
    <col min="7690" max="7691" width="10.375" style="112" bestFit="1" customWidth="1"/>
    <col min="7692" max="7692" width="7" style="112" bestFit="1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5.375" style="112" bestFit="1" customWidth="1"/>
    <col min="7938" max="7939" width="10.375" style="112" bestFit="1" customWidth="1"/>
    <col min="7940" max="7940" width="7" style="112" bestFit="1" customWidth="1"/>
    <col min="7941" max="7941" width="7.625" style="112" bestFit="1" customWidth="1"/>
    <col min="7942" max="7943" width="10.375" style="112" bestFit="1" customWidth="1"/>
    <col min="7944" max="7944" width="7" style="112" bestFit="1" customWidth="1"/>
    <col min="7945" max="7945" width="8.5" style="112" bestFit="1" customWidth="1"/>
    <col min="7946" max="7947" width="10.375" style="112" bestFit="1" customWidth="1"/>
    <col min="7948" max="7948" width="7" style="112" bestFit="1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5.375" style="112" bestFit="1" customWidth="1"/>
    <col min="8194" max="8195" width="10.375" style="112" bestFit="1" customWidth="1"/>
    <col min="8196" max="8196" width="7" style="112" bestFit="1" customWidth="1"/>
    <col min="8197" max="8197" width="7.625" style="112" bestFit="1" customWidth="1"/>
    <col min="8198" max="8199" width="10.375" style="112" bestFit="1" customWidth="1"/>
    <col min="8200" max="8200" width="7" style="112" bestFit="1" customWidth="1"/>
    <col min="8201" max="8201" width="8.5" style="112" bestFit="1" customWidth="1"/>
    <col min="8202" max="8203" width="10.375" style="112" bestFit="1" customWidth="1"/>
    <col min="8204" max="8204" width="7" style="112" bestFit="1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5.375" style="112" bestFit="1" customWidth="1"/>
    <col min="8450" max="8451" width="10.375" style="112" bestFit="1" customWidth="1"/>
    <col min="8452" max="8452" width="7" style="112" bestFit="1" customWidth="1"/>
    <col min="8453" max="8453" width="7.625" style="112" bestFit="1" customWidth="1"/>
    <col min="8454" max="8455" width="10.375" style="112" bestFit="1" customWidth="1"/>
    <col min="8456" max="8456" width="7" style="112" bestFit="1" customWidth="1"/>
    <col min="8457" max="8457" width="8.5" style="112" bestFit="1" customWidth="1"/>
    <col min="8458" max="8459" width="10.375" style="112" bestFit="1" customWidth="1"/>
    <col min="8460" max="8460" width="7" style="112" bestFit="1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5.375" style="112" bestFit="1" customWidth="1"/>
    <col min="8706" max="8707" width="10.375" style="112" bestFit="1" customWidth="1"/>
    <col min="8708" max="8708" width="7" style="112" bestFit="1" customWidth="1"/>
    <col min="8709" max="8709" width="7.625" style="112" bestFit="1" customWidth="1"/>
    <col min="8710" max="8711" width="10.375" style="112" bestFit="1" customWidth="1"/>
    <col min="8712" max="8712" width="7" style="112" bestFit="1" customWidth="1"/>
    <col min="8713" max="8713" width="8.5" style="112" bestFit="1" customWidth="1"/>
    <col min="8714" max="8715" width="10.375" style="112" bestFit="1" customWidth="1"/>
    <col min="8716" max="8716" width="7" style="112" bestFit="1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5.375" style="112" bestFit="1" customWidth="1"/>
    <col min="8962" max="8963" width="10.375" style="112" bestFit="1" customWidth="1"/>
    <col min="8964" max="8964" width="7" style="112" bestFit="1" customWidth="1"/>
    <col min="8965" max="8965" width="7.625" style="112" bestFit="1" customWidth="1"/>
    <col min="8966" max="8967" width="10.375" style="112" bestFit="1" customWidth="1"/>
    <col min="8968" max="8968" width="7" style="112" bestFit="1" customWidth="1"/>
    <col min="8969" max="8969" width="8.5" style="112" bestFit="1" customWidth="1"/>
    <col min="8970" max="8971" width="10.375" style="112" bestFit="1" customWidth="1"/>
    <col min="8972" max="8972" width="7" style="112" bestFit="1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5.375" style="112" bestFit="1" customWidth="1"/>
    <col min="9218" max="9219" width="10.375" style="112" bestFit="1" customWidth="1"/>
    <col min="9220" max="9220" width="7" style="112" bestFit="1" customWidth="1"/>
    <col min="9221" max="9221" width="7.625" style="112" bestFit="1" customWidth="1"/>
    <col min="9222" max="9223" width="10.375" style="112" bestFit="1" customWidth="1"/>
    <col min="9224" max="9224" width="7" style="112" bestFit="1" customWidth="1"/>
    <col min="9225" max="9225" width="8.5" style="112" bestFit="1" customWidth="1"/>
    <col min="9226" max="9227" width="10.375" style="112" bestFit="1" customWidth="1"/>
    <col min="9228" max="9228" width="7" style="112" bestFit="1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5.375" style="112" bestFit="1" customWidth="1"/>
    <col min="9474" max="9475" width="10.375" style="112" bestFit="1" customWidth="1"/>
    <col min="9476" max="9476" width="7" style="112" bestFit="1" customWidth="1"/>
    <col min="9477" max="9477" width="7.625" style="112" bestFit="1" customWidth="1"/>
    <col min="9478" max="9479" width="10.375" style="112" bestFit="1" customWidth="1"/>
    <col min="9480" max="9480" width="7" style="112" bestFit="1" customWidth="1"/>
    <col min="9481" max="9481" width="8.5" style="112" bestFit="1" customWidth="1"/>
    <col min="9482" max="9483" width="10.375" style="112" bestFit="1" customWidth="1"/>
    <col min="9484" max="9484" width="7" style="112" bestFit="1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5.375" style="112" bestFit="1" customWidth="1"/>
    <col min="9730" max="9731" width="10.375" style="112" bestFit="1" customWidth="1"/>
    <col min="9732" max="9732" width="7" style="112" bestFit="1" customWidth="1"/>
    <col min="9733" max="9733" width="7.625" style="112" bestFit="1" customWidth="1"/>
    <col min="9734" max="9735" width="10.375" style="112" bestFit="1" customWidth="1"/>
    <col min="9736" max="9736" width="7" style="112" bestFit="1" customWidth="1"/>
    <col min="9737" max="9737" width="8.5" style="112" bestFit="1" customWidth="1"/>
    <col min="9738" max="9739" width="10.375" style="112" bestFit="1" customWidth="1"/>
    <col min="9740" max="9740" width="7" style="112" bestFit="1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5.375" style="112" bestFit="1" customWidth="1"/>
    <col min="9986" max="9987" width="10.375" style="112" bestFit="1" customWidth="1"/>
    <col min="9988" max="9988" width="7" style="112" bestFit="1" customWidth="1"/>
    <col min="9989" max="9989" width="7.625" style="112" bestFit="1" customWidth="1"/>
    <col min="9990" max="9991" width="10.375" style="112" bestFit="1" customWidth="1"/>
    <col min="9992" max="9992" width="7" style="112" bestFit="1" customWidth="1"/>
    <col min="9993" max="9993" width="8.5" style="112" bestFit="1" customWidth="1"/>
    <col min="9994" max="9995" width="10.375" style="112" bestFit="1" customWidth="1"/>
    <col min="9996" max="9996" width="7" style="112" bestFit="1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5.375" style="112" bestFit="1" customWidth="1"/>
    <col min="10242" max="10243" width="10.375" style="112" bestFit="1" customWidth="1"/>
    <col min="10244" max="10244" width="7" style="112" bestFit="1" customWidth="1"/>
    <col min="10245" max="10245" width="7.625" style="112" bestFit="1" customWidth="1"/>
    <col min="10246" max="10247" width="10.375" style="112" bestFit="1" customWidth="1"/>
    <col min="10248" max="10248" width="7" style="112" bestFit="1" customWidth="1"/>
    <col min="10249" max="10249" width="8.5" style="112" bestFit="1" customWidth="1"/>
    <col min="10250" max="10251" width="10.375" style="112" bestFit="1" customWidth="1"/>
    <col min="10252" max="10252" width="7" style="112" bestFit="1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5.375" style="112" bestFit="1" customWidth="1"/>
    <col min="10498" max="10499" width="10.375" style="112" bestFit="1" customWidth="1"/>
    <col min="10500" max="10500" width="7" style="112" bestFit="1" customWidth="1"/>
    <col min="10501" max="10501" width="7.625" style="112" bestFit="1" customWidth="1"/>
    <col min="10502" max="10503" width="10.375" style="112" bestFit="1" customWidth="1"/>
    <col min="10504" max="10504" width="7" style="112" bestFit="1" customWidth="1"/>
    <col min="10505" max="10505" width="8.5" style="112" bestFit="1" customWidth="1"/>
    <col min="10506" max="10507" width="10.375" style="112" bestFit="1" customWidth="1"/>
    <col min="10508" max="10508" width="7" style="112" bestFit="1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5.375" style="112" bestFit="1" customWidth="1"/>
    <col min="10754" max="10755" width="10.375" style="112" bestFit="1" customWidth="1"/>
    <col min="10756" max="10756" width="7" style="112" bestFit="1" customWidth="1"/>
    <col min="10757" max="10757" width="7.625" style="112" bestFit="1" customWidth="1"/>
    <col min="10758" max="10759" width="10.375" style="112" bestFit="1" customWidth="1"/>
    <col min="10760" max="10760" width="7" style="112" bestFit="1" customWidth="1"/>
    <col min="10761" max="10761" width="8.5" style="112" bestFit="1" customWidth="1"/>
    <col min="10762" max="10763" width="10.375" style="112" bestFit="1" customWidth="1"/>
    <col min="10764" max="10764" width="7" style="112" bestFit="1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5.375" style="112" bestFit="1" customWidth="1"/>
    <col min="11010" max="11011" width="10.375" style="112" bestFit="1" customWidth="1"/>
    <col min="11012" max="11012" width="7" style="112" bestFit="1" customWidth="1"/>
    <col min="11013" max="11013" width="7.625" style="112" bestFit="1" customWidth="1"/>
    <col min="11014" max="11015" width="10.375" style="112" bestFit="1" customWidth="1"/>
    <col min="11016" max="11016" width="7" style="112" bestFit="1" customWidth="1"/>
    <col min="11017" max="11017" width="8.5" style="112" bestFit="1" customWidth="1"/>
    <col min="11018" max="11019" width="10.375" style="112" bestFit="1" customWidth="1"/>
    <col min="11020" max="11020" width="7" style="112" bestFit="1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5.375" style="112" bestFit="1" customWidth="1"/>
    <col min="11266" max="11267" width="10.375" style="112" bestFit="1" customWidth="1"/>
    <col min="11268" max="11268" width="7" style="112" bestFit="1" customWidth="1"/>
    <col min="11269" max="11269" width="7.625" style="112" bestFit="1" customWidth="1"/>
    <col min="11270" max="11271" width="10.375" style="112" bestFit="1" customWidth="1"/>
    <col min="11272" max="11272" width="7" style="112" bestFit="1" customWidth="1"/>
    <col min="11273" max="11273" width="8.5" style="112" bestFit="1" customWidth="1"/>
    <col min="11274" max="11275" width="10.375" style="112" bestFit="1" customWidth="1"/>
    <col min="11276" max="11276" width="7" style="112" bestFit="1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5.375" style="112" bestFit="1" customWidth="1"/>
    <col min="11522" max="11523" width="10.375" style="112" bestFit="1" customWidth="1"/>
    <col min="11524" max="11524" width="7" style="112" bestFit="1" customWidth="1"/>
    <col min="11525" max="11525" width="7.625" style="112" bestFit="1" customWidth="1"/>
    <col min="11526" max="11527" width="10.375" style="112" bestFit="1" customWidth="1"/>
    <col min="11528" max="11528" width="7" style="112" bestFit="1" customWidth="1"/>
    <col min="11529" max="11529" width="8.5" style="112" bestFit="1" customWidth="1"/>
    <col min="11530" max="11531" width="10.375" style="112" bestFit="1" customWidth="1"/>
    <col min="11532" max="11532" width="7" style="112" bestFit="1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5.375" style="112" bestFit="1" customWidth="1"/>
    <col min="11778" max="11779" width="10.375" style="112" bestFit="1" customWidth="1"/>
    <col min="11780" max="11780" width="7" style="112" bestFit="1" customWidth="1"/>
    <col min="11781" max="11781" width="7.625" style="112" bestFit="1" customWidth="1"/>
    <col min="11782" max="11783" width="10.375" style="112" bestFit="1" customWidth="1"/>
    <col min="11784" max="11784" width="7" style="112" bestFit="1" customWidth="1"/>
    <col min="11785" max="11785" width="8.5" style="112" bestFit="1" customWidth="1"/>
    <col min="11786" max="11787" width="10.375" style="112" bestFit="1" customWidth="1"/>
    <col min="11788" max="11788" width="7" style="112" bestFit="1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5.375" style="112" bestFit="1" customWidth="1"/>
    <col min="12034" max="12035" width="10.375" style="112" bestFit="1" customWidth="1"/>
    <col min="12036" max="12036" width="7" style="112" bestFit="1" customWidth="1"/>
    <col min="12037" max="12037" width="7.625" style="112" bestFit="1" customWidth="1"/>
    <col min="12038" max="12039" width="10.375" style="112" bestFit="1" customWidth="1"/>
    <col min="12040" max="12040" width="7" style="112" bestFit="1" customWidth="1"/>
    <col min="12041" max="12041" width="8.5" style="112" bestFit="1" customWidth="1"/>
    <col min="12042" max="12043" width="10.375" style="112" bestFit="1" customWidth="1"/>
    <col min="12044" max="12044" width="7" style="112" bestFit="1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5.375" style="112" bestFit="1" customWidth="1"/>
    <col min="12290" max="12291" width="10.375" style="112" bestFit="1" customWidth="1"/>
    <col min="12292" max="12292" width="7" style="112" bestFit="1" customWidth="1"/>
    <col min="12293" max="12293" width="7.625" style="112" bestFit="1" customWidth="1"/>
    <col min="12294" max="12295" width="10.375" style="112" bestFit="1" customWidth="1"/>
    <col min="12296" max="12296" width="7" style="112" bestFit="1" customWidth="1"/>
    <col min="12297" max="12297" width="8.5" style="112" bestFit="1" customWidth="1"/>
    <col min="12298" max="12299" width="10.375" style="112" bestFit="1" customWidth="1"/>
    <col min="12300" max="12300" width="7" style="112" bestFit="1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5.375" style="112" bestFit="1" customWidth="1"/>
    <col min="12546" max="12547" width="10.375" style="112" bestFit="1" customWidth="1"/>
    <col min="12548" max="12548" width="7" style="112" bestFit="1" customWidth="1"/>
    <col min="12549" max="12549" width="7.625" style="112" bestFit="1" customWidth="1"/>
    <col min="12550" max="12551" width="10.375" style="112" bestFit="1" customWidth="1"/>
    <col min="12552" max="12552" width="7" style="112" bestFit="1" customWidth="1"/>
    <col min="12553" max="12553" width="8.5" style="112" bestFit="1" customWidth="1"/>
    <col min="12554" max="12555" width="10.375" style="112" bestFit="1" customWidth="1"/>
    <col min="12556" max="12556" width="7" style="112" bestFit="1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5.375" style="112" bestFit="1" customWidth="1"/>
    <col min="12802" max="12803" width="10.375" style="112" bestFit="1" customWidth="1"/>
    <col min="12804" max="12804" width="7" style="112" bestFit="1" customWidth="1"/>
    <col min="12805" max="12805" width="7.625" style="112" bestFit="1" customWidth="1"/>
    <col min="12806" max="12807" width="10.375" style="112" bestFit="1" customWidth="1"/>
    <col min="12808" max="12808" width="7" style="112" bestFit="1" customWidth="1"/>
    <col min="12809" max="12809" width="8.5" style="112" bestFit="1" customWidth="1"/>
    <col min="12810" max="12811" width="10.375" style="112" bestFit="1" customWidth="1"/>
    <col min="12812" max="12812" width="7" style="112" bestFit="1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5.375" style="112" bestFit="1" customWidth="1"/>
    <col min="13058" max="13059" width="10.375" style="112" bestFit="1" customWidth="1"/>
    <col min="13060" max="13060" width="7" style="112" bestFit="1" customWidth="1"/>
    <col min="13061" max="13061" width="7.625" style="112" bestFit="1" customWidth="1"/>
    <col min="13062" max="13063" width="10.375" style="112" bestFit="1" customWidth="1"/>
    <col min="13064" max="13064" width="7" style="112" bestFit="1" customWidth="1"/>
    <col min="13065" max="13065" width="8.5" style="112" bestFit="1" customWidth="1"/>
    <col min="13066" max="13067" width="10.375" style="112" bestFit="1" customWidth="1"/>
    <col min="13068" max="13068" width="7" style="112" bestFit="1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5.375" style="112" bestFit="1" customWidth="1"/>
    <col min="13314" max="13315" width="10.375" style="112" bestFit="1" customWidth="1"/>
    <col min="13316" max="13316" width="7" style="112" bestFit="1" customWidth="1"/>
    <col min="13317" max="13317" width="7.625" style="112" bestFit="1" customWidth="1"/>
    <col min="13318" max="13319" width="10.375" style="112" bestFit="1" customWidth="1"/>
    <col min="13320" max="13320" width="7" style="112" bestFit="1" customWidth="1"/>
    <col min="13321" max="13321" width="8.5" style="112" bestFit="1" customWidth="1"/>
    <col min="13322" max="13323" width="10.375" style="112" bestFit="1" customWidth="1"/>
    <col min="13324" max="13324" width="7" style="112" bestFit="1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5.375" style="112" bestFit="1" customWidth="1"/>
    <col min="13570" max="13571" width="10.375" style="112" bestFit="1" customWidth="1"/>
    <col min="13572" max="13572" width="7" style="112" bestFit="1" customWidth="1"/>
    <col min="13573" max="13573" width="7.625" style="112" bestFit="1" customWidth="1"/>
    <col min="13574" max="13575" width="10.375" style="112" bestFit="1" customWidth="1"/>
    <col min="13576" max="13576" width="7" style="112" bestFit="1" customWidth="1"/>
    <col min="13577" max="13577" width="8.5" style="112" bestFit="1" customWidth="1"/>
    <col min="13578" max="13579" width="10.375" style="112" bestFit="1" customWidth="1"/>
    <col min="13580" max="13580" width="7" style="112" bestFit="1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5.375" style="112" bestFit="1" customWidth="1"/>
    <col min="13826" max="13827" width="10.375" style="112" bestFit="1" customWidth="1"/>
    <col min="13828" max="13828" width="7" style="112" bestFit="1" customWidth="1"/>
    <col min="13829" max="13829" width="7.625" style="112" bestFit="1" customWidth="1"/>
    <col min="13830" max="13831" width="10.375" style="112" bestFit="1" customWidth="1"/>
    <col min="13832" max="13832" width="7" style="112" bestFit="1" customWidth="1"/>
    <col min="13833" max="13833" width="8.5" style="112" bestFit="1" customWidth="1"/>
    <col min="13834" max="13835" width="10.375" style="112" bestFit="1" customWidth="1"/>
    <col min="13836" max="13836" width="7" style="112" bestFit="1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5.375" style="112" bestFit="1" customWidth="1"/>
    <col min="14082" max="14083" width="10.375" style="112" bestFit="1" customWidth="1"/>
    <col min="14084" max="14084" width="7" style="112" bestFit="1" customWidth="1"/>
    <col min="14085" max="14085" width="7.625" style="112" bestFit="1" customWidth="1"/>
    <col min="14086" max="14087" width="10.375" style="112" bestFit="1" customWidth="1"/>
    <col min="14088" max="14088" width="7" style="112" bestFit="1" customWidth="1"/>
    <col min="14089" max="14089" width="8.5" style="112" bestFit="1" customWidth="1"/>
    <col min="14090" max="14091" width="10.375" style="112" bestFit="1" customWidth="1"/>
    <col min="14092" max="14092" width="7" style="112" bestFit="1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5.375" style="112" bestFit="1" customWidth="1"/>
    <col min="14338" max="14339" width="10.375" style="112" bestFit="1" customWidth="1"/>
    <col min="14340" max="14340" width="7" style="112" bestFit="1" customWidth="1"/>
    <col min="14341" max="14341" width="7.625" style="112" bestFit="1" customWidth="1"/>
    <col min="14342" max="14343" width="10.375" style="112" bestFit="1" customWidth="1"/>
    <col min="14344" max="14344" width="7" style="112" bestFit="1" customWidth="1"/>
    <col min="14345" max="14345" width="8.5" style="112" bestFit="1" customWidth="1"/>
    <col min="14346" max="14347" width="10.375" style="112" bestFit="1" customWidth="1"/>
    <col min="14348" max="14348" width="7" style="112" bestFit="1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5.375" style="112" bestFit="1" customWidth="1"/>
    <col min="14594" max="14595" width="10.375" style="112" bestFit="1" customWidth="1"/>
    <col min="14596" max="14596" width="7" style="112" bestFit="1" customWidth="1"/>
    <col min="14597" max="14597" width="7.625" style="112" bestFit="1" customWidth="1"/>
    <col min="14598" max="14599" width="10.375" style="112" bestFit="1" customWidth="1"/>
    <col min="14600" max="14600" width="7" style="112" bestFit="1" customWidth="1"/>
    <col min="14601" max="14601" width="8.5" style="112" bestFit="1" customWidth="1"/>
    <col min="14602" max="14603" width="10.375" style="112" bestFit="1" customWidth="1"/>
    <col min="14604" max="14604" width="7" style="112" bestFit="1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5.375" style="112" bestFit="1" customWidth="1"/>
    <col min="14850" max="14851" width="10.375" style="112" bestFit="1" customWidth="1"/>
    <col min="14852" max="14852" width="7" style="112" bestFit="1" customWidth="1"/>
    <col min="14853" max="14853" width="7.625" style="112" bestFit="1" customWidth="1"/>
    <col min="14854" max="14855" width="10.375" style="112" bestFit="1" customWidth="1"/>
    <col min="14856" max="14856" width="7" style="112" bestFit="1" customWidth="1"/>
    <col min="14857" max="14857" width="8.5" style="112" bestFit="1" customWidth="1"/>
    <col min="14858" max="14859" width="10.375" style="112" bestFit="1" customWidth="1"/>
    <col min="14860" max="14860" width="7" style="112" bestFit="1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5.375" style="112" bestFit="1" customWidth="1"/>
    <col min="15106" max="15107" width="10.375" style="112" bestFit="1" customWidth="1"/>
    <col min="15108" max="15108" width="7" style="112" bestFit="1" customWidth="1"/>
    <col min="15109" max="15109" width="7.625" style="112" bestFit="1" customWidth="1"/>
    <col min="15110" max="15111" width="10.375" style="112" bestFit="1" customWidth="1"/>
    <col min="15112" max="15112" width="7" style="112" bestFit="1" customWidth="1"/>
    <col min="15113" max="15113" width="8.5" style="112" bestFit="1" customWidth="1"/>
    <col min="15114" max="15115" width="10.375" style="112" bestFit="1" customWidth="1"/>
    <col min="15116" max="15116" width="7" style="112" bestFit="1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5.375" style="112" bestFit="1" customWidth="1"/>
    <col min="15362" max="15363" width="10.375" style="112" bestFit="1" customWidth="1"/>
    <col min="15364" max="15364" width="7" style="112" bestFit="1" customWidth="1"/>
    <col min="15365" max="15365" width="7.625" style="112" bestFit="1" customWidth="1"/>
    <col min="15366" max="15367" width="10.375" style="112" bestFit="1" customWidth="1"/>
    <col min="15368" max="15368" width="7" style="112" bestFit="1" customWidth="1"/>
    <col min="15369" max="15369" width="8.5" style="112" bestFit="1" customWidth="1"/>
    <col min="15370" max="15371" width="10.375" style="112" bestFit="1" customWidth="1"/>
    <col min="15372" max="15372" width="7" style="112" bestFit="1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5.375" style="112" bestFit="1" customWidth="1"/>
    <col min="15618" max="15619" width="10.375" style="112" bestFit="1" customWidth="1"/>
    <col min="15620" max="15620" width="7" style="112" bestFit="1" customWidth="1"/>
    <col min="15621" max="15621" width="7.625" style="112" bestFit="1" customWidth="1"/>
    <col min="15622" max="15623" width="10.375" style="112" bestFit="1" customWidth="1"/>
    <col min="15624" max="15624" width="7" style="112" bestFit="1" customWidth="1"/>
    <col min="15625" max="15625" width="8.5" style="112" bestFit="1" customWidth="1"/>
    <col min="15626" max="15627" width="10.375" style="112" bestFit="1" customWidth="1"/>
    <col min="15628" max="15628" width="7" style="112" bestFit="1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5.375" style="112" bestFit="1" customWidth="1"/>
    <col min="15874" max="15875" width="10.375" style="112" bestFit="1" customWidth="1"/>
    <col min="15876" max="15876" width="7" style="112" bestFit="1" customWidth="1"/>
    <col min="15877" max="15877" width="7.625" style="112" bestFit="1" customWidth="1"/>
    <col min="15878" max="15879" width="10.375" style="112" bestFit="1" customWidth="1"/>
    <col min="15880" max="15880" width="7" style="112" bestFit="1" customWidth="1"/>
    <col min="15881" max="15881" width="8.5" style="112" bestFit="1" customWidth="1"/>
    <col min="15882" max="15883" width="10.375" style="112" bestFit="1" customWidth="1"/>
    <col min="15884" max="15884" width="7" style="112" bestFit="1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5.375" style="112" bestFit="1" customWidth="1"/>
    <col min="16130" max="16131" width="10.375" style="112" bestFit="1" customWidth="1"/>
    <col min="16132" max="16132" width="7" style="112" bestFit="1" customWidth="1"/>
    <col min="16133" max="16133" width="7.625" style="112" bestFit="1" customWidth="1"/>
    <col min="16134" max="16135" width="10.375" style="112" bestFit="1" customWidth="1"/>
    <col min="16136" max="16136" width="7" style="112" bestFit="1" customWidth="1"/>
    <col min="16137" max="16137" width="8.5" style="112" bestFit="1" customWidth="1"/>
    <col min="16138" max="16139" width="10.375" style="112" bestFit="1" customWidth="1"/>
    <col min="16140" max="16140" width="7" style="112" bestFit="1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６月(上旬)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109</v>
      </c>
      <c r="C4" s="144" t="s">
        <v>173</v>
      </c>
      <c r="D4" s="147" t="s">
        <v>61</v>
      </c>
      <c r="E4" s="147"/>
      <c r="F4" s="140" t="str">
        <f>+B4</f>
        <v>(01'6/1～10)</v>
      </c>
      <c r="G4" s="140" t="str">
        <f>+C4</f>
        <v>(00'6/1～10)</v>
      </c>
      <c r="H4" s="147" t="s">
        <v>61</v>
      </c>
      <c r="I4" s="147"/>
      <c r="J4" s="140" t="str">
        <f>+B4</f>
        <v>(01'6/1～10)</v>
      </c>
      <c r="K4" s="140" t="str">
        <f>+C4</f>
        <v>(00'6/1～10)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135</v>
      </c>
      <c r="B6" s="27">
        <f>+B7+B16+B39</f>
        <v>95971</v>
      </c>
      <c r="C6" s="27">
        <f>+C7+C16+C39</f>
        <v>91051</v>
      </c>
      <c r="D6" s="14">
        <f t="shared" ref="D6:D46" si="0">+B6/C6</f>
        <v>1.0540356503498041</v>
      </c>
      <c r="E6" s="116">
        <f t="shared" ref="E6:E46" si="1">+B6-C6</f>
        <v>4920</v>
      </c>
      <c r="F6" s="27">
        <f>+F7+F16+F39</f>
        <v>169595</v>
      </c>
      <c r="G6" s="27">
        <f>+G7+G16+G39</f>
        <v>155903</v>
      </c>
      <c r="H6" s="14">
        <f t="shared" ref="H6:H46" si="2">+F6/G6</f>
        <v>1.0878238391820556</v>
      </c>
      <c r="I6" s="116">
        <f t="shared" ref="I6:I46" si="3">+F6-G6</f>
        <v>13692</v>
      </c>
      <c r="J6" s="14">
        <f t="shared" ref="J6:K46" si="4">+B6/F6</f>
        <v>0.56588342816710402</v>
      </c>
      <c r="K6" s="14">
        <f t="shared" si="4"/>
        <v>0.58402339916486534</v>
      </c>
      <c r="L6" s="23">
        <f t="shared" ref="L6:L46" si="5">+J6-K6</f>
        <v>-1.8139970997761323E-2</v>
      </c>
    </row>
    <row r="7" spans="1:12" s="117" customFormat="1" x14ac:dyDescent="0.4">
      <c r="A7" s="115" t="s">
        <v>134</v>
      </c>
      <c r="B7" s="27">
        <f>SUM(B8:B15)</f>
        <v>32847</v>
      </c>
      <c r="C7" s="27">
        <f>SUM(C8:C15)</f>
        <v>36793</v>
      </c>
      <c r="D7" s="14">
        <f t="shared" si="0"/>
        <v>0.89275133856983668</v>
      </c>
      <c r="E7" s="116">
        <f t="shared" si="1"/>
        <v>-3946</v>
      </c>
      <c r="F7" s="27">
        <f>SUM(F8:F15)</f>
        <v>58312</v>
      </c>
      <c r="G7" s="27">
        <f>SUM(G8:G15)</f>
        <v>55467</v>
      </c>
      <c r="H7" s="14">
        <f t="shared" si="2"/>
        <v>1.0512917590639479</v>
      </c>
      <c r="I7" s="116">
        <f t="shared" si="3"/>
        <v>2845</v>
      </c>
      <c r="J7" s="14">
        <f t="shared" si="4"/>
        <v>0.56329743449032788</v>
      </c>
      <c r="K7" s="14">
        <f t="shared" si="4"/>
        <v>0.66333135017217448</v>
      </c>
      <c r="L7" s="23">
        <f t="shared" si="5"/>
        <v>-0.10003391568184661</v>
      </c>
    </row>
    <row r="8" spans="1:12" x14ac:dyDescent="0.4">
      <c r="A8" s="120" t="s">
        <v>57</v>
      </c>
      <c r="B8" s="34">
        <v>17234</v>
      </c>
      <c r="C8" s="34">
        <v>19650</v>
      </c>
      <c r="D8" s="18">
        <f t="shared" si="0"/>
        <v>0.87704834605597959</v>
      </c>
      <c r="E8" s="121">
        <f t="shared" si="1"/>
        <v>-2416</v>
      </c>
      <c r="F8" s="34">
        <v>32232</v>
      </c>
      <c r="G8" s="34">
        <v>29467</v>
      </c>
      <c r="H8" s="18">
        <f t="shared" si="2"/>
        <v>1.093833780160858</v>
      </c>
      <c r="I8" s="121">
        <f t="shared" si="3"/>
        <v>2765</v>
      </c>
      <c r="J8" s="18">
        <f t="shared" si="4"/>
        <v>0.53468602630925788</v>
      </c>
      <c r="K8" s="18">
        <f t="shared" si="4"/>
        <v>0.66684766009434282</v>
      </c>
      <c r="L8" s="17">
        <f t="shared" si="5"/>
        <v>-0.13216163378508494</v>
      </c>
    </row>
    <row r="9" spans="1:12" x14ac:dyDescent="0.4">
      <c r="A9" s="122" t="s">
        <v>58</v>
      </c>
      <c r="B9" s="32">
        <v>4445</v>
      </c>
      <c r="C9" s="32">
        <v>3658</v>
      </c>
      <c r="D9" s="19">
        <f t="shared" si="0"/>
        <v>1.2151448879168945</v>
      </c>
      <c r="E9" s="123">
        <f t="shared" si="1"/>
        <v>787</v>
      </c>
      <c r="F9" s="32">
        <v>5680</v>
      </c>
      <c r="G9" s="32">
        <v>4700</v>
      </c>
      <c r="H9" s="19">
        <f t="shared" si="2"/>
        <v>1.2085106382978723</v>
      </c>
      <c r="I9" s="123">
        <f t="shared" si="3"/>
        <v>980</v>
      </c>
      <c r="J9" s="19">
        <f t="shared" si="4"/>
        <v>0.78257042253521125</v>
      </c>
      <c r="K9" s="19">
        <f t="shared" si="4"/>
        <v>0.77829787234042558</v>
      </c>
      <c r="L9" s="22">
        <f t="shared" si="5"/>
        <v>4.2725501947856737E-3</v>
      </c>
    </row>
    <row r="10" spans="1:12" x14ac:dyDescent="0.4">
      <c r="A10" s="122" t="s">
        <v>68</v>
      </c>
      <c r="B10" s="32">
        <v>3307</v>
      </c>
      <c r="C10" s="32">
        <v>3365</v>
      </c>
      <c r="D10" s="19">
        <f t="shared" si="0"/>
        <v>0.98276374442793457</v>
      </c>
      <c r="E10" s="123">
        <f t="shared" si="1"/>
        <v>-58</v>
      </c>
      <c r="F10" s="32">
        <v>5400</v>
      </c>
      <c r="G10" s="32">
        <v>5400</v>
      </c>
      <c r="H10" s="19">
        <f t="shared" si="2"/>
        <v>1</v>
      </c>
      <c r="I10" s="123">
        <f t="shared" si="3"/>
        <v>0</v>
      </c>
      <c r="J10" s="19">
        <f t="shared" si="4"/>
        <v>0.6124074074074074</v>
      </c>
      <c r="K10" s="19">
        <f t="shared" si="4"/>
        <v>0.62314814814814812</v>
      </c>
      <c r="L10" s="22">
        <f t="shared" si="5"/>
        <v>-1.0740740740740717E-2</v>
      </c>
    </row>
    <row r="11" spans="1:12" x14ac:dyDescent="0.4">
      <c r="A11" s="122" t="s">
        <v>55</v>
      </c>
      <c r="B11" s="32">
        <v>4091</v>
      </c>
      <c r="C11" s="32">
        <v>5410</v>
      </c>
      <c r="D11" s="19">
        <f t="shared" si="0"/>
        <v>0.7561922365988909</v>
      </c>
      <c r="E11" s="123">
        <f t="shared" si="1"/>
        <v>-1319</v>
      </c>
      <c r="F11" s="32">
        <v>8100</v>
      </c>
      <c r="G11" s="32">
        <v>8400</v>
      </c>
      <c r="H11" s="19">
        <f t="shared" si="2"/>
        <v>0.9642857142857143</v>
      </c>
      <c r="I11" s="123">
        <f t="shared" si="3"/>
        <v>-300</v>
      </c>
      <c r="J11" s="19">
        <f t="shared" si="4"/>
        <v>0.50506172839506169</v>
      </c>
      <c r="K11" s="19">
        <f t="shared" si="4"/>
        <v>0.64404761904761909</v>
      </c>
      <c r="L11" s="22">
        <f t="shared" si="5"/>
        <v>-0.1389858906525574</v>
      </c>
    </row>
    <row r="12" spans="1:12" x14ac:dyDescent="0.4">
      <c r="A12" s="122" t="s">
        <v>92</v>
      </c>
      <c r="B12" s="32">
        <v>0</v>
      </c>
      <c r="C12" s="32">
        <v>0</v>
      </c>
      <c r="D12" s="19" t="e">
        <f t="shared" si="0"/>
        <v>#DIV/0!</v>
      </c>
      <c r="E12" s="123">
        <f t="shared" si="1"/>
        <v>0</v>
      </c>
      <c r="F12" s="32">
        <v>0</v>
      </c>
      <c r="G12" s="32">
        <v>0</v>
      </c>
      <c r="H12" s="19" t="e">
        <f t="shared" si="2"/>
        <v>#DIV/0!</v>
      </c>
      <c r="I12" s="123">
        <f t="shared" si="3"/>
        <v>0</v>
      </c>
      <c r="J12" s="19" t="e">
        <f t="shared" si="4"/>
        <v>#DIV/0!</v>
      </c>
      <c r="K12" s="19" t="e">
        <f t="shared" si="4"/>
        <v>#DIV/0!</v>
      </c>
      <c r="L12" s="22" t="e">
        <f t="shared" si="5"/>
        <v>#DIV/0!</v>
      </c>
    </row>
    <row r="13" spans="1:12" x14ac:dyDescent="0.4">
      <c r="A13" s="122" t="s">
        <v>56</v>
      </c>
      <c r="B13" s="32">
        <v>3770</v>
      </c>
      <c r="C13" s="32">
        <v>4278</v>
      </c>
      <c r="D13" s="19">
        <f t="shared" si="0"/>
        <v>0.88125292192613369</v>
      </c>
      <c r="E13" s="123">
        <f t="shared" si="1"/>
        <v>-508</v>
      </c>
      <c r="F13" s="32">
        <v>6900</v>
      </c>
      <c r="G13" s="32">
        <v>6900</v>
      </c>
      <c r="H13" s="19">
        <f t="shared" si="2"/>
        <v>1</v>
      </c>
      <c r="I13" s="123">
        <f t="shared" si="3"/>
        <v>0</v>
      </c>
      <c r="J13" s="19">
        <f t="shared" si="4"/>
        <v>0.54637681159420293</v>
      </c>
      <c r="K13" s="19">
        <f t="shared" si="4"/>
        <v>0.62</v>
      </c>
      <c r="L13" s="22">
        <f t="shared" si="5"/>
        <v>-7.3623188405797069E-2</v>
      </c>
    </row>
    <row r="14" spans="1:12" x14ac:dyDescent="0.4">
      <c r="A14" s="122" t="s">
        <v>93</v>
      </c>
      <c r="B14" s="32">
        <v>0</v>
      </c>
      <c r="C14" s="32">
        <v>432</v>
      </c>
      <c r="D14" s="19">
        <f t="shared" si="0"/>
        <v>0</v>
      </c>
      <c r="E14" s="123">
        <f t="shared" si="1"/>
        <v>-432</v>
      </c>
      <c r="F14" s="32">
        <v>0</v>
      </c>
      <c r="G14" s="32">
        <v>600</v>
      </c>
      <c r="H14" s="19">
        <f t="shared" si="2"/>
        <v>0</v>
      </c>
      <c r="I14" s="123">
        <f t="shared" si="3"/>
        <v>-600</v>
      </c>
      <c r="J14" s="19" t="e">
        <f t="shared" si="4"/>
        <v>#DIV/0!</v>
      </c>
      <c r="K14" s="19">
        <f t="shared" si="4"/>
        <v>0.72</v>
      </c>
      <c r="L14" s="22" t="e">
        <f t="shared" si="5"/>
        <v>#DIV/0!</v>
      </c>
    </row>
    <row r="15" spans="1:12" x14ac:dyDescent="0.4">
      <c r="A15" s="122" t="s">
        <v>150</v>
      </c>
      <c r="B15" s="32">
        <v>0</v>
      </c>
      <c r="C15" s="32">
        <v>0</v>
      </c>
      <c r="D15" s="19" t="e">
        <f t="shared" si="0"/>
        <v>#DIV/0!</v>
      </c>
      <c r="E15" s="123">
        <f t="shared" si="1"/>
        <v>0</v>
      </c>
      <c r="F15" s="32">
        <v>0</v>
      </c>
      <c r="G15" s="32">
        <v>0</v>
      </c>
      <c r="H15" s="19" t="e">
        <f t="shared" si="2"/>
        <v>#DIV/0!</v>
      </c>
      <c r="I15" s="123">
        <f t="shared" si="3"/>
        <v>0</v>
      </c>
      <c r="J15" s="19" t="e">
        <f t="shared" si="4"/>
        <v>#DIV/0!</v>
      </c>
      <c r="K15" s="19" t="e">
        <f t="shared" si="4"/>
        <v>#DIV/0!</v>
      </c>
      <c r="L15" s="22" t="e">
        <f t="shared" si="5"/>
        <v>#DIV/0!</v>
      </c>
    </row>
    <row r="16" spans="1:12" s="117" customFormat="1" x14ac:dyDescent="0.4">
      <c r="A16" s="115" t="s">
        <v>73</v>
      </c>
      <c r="B16" s="27">
        <f>+B17+B28</f>
        <v>51976</v>
      </c>
      <c r="C16" s="27">
        <f>+C17+C28</f>
        <v>46786</v>
      </c>
      <c r="D16" s="14">
        <f t="shared" si="0"/>
        <v>1.1109306202710212</v>
      </c>
      <c r="E16" s="116">
        <f t="shared" si="1"/>
        <v>5190</v>
      </c>
      <c r="F16" s="27">
        <f>+F17+F28</f>
        <v>92963</v>
      </c>
      <c r="G16" s="27">
        <f>+G17+G28</f>
        <v>85418</v>
      </c>
      <c r="H16" s="14">
        <f t="shared" si="2"/>
        <v>1.0883303285021892</v>
      </c>
      <c r="I16" s="116">
        <f t="shared" si="3"/>
        <v>7545</v>
      </c>
      <c r="J16" s="14">
        <f t="shared" si="4"/>
        <v>0.55910415971945826</v>
      </c>
      <c r="K16" s="14">
        <f t="shared" si="4"/>
        <v>0.54772998665386685</v>
      </c>
      <c r="L16" s="23">
        <f t="shared" si="5"/>
        <v>1.1374173065591409E-2</v>
      </c>
    </row>
    <row r="17" spans="1:12" x14ac:dyDescent="0.4">
      <c r="A17" s="129" t="s">
        <v>72</v>
      </c>
      <c r="B17" s="29">
        <f>SUM(B18:B27)</f>
        <v>44129</v>
      </c>
      <c r="C17" s="29">
        <f>SUM(C18:C27)</f>
        <v>39141</v>
      </c>
      <c r="D17" s="18">
        <f t="shared" si="0"/>
        <v>1.1274367032012467</v>
      </c>
      <c r="E17" s="121">
        <f t="shared" si="1"/>
        <v>4988</v>
      </c>
      <c r="F17" s="29">
        <f>SUM(F18:F27)</f>
        <v>78542</v>
      </c>
      <c r="G17" s="29">
        <f>SUM(G18:G27)</f>
        <v>70718</v>
      </c>
      <c r="H17" s="18">
        <f t="shared" si="2"/>
        <v>1.1106366130263865</v>
      </c>
      <c r="I17" s="121">
        <f t="shared" si="3"/>
        <v>7824</v>
      </c>
      <c r="J17" s="18">
        <f t="shared" si="4"/>
        <v>0.56185225739095002</v>
      </c>
      <c r="K17" s="18">
        <f t="shared" si="4"/>
        <v>0.55348001923131307</v>
      </c>
      <c r="L17" s="17">
        <f t="shared" si="5"/>
        <v>8.3722381596369466E-3</v>
      </c>
    </row>
    <row r="18" spans="1:12" x14ac:dyDescent="0.4">
      <c r="A18" s="122" t="s">
        <v>57</v>
      </c>
      <c r="B18" s="32">
        <v>17746</v>
      </c>
      <c r="C18" s="32">
        <v>16000</v>
      </c>
      <c r="D18" s="19">
        <f t="shared" si="0"/>
        <v>1.1091249999999999</v>
      </c>
      <c r="E18" s="123">
        <f t="shared" si="1"/>
        <v>1746</v>
      </c>
      <c r="F18" s="32">
        <v>33093</v>
      </c>
      <c r="G18" s="32">
        <v>26263</v>
      </c>
      <c r="H18" s="19">
        <f t="shared" si="2"/>
        <v>1.2600616837375775</v>
      </c>
      <c r="I18" s="123">
        <f t="shared" si="3"/>
        <v>6830</v>
      </c>
      <c r="J18" s="19">
        <f t="shared" si="4"/>
        <v>0.53624633608315964</v>
      </c>
      <c r="K18" s="19">
        <f t="shared" si="4"/>
        <v>0.60922209953166051</v>
      </c>
      <c r="L18" s="22">
        <f t="shared" si="5"/>
        <v>-7.2975763448500874E-2</v>
      </c>
    </row>
    <row r="19" spans="1:12" x14ac:dyDescent="0.4">
      <c r="A19" s="122" t="s">
        <v>133</v>
      </c>
      <c r="B19" s="32">
        <v>4143</v>
      </c>
      <c r="C19" s="32">
        <v>2611</v>
      </c>
      <c r="D19" s="19">
        <f t="shared" si="0"/>
        <v>1.5867483722711604</v>
      </c>
      <c r="E19" s="123">
        <f t="shared" si="1"/>
        <v>1532</v>
      </c>
      <c r="F19" s="32">
        <v>5360</v>
      </c>
      <c r="G19" s="32">
        <v>5360</v>
      </c>
      <c r="H19" s="19">
        <f t="shared" si="2"/>
        <v>1</v>
      </c>
      <c r="I19" s="123">
        <f t="shared" si="3"/>
        <v>0</v>
      </c>
      <c r="J19" s="19">
        <f t="shared" si="4"/>
        <v>0.77294776119402986</v>
      </c>
      <c r="K19" s="19">
        <f t="shared" si="4"/>
        <v>0.48712686567164182</v>
      </c>
      <c r="L19" s="22">
        <f t="shared" si="5"/>
        <v>0.28582089552238804</v>
      </c>
    </row>
    <row r="20" spans="1:12" x14ac:dyDescent="0.4">
      <c r="A20" s="122" t="s">
        <v>132</v>
      </c>
      <c r="B20" s="32">
        <v>6667</v>
      </c>
      <c r="C20" s="32">
        <v>5362</v>
      </c>
      <c r="D20" s="19">
        <f t="shared" si="0"/>
        <v>1.2433793360686312</v>
      </c>
      <c r="E20" s="123">
        <f t="shared" si="1"/>
        <v>1305</v>
      </c>
      <c r="F20" s="32">
        <v>9202</v>
      </c>
      <c r="G20" s="32">
        <v>8921</v>
      </c>
      <c r="H20" s="19">
        <f t="shared" si="2"/>
        <v>1.031498710906849</v>
      </c>
      <c r="I20" s="123">
        <f t="shared" si="3"/>
        <v>281</v>
      </c>
      <c r="J20" s="19">
        <f t="shared" si="4"/>
        <v>0.72451640947620077</v>
      </c>
      <c r="K20" s="19">
        <f t="shared" si="4"/>
        <v>0.60105369353211524</v>
      </c>
      <c r="L20" s="22">
        <f t="shared" si="5"/>
        <v>0.12346271594408553</v>
      </c>
    </row>
    <row r="21" spans="1:12" x14ac:dyDescent="0.4">
      <c r="A21" s="122" t="s">
        <v>55</v>
      </c>
      <c r="B21" s="32">
        <v>7128</v>
      </c>
      <c r="C21" s="32">
        <v>6650</v>
      </c>
      <c r="D21" s="19">
        <f t="shared" si="0"/>
        <v>1.0718796992481203</v>
      </c>
      <c r="E21" s="123">
        <f t="shared" si="1"/>
        <v>478</v>
      </c>
      <c r="F21" s="32">
        <v>14400</v>
      </c>
      <c r="G21" s="32">
        <v>14400</v>
      </c>
      <c r="H21" s="19">
        <f t="shared" si="2"/>
        <v>1</v>
      </c>
      <c r="I21" s="123">
        <f t="shared" si="3"/>
        <v>0</v>
      </c>
      <c r="J21" s="19">
        <f t="shared" si="4"/>
        <v>0.495</v>
      </c>
      <c r="K21" s="19">
        <f t="shared" si="4"/>
        <v>0.46180555555555558</v>
      </c>
      <c r="L21" s="22">
        <f t="shared" si="5"/>
        <v>3.3194444444444415E-2</v>
      </c>
    </row>
    <row r="22" spans="1:12" x14ac:dyDescent="0.4">
      <c r="A22" s="122" t="s">
        <v>92</v>
      </c>
      <c r="B22" s="32">
        <v>0</v>
      </c>
      <c r="C22" s="32">
        <v>0</v>
      </c>
      <c r="D22" s="19" t="e">
        <f t="shared" si="0"/>
        <v>#DIV/0!</v>
      </c>
      <c r="E22" s="123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123">
        <f t="shared" si="3"/>
        <v>0</v>
      </c>
      <c r="J22" s="19" t="e">
        <f t="shared" si="4"/>
        <v>#DIV/0!</v>
      </c>
      <c r="K22" s="19" t="e">
        <f t="shared" si="4"/>
        <v>#DIV/0!</v>
      </c>
      <c r="L22" s="22" t="e">
        <f t="shared" si="5"/>
        <v>#DIV/0!</v>
      </c>
    </row>
    <row r="23" spans="1:12" x14ac:dyDescent="0.4">
      <c r="A23" s="122" t="s">
        <v>56</v>
      </c>
      <c r="B23" s="32">
        <v>3883</v>
      </c>
      <c r="C23" s="32">
        <v>3656</v>
      </c>
      <c r="D23" s="19">
        <f t="shared" si="0"/>
        <v>1.0620897155361051</v>
      </c>
      <c r="E23" s="123">
        <f t="shared" si="1"/>
        <v>227</v>
      </c>
      <c r="F23" s="32">
        <v>7123</v>
      </c>
      <c r="G23" s="32">
        <v>6951</v>
      </c>
      <c r="H23" s="19">
        <f t="shared" si="2"/>
        <v>1.0247446410588406</v>
      </c>
      <c r="I23" s="123">
        <f t="shared" si="3"/>
        <v>172</v>
      </c>
      <c r="J23" s="19">
        <f t="shared" si="4"/>
        <v>0.5451354766250176</v>
      </c>
      <c r="K23" s="19">
        <f t="shared" si="4"/>
        <v>0.52596748669256221</v>
      </c>
      <c r="L23" s="22">
        <f t="shared" si="5"/>
        <v>1.9167989932455387E-2</v>
      </c>
    </row>
    <row r="24" spans="1:12" x14ac:dyDescent="0.4">
      <c r="A24" s="122" t="s">
        <v>54</v>
      </c>
      <c r="B24" s="32">
        <v>1377</v>
      </c>
      <c r="C24" s="32">
        <v>1182</v>
      </c>
      <c r="D24" s="19">
        <f t="shared" si="0"/>
        <v>1.1649746192893402</v>
      </c>
      <c r="E24" s="123">
        <f t="shared" si="1"/>
        <v>195</v>
      </c>
      <c r="F24" s="32">
        <v>2880</v>
      </c>
      <c r="G24" s="32">
        <v>2339</v>
      </c>
      <c r="H24" s="19">
        <f t="shared" si="2"/>
        <v>1.2312954253954682</v>
      </c>
      <c r="I24" s="123">
        <f t="shared" si="3"/>
        <v>541</v>
      </c>
      <c r="J24" s="19">
        <f t="shared" si="4"/>
        <v>0.47812500000000002</v>
      </c>
      <c r="K24" s="19">
        <f t="shared" si="4"/>
        <v>0.50534416417272343</v>
      </c>
      <c r="L24" s="22">
        <f t="shared" si="5"/>
        <v>-2.7219164172723409E-2</v>
      </c>
    </row>
    <row r="25" spans="1:12" x14ac:dyDescent="0.4">
      <c r="A25" s="122" t="s">
        <v>91</v>
      </c>
      <c r="B25" s="32">
        <v>0</v>
      </c>
      <c r="C25" s="32">
        <v>0</v>
      </c>
      <c r="D25" s="19" t="e">
        <f t="shared" si="0"/>
        <v>#DIV/0!</v>
      </c>
      <c r="E25" s="123">
        <f t="shared" si="1"/>
        <v>0</v>
      </c>
      <c r="F25" s="32">
        <v>0</v>
      </c>
      <c r="G25" s="32">
        <v>0</v>
      </c>
      <c r="H25" s="19" t="e">
        <f t="shared" si="2"/>
        <v>#DIV/0!</v>
      </c>
      <c r="I25" s="123">
        <f t="shared" si="3"/>
        <v>0</v>
      </c>
      <c r="J25" s="19" t="e">
        <f t="shared" si="4"/>
        <v>#DIV/0!</v>
      </c>
      <c r="K25" s="19" t="e">
        <f t="shared" si="4"/>
        <v>#DIV/0!</v>
      </c>
      <c r="L25" s="22" t="e">
        <f t="shared" si="5"/>
        <v>#DIV/0!</v>
      </c>
    </row>
    <row r="26" spans="1:12" x14ac:dyDescent="0.4">
      <c r="A26" s="122" t="s">
        <v>53</v>
      </c>
      <c r="B26" s="32">
        <v>2031</v>
      </c>
      <c r="C26" s="32">
        <v>1839</v>
      </c>
      <c r="D26" s="19">
        <f t="shared" si="0"/>
        <v>1.1044045676998369</v>
      </c>
      <c r="E26" s="123">
        <f t="shared" si="1"/>
        <v>192</v>
      </c>
      <c r="F26" s="32">
        <v>3604</v>
      </c>
      <c r="G26" s="32">
        <v>3604</v>
      </c>
      <c r="H26" s="19">
        <f t="shared" si="2"/>
        <v>1</v>
      </c>
      <c r="I26" s="123">
        <f t="shared" si="3"/>
        <v>0</v>
      </c>
      <c r="J26" s="19">
        <f t="shared" si="4"/>
        <v>0.56354051054384013</v>
      </c>
      <c r="K26" s="19">
        <f t="shared" si="4"/>
        <v>0.51026637069922309</v>
      </c>
      <c r="L26" s="22">
        <f t="shared" si="5"/>
        <v>5.3274139844617041E-2</v>
      </c>
    </row>
    <row r="27" spans="1:12" x14ac:dyDescent="0.4">
      <c r="A27" s="126" t="s">
        <v>52</v>
      </c>
      <c r="B27" s="33">
        <v>1154</v>
      </c>
      <c r="C27" s="33">
        <v>1841</v>
      </c>
      <c r="D27" s="16">
        <f t="shared" si="0"/>
        <v>0.6268332428028246</v>
      </c>
      <c r="E27" s="125">
        <f t="shared" si="1"/>
        <v>-687</v>
      </c>
      <c r="F27" s="33">
        <v>2880</v>
      </c>
      <c r="G27" s="33">
        <v>2880</v>
      </c>
      <c r="H27" s="16">
        <f t="shared" si="2"/>
        <v>1</v>
      </c>
      <c r="I27" s="125">
        <f t="shared" si="3"/>
        <v>0</v>
      </c>
      <c r="J27" s="16">
        <f t="shared" si="4"/>
        <v>0.40069444444444446</v>
      </c>
      <c r="K27" s="16">
        <f t="shared" si="4"/>
        <v>0.63923611111111112</v>
      </c>
      <c r="L27" s="15">
        <f t="shared" si="5"/>
        <v>-0.23854166666666665</v>
      </c>
    </row>
    <row r="28" spans="1:12" x14ac:dyDescent="0.4">
      <c r="A28" s="113" t="s">
        <v>71</v>
      </c>
      <c r="B28" s="30">
        <f>SUM(B29:B38)</f>
        <v>7847</v>
      </c>
      <c r="C28" s="30">
        <f>SUM(C29:C38)</f>
        <v>7645</v>
      </c>
      <c r="D28" s="21">
        <f t="shared" si="0"/>
        <v>1.0264224983649444</v>
      </c>
      <c r="E28" s="124">
        <f t="shared" si="1"/>
        <v>202</v>
      </c>
      <c r="F28" s="30">
        <f>SUM(F29:F38)</f>
        <v>14421</v>
      </c>
      <c r="G28" s="30">
        <f>SUM(G29:G38)</f>
        <v>14700</v>
      </c>
      <c r="H28" s="21">
        <f t="shared" si="2"/>
        <v>0.9810204081632653</v>
      </c>
      <c r="I28" s="124">
        <f t="shared" si="3"/>
        <v>-279</v>
      </c>
      <c r="J28" s="21">
        <f t="shared" si="4"/>
        <v>0.54413702239789197</v>
      </c>
      <c r="K28" s="21">
        <f t="shared" si="4"/>
        <v>0.5200680272108843</v>
      </c>
      <c r="L28" s="20">
        <f t="shared" si="5"/>
        <v>2.4068995187007669E-2</v>
      </c>
    </row>
    <row r="29" spans="1:12" x14ac:dyDescent="0.4">
      <c r="A29" s="120" t="s">
        <v>55</v>
      </c>
      <c r="B29" s="34">
        <v>990</v>
      </c>
      <c r="C29" s="34">
        <v>839</v>
      </c>
      <c r="D29" s="18">
        <f t="shared" si="0"/>
        <v>1.1799761620977354</v>
      </c>
      <c r="E29" s="121">
        <f t="shared" si="1"/>
        <v>151</v>
      </c>
      <c r="F29" s="34">
        <v>1323</v>
      </c>
      <c r="G29" s="34">
        <v>1260</v>
      </c>
      <c r="H29" s="18">
        <f t="shared" si="2"/>
        <v>1.05</v>
      </c>
      <c r="I29" s="121">
        <f t="shared" si="3"/>
        <v>63</v>
      </c>
      <c r="J29" s="18">
        <f t="shared" si="4"/>
        <v>0.74829931972789121</v>
      </c>
      <c r="K29" s="18">
        <f t="shared" si="4"/>
        <v>0.66587301587301584</v>
      </c>
      <c r="L29" s="17">
        <f t="shared" si="5"/>
        <v>8.2426303854875371E-2</v>
      </c>
    </row>
    <row r="30" spans="1:12" x14ac:dyDescent="0.4">
      <c r="A30" s="122" t="s">
        <v>67</v>
      </c>
      <c r="B30" s="32">
        <v>655</v>
      </c>
      <c r="C30" s="32">
        <v>513</v>
      </c>
      <c r="D30" s="19">
        <f t="shared" si="0"/>
        <v>1.2768031189083822</v>
      </c>
      <c r="E30" s="123">
        <f t="shared" si="1"/>
        <v>142</v>
      </c>
      <c r="F30" s="32">
        <v>1267</v>
      </c>
      <c r="G30" s="32">
        <v>1260</v>
      </c>
      <c r="H30" s="19">
        <f t="shared" si="2"/>
        <v>1.0055555555555555</v>
      </c>
      <c r="I30" s="123">
        <f t="shared" si="3"/>
        <v>7</v>
      </c>
      <c r="J30" s="19">
        <f t="shared" si="4"/>
        <v>0.51696921862667722</v>
      </c>
      <c r="K30" s="19">
        <f t="shared" si="4"/>
        <v>0.40714285714285714</v>
      </c>
      <c r="L30" s="22">
        <f t="shared" si="5"/>
        <v>0.10982636148382008</v>
      </c>
    </row>
    <row r="31" spans="1:12" x14ac:dyDescent="0.4">
      <c r="A31" s="122" t="s">
        <v>65</v>
      </c>
      <c r="B31" s="32">
        <v>506</v>
      </c>
      <c r="C31" s="32">
        <v>863</v>
      </c>
      <c r="D31" s="19">
        <f t="shared" si="0"/>
        <v>0.58632676709154119</v>
      </c>
      <c r="E31" s="123">
        <f t="shared" si="1"/>
        <v>-357</v>
      </c>
      <c r="F31" s="32">
        <v>1267</v>
      </c>
      <c r="G31" s="32">
        <v>1300</v>
      </c>
      <c r="H31" s="19">
        <f t="shared" si="2"/>
        <v>0.97461538461538466</v>
      </c>
      <c r="I31" s="123">
        <f t="shared" si="3"/>
        <v>-33</v>
      </c>
      <c r="J31" s="19">
        <f t="shared" si="4"/>
        <v>0.39936858721389107</v>
      </c>
      <c r="K31" s="19">
        <f t="shared" si="4"/>
        <v>0.66384615384615386</v>
      </c>
      <c r="L31" s="22">
        <f t="shared" si="5"/>
        <v>-0.26447756663226279</v>
      </c>
    </row>
    <row r="32" spans="1:12" x14ac:dyDescent="0.4">
      <c r="A32" s="122" t="s">
        <v>49</v>
      </c>
      <c r="B32" s="32">
        <v>2294</v>
      </c>
      <c r="C32" s="32">
        <v>1903</v>
      </c>
      <c r="D32" s="19">
        <f t="shared" si="0"/>
        <v>1.2054650551760377</v>
      </c>
      <c r="E32" s="123">
        <f t="shared" si="1"/>
        <v>391</v>
      </c>
      <c r="F32" s="32">
        <v>3787</v>
      </c>
      <c r="G32" s="32">
        <v>3780</v>
      </c>
      <c r="H32" s="19">
        <f t="shared" si="2"/>
        <v>1.0018518518518518</v>
      </c>
      <c r="I32" s="123">
        <f t="shared" si="3"/>
        <v>7</v>
      </c>
      <c r="J32" s="19">
        <f t="shared" si="4"/>
        <v>0.60575653551623976</v>
      </c>
      <c r="K32" s="19">
        <f t="shared" si="4"/>
        <v>0.50343915343915346</v>
      </c>
      <c r="L32" s="22">
        <f t="shared" si="5"/>
        <v>0.10231738207708629</v>
      </c>
    </row>
    <row r="33" spans="1:12" x14ac:dyDescent="0.4">
      <c r="A33" s="122" t="s">
        <v>51</v>
      </c>
      <c r="B33" s="32">
        <v>426</v>
      </c>
      <c r="C33" s="32">
        <v>488</v>
      </c>
      <c r="D33" s="19">
        <f t="shared" si="0"/>
        <v>0.87295081967213117</v>
      </c>
      <c r="E33" s="123">
        <f t="shared" si="1"/>
        <v>-62</v>
      </c>
      <c r="F33" s="32">
        <v>1323</v>
      </c>
      <c r="G33" s="32">
        <v>1260</v>
      </c>
      <c r="H33" s="19">
        <f t="shared" si="2"/>
        <v>1.05</v>
      </c>
      <c r="I33" s="123">
        <f t="shared" si="3"/>
        <v>63</v>
      </c>
      <c r="J33" s="19">
        <f t="shared" si="4"/>
        <v>0.32199546485260772</v>
      </c>
      <c r="K33" s="19">
        <f t="shared" si="4"/>
        <v>0.38730158730158731</v>
      </c>
      <c r="L33" s="22">
        <f t="shared" si="5"/>
        <v>-6.5306122448979598E-2</v>
      </c>
    </row>
    <row r="34" spans="1:12" x14ac:dyDescent="0.4">
      <c r="A34" s="122" t="s">
        <v>50</v>
      </c>
      <c r="B34" s="32">
        <v>676</v>
      </c>
      <c r="C34" s="32">
        <v>588</v>
      </c>
      <c r="D34" s="19">
        <f t="shared" si="0"/>
        <v>1.1496598639455782</v>
      </c>
      <c r="E34" s="123">
        <f t="shared" si="1"/>
        <v>88</v>
      </c>
      <c r="F34" s="32">
        <v>1260</v>
      </c>
      <c r="G34" s="32">
        <v>1660</v>
      </c>
      <c r="H34" s="19">
        <f t="shared" si="2"/>
        <v>0.75903614457831325</v>
      </c>
      <c r="I34" s="123">
        <f t="shared" si="3"/>
        <v>-400</v>
      </c>
      <c r="J34" s="19">
        <f t="shared" si="4"/>
        <v>0.53650793650793649</v>
      </c>
      <c r="K34" s="19">
        <f t="shared" si="4"/>
        <v>0.35421686746987951</v>
      </c>
      <c r="L34" s="22">
        <f t="shared" si="5"/>
        <v>0.18229106903805697</v>
      </c>
    </row>
    <row r="35" spans="1:12" x14ac:dyDescent="0.4">
      <c r="A35" s="122" t="s">
        <v>90</v>
      </c>
      <c r="B35" s="32">
        <v>862</v>
      </c>
      <c r="C35" s="32">
        <v>917</v>
      </c>
      <c r="D35" s="19">
        <f t="shared" si="0"/>
        <v>0.94002181025081788</v>
      </c>
      <c r="E35" s="123">
        <f t="shared" si="1"/>
        <v>-55</v>
      </c>
      <c r="F35" s="32">
        <v>1660</v>
      </c>
      <c r="G35" s="32">
        <v>1660</v>
      </c>
      <c r="H35" s="19">
        <f t="shared" si="2"/>
        <v>1</v>
      </c>
      <c r="I35" s="123">
        <f t="shared" si="3"/>
        <v>0</v>
      </c>
      <c r="J35" s="19">
        <f t="shared" si="4"/>
        <v>0.51927710843373498</v>
      </c>
      <c r="K35" s="19">
        <f t="shared" si="4"/>
        <v>0.55240963855421688</v>
      </c>
      <c r="L35" s="22">
        <f t="shared" si="5"/>
        <v>-3.3132530120481896E-2</v>
      </c>
    </row>
    <row r="36" spans="1:12" x14ac:dyDescent="0.4">
      <c r="A36" s="122" t="s">
        <v>69</v>
      </c>
      <c r="B36" s="32">
        <v>808</v>
      </c>
      <c r="C36" s="32">
        <v>656</v>
      </c>
      <c r="D36" s="19">
        <f t="shared" si="0"/>
        <v>1.2317073170731707</v>
      </c>
      <c r="E36" s="123">
        <f t="shared" si="1"/>
        <v>152</v>
      </c>
      <c r="F36" s="32">
        <v>1260</v>
      </c>
      <c r="G36" s="32">
        <v>1260</v>
      </c>
      <c r="H36" s="19">
        <f t="shared" si="2"/>
        <v>1</v>
      </c>
      <c r="I36" s="123">
        <f t="shared" si="3"/>
        <v>0</v>
      </c>
      <c r="J36" s="19">
        <f t="shared" si="4"/>
        <v>0.64126984126984132</v>
      </c>
      <c r="K36" s="19">
        <f t="shared" si="4"/>
        <v>0.52063492063492067</v>
      </c>
      <c r="L36" s="22">
        <f t="shared" si="5"/>
        <v>0.12063492063492065</v>
      </c>
    </row>
    <row r="37" spans="1:12" x14ac:dyDescent="0.4">
      <c r="A37" s="122" t="s">
        <v>89</v>
      </c>
      <c r="B37" s="32">
        <v>630</v>
      </c>
      <c r="C37" s="32">
        <v>878</v>
      </c>
      <c r="D37" s="19">
        <f t="shared" si="0"/>
        <v>0.71753986332574027</v>
      </c>
      <c r="E37" s="123">
        <f t="shared" si="1"/>
        <v>-248</v>
      </c>
      <c r="F37" s="32">
        <v>1274</v>
      </c>
      <c r="G37" s="32">
        <v>1260</v>
      </c>
      <c r="H37" s="19">
        <f t="shared" si="2"/>
        <v>1.0111111111111111</v>
      </c>
      <c r="I37" s="123">
        <f t="shared" si="3"/>
        <v>14</v>
      </c>
      <c r="J37" s="19">
        <f t="shared" si="4"/>
        <v>0.49450549450549453</v>
      </c>
      <c r="K37" s="19">
        <f t="shared" si="4"/>
        <v>0.69682539682539679</v>
      </c>
      <c r="L37" s="22">
        <f t="shared" si="5"/>
        <v>-0.20231990231990227</v>
      </c>
    </row>
    <row r="38" spans="1:12" x14ac:dyDescent="0.4">
      <c r="A38" s="122" t="s">
        <v>88</v>
      </c>
      <c r="B38" s="32">
        <v>0</v>
      </c>
      <c r="C38" s="32">
        <v>0</v>
      </c>
      <c r="D38" s="19" t="e">
        <f t="shared" si="0"/>
        <v>#DIV/0!</v>
      </c>
      <c r="E38" s="123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123">
        <f t="shared" si="3"/>
        <v>0</v>
      </c>
      <c r="J38" s="19" t="e">
        <f t="shared" si="4"/>
        <v>#DIV/0!</v>
      </c>
      <c r="K38" s="19" t="e">
        <f t="shared" si="4"/>
        <v>#DIV/0!</v>
      </c>
      <c r="L38" s="22" t="e">
        <f t="shared" si="5"/>
        <v>#DIV/0!</v>
      </c>
    </row>
    <row r="39" spans="1:12" s="117" customFormat="1" x14ac:dyDescent="0.4">
      <c r="A39" s="115" t="s">
        <v>70</v>
      </c>
      <c r="B39" s="27">
        <f>SUM(B40:B46)</f>
        <v>11148</v>
      </c>
      <c r="C39" s="27">
        <f>SUM(C40:C46)</f>
        <v>7472</v>
      </c>
      <c r="D39" s="14">
        <f t="shared" si="0"/>
        <v>1.4919700214132763</v>
      </c>
      <c r="E39" s="116">
        <f t="shared" si="1"/>
        <v>3676</v>
      </c>
      <c r="F39" s="27">
        <f>SUM(F40:F46)</f>
        <v>18320</v>
      </c>
      <c r="G39" s="27">
        <f>SUM(G40:G46)</f>
        <v>15018</v>
      </c>
      <c r="H39" s="14">
        <f t="shared" si="2"/>
        <v>1.2198694899453988</v>
      </c>
      <c r="I39" s="116">
        <f t="shared" si="3"/>
        <v>3302</v>
      </c>
      <c r="J39" s="14">
        <f t="shared" si="4"/>
        <v>0.60851528384279474</v>
      </c>
      <c r="K39" s="14">
        <f t="shared" si="4"/>
        <v>0.49753628978559061</v>
      </c>
      <c r="L39" s="23">
        <f t="shared" si="5"/>
        <v>0.11097899405720413</v>
      </c>
    </row>
    <row r="40" spans="1:12" x14ac:dyDescent="0.4">
      <c r="A40" s="120" t="s">
        <v>57</v>
      </c>
      <c r="B40" s="34">
        <v>6250</v>
      </c>
      <c r="C40" s="34">
        <v>3583</v>
      </c>
      <c r="D40" s="18">
        <f t="shared" si="0"/>
        <v>1.7443483114708345</v>
      </c>
      <c r="E40" s="121">
        <f t="shared" si="1"/>
        <v>2667</v>
      </c>
      <c r="F40" s="34">
        <v>10420</v>
      </c>
      <c r="G40" s="34">
        <v>7118</v>
      </c>
      <c r="H40" s="18">
        <f t="shared" si="2"/>
        <v>1.4638943523461647</v>
      </c>
      <c r="I40" s="121">
        <f t="shared" si="3"/>
        <v>3302</v>
      </c>
      <c r="J40" s="18">
        <f t="shared" si="4"/>
        <v>0.59980806142034548</v>
      </c>
      <c r="K40" s="18">
        <f t="shared" si="4"/>
        <v>0.50337173363304299</v>
      </c>
      <c r="L40" s="17">
        <f t="shared" si="5"/>
        <v>9.6436327787302489E-2</v>
      </c>
    </row>
    <row r="41" spans="1:12" x14ac:dyDescent="0.4">
      <c r="A41" s="122" t="s">
        <v>58</v>
      </c>
      <c r="B41" s="32">
        <v>2208</v>
      </c>
      <c r="C41" s="32">
        <v>1675</v>
      </c>
      <c r="D41" s="19">
        <f t="shared" si="0"/>
        <v>1.3182089552238807</v>
      </c>
      <c r="E41" s="123">
        <f t="shared" si="1"/>
        <v>533</v>
      </c>
      <c r="F41" s="32">
        <v>2980</v>
      </c>
      <c r="G41" s="32">
        <v>2980</v>
      </c>
      <c r="H41" s="19">
        <f t="shared" si="2"/>
        <v>1</v>
      </c>
      <c r="I41" s="123">
        <f t="shared" si="3"/>
        <v>0</v>
      </c>
      <c r="J41" s="19">
        <f t="shared" si="4"/>
        <v>0.74093959731543624</v>
      </c>
      <c r="K41" s="19">
        <f t="shared" si="4"/>
        <v>0.56208053691275173</v>
      </c>
      <c r="L41" s="22">
        <f t="shared" si="5"/>
        <v>0.17885906040268451</v>
      </c>
    </row>
    <row r="42" spans="1:12" x14ac:dyDescent="0.4">
      <c r="A42" s="122" t="s">
        <v>68</v>
      </c>
      <c r="B42" s="32">
        <v>1218</v>
      </c>
      <c r="C42" s="32">
        <v>882</v>
      </c>
      <c r="D42" s="19">
        <f t="shared" si="0"/>
        <v>1.3809523809523809</v>
      </c>
      <c r="E42" s="123">
        <f t="shared" si="1"/>
        <v>336</v>
      </c>
      <c r="F42" s="32">
        <v>1660</v>
      </c>
      <c r="G42" s="32">
        <v>1660</v>
      </c>
      <c r="H42" s="19">
        <f t="shared" si="2"/>
        <v>1</v>
      </c>
      <c r="I42" s="123">
        <f t="shared" si="3"/>
        <v>0</v>
      </c>
      <c r="J42" s="19">
        <f t="shared" si="4"/>
        <v>0.73373493975903614</v>
      </c>
      <c r="K42" s="19">
        <f t="shared" si="4"/>
        <v>0.53132530120481924</v>
      </c>
      <c r="L42" s="22">
        <f t="shared" si="5"/>
        <v>0.2024096385542169</v>
      </c>
    </row>
    <row r="43" spans="1:12" x14ac:dyDescent="0.4">
      <c r="A43" s="122" t="s">
        <v>55</v>
      </c>
      <c r="B43" s="32">
        <v>1472</v>
      </c>
      <c r="C43" s="32">
        <v>1332</v>
      </c>
      <c r="D43" s="19">
        <f t="shared" si="0"/>
        <v>1.1051051051051051</v>
      </c>
      <c r="E43" s="123">
        <f t="shared" si="1"/>
        <v>140</v>
      </c>
      <c r="F43" s="32">
        <v>3260</v>
      </c>
      <c r="G43" s="32">
        <v>3260</v>
      </c>
      <c r="H43" s="19">
        <f t="shared" si="2"/>
        <v>1</v>
      </c>
      <c r="I43" s="123">
        <f t="shared" si="3"/>
        <v>0</v>
      </c>
      <c r="J43" s="19">
        <f t="shared" si="4"/>
        <v>0.45153374233128835</v>
      </c>
      <c r="K43" s="19">
        <f t="shared" si="4"/>
        <v>0.4085889570552147</v>
      </c>
      <c r="L43" s="22">
        <f t="shared" si="5"/>
        <v>4.2944785276073649E-2</v>
      </c>
    </row>
    <row r="44" spans="1:12" x14ac:dyDescent="0.4">
      <c r="A44" s="122" t="s">
        <v>131</v>
      </c>
      <c r="B44" s="32">
        <v>0</v>
      </c>
      <c r="C44" s="32">
        <v>0</v>
      </c>
      <c r="D44" s="19" t="e">
        <f t="shared" si="0"/>
        <v>#DIV/0!</v>
      </c>
      <c r="E44" s="123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123">
        <f t="shared" si="3"/>
        <v>0</v>
      </c>
      <c r="J44" s="19" t="e">
        <f t="shared" si="4"/>
        <v>#DIV/0!</v>
      </c>
      <c r="K44" s="19" t="e">
        <f t="shared" si="4"/>
        <v>#DIV/0!</v>
      </c>
      <c r="L44" s="22" t="e">
        <f t="shared" si="5"/>
        <v>#DIV/0!</v>
      </c>
    </row>
    <row r="45" spans="1:12" x14ac:dyDescent="0.4">
      <c r="A45" s="126" t="s">
        <v>87</v>
      </c>
      <c r="B45" s="33">
        <v>0</v>
      </c>
      <c r="C45" s="33">
        <v>0</v>
      </c>
      <c r="D45" s="16" t="e">
        <f t="shared" si="0"/>
        <v>#DIV/0!</v>
      </c>
      <c r="E45" s="125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125">
        <f t="shared" si="3"/>
        <v>0</v>
      </c>
      <c r="J45" s="16" t="e">
        <f t="shared" si="4"/>
        <v>#DIV/0!</v>
      </c>
      <c r="K45" s="16" t="e">
        <f t="shared" si="4"/>
        <v>#DIV/0!</v>
      </c>
      <c r="L45" s="15" t="e">
        <f t="shared" si="5"/>
        <v>#DIV/0!</v>
      </c>
    </row>
    <row r="46" spans="1:12" x14ac:dyDescent="0.4">
      <c r="A46" s="127" t="s">
        <v>143</v>
      </c>
      <c r="B46" s="31">
        <v>0</v>
      </c>
      <c r="C46" s="31">
        <v>0</v>
      </c>
      <c r="D46" s="25" t="e">
        <f t="shared" si="0"/>
        <v>#DIV/0!</v>
      </c>
      <c r="E46" s="128">
        <f t="shared" si="1"/>
        <v>0</v>
      </c>
      <c r="F46" s="31">
        <v>0</v>
      </c>
      <c r="G46" s="31">
        <v>0</v>
      </c>
      <c r="H46" s="25" t="e">
        <f t="shared" si="2"/>
        <v>#DIV/0!</v>
      </c>
      <c r="I46" s="128">
        <f t="shared" si="3"/>
        <v>0</v>
      </c>
      <c r="J46" s="25" t="e">
        <f t="shared" si="4"/>
        <v>#DIV/0!</v>
      </c>
      <c r="K46" s="25" t="e">
        <f t="shared" si="4"/>
        <v>#DIV/0!</v>
      </c>
      <c r="L46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/>
  </sheetViews>
  <sheetFormatPr defaultColWidth="15.75" defaultRowHeight="10.5" x14ac:dyDescent="0.4"/>
  <cols>
    <col min="1" max="1" width="15.375" style="112" bestFit="1" customWidth="1"/>
    <col min="2" max="3" width="10.375" style="13" bestFit="1" customWidth="1"/>
    <col min="4" max="4" width="7" style="112" bestFit="1" customWidth="1"/>
    <col min="5" max="5" width="7.625" style="112" bestFit="1" customWidth="1"/>
    <col min="6" max="7" width="10.375" style="13" bestFit="1" customWidth="1"/>
    <col min="8" max="8" width="7" style="112" bestFit="1" customWidth="1"/>
    <col min="9" max="9" width="8.5" style="112" bestFit="1" customWidth="1"/>
    <col min="10" max="11" width="10.375" style="13" bestFit="1" customWidth="1"/>
    <col min="12" max="12" width="7" style="112" bestFit="1" customWidth="1"/>
    <col min="13" max="13" width="9" style="112" bestFit="1" customWidth="1"/>
    <col min="14" max="14" width="6.5" style="112" bestFit="1" customWidth="1"/>
    <col min="15" max="256" width="15.75" style="112"/>
    <col min="257" max="257" width="15.375" style="112" bestFit="1" customWidth="1"/>
    <col min="258" max="259" width="10.375" style="112" bestFit="1" customWidth="1"/>
    <col min="260" max="260" width="7" style="112" bestFit="1" customWidth="1"/>
    <col min="261" max="261" width="7.625" style="112" bestFit="1" customWidth="1"/>
    <col min="262" max="263" width="10.375" style="112" bestFit="1" customWidth="1"/>
    <col min="264" max="264" width="7" style="112" bestFit="1" customWidth="1"/>
    <col min="265" max="265" width="8.5" style="112" bestFit="1" customWidth="1"/>
    <col min="266" max="267" width="10.375" style="112" bestFit="1" customWidth="1"/>
    <col min="268" max="268" width="7" style="112" bestFit="1" customWidth="1"/>
    <col min="269" max="269" width="9" style="112" bestFit="1" customWidth="1"/>
    <col min="270" max="270" width="6.5" style="112" bestFit="1" customWidth="1"/>
    <col min="271" max="512" width="15.75" style="112"/>
    <col min="513" max="513" width="15.375" style="112" bestFit="1" customWidth="1"/>
    <col min="514" max="515" width="10.375" style="112" bestFit="1" customWidth="1"/>
    <col min="516" max="516" width="7" style="112" bestFit="1" customWidth="1"/>
    <col min="517" max="517" width="7.625" style="112" bestFit="1" customWidth="1"/>
    <col min="518" max="519" width="10.375" style="112" bestFit="1" customWidth="1"/>
    <col min="520" max="520" width="7" style="112" bestFit="1" customWidth="1"/>
    <col min="521" max="521" width="8.5" style="112" bestFit="1" customWidth="1"/>
    <col min="522" max="523" width="10.375" style="112" bestFit="1" customWidth="1"/>
    <col min="524" max="524" width="7" style="112" bestFit="1" customWidth="1"/>
    <col min="525" max="525" width="9" style="112" bestFit="1" customWidth="1"/>
    <col min="526" max="526" width="6.5" style="112" bestFit="1" customWidth="1"/>
    <col min="527" max="768" width="15.75" style="112"/>
    <col min="769" max="769" width="15.375" style="112" bestFit="1" customWidth="1"/>
    <col min="770" max="771" width="10.375" style="112" bestFit="1" customWidth="1"/>
    <col min="772" max="772" width="7" style="112" bestFit="1" customWidth="1"/>
    <col min="773" max="773" width="7.625" style="112" bestFit="1" customWidth="1"/>
    <col min="774" max="775" width="10.375" style="112" bestFit="1" customWidth="1"/>
    <col min="776" max="776" width="7" style="112" bestFit="1" customWidth="1"/>
    <col min="777" max="777" width="8.5" style="112" bestFit="1" customWidth="1"/>
    <col min="778" max="779" width="10.375" style="112" bestFit="1" customWidth="1"/>
    <col min="780" max="780" width="7" style="112" bestFit="1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5.375" style="112" bestFit="1" customWidth="1"/>
    <col min="1026" max="1027" width="10.375" style="112" bestFit="1" customWidth="1"/>
    <col min="1028" max="1028" width="7" style="112" bestFit="1" customWidth="1"/>
    <col min="1029" max="1029" width="7.625" style="112" bestFit="1" customWidth="1"/>
    <col min="1030" max="1031" width="10.375" style="112" bestFit="1" customWidth="1"/>
    <col min="1032" max="1032" width="7" style="112" bestFit="1" customWidth="1"/>
    <col min="1033" max="1033" width="8.5" style="112" bestFit="1" customWidth="1"/>
    <col min="1034" max="1035" width="10.375" style="112" bestFit="1" customWidth="1"/>
    <col min="1036" max="1036" width="7" style="112" bestFit="1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5.375" style="112" bestFit="1" customWidth="1"/>
    <col min="1282" max="1283" width="10.375" style="112" bestFit="1" customWidth="1"/>
    <col min="1284" max="1284" width="7" style="112" bestFit="1" customWidth="1"/>
    <col min="1285" max="1285" width="7.625" style="112" bestFit="1" customWidth="1"/>
    <col min="1286" max="1287" width="10.375" style="112" bestFit="1" customWidth="1"/>
    <col min="1288" max="1288" width="7" style="112" bestFit="1" customWidth="1"/>
    <col min="1289" max="1289" width="8.5" style="112" bestFit="1" customWidth="1"/>
    <col min="1290" max="1291" width="10.375" style="112" bestFit="1" customWidth="1"/>
    <col min="1292" max="1292" width="7" style="112" bestFit="1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5.375" style="112" bestFit="1" customWidth="1"/>
    <col min="1538" max="1539" width="10.375" style="112" bestFit="1" customWidth="1"/>
    <col min="1540" max="1540" width="7" style="112" bestFit="1" customWidth="1"/>
    <col min="1541" max="1541" width="7.625" style="112" bestFit="1" customWidth="1"/>
    <col min="1542" max="1543" width="10.375" style="112" bestFit="1" customWidth="1"/>
    <col min="1544" max="1544" width="7" style="112" bestFit="1" customWidth="1"/>
    <col min="1545" max="1545" width="8.5" style="112" bestFit="1" customWidth="1"/>
    <col min="1546" max="1547" width="10.375" style="112" bestFit="1" customWidth="1"/>
    <col min="1548" max="1548" width="7" style="112" bestFit="1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5.375" style="112" bestFit="1" customWidth="1"/>
    <col min="1794" max="1795" width="10.375" style="112" bestFit="1" customWidth="1"/>
    <col min="1796" max="1796" width="7" style="112" bestFit="1" customWidth="1"/>
    <col min="1797" max="1797" width="7.625" style="112" bestFit="1" customWidth="1"/>
    <col min="1798" max="1799" width="10.375" style="112" bestFit="1" customWidth="1"/>
    <col min="1800" max="1800" width="7" style="112" bestFit="1" customWidth="1"/>
    <col min="1801" max="1801" width="8.5" style="112" bestFit="1" customWidth="1"/>
    <col min="1802" max="1803" width="10.375" style="112" bestFit="1" customWidth="1"/>
    <col min="1804" max="1804" width="7" style="112" bestFit="1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5.375" style="112" bestFit="1" customWidth="1"/>
    <col min="2050" max="2051" width="10.375" style="112" bestFit="1" customWidth="1"/>
    <col min="2052" max="2052" width="7" style="112" bestFit="1" customWidth="1"/>
    <col min="2053" max="2053" width="7.625" style="112" bestFit="1" customWidth="1"/>
    <col min="2054" max="2055" width="10.375" style="112" bestFit="1" customWidth="1"/>
    <col min="2056" max="2056" width="7" style="112" bestFit="1" customWidth="1"/>
    <col min="2057" max="2057" width="8.5" style="112" bestFit="1" customWidth="1"/>
    <col min="2058" max="2059" width="10.375" style="112" bestFit="1" customWidth="1"/>
    <col min="2060" max="2060" width="7" style="112" bestFit="1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5.375" style="112" bestFit="1" customWidth="1"/>
    <col min="2306" max="2307" width="10.375" style="112" bestFit="1" customWidth="1"/>
    <col min="2308" max="2308" width="7" style="112" bestFit="1" customWidth="1"/>
    <col min="2309" max="2309" width="7.625" style="112" bestFit="1" customWidth="1"/>
    <col min="2310" max="2311" width="10.375" style="112" bestFit="1" customWidth="1"/>
    <col min="2312" max="2312" width="7" style="112" bestFit="1" customWidth="1"/>
    <col min="2313" max="2313" width="8.5" style="112" bestFit="1" customWidth="1"/>
    <col min="2314" max="2315" width="10.375" style="112" bestFit="1" customWidth="1"/>
    <col min="2316" max="2316" width="7" style="112" bestFit="1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5.375" style="112" bestFit="1" customWidth="1"/>
    <col min="2562" max="2563" width="10.375" style="112" bestFit="1" customWidth="1"/>
    <col min="2564" max="2564" width="7" style="112" bestFit="1" customWidth="1"/>
    <col min="2565" max="2565" width="7.625" style="112" bestFit="1" customWidth="1"/>
    <col min="2566" max="2567" width="10.375" style="112" bestFit="1" customWidth="1"/>
    <col min="2568" max="2568" width="7" style="112" bestFit="1" customWidth="1"/>
    <col min="2569" max="2569" width="8.5" style="112" bestFit="1" customWidth="1"/>
    <col min="2570" max="2571" width="10.375" style="112" bestFit="1" customWidth="1"/>
    <col min="2572" max="2572" width="7" style="112" bestFit="1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5.375" style="112" bestFit="1" customWidth="1"/>
    <col min="2818" max="2819" width="10.375" style="112" bestFit="1" customWidth="1"/>
    <col min="2820" max="2820" width="7" style="112" bestFit="1" customWidth="1"/>
    <col min="2821" max="2821" width="7.625" style="112" bestFit="1" customWidth="1"/>
    <col min="2822" max="2823" width="10.375" style="112" bestFit="1" customWidth="1"/>
    <col min="2824" max="2824" width="7" style="112" bestFit="1" customWidth="1"/>
    <col min="2825" max="2825" width="8.5" style="112" bestFit="1" customWidth="1"/>
    <col min="2826" max="2827" width="10.375" style="112" bestFit="1" customWidth="1"/>
    <col min="2828" max="2828" width="7" style="112" bestFit="1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5.375" style="112" bestFit="1" customWidth="1"/>
    <col min="3074" max="3075" width="10.375" style="112" bestFit="1" customWidth="1"/>
    <col min="3076" max="3076" width="7" style="112" bestFit="1" customWidth="1"/>
    <col min="3077" max="3077" width="7.625" style="112" bestFit="1" customWidth="1"/>
    <col min="3078" max="3079" width="10.375" style="112" bestFit="1" customWidth="1"/>
    <col min="3080" max="3080" width="7" style="112" bestFit="1" customWidth="1"/>
    <col min="3081" max="3081" width="8.5" style="112" bestFit="1" customWidth="1"/>
    <col min="3082" max="3083" width="10.375" style="112" bestFit="1" customWidth="1"/>
    <col min="3084" max="3084" width="7" style="112" bestFit="1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5.375" style="112" bestFit="1" customWidth="1"/>
    <col min="3330" max="3331" width="10.375" style="112" bestFit="1" customWidth="1"/>
    <col min="3332" max="3332" width="7" style="112" bestFit="1" customWidth="1"/>
    <col min="3333" max="3333" width="7.625" style="112" bestFit="1" customWidth="1"/>
    <col min="3334" max="3335" width="10.375" style="112" bestFit="1" customWidth="1"/>
    <col min="3336" max="3336" width="7" style="112" bestFit="1" customWidth="1"/>
    <col min="3337" max="3337" width="8.5" style="112" bestFit="1" customWidth="1"/>
    <col min="3338" max="3339" width="10.375" style="112" bestFit="1" customWidth="1"/>
    <col min="3340" max="3340" width="7" style="112" bestFit="1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5.375" style="112" bestFit="1" customWidth="1"/>
    <col min="3586" max="3587" width="10.375" style="112" bestFit="1" customWidth="1"/>
    <col min="3588" max="3588" width="7" style="112" bestFit="1" customWidth="1"/>
    <col min="3589" max="3589" width="7.625" style="112" bestFit="1" customWidth="1"/>
    <col min="3590" max="3591" width="10.375" style="112" bestFit="1" customWidth="1"/>
    <col min="3592" max="3592" width="7" style="112" bestFit="1" customWidth="1"/>
    <col min="3593" max="3593" width="8.5" style="112" bestFit="1" customWidth="1"/>
    <col min="3594" max="3595" width="10.375" style="112" bestFit="1" customWidth="1"/>
    <col min="3596" max="3596" width="7" style="112" bestFit="1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5.375" style="112" bestFit="1" customWidth="1"/>
    <col min="3842" max="3843" width="10.375" style="112" bestFit="1" customWidth="1"/>
    <col min="3844" max="3844" width="7" style="112" bestFit="1" customWidth="1"/>
    <col min="3845" max="3845" width="7.625" style="112" bestFit="1" customWidth="1"/>
    <col min="3846" max="3847" width="10.375" style="112" bestFit="1" customWidth="1"/>
    <col min="3848" max="3848" width="7" style="112" bestFit="1" customWidth="1"/>
    <col min="3849" max="3849" width="8.5" style="112" bestFit="1" customWidth="1"/>
    <col min="3850" max="3851" width="10.375" style="112" bestFit="1" customWidth="1"/>
    <col min="3852" max="3852" width="7" style="112" bestFit="1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5.375" style="112" bestFit="1" customWidth="1"/>
    <col min="4098" max="4099" width="10.375" style="112" bestFit="1" customWidth="1"/>
    <col min="4100" max="4100" width="7" style="112" bestFit="1" customWidth="1"/>
    <col min="4101" max="4101" width="7.625" style="112" bestFit="1" customWidth="1"/>
    <col min="4102" max="4103" width="10.375" style="112" bestFit="1" customWidth="1"/>
    <col min="4104" max="4104" width="7" style="112" bestFit="1" customWidth="1"/>
    <col min="4105" max="4105" width="8.5" style="112" bestFit="1" customWidth="1"/>
    <col min="4106" max="4107" width="10.375" style="112" bestFit="1" customWidth="1"/>
    <col min="4108" max="4108" width="7" style="112" bestFit="1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5.375" style="112" bestFit="1" customWidth="1"/>
    <col min="4354" max="4355" width="10.375" style="112" bestFit="1" customWidth="1"/>
    <col min="4356" max="4356" width="7" style="112" bestFit="1" customWidth="1"/>
    <col min="4357" max="4357" width="7.625" style="112" bestFit="1" customWidth="1"/>
    <col min="4358" max="4359" width="10.375" style="112" bestFit="1" customWidth="1"/>
    <col min="4360" max="4360" width="7" style="112" bestFit="1" customWidth="1"/>
    <col min="4361" max="4361" width="8.5" style="112" bestFit="1" customWidth="1"/>
    <col min="4362" max="4363" width="10.375" style="112" bestFit="1" customWidth="1"/>
    <col min="4364" max="4364" width="7" style="112" bestFit="1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5.375" style="112" bestFit="1" customWidth="1"/>
    <col min="4610" max="4611" width="10.375" style="112" bestFit="1" customWidth="1"/>
    <col min="4612" max="4612" width="7" style="112" bestFit="1" customWidth="1"/>
    <col min="4613" max="4613" width="7.625" style="112" bestFit="1" customWidth="1"/>
    <col min="4614" max="4615" width="10.375" style="112" bestFit="1" customWidth="1"/>
    <col min="4616" max="4616" width="7" style="112" bestFit="1" customWidth="1"/>
    <col min="4617" max="4617" width="8.5" style="112" bestFit="1" customWidth="1"/>
    <col min="4618" max="4619" width="10.375" style="112" bestFit="1" customWidth="1"/>
    <col min="4620" max="4620" width="7" style="112" bestFit="1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5.375" style="112" bestFit="1" customWidth="1"/>
    <col min="4866" max="4867" width="10.375" style="112" bestFit="1" customWidth="1"/>
    <col min="4868" max="4868" width="7" style="112" bestFit="1" customWidth="1"/>
    <col min="4869" max="4869" width="7.625" style="112" bestFit="1" customWidth="1"/>
    <col min="4870" max="4871" width="10.375" style="112" bestFit="1" customWidth="1"/>
    <col min="4872" max="4872" width="7" style="112" bestFit="1" customWidth="1"/>
    <col min="4873" max="4873" width="8.5" style="112" bestFit="1" customWidth="1"/>
    <col min="4874" max="4875" width="10.375" style="112" bestFit="1" customWidth="1"/>
    <col min="4876" max="4876" width="7" style="112" bestFit="1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5.375" style="112" bestFit="1" customWidth="1"/>
    <col min="5122" max="5123" width="10.375" style="112" bestFit="1" customWidth="1"/>
    <col min="5124" max="5124" width="7" style="112" bestFit="1" customWidth="1"/>
    <col min="5125" max="5125" width="7.625" style="112" bestFit="1" customWidth="1"/>
    <col min="5126" max="5127" width="10.375" style="112" bestFit="1" customWidth="1"/>
    <col min="5128" max="5128" width="7" style="112" bestFit="1" customWidth="1"/>
    <col min="5129" max="5129" width="8.5" style="112" bestFit="1" customWidth="1"/>
    <col min="5130" max="5131" width="10.375" style="112" bestFit="1" customWidth="1"/>
    <col min="5132" max="5132" width="7" style="112" bestFit="1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5.375" style="112" bestFit="1" customWidth="1"/>
    <col min="5378" max="5379" width="10.375" style="112" bestFit="1" customWidth="1"/>
    <col min="5380" max="5380" width="7" style="112" bestFit="1" customWidth="1"/>
    <col min="5381" max="5381" width="7.625" style="112" bestFit="1" customWidth="1"/>
    <col min="5382" max="5383" width="10.375" style="112" bestFit="1" customWidth="1"/>
    <col min="5384" max="5384" width="7" style="112" bestFit="1" customWidth="1"/>
    <col min="5385" max="5385" width="8.5" style="112" bestFit="1" customWidth="1"/>
    <col min="5386" max="5387" width="10.375" style="112" bestFit="1" customWidth="1"/>
    <col min="5388" max="5388" width="7" style="112" bestFit="1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5.375" style="112" bestFit="1" customWidth="1"/>
    <col min="5634" max="5635" width="10.375" style="112" bestFit="1" customWidth="1"/>
    <col min="5636" max="5636" width="7" style="112" bestFit="1" customWidth="1"/>
    <col min="5637" max="5637" width="7.625" style="112" bestFit="1" customWidth="1"/>
    <col min="5638" max="5639" width="10.375" style="112" bestFit="1" customWidth="1"/>
    <col min="5640" max="5640" width="7" style="112" bestFit="1" customWidth="1"/>
    <col min="5641" max="5641" width="8.5" style="112" bestFit="1" customWidth="1"/>
    <col min="5642" max="5643" width="10.375" style="112" bestFit="1" customWidth="1"/>
    <col min="5644" max="5644" width="7" style="112" bestFit="1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5.375" style="112" bestFit="1" customWidth="1"/>
    <col min="5890" max="5891" width="10.375" style="112" bestFit="1" customWidth="1"/>
    <col min="5892" max="5892" width="7" style="112" bestFit="1" customWidth="1"/>
    <col min="5893" max="5893" width="7.625" style="112" bestFit="1" customWidth="1"/>
    <col min="5894" max="5895" width="10.375" style="112" bestFit="1" customWidth="1"/>
    <col min="5896" max="5896" width="7" style="112" bestFit="1" customWidth="1"/>
    <col min="5897" max="5897" width="8.5" style="112" bestFit="1" customWidth="1"/>
    <col min="5898" max="5899" width="10.375" style="112" bestFit="1" customWidth="1"/>
    <col min="5900" max="5900" width="7" style="112" bestFit="1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5.375" style="112" bestFit="1" customWidth="1"/>
    <col min="6146" max="6147" width="10.375" style="112" bestFit="1" customWidth="1"/>
    <col min="6148" max="6148" width="7" style="112" bestFit="1" customWidth="1"/>
    <col min="6149" max="6149" width="7.625" style="112" bestFit="1" customWidth="1"/>
    <col min="6150" max="6151" width="10.375" style="112" bestFit="1" customWidth="1"/>
    <col min="6152" max="6152" width="7" style="112" bestFit="1" customWidth="1"/>
    <col min="6153" max="6153" width="8.5" style="112" bestFit="1" customWidth="1"/>
    <col min="6154" max="6155" width="10.375" style="112" bestFit="1" customWidth="1"/>
    <col min="6156" max="6156" width="7" style="112" bestFit="1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5.375" style="112" bestFit="1" customWidth="1"/>
    <col min="6402" max="6403" width="10.375" style="112" bestFit="1" customWidth="1"/>
    <col min="6404" max="6404" width="7" style="112" bestFit="1" customWidth="1"/>
    <col min="6405" max="6405" width="7.625" style="112" bestFit="1" customWidth="1"/>
    <col min="6406" max="6407" width="10.375" style="112" bestFit="1" customWidth="1"/>
    <col min="6408" max="6408" width="7" style="112" bestFit="1" customWidth="1"/>
    <col min="6409" max="6409" width="8.5" style="112" bestFit="1" customWidth="1"/>
    <col min="6410" max="6411" width="10.375" style="112" bestFit="1" customWidth="1"/>
    <col min="6412" max="6412" width="7" style="112" bestFit="1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5.375" style="112" bestFit="1" customWidth="1"/>
    <col min="6658" max="6659" width="10.375" style="112" bestFit="1" customWidth="1"/>
    <col min="6660" max="6660" width="7" style="112" bestFit="1" customWidth="1"/>
    <col min="6661" max="6661" width="7.625" style="112" bestFit="1" customWidth="1"/>
    <col min="6662" max="6663" width="10.375" style="112" bestFit="1" customWidth="1"/>
    <col min="6664" max="6664" width="7" style="112" bestFit="1" customWidth="1"/>
    <col min="6665" max="6665" width="8.5" style="112" bestFit="1" customWidth="1"/>
    <col min="6666" max="6667" width="10.375" style="112" bestFit="1" customWidth="1"/>
    <col min="6668" max="6668" width="7" style="112" bestFit="1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5.375" style="112" bestFit="1" customWidth="1"/>
    <col min="6914" max="6915" width="10.375" style="112" bestFit="1" customWidth="1"/>
    <col min="6916" max="6916" width="7" style="112" bestFit="1" customWidth="1"/>
    <col min="6917" max="6917" width="7.625" style="112" bestFit="1" customWidth="1"/>
    <col min="6918" max="6919" width="10.375" style="112" bestFit="1" customWidth="1"/>
    <col min="6920" max="6920" width="7" style="112" bestFit="1" customWidth="1"/>
    <col min="6921" max="6921" width="8.5" style="112" bestFit="1" customWidth="1"/>
    <col min="6922" max="6923" width="10.375" style="112" bestFit="1" customWidth="1"/>
    <col min="6924" max="6924" width="7" style="112" bestFit="1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5.375" style="112" bestFit="1" customWidth="1"/>
    <col min="7170" max="7171" width="10.375" style="112" bestFit="1" customWidth="1"/>
    <col min="7172" max="7172" width="7" style="112" bestFit="1" customWidth="1"/>
    <col min="7173" max="7173" width="7.625" style="112" bestFit="1" customWidth="1"/>
    <col min="7174" max="7175" width="10.375" style="112" bestFit="1" customWidth="1"/>
    <col min="7176" max="7176" width="7" style="112" bestFit="1" customWidth="1"/>
    <col min="7177" max="7177" width="8.5" style="112" bestFit="1" customWidth="1"/>
    <col min="7178" max="7179" width="10.375" style="112" bestFit="1" customWidth="1"/>
    <col min="7180" max="7180" width="7" style="112" bestFit="1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5.375" style="112" bestFit="1" customWidth="1"/>
    <col min="7426" max="7427" width="10.375" style="112" bestFit="1" customWidth="1"/>
    <col min="7428" max="7428" width="7" style="112" bestFit="1" customWidth="1"/>
    <col min="7429" max="7429" width="7.625" style="112" bestFit="1" customWidth="1"/>
    <col min="7430" max="7431" width="10.375" style="112" bestFit="1" customWidth="1"/>
    <col min="7432" max="7432" width="7" style="112" bestFit="1" customWidth="1"/>
    <col min="7433" max="7433" width="8.5" style="112" bestFit="1" customWidth="1"/>
    <col min="7434" max="7435" width="10.375" style="112" bestFit="1" customWidth="1"/>
    <col min="7436" max="7436" width="7" style="112" bestFit="1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5.375" style="112" bestFit="1" customWidth="1"/>
    <col min="7682" max="7683" width="10.375" style="112" bestFit="1" customWidth="1"/>
    <col min="7684" max="7684" width="7" style="112" bestFit="1" customWidth="1"/>
    <col min="7685" max="7685" width="7.625" style="112" bestFit="1" customWidth="1"/>
    <col min="7686" max="7687" width="10.375" style="112" bestFit="1" customWidth="1"/>
    <col min="7688" max="7688" width="7" style="112" bestFit="1" customWidth="1"/>
    <col min="7689" max="7689" width="8.5" style="112" bestFit="1" customWidth="1"/>
    <col min="7690" max="7691" width="10.375" style="112" bestFit="1" customWidth="1"/>
    <col min="7692" max="7692" width="7" style="112" bestFit="1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5.375" style="112" bestFit="1" customWidth="1"/>
    <col min="7938" max="7939" width="10.375" style="112" bestFit="1" customWidth="1"/>
    <col min="7940" max="7940" width="7" style="112" bestFit="1" customWidth="1"/>
    <col min="7941" max="7941" width="7.625" style="112" bestFit="1" customWidth="1"/>
    <col min="7942" max="7943" width="10.375" style="112" bestFit="1" customWidth="1"/>
    <col min="7944" max="7944" width="7" style="112" bestFit="1" customWidth="1"/>
    <col min="7945" max="7945" width="8.5" style="112" bestFit="1" customWidth="1"/>
    <col min="7946" max="7947" width="10.375" style="112" bestFit="1" customWidth="1"/>
    <col min="7948" max="7948" width="7" style="112" bestFit="1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5.375" style="112" bestFit="1" customWidth="1"/>
    <col min="8194" max="8195" width="10.375" style="112" bestFit="1" customWidth="1"/>
    <col min="8196" max="8196" width="7" style="112" bestFit="1" customWidth="1"/>
    <col min="8197" max="8197" width="7.625" style="112" bestFit="1" customWidth="1"/>
    <col min="8198" max="8199" width="10.375" style="112" bestFit="1" customWidth="1"/>
    <col min="8200" max="8200" width="7" style="112" bestFit="1" customWidth="1"/>
    <col min="8201" max="8201" width="8.5" style="112" bestFit="1" customWidth="1"/>
    <col min="8202" max="8203" width="10.375" style="112" bestFit="1" customWidth="1"/>
    <col min="8204" max="8204" width="7" style="112" bestFit="1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5.375" style="112" bestFit="1" customWidth="1"/>
    <col min="8450" max="8451" width="10.375" style="112" bestFit="1" customWidth="1"/>
    <col min="8452" max="8452" width="7" style="112" bestFit="1" customWidth="1"/>
    <col min="8453" max="8453" width="7.625" style="112" bestFit="1" customWidth="1"/>
    <col min="8454" max="8455" width="10.375" style="112" bestFit="1" customWidth="1"/>
    <col min="8456" max="8456" width="7" style="112" bestFit="1" customWidth="1"/>
    <col min="8457" max="8457" width="8.5" style="112" bestFit="1" customWidth="1"/>
    <col min="8458" max="8459" width="10.375" style="112" bestFit="1" customWidth="1"/>
    <col min="8460" max="8460" width="7" style="112" bestFit="1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5.375" style="112" bestFit="1" customWidth="1"/>
    <col min="8706" max="8707" width="10.375" style="112" bestFit="1" customWidth="1"/>
    <col min="8708" max="8708" width="7" style="112" bestFit="1" customWidth="1"/>
    <col min="8709" max="8709" width="7.625" style="112" bestFit="1" customWidth="1"/>
    <col min="8710" max="8711" width="10.375" style="112" bestFit="1" customWidth="1"/>
    <col min="8712" max="8712" width="7" style="112" bestFit="1" customWidth="1"/>
    <col min="8713" max="8713" width="8.5" style="112" bestFit="1" customWidth="1"/>
    <col min="8714" max="8715" width="10.375" style="112" bestFit="1" customWidth="1"/>
    <col min="8716" max="8716" width="7" style="112" bestFit="1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5.375" style="112" bestFit="1" customWidth="1"/>
    <col min="8962" max="8963" width="10.375" style="112" bestFit="1" customWidth="1"/>
    <col min="8964" max="8964" width="7" style="112" bestFit="1" customWidth="1"/>
    <col min="8965" max="8965" width="7.625" style="112" bestFit="1" customWidth="1"/>
    <col min="8966" max="8967" width="10.375" style="112" bestFit="1" customWidth="1"/>
    <col min="8968" max="8968" width="7" style="112" bestFit="1" customWidth="1"/>
    <col min="8969" max="8969" width="8.5" style="112" bestFit="1" customWidth="1"/>
    <col min="8970" max="8971" width="10.375" style="112" bestFit="1" customWidth="1"/>
    <col min="8972" max="8972" width="7" style="112" bestFit="1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5.375" style="112" bestFit="1" customWidth="1"/>
    <col min="9218" max="9219" width="10.375" style="112" bestFit="1" customWidth="1"/>
    <col min="9220" max="9220" width="7" style="112" bestFit="1" customWidth="1"/>
    <col min="9221" max="9221" width="7.625" style="112" bestFit="1" customWidth="1"/>
    <col min="9222" max="9223" width="10.375" style="112" bestFit="1" customWidth="1"/>
    <col min="9224" max="9224" width="7" style="112" bestFit="1" customWidth="1"/>
    <col min="9225" max="9225" width="8.5" style="112" bestFit="1" customWidth="1"/>
    <col min="9226" max="9227" width="10.375" style="112" bestFit="1" customWidth="1"/>
    <col min="9228" max="9228" width="7" style="112" bestFit="1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5.375" style="112" bestFit="1" customWidth="1"/>
    <col min="9474" max="9475" width="10.375" style="112" bestFit="1" customWidth="1"/>
    <col min="9476" max="9476" width="7" style="112" bestFit="1" customWidth="1"/>
    <col min="9477" max="9477" width="7.625" style="112" bestFit="1" customWidth="1"/>
    <col min="9478" max="9479" width="10.375" style="112" bestFit="1" customWidth="1"/>
    <col min="9480" max="9480" width="7" style="112" bestFit="1" customWidth="1"/>
    <col min="9481" max="9481" width="8.5" style="112" bestFit="1" customWidth="1"/>
    <col min="9482" max="9483" width="10.375" style="112" bestFit="1" customWidth="1"/>
    <col min="9484" max="9484" width="7" style="112" bestFit="1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5.375" style="112" bestFit="1" customWidth="1"/>
    <col min="9730" max="9731" width="10.375" style="112" bestFit="1" customWidth="1"/>
    <col min="9732" max="9732" width="7" style="112" bestFit="1" customWidth="1"/>
    <col min="9733" max="9733" width="7.625" style="112" bestFit="1" customWidth="1"/>
    <col min="9734" max="9735" width="10.375" style="112" bestFit="1" customWidth="1"/>
    <col min="9736" max="9736" width="7" style="112" bestFit="1" customWidth="1"/>
    <col min="9737" max="9737" width="8.5" style="112" bestFit="1" customWidth="1"/>
    <col min="9738" max="9739" width="10.375" style="112" bestFit="1" customWidth="1"/>
    <col min="9740" max="9740" width="7" style="112" bestFit="1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5.375" style="112" bestFit="1" customWidth="1"/>
    <col min="9986" max="9987" width="10.375" style="112" bestFit="1" customWidth="1"/>
    <col min="9988" max="9988" width="7" style="112" bestFit="1" customWidth="1"/>
    <col min="9989" max="9989" width="7.625" style="112" bestFit="1" customWidth="1"/>
    <col min="9990" max="9991" width="10.375" style="112" bestFit="1" customWidth="1"/>
    <col min="9992" max="9992" width="7" style="112" bestFit="1" customWidth="1"/>
    <col min="9993" max="9993" width="8.5" style="112" bestFit="1" customWidth="1"/>
    <col min="9994" max="9995" width="10.375" style="112" bestFit="1" customWidth="1"/>
    <col min="9996" max="9996" width="7" style="112" bestFit="1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5.375" style="112" bestFit="1" customWidth="1"/>
    <col min="10242" max="10243" width="10.375" style="112" bestFit="1" customWidth="1"/>
    <col min="10244" max="10244" width="7" style="112" bestFit="1" customWidth="1"/>
    <col min="10245" max="10245" width="7.625" style="112" bestFit="1" customWidth="1"/>
    <col min="10246" max="10247" width="10.375" style="112" bestFit="1" customWidth="1"/>
    <col min="10248" max="10248" width="7" style="112" bestFit="1" customWidth="1"/>
    <col min="10249" max="10249" width="8.5" style="112" bestFit="1" customWidth="1"/>
    <col min="10250" max="10251" width="10.375" style="112" bestFit="1" customWidth="1"/>
    <col min="10252" max="10252" width="7" style="112" bestFit="1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5.375" style="112" bestFit="1" customWidth="1"/>
    <col min="10498" max="10499" width="10.375" style="112" bestFit="1" customWidth="1"/>
    <col min="10500" max="10500" width="7" style="112" bestFit="1" customWidth="1"/>
    <col min="10501" max="10501" width="7.625" style="112" bestFit="1" customWidth="1"/>
    <col min="10502" max="10503" width="10.375" style="112" bestFit="1" customWidth="1"/>
    <col min="10504" max="10504" width="7" style="112" bestFit="1" customWidth="1"/>
    <col min="10505" max="10505" width="8.5" style="112" bestFit="1" customWidth="1"/>
    <col min="10506" max="10507" width="10.375" style="112" bestFit="1" customWidth="1"/>
    <col min="10508" max="10508" width="7" style="112" bestFit="1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5.375" style="112" bestFit="1" customWidth="1"/>
    <col min="10754" max="10755" width="10.375" style="112" bestFit="1" customWidth="1"/>
    <col min="10756" max="10756" width="7" style="112" bestFit="1" customWidth="1"/>
    <col min="10757" max="10757" width="7.625" style="112" bestFit="1" customWidth="1"/>
    <col min="10758" max="10759" width="10.375" style="112" bestFit="1" customWidth="1"/>
    <col min="10760" max="10760" width="7" style="112" bestFit="1" customWidth="1"/>
    <col min="10761" max="10761" width="8.5" style="112" bestFit="1" customWidth="1"/>
    <col min="10762" max="10763" width="10.375" style="112" bestFit="1" customWidth="1"/>
    <col min="10764" max="10764" width="7" style="112" bestFit="1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5.375" style="112" bestFit="1" customWidth="1"/>
    <col min="11010" max="11011" width="10.375" style="112" bestFit="1" customWidth="1"/>
    <col min="11012" max="11012" width="7" style="112" bestFit="1" customWidth="1"/>
    <col min="11013" max="11013" width="7.625" style="112" bestFit="1" customWidth="1"/>
    <col min="11014" max="11015" width="10.375" style="112" bestFit="1" customWidth="1"/>
    <col min="11016" max="11016" width="7" style="112" bestFit="1" customWidth="1"/>
    <col min="11017" max="11017" width="8.5" style="112" bestFit="1" customWidth="1"/>
    <col min="11018" max="11019" width="10.375" style="112" bestFit="1" customWidth="1"/>
    <col min="11020" max="11020" width="7" style="112" bestFit="1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5.375" style="112" bestFit="1" customWidth="1"/>
    <col min="11266" max="11267" width="10.375" style="112" bestFit="1" customWidth="1"/>
    <col min="11268" max="11268" width="7" style="112" bestFit="1" customWidth="1"/>
    <col min="11269" max="11269" width="7.625" style="112" bestFit="1" customWidth="1"/>
    <col min="11270" max="11271" width="10.375" style="112" bestFit="1" customWidth="1"/>
    <col min="11272" max="11272" width="7" style="112" bestFit="1" customWidth="1"/>
    <col min="11273" max="11273" width="8.5" style="112" bestFit="1" customWidth="1"/>
    <col min="11274" max="11275" width="10.375" style="112" bestFit="1" customWidth="1"/>
    <col min="11276" max="11276" width="7" style="112" bestFit="1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5.375" style="112" bestFit="1" customWidth="1"/>
    <col min="11522" max="11523" width="10.375" style="112" bestFit="1" customWidth="1"/>
    <col min="11524" max="11524" width="7" style="112" bestFit="1" customWidth="1"/>
    <col min="11525" max="11525" width="7.625" style="112" bestFit="1" customWidth="1"/>
    <col min="11526" max="11527" width="10.375" style="112" bestFit="1" customWidth="1"/>
    <col min="11528" max="11528" width="7" style="112" bestFit="1" customWidth="1"/>
    <col min="11529" max="11529" width="8.5" style="112" bestFit="1" customWidth="1"/>
    <col min="11530" max="11531" width="10.375" style="112" bestFit="1" customWidth="1"/>
    <col min="11532" max="11532" width="7" style="112" bestFit="1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5.375" style="112" bestFit="1" customWidth="1"/>
    <col min="11778" max="11779" width="10.375" style="112" bestFit="1" customWidth="1"/>
    <col min="11780" max="11780" width="7" style="112" bestFit="1" customWidth="1"/>
    <col min="11781" max="11781" width="7.625" style="112" bestFit="1" customWidth="1"/>
    <col min="11782" max="11783" width="10.375" style="112" bestFit="1" customWidth="1"/>
    <col min="11784" max="11784" width="7" style="112" bestFit="1" customWidth="1"/>
    <col min="11785" max="11785" width="8.5" style="112" bestFit="1" customWidth="1"/>
    <col min="11786" max="11787" width="10.375" style="112" bestFit="1" customWidth="1"/>
    <col min="11788" max="11788" width="7" style="112" bestFit="1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5.375" style="112" bestFit="1" customWidth="1"/>
    <col min="12034" max="12035" width="10.375" style="112" bestFit="1" customWidth="1"/>
    <col min="12036" max="12036" width="7" style="112" bestFit="1" customWidth="1"/>
    <col min="12037" max="12037" width="7.625" style="112" bestFit="1" customWidth="1"/>
    <col min="12038" max="12039" width="10.375" style="112" bestFit="1" customWidth="1"/>
    <col min="12040" max="12040" width="7" style="112" bestFit="1" customWidth="1"/>
    <col min="12041" max="12041" width="8.5" style="112" bestFit="1" customWidth="1"/>
    <col min="12042" max="12043" width="10.375" style="112" bestFit="1" customWidth="1"/>
    <col min="12044" max="12044" width="7" style="112" bestFit="1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5.375" style="112" bestFit="1" customWidth="1"/>
    <col min="12290" max="12291" width="10.375" style="112" bestFit="1" customWidth="1"/>
    <col min="12292" max="12292" width="7" style="112" bestFit="1" customWidth="1"/>
    <col min="12293" max="12293" width="7.625" style="112" bestFit="1" customWidth="1"/>
    <col min="12294" max="12295" width="10.375" style="112" bestFit="1" customWidth="1"/>
    <col min="12296" max="12296" width="7" style="112" bestFit="1" customWidth="1"/>
    <col min="12297" max="12297" width="8.5" style="112" bestFit="1" customWidth="1"/>
    <col min="12298" max="12299" width="10.375" style="112" bestFit="1" customWidth="1"/>
    <col min="12300" max="12300" width="7" style="112" bestFit="1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5.375" style="112" bestFit="1" customWidth="1"/>
    <col min="12546" max="12547" width="10.375" style="112" bestFit="1" customWidth="1"/>
    <col min="12548" max="12548" width="7" style="112" bestFit="1" customWidth="1"/>
    <col min="12549" max="12549" width="7.625" style="112" bestFit="1" customWidth="1"/>
    <col min="12550" max="12551" width="10.375" style="112" bestFit="1" customWidth="1"/>
    <col min="12552" max="12552" width="7" style="112" bestFit="1" customWidth="1"/>
    <col min="12553" max="12553" width="8.5" style="112" bestFit="1" customWidth="1"/>
    <col min="12554" max="12555" width="10.375" style="112" bestFit="1" customWidth="1"/>
    <col min="12556" max="12556" width="7" style="112" bestFit="1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5.375" style="112" bestFit="1" customWidth="1"/>
    <col min="12802" max="12803" width="10.375" style="112" bestFit="1" customWidth="1"/>
    <col min="12804" max="12804" width="7" style="112" bestFit="1" customWidth="1"/>
    <col min="12805" max="12805" width="7.625" style="112" bestFit="1" customWidth="1"/>
    <col min="12806" max="12807" width="10.375" style="112" bestFit="1" customWidth="1"/>
    <col min="12808" max="12808" width="7" style="112" bestFit="1" customWidth="1"/>
    <col min="12809" max="12809" width="8.5" style="112" bestFit="1" customWidth="1"/>
    <col min="12810" max="12811" width="10.375" style="112" bestFit="1" customWidth="1"/>
    <col min="12812" max="12812" width="7" style="112" bestFit="1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5.375" style="112" bestFit="1" customWidth="1"/>
    <col min="13058" max="13059" width="10.375" style="112" bestFit="1" customWidth="1"/>
    <col min="13060" max="13060" width="7" style="112" bestFit="1" customWidth="1"/>
    <col min="13061" max="13061" width="7.625" style="112" bestFit="1" customWidth="1"/>
    <col min="13062" max="13063" width="10.375" style="112" bestFit="1" customWidth="1"/>
    <col min="13064" max="13064" width="7" style="112" bestFit="1" customWidth="1"/>
    <col min="13065" max="13065" width="8.5" style="112" bestFit="1" customWidth="1"/>
    <col min="13066" max="13067" width="10.375" style="112" bestFit="1" customWidth="1"/>
    <col min="13068" max="13068" width="7" style="112" bestFit="1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5.375" style="112" bestFit="1" customWidth="1"/>
    <col min="13314" max="13315" width="10.375" style="112" bestFit="1" customWidth="1"/>
    <col min="13316" max="13316" width="7" style="112" bestFit="1" customWidth="1"/>
    <col min="13317" max="13317" width="7.625" style="112" bestFit="1" customWidth="1"/>
    <col min="13318" max="13319" width="10.375" style="112" bestFit="1" customWidth="1"/>
    <col min="13320" max="13320" width="7" style="112" bestFit="1" customWidth="1"/>
    <col min="13321" max="13321" width="8.5" style="112" bestFit="1" customWidth="1"/>
    <col min="13322" max="13323" width="10.375" style="112" bestFit="1" customWidth="1"/>
    <col min="13324" max="13324" width="7" style="112" bestFit="1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5.375" style="112" bestFit="1" customWidth="1"/>
    <col min="13570" max="13571" width="10.375" style="112" bestFit="1" customWidth="1"/>
    <col min="13572" max="13572" width="7" style="112" bestFit="1" customWidth="1"/>
    <col min="13573" max="13573" width="7.625" style="112" bestFit="1" customWidth="1"/>
    <col min="13574" max="13575" width="10.375" style="112" bestFit="1" customWidth="1"/>
    <col min="13576" max="13576" width="7" style="112" bestFit="1" customWidth="1"/>
    <col min="13577" max="13577" width="8.5" style="112" bestFit="1" customWidth="1"/>
    <col min="13578" max="13579" width="10.375" style="112" bestFit="1" customWidth="1"/>
    <col min="13580" max="13580" width="7" style="112" bestFit="1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5.375" style="112" bestFit="1" customWidth="1"/>
    <col min="13826" max="13827" width="10.375" style="112" bestFit="1" customWidth="1"/>
    <col min="13828" max="13828" width="7" style="112" bestFit="1" customWidth="1"/>
    <col min="13829" max="13829" width="7.625" style="112" bestFit="1" customWidth="1"/>
    <col min="13830" max="13831" width="10.375" style="112" bestFit="1" customWidth="1"/>
    <col min="13832" max="13832" width="7" style="112" bestFit="1" customWidth="1"/>
    <col min="13833" max="13833" width="8.5" style="112" bestFit="1" customWidth="1"/>
    <col min="13834" max="13835" width="10.375" style="112" bestFit="1" customWidth="1"/>
    <col min="13836" max="13836" width="7" style="112" bestFit="1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5.375" style="112" bestFit="1" customWidth="1"/>
    <col min="14082" max="14083" width="10.375" style="112" bestFit="1" customWidth="1"/>
    <col min="14084" max="14084" width="7" style="112" bestFit="1" customWidth="1"/>
    <col min="14085" max="14085" width="7.625" style="112" bestFit="1" customWidth="1"/>
    <col min="14086" max="14087" width="10.375" style="112" bestFit="1" customWidth="1"/>
    <col min="14088" max="14088" width="7" style="112" bestFit="1" customWidth="1"/>
    <col min="14089" max="14089" width="8.5" style="112" bestFit="1" customWidth="1"/>
    <col min="14090" max="14091" width="10.375" style="112" bestFit="1" customWidth="1"/>
    <col min="14092" max="14092" width="7" style="112" bestFit="1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5.375" style="112" bestFit="1" customWidth="1"/>
    <col min="14338" max="14339" width="10.375" style="112" bestFit="1" customWidth="1"/>
    <col min="14340" max="14340" width="7" style="112" bestFit="1" customWidth="1"/>
    <col min="14341" max="14341" width="7.625" style="112" bestFit="1" customWidth="1"/>
    <col min="14342" max="14343" width="10.375" style="112" bestFit="1" customWidth="1"/>
    <col min="14344" max="14344" width="7" style="112" bestFit="1" customWidth="1"/>
    <col min="14345" max="14345" width="8.5" style="112" bestFit="1" customWidth="1"/>
    <col min="14346" max="14347" width="10.375" style="112" bestFit="1" customWidth="1"/>
    <col min="14348" max="14348" width="7" style="112" bestFit="1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5.375" style="112" bestFit="1" customWidth="1"/>
    <col min="14594" max="14595" width="10.375" style="112" bestFit="1" customWidth="1"/>
    <col min="14596" max="14596" width="7" style="112" bestFit="1" customWidth="1"/>
    <col min="14597" max="14597" width="7.625" style="112" bestFit="1" customWidth="1"/>
    <col min="14598" max="14599" width="10.375" style="112" bestFit="1" customWidth="1"/>
    <col min="14600" max="14600" width="7" style="112" bestFit="1" customWidth="1"/>
    <col min="14601" max="14601" width="8.5" style="112" bestFit="1" customWidth="1"/>
    <col min="14602" max="14603" width="10.375" style="112" bestFit="1" customWidth="1"/>
    <col min="14604" max="14604" width="7" style="112" bestFit="1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5.375" style="112" bestFit="1" customWidth="1"/>
    <col min="14850" max="14851" width="10.375" style="112" bestFit="1" customWidth="1"/>
    <col min="14852" max="14852" width="7" style="112" bestFit="1" customWidth="1"/>
    <col min="14853" max="14853" width="7.625" style="112" bestFit="1" customWidth="1"/>
    <col min="14854" max="14855" width="10.375" style="112" bestFit="1" customWidth="1"/>
    <col min="14856" max="14856" width="7" style="112" bestFit="1" customWidth="1"/>
    <col min="14857" max="14857" width="8.5" style="112" bestFit="1" customWidth="1"/>
    <col min="14858" max="14859" width="10.375" style="112" bestFit="1" customWidth="1"/>
    <col min="14860" max="14860" width="7" style="112" bestFit="1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5.375" style="112" bestFit="1" customWidth="1"/>
    <col min="15106" max="15107" width="10.375" style="112" bestFit="1" customWidth="1"/>
    <col min="15108" max="15108" width="7" style="112" bestFit="1" customWidth="1"/>
    <col min="15109" max="15109" width="7.625" style="112" bestFit="1" customWidth="1"/>
    <col min="15110" max="15111" width="10.375" style="112" bestFit="1" customWidth="1"/>
    <col min="15112" max="15112" width="7" style="112" bestFit="1" customWidth="1"/>
    <col min="15113" max="15113" width="8.5" style="112" bestFit="1" customWidth="1"/>
    <col min="15114" max="15115" width="10.375" style="112" bestFit="1" customWidth="1"/>
    <col min="15116" max="15116" width="7" style="112" bestFit="1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5.375" style="112" bestFit="1" customWidth="1"/>
    <col min="15362" max="15363" width="10.375" style="112" bestFit="1" customWidth="1"/>
    <col min="15364" max="15364" width="7" style="112" bestFit="1" customWidth="1"/>
    <col min="15365" max="15365" width="7.625" style="112" bestFit="1" customWidth="1"/>
    <col min="15366" max="15367" width="10.375" style="112" bestFit="1" customWidth="1"/>
    <col min="15368" max="15368" width="7" style="112" bestFit="1" customWidth="1"/>
    <col min="15369" max="15369" width="8.5" style="112" bestFit="1" customWidth="1"/>
    <col min="15370" max="15371" width="10.375" style="112" bestFit="1" customWidth="1"/>
    <col min="15372" max="15372" width="7" style="112" bestFit="1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5.375" style="112" bestFit="1" customWidth="1"/>
    <col min="15618" max="15619" width="10.375" style="112" bestFit="1" customWidth="1"/>
    <col min="15620" max="15620" width="7" style="112" bestFit="1" customWidth="1"/>
    <col min="15621" max="15621" width="7.625" style="112" bestFit="1" customWidth="1"/>
    <col min="15622" max="15623" width="10.375" style="112" bestFit="1" customWidth="1"/>
    <col min="15624" max="15624" width="7" style="112" bestFit="1" customWidth="1"/>
    <col min="15625" max="15625" width="8.5" style="112" bestFit="1" customWidth="1"/>
    <col min="15626" max="15627" width="10.375" style="112" bestFit="1" customWidth="1"/>
    <col min="15628" max="15628" width="7" style="112" bestFit="1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5.375" style="112" bestFit="1" customWidth="1"/>
    <col min="15874" max="15875" width="10.375" style="112" bestFit="1" customWidth="1"/>
    <col min="15876" max="15876" width="7" style="112" bestFit="1" customWidth="1"/>
    <col min="15877" max="15877" width="7.625" style="112" bestFit="1" customWidth="1"/>
    <col min="15878" max="15879" width="10.375" style="112" bestFit="1" customWidth="1"/>
    <col min="15880" max="15880" width="7" style="112" bestFit="1" customWidth="1"/>
    <col min="15881" max="15881" width="8.5" style="112" bestFit="1" customWidth="1"/>
    <col min="15882" max="15883" width="10.375" style="112" bestFit="1" customWidth="1"/>
    <col min="15884" max="15884" width="7" style="112" bestFit="1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5.375" style="112" bestFit="1" customWidth="1"/>
    <col min="16130" max="16131" width="10.375" style="112" bestFit="1" customWidth="1"/>
    <col min="16132" max="16132" width="7" style="112" bestFit="1" customWidth="1"/>
    <col min="16133" max="16133" width="7.625" style="112" bestFit="1" customWidth="1"/>
    <col min="16134" max="16135" width="10.375" style="112" bestFit="1" customWidth="1"/>
    <col min="16136" max="16136" width="7" style="112" bestFit="1" customWidth="1"/>
    <col min="16137" max="16137" width="8.5" style="112" bestFit="1" customWidth="1"/>
    <col min="16138" max="16139" width="10.375" style="112" bestFit="1" customWidth="1"/>
    <col min="16140" max="16140" width="7" style="112" bestFit="1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６月(上中旬)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110</v>
      </c>
      <c r="C4" s="144" t="s">
        <v>174</v>
      </c>
      <c r="D4" s="147" t="s">
        <v>61</v>
      </c>
      <c r="E4" s="147"/>
      <c r="F4" s="140" t="str">
        <f>+B4</f>
        <v>(01'6/1～20)</v>
      </c>
      <c r="G4" s="140" t="str">
        <f>+C4</f>
        <v>(00'6/1～20)</v>
      </c>
      <c r="H4" s="147" t="s">
        <v>61</v>
      </c>
      <c r="I4" s="147"/>
      <c r="J4" s="140" t="str">
        <f>+B4</f>
        <v>(01'6/1～20)</v>
      </c>
      <c r="K4" s="140" t="str">
        <f>+C4</f>
        <v>(00'6/1～20)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135</v>
      </c>
      <c r="B6" s="27">
        <f>+B7+B16+B39</f>
        <v>206168</v>
      </c>
      <c r="C6" s="27">
        <f>+C7+C16+C39</f>
        <v>197493</v>
      </c>
      <c r="D6" s="14">
        <f t="shared" ref="D6:D46" si="0">+B6/C6</f>
        <v>1.0439256074898857</v>
      </c>
      <c r="E6" s="116">
        <f t="shared" ref="E6:E46" si="1">+B6-C6</f>
        <v>8675</v>
      </c>
      <c r="F6" s="27">
        <f>+F7+F16+F39</f>
        <v>339847</v>
      </c>
      <c r="G6" s="27">
        <f>+G7+G16+G39</f>
        <v>314613</v>
      </c>
      <c r="H6" s="14">
        <f t="shared" ref="H6:H46" si="2">+F6/G6</f>
        <v>1.0802064758926047</v>
      </c>
      <c r="I6" s="116">
        <f t="shared" ref="I6:I46" si="3">+F6-G6</f>
        <v>25234</v>
      </c>
      <c r="J6" s="14">
        <f t="shared" ref="J6:K46" si="4">+B6/F6</f>
        <v>0.60664946284651622</v>
      </c>
      <c r="K6" s="14">
        <f t="shared" si="4"/>
        <v>0.62773311973758239</v>
      </c>
      <c r="L6" s="23">
        <f t="shared" ref="L6:L46" si="5">+J6-K6</f>
        <v>-2.1083656891066171E-2</v>
      </c>
    </row>
    <row r="7" spans="1:12" s="117" customFormat="1" x14ac:dyDescent="0.4">
      <c r="A7" s="115" t="s">
        <v>134</v>
      </c>
      <c r="B7" s="27">
        <f>SUM(B8:B15)</f>
        <v>71686</v>
      </c>
      <c r="C7" s="27">
        <f>SUM(C8:C15)</f>
        <v>79800</v>
      </c>
      <c r="D7" s="14">
        <f t="shared" si="0"/>
        <v>0.89832080200501252</v>
      </c>
      <c r="E7" s="116">
        <f t="shared" si="1"/>
        <v>-8114</v>
      </c>
      <c r="F7" s="27">
        <f>SUM(F8:F15)</f>
        <v>118783</v>
      </c>
      <c r="G7" s="27">
        <f>SUM(G8:G15)</f>
        <v>113501</v>
      </c>
      <c r="H7" s="14">
        <f t="shared" si="2"/>
        <v>1.0465370349159919</v>
      </c>
      <c r="I7" s="116">
        <f t="shared" si="3"/>
        <v>5282</v>
      </c>
      <c r="J7" s="14">
        <f t="shared" si="4"/>
        <v>0.60350386839867654</v>
      </c>
      <c r="K7" s="14">
        <f t="shared" si="4"/>
        <v>0.70307750592505791</v>
      </c>
      <c r="L7" s="23">
        <f t="shared" si="5"/>
        <v>-9.9573637526381376E-2</v>
      </c>
    </row>
    <row r="8" spans="1:12" x14ac:dyDescent="0.4">
      <c r="A8" s="120" t="s">
        <v>57</v>
      </c>
      <c r="B8" s="34">
        <v>37429</v>
      </c>
      <c r="C8" s="34">
        <v>43400</v>
      </c>
      <c r="D8" s="18">
        <f t="shared" si="0"/>
        <v>0.86241935483870968</v>
      </c>
      <c r="E8" s="121">
        <f t="shared" si="1"/>
        <v>-5971</v>
      </c>
      <c r="F8" s="34">
        <v>66893</v>
      </c>
      <c r="G8" s="34">
        <v>60271</v>
      </c>
      <c r="H8" s="18">
        <f t="shared" si="2"/>
        <v>1.1098704186092814</v>
      </c>
      <c r="I8" s="121">
        <f t="shared" si="3"/>
        <v>6622</v>
      </c>
      <c r="J8" s="18">
        <f t="shared" si="4"/>
        <v>0.55953537739374826</v>
      </c>
      <c r="K8" s="18">
        <f t="shared" si="4"/>
        <v>0.72008096762953988</v>
      </c>
      <c r="L8" s="17">
        <f t="shared" si="5"/>
        <v>-0.16054559023579162</v>
      </c>
    </row>
    <row r="9" spans="1:12" x14ac:dyDescent="0.4">
      <c r="A9" s="122" t="s">
        <v>58</v>
      </c>
      <c r="B9" s="32">
        <v>9498</v>
      </c>
      <c r="C9" s="32">
        <v>7881</v>
      </c>
      <c r="D9" s="19">
        <f t="shared" si="0"/>
        <v>1.2051770079939095</v>
      </c>
      <c r="E9" s="123">
        <f t="shared" si="1"/>
        <v>1617</v>
      </c>
      <c r="F9" s="32">
        <v>11360</v>
      </c>
      <c r="G9" s="32">
        <v>9400</v>
      </c>
      <c r="H9" s="19">
        <f t="shared" si="2"/>
        <v>1.2085106382978723</v>
      </c>
      <c r="I9" s="123">
        <f t="shared" si="3"/>
        <v>1960</v>
      </c>
      <c r="J9" s="19">
        <f t="shared" si="4"/>
        <v>0.83609154929577467</v>
      </c>
      <c r="K9" s="19">
        <f t="shared" si="4"/>
        <v>0.83840425531914897</v>
      </c>
      <c r="L9" s="22">
        <f t="shared" si="5"/>
        <v>-2.3127060233743002E-3</v>
      </c>
    </row>
    <row r="10" spans="1:12" x14ac:dyDescent="0.4">
      <c r="A10" s="122" t="s">
        <v>68</v>
      </c>
      <c r="B10" s="32">
        <v>7357</v>
      </c>
      <c r="C10" s="32">
        <v>7692</v>
      </c>
      <c r="D10" s="19">
        <f t="shared" si="0"/>
        <v>0.95644825793031718</v>
      </c>
      <c r="E10" s="123">
        <f t="shared" si="1"/>
        <v>-335</v>
      </c>
      <c r="F10" s="32">
        <v>10800</v>
      </c>
      <c r="G10" s="32">
        <v>10800</v>
      </c>
      <c r="H10" s="19">
        <f t="shared" si="2"/>
        <v>1</v>
      </c>
      <c r="I10" s="123">
        <f t="shared" si="3"/>
        <v>0</v>
      </c>
      <c r="J10" s="19">
        <f t="shared" si="4"/>
        <v>0.68120370370370376</v>
      </c>
      <c r="K10" s="19">
        <f t="shared" si="4"/>
        <v>0.7122222222222222</v>
      </c>
      <c r="L10" s="22">
        <f t="shared" si="5"/>
        <v>-3.1018518518518445E-2</v>
      </c>
    </row>
    <row r="11" spans="1:12" x14ac:dyDescent="0.4">
      <c r="A11" s="122" t="s">
        <v>55</v>
      </c>
      <c r="B11" s="32">
        <v>9245</v>
      </c>
      <c r="C11" s="32">
        <v>11629</v>
      </c>
      <c r="D11" s="19">
        <f t="shared" si="0"/>
        <v>0.79499527044457818</v>
      </c>
      <c r="E11" s="123">
        <f t="shared" si="1"/>
        <v>-2384</v>
      </c>
      <c r="F11" s="32">
        <v>15930</v>
      </c>
      <c r="G11" s="32">
        <v>17880</v>
      </c>
      <c r="H11" s="19">
        <f t="shared" si="2"/>
        <v>0.89093959731543626</v>
      </c>
      <c r="I11" s="123">
        <f t="shared" si="3"/>
        <v>-1950</v>
      </c>
      <c r="J11" s="19">
        <f t="shared" si="4"/>
        <v>0.58035153797865657</v>
      </c>
      <c r="K11" s="19">
        <f t="shared" si="4"/>
        <v>0.65039149888143177</v>
      </c>
      <c r="L11" s="22">
        <f t="shared" si="5"/>
        <v>-7.00399609027752E-2</v>
      </c>
    </row>
    <row r="12" spans="1:12" x14ac:dyDescent="0.4">
      <c r="A12" s="122" t="s">
        <v>92</v>
      </c>
      <c r="B12" s="32">
        <v>0</v>
      </c>
      <c r="C12" s="32">
        <v>0</v>
      </c>
      <c r="D12" s="19" t="e">
        <f t="shared" si="0"/>
        <v>#DIV/0!</v>
      </c>
      <c r="E12" s="123">
        <f t="shared" si="1"/>
        <v>0</v>
      </c>
      <c r="F12" s="32">
        <v>0</v>
      </c>
      <c r="G12" s="32">
        <v>0</v>
      </c>
      <c r="H12" s="19" t="e">
        <f t="shared" si="2"/>
        <v>#DIV/0!</v>
      </c>
      <c r="I12" s="123">
        <f t="shared" si="3"/>
        <v>0</v>
      </c>
      <c r="J12" s="19" t="e">
        <f t="shared" si="4"/>
        <v>#DIV/0!</v>
      </c>
      <c r="K12" s="19" t="e">
        <f t="shared" si="4"/>
        <v>#DIV/0!</v>
      </c>
      <c r="L12" s="22" t="e">
        <f t="shared" si="5"/>
        <v>#DIV/0!</v>
      </c>
    </row>
    <row r="13" spans="1:12" x14ac:dyDescent="0.4">
      <c r="A13" s="122" t="s">
        <v>56</v>
      </c>
      <c r="B13" s="32">
        <v>8157</v>
      </c>
      <c r="C13" s="32">
        <v>8250</v>
      </c>
      <c r="D13" s="19">
        <f t="shared" si="0"/>
        <v>0.98872727272727268</v>
      </c>
      <c r="E13" s="123">
        <f t="shared" si="1"/>
        <v>-93</v>
      </c>
      <c r="F13" s="32">
        <v>13800</v>
      </c>
      <c r="G13" s="32">
        <v>13800</v>
      </c>
      <c r="H13" s="19">
        <f t="shared" si="2"/>
        <v>1</v>
      </c>
      <c r="I13" s="123">
        <f t="shared" si="3"/>
        <v>0</v>
      </c>
      <c r="J13" s="19">
        <f t="shared" si="4"/>
        <v>0.59108695652173915</v>
      </c>
      <c r="K13" s="19">
        <f t="shared" si="4"/>
        <v>0.59782608695652173</v>
      </c>
      <c r="L13" s="22">
        <f t="shared" si="5"/>
        <v>-6.7391304347825809E-3</v>
      </c>
    </row>
    <row r="14" spans="1:12" x14ac:dyDescent="0.4">
      <c r="A14" s="122" t="s">
        <v>93</v>
      </c>
      <c r="B14" s="32">
        <v>0</v>
      </c>
      <c r="C14" s="32">
        <v>948</v>
      </c>
      <c r="D14" s="19">
        <f t="shared" si="0"/>
        <v>0</v>
      </c>
      <c r="E14" s="123">
        <f t="shared" si="1"/>
        <v>-948</v>
      </c>
      <c r="F14" s="32">
        <v>0</v>
      </c>
      <c r="G14" s="32">
        <v>1350</v>
      </c>
      <c r="H14" s="19">
        <f t="shared" si="2"/>
        <v>0</v>
      </c>
      <c r="I14" s="123">
        <f t="shared" si="3"/>
        <v>-1350</v>
      </c>
      <c r="J14" s="19" t="e">
        <f t="shared" si="4"/>
        <v>#DIV/0!</v>
      </c>
      <c r="K14" s="19">
        <f t="shared" si="4"/>
        <v>0.70222222222222219</v>
      </c>
      <c r="L14" s="22" t="e">
        <f t="shared" si="5"/>
        <v>#DIV/0!</v>
      </c>
    </row>
    <row r="15" spans="1:12" x14ac:dyDescent="0.4">
      <c r="A15" s="122" t="s">
        <v>150</v>
      </c>
      <c r="B15" s="32">
        <v>0</v>
      </c>
      <c r="C15" s="32">
        <v>0</v>
      </c>
      <c r="D15" s="19" t="e">
        <f t="shared" si="0"/>
        <v>#DIV/0!</v>
      </c>
      <c r="E15" s="123">
        <f t="shared" si="1"/>
        <v>0</v>
      </c>
      <c r="F15" s="32">
        <v>0</v>
      </c>
      <c r="G15" s="32">
        <v>0</v>
      </c>
      <c r="H15" s="19" t="e">
        <f t="shared" si="2"/>
        <v>#DIV/0!</v>
      </c>
      <c r="I15" s="123">
        <f t="shared" si="3"/>
        <v>0</v>
      </c>
      <c r="J15" s="19" t="e">
        <f t="shared" si="4"/>
        <v>#DIV/0!</v>
      </c>
      <c r="K15" s="19" t="e">
        <f t="shared" si="4"/>
        <v>#DIV/0!</v>
      </c>
      <c r="L15" s="22" t="e">
        <f t="shared" si="5"/>
        <v>#DIV/0!</v>
      </c>
    </row>
    <row r="16" spans="1:12" s="117" customFormat="1" x14ac:dyDescent="0.4">
      <c r="A16" s="115" t="s">
        <v>73</v>
      </c>
      <c r="B16" s="27">
        <f>+B17+B28</f>
        <v>110803</v>
      </c>
      <c r="C16" s="27">
        <f>+C17+C28</f>
        <v>100452</v>
      </c>
      <c r="D16" s="14">
        <f t="shared" si="0"/>
        <v>1.1030442400350415</v>
      </c>
      <c r="E16" s="116">
        <f t="shared" si="1"/>
        <v>10351</v>
      </c>
      <c r="F16" s="27">
        <f>+F17+F28</f>
        <v>185205</v>
      </c>
      <c r="G16" s="27">
        <f>+G17+G28</f>
        <v>170724</v>
      </c>
      <c r="H16" s="14">
        <f t="shared" si="2"/>
        <v>1.084821114781753</v>
      </c>
      <c r="I16" s="116">
        <f t="shared" si="3"/>
        <v>14481</v>
      </c>
      <c r="J16" s="14">
        <f t="shared" si="4"/>
        <v>0.59827218487621825</v>
      </c>
      <c r="K16" s="14">
        <f t="shared" si="4"/>
        <v>0.58838827581359388</v>
      </c>
      <c r="L16" s="23">
        <f t="shared" si="5"/>
        <v>9.8839090626243742E-3</v>
      </c>
    </row>
    <row r="17" spans="1:12" x14ac:dyDescent="0.4">
      <c r="A17" s="129" t="s">
        <v>72</v>
      </c>
      <c r="B17" s="29">
        <f>SUM(B18:B27)</f>
        <v>93937</v>
      </c>
      <c r="C17" s="29">
        <f>SUM(C18:C27)</f>
        <v>83486</v>
      </c>
      <c r="D17" s="18">
        <f t="shared" si="0"/>
        <v>1.1251826653570658</v>
      </c>
      <c r="E17" s="121">
        <f t="shared" si="1"/>
        <v>10451</v>
      </c>
      <c r="F17" s="29">
        <f>SUM(F18:F27)</f>
        <v>156230</v>
      </c>
      <c r="G17" s="29">
        <f>SUM(G18:G27)</f>
        <v>141490</v>
      </c>
      <c r="H17" s="18">
        <f t="shared" si="2"/>
        <v>1.1041769736377129</v>
      </c>
      <c r="I17" s="121">
        <f t="shared" si="3"/>
        <v>14740</v>
      </c>
      <c r="J17" s="18">
        <f t="shared" si="4"/>
        <v>0.60127376304166935</v>
      </c>
      <c r="K17" s="18">
        <f t="shared" si="4"/>
        <v>0.59004876669729311</v>
      </c>
      <c r="L17" s="17">
        <f t="shared" si="5"/>
        <v>1.1224996344376237E-2</v>
      </c>
    </row>
    <row r="18" spans="1:12" x14ac:dyDescent="0.4">
      <c r="A18" s="122" t="s">
        <v>57</v>
      </c>
      <c r="B18" s="32">
        <v>38485</v>
      </c>
      <c r="C18" s="32">
        <v>34310</v>
      </c>
      <c r="D18" s="19">
        <f t="shared" si="0"/>
        <v>1.1216846400466336</v>
      </c>
      <c r="E18" s="123">
        <f t="shared" si="1"/>
        <v>4175</v>
      </c>
      <c r="F18" s="32">
        <v>65866</v>
      </c>
      <c r="G18" s="32">
        <v>53220</v>
      </c>
      <c r="H18" s="19">
        <f t="shared" si="2"/>
        <v>1.2376174370537392</v>
      </c>
      <c r="I18" s="123">
        <f t="shared" si="3"/>
        <v>12646</v>
      </c>
      <c r="J18" s="19">
        <f t="shared" si="4"/>
        <v>0.58429235113715727</v>
      </c>
      <c r="K18" s="19">
        <f t="shared" si="4"/>
        <v>0.64468245020668924</v>
      </c>
      <c r="L18" s="22">
        <f t="shared" si="5"/>
        <v>-6.0390099069531966E-2</v>
      </c>
    </row>
    <row r="19" spans="1:12" x14ac:dyDescent="0.4">
      <c r="A19" s="122" t="s">
        <v>133</v>
      </c>
      <c r="B19" s="32">
        <v>8031</v>
      </c>
      <c r="C19" s="32">
        <v>5712</v>
      </c>
      <c r="D19" s="19">
        <f t="shared" si="0"/>
        <v>1.4059873949579831</v>
      </c>
      <c r="E19" s="123">
        <f t="shared" si="1"/>
        <v>2319</v>
      </c>
      <c r="F19" s="32">
        <v>10720</v>
      </c>
      <c r="G19" s="32">
        <v>10288</v>
      </c>
      <c r="H19" s="19">
        <f t="shared" si="2"/>
        <v>1.04199066874028</v>
      </c>
      <c r="I19" s="123">
        <f t="shared" si="3"/>
        <v>432</v>
      </c>
      <c r="J19" s="19">
        <f t="shared" si="4"/>
        <v>0.74916044776119406</v>
      </c>
      <c r="K19" s="19">
        <f t="shared" si="4"/>
        <v>0.55520995334370138</v>
      </c>
      <c r="L19" s="22">
        <f t="shared" si="5"/>
        <v>0.19395049441749268</v>
      </c>
    </row>
    <row r="20" spans="1:12" x14ac:dyDescent="0.4">
      <c r="A20" s="122" t="s">
        <v>132</v>
      </c>
      <c r="B20" s="32">
        <v>13812</v>
      </c>
      <c r="C20" s="32">
        <v>11399</v>
      </c>
      <c r="D20" s="19">
        <f t="shared" si="0"/>
        <v>1.2116852355469778</v>
      </c>
      <c r="E20" s="123">
        <f t="shared" si="1"/>
        <v>2413</v>
      </c>
      <c r="F20" s="32">
        <v>18123</v>
      </c>
      <c r="G20" s="32">
        <v>17564</v>
      </c>
      <c r="H20" s="19">
        <f t="shared" si="2"/>
        <v>1.0318264632202232</v>
      </c>
      <c r="I20" s="123">
        <f t="shared" si="3"/>
        <v>559</v>
      </c>
      <c r="J20" s="19">
        <f t="shared" si="4"/>
        <v>0.76212547591458368</v>
      </c>
      <c r="K20" s="19">
        <f t="shared" si="4"/>
        <v>0.64899795035299479</v>
      </c>
      <c r="L20" s="22">
        <f t="shared" si="5"/>
        <v>0.11312752556158889</v>
      </c>
    </row>
    <row r="21" spans="1:12" x14ac:dyDescent="0.4">
      <c r="A21" s="122" t="s">
        <v>55</v>
      </c>
      <c r="B21" s="32">
        <v>15836</v>
      </c>
      <c r="C21" s="32">
        <v>15221</v>
      </c>
      <c r="D21" s="19">
        <f t="shared" si="0"/>
        <v>1.0404047040273308</v>
      </c>
      <c r="E21" s="123">
        <f t="shared" si="1"/>
        <v>615</v>
      </c>
      <c r="F21" s="32">
        <v>28735</v>
      </c>
      <c r="G21" s="32">
        <v>28800</v>
      </c>
      <c r="H21" s="19">
        <f t="shared" si="2"/>
        <v>0.99774305555555554</v>
      </c>
      <c r="I21" s="123">
        <f t="shared" si="3"/>
        <v>-65</v>
      </c>
      <c r="J21" s="19">
        <f t="shared" si="4"/>
        <v>0.5511049243083348</v>
      </c>
      <c r="K21" s="19">
        <f t="shared" si="4"/>
        <v>0.52850694444444446</v>
      </c>
      <c r="L21" s="22">
        <f t="shared" si="5"/>
        <v>2.2597979863890338E-2</v>
      </c>
    </row>
    <row r="22" spans="1:12" x14ac:dyDescent="0.4">
      <c r="A22" s="122" t="s">
        <v>92</v>
      </c>
      <c r="B22" s="32">
        <v>0</v>
      </c>
      <c r="C22" s="32">
        <v>0</v>
      </c>
      <c r="D22" s="19" t="e">
        <f t="shared" si="0"/>
        <v>#DIV/0!</v>
      </c>
      <c r="E22" s="123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123">
        <f t="shared" si="3"/>
        <v>0</v>
      </c>
      <c r="J22" s="19" t="e">
        <f t="shared" si="4"/>
        <v>#DIV/0!</v>
      </c>
      <c r="K22" s="19" t="e">
        <f t="shared" si="4"/>
        <v>#DIV/0!</v>
      </c>
      <c r="L22" s="22" t="e">
        <f t="shared" si="5"/>
        <v>#DIV/0!</v>
      </c>
    </row>
    <row r="23" spans="1:12" x14ac:dyDescent="0.4">
      <c r="A23" s="122" t="s">
        <v>56</v>
      </c>
      <c r="B23" s="32">
        <v>7796</v>
      </c>
      <c r="C23" s="32">
        <v>7310</v>
      </c>
      <c r="D23" s="19">
        <f t="shared" si="0"/>
        <v>1.0664842681258551</v>
      </c>
      <c r="E23" s="123">
        <f t="shared" si="1"/>
        <v>486</v>
      </c>
      <c r="F23" s="32">
        <v>14060</v>
      </c>
      <c r="G23" s="32">
        <v>13971</v>
      </c>
      <c r="H23" s="19">
        <f t="shared" si="2"/>
        <v>1.0063703385584424</v>
      </c>
      <c r="I23" s="123">
        <f t="shared" si="3"/>
        <v>89</v>
      </c>
      <c r="J23" s="19">
        <f t="shared" si="4"/>
        <v>0.55448079658605975</v>
      </c>
      <c r="K23" s="19">
        <f t="shared" si="4"/>
        <v>0.52322668384510773</v>
      </c>
      <c r="L23" s="22">
        <f t="shared" si="5"/>
        <v>3.1254112740952023E-2</v>
      </c>
    </row>
    <row r="24" spans="1:12" x14ac:dyDescent="0.4">
      <c r="A24" s="122" t="s">
        <v>54</v>
      </c>
      <c r="B24" s="32">
        <v>2797</v>
      </c>
      <c r="C24" s="32">
        <v>2442</v>
      </c>
      <c r="D24" s="19">
        <f t="shared" si="0"/>
        <v>1.1453726453726454</v>
      </c>
      <c r="E24" s="123">
        <f t="shared" si="1"/>
        <v>355</v>
      </c>
      <c r="F24" s="32">
        <v>5758</v>
      </c>
      <c r="G24" s="32">
        <v>4679</v>
      </c>
      <c r="H24" s="19">
        <f t="shared" si="2"/>
        <v>1.2306048300918999</v>
      </c>
      <c r="I24" s="123">
        <f t="shared" si="3"/>
        <v>1079</v>
      </c>
      <c r="J24" s="19">
        <f t="shared" si="4"/>
        <v>0.48575894407780479</v>
      </c>
      <c r="K24" s="19">
        <f t="shared" si="4"/>
        <v>0.52190639025432783</v>
      </c>
      <c r="L24" s="22">
        <f t="shared" si="5"/>
        <v>-3.6147446176523046E-2</v>
      </c>
    </row>
    <row r="25" spans="1:12" x14ac:dyDescent="0.4">
      <c r="A25" s="122" t="s">
        <v>91</v>
      </c>
      <c r="B25" s="32">
        <v>0</v>
      </c>
      <c r="C25" s="32">
        <v>0</v>
      </c>
      <c r="D25" s="19" t="e">
        <f t="shared" si="0"/>
        <v>#DIV/0!</v>
      </c>
      <c r="E25" s="123">
        <f t="shared" si="1"/>
        <v>0</v>
      </c>
      <c r="F25" s="32">
        <v>0</v>
      </c>
      <c r="G25" s="32">
        <v>0</v>
      </c>
      <c r="H25" s="19" t="e">
        <f t="shared" si="2"/>
        <v>#DIV/0!</v>
      </c>
      <c r="I25" s="123">
        <f t="shared" si="3"/>
        <v>0</v>
      </c>
      <c r="J25" s="19" t="e">
        <f t="shared" si="4"/>
        <v>#DIV/0!</v>
      </c>
      <c r="K25" s="19" t="e">
        <f t="shared" si="4"/>
        <v>#DIV/0!</v>
      </c>
      <c r="L25" s="22" t="e">
        <f t="shared" si="5"/>
        <v>#DIV/0!</v>
      </c>
    </row>
    <row r="26" spans="1:12" x14ac:dyDescent="0.4">
      <c r="A26" s="122" t="s">
        <v>53</v>
      </c>
      <c r="B26" s="32">
        <v>4414</v>
      </c>
      <c r="C26" s="32">
        <v>4115</v>
      </c>
      <c r="D26" s="19">
        <f t="shared" si="0"/>
        <v>1.0726609963547995</v>
      </c>
      <c r="E26" s="123">
        <f t="shared" si="1"/>
        <v>299</v>
      </c>
      <c r="F26" s="32">
        <v>7208</v>
      </c>
      <c r="G26" s="32">
        <v>7208</v>
      </c>
      <c r="H26" s="19">
        <f t="shared" si="2"/>
        <v>1</v>
      </c>
      <c r="I26" s="123">
        <f t="shared" si="3"/>
        <v>0</v>
      </c>
      <c r="J26" s="19">
        <f t="shared" si="4"/>
        <v>0.61237513873473914</v>
      </c>
      <c r="K26" s="19">
        <f t="shared" si="4"/>
        <v>0.57089345172031081</v>
      </c>
      <c r="L26" s="22">
        <f t="shared" si="5"/>
        <v>4.1481687014428337E-2</v>
      </c>
    </row>
    <row r="27" spans="1:12" x14ac:dyDescent="0.4">
      <c r="A27" s="126" t="s">
        <v>52</v>
      </c>
      <c r="B27" s="33">
        <v>2766</v>
      </c>
      <c r="C27" s="33">
        <v>2977</v>
      </c>
      <c r="D27" s="16">
        <f t="shared" si="0"/>
        <v>0.9291232784682566</v>
      </c>
      <c r="E27" s="125">
        <f t="shared" si="1"/>
        <v>-211</v>
      </c>
      <c r="F27" s="33">
        <v>5760</v>
      </c>
      <c r="G27" s="33">
        <v>5760</v>
      </c>
      <c r="H27" s="16">
        <f t="shared" si="2"/>
        <v>1</v>
      </c>
      <c r="I27" s="125">
        <f t="shared" si="3"/>
        <v>0</v>
      </c>
      <c r="J27" s="16">
        <f t="shared" si="4"/>
        <v>0.48020833333333335</v>
      </c>
      <c r="K27" s="16">
        <f t="shared" si="4"/>
        <v>0.51684027777777775</v>
      </c>
      <c r="L27" s="15">
        <f t="shared" si="5"/>
        <v>-3.6631944444444398E-2</v>
      </c>
    </row>
    <row r="28" spans="1:12" x14ac:dyDescent="0.4">
      <c r="A28" s="113" t="s">
        <v>71</v>
      </c>
      <c r="B28" s="30">
        <f>SUM(B29:B38)</f>
        <v>16866</v>
      </c>
      <c r="C28" s="30">
        <f>SUM(C29:C38)</f>
        <v>16966</v>
      </c>
      <c r="D28" s="21">
        <f t="shared" si="0"/>
        <v>0.99410585877637625</v>
      </c>
      <c r="E28" s="124">
        <f t="shared" si="1"/>
        <v>-100</v>
      </c>
      <c r="F28" s="30">
        <f>SUM(F29:F38)</f>
        <v>28975</v>
      </c>
      <c r="G28" s="30">
        <f>SUM(G29:G38)</f>
        <v>29234</v>
      </c>
      <c r="H28" s="21">
        <f t="shared" si="2"/>
        <v>0.99114045289731134</v>
      </c>
      <c r="I28" s="124">
        <f t="shared" si="3"/>
        <v>-259</v>
      </c>
      <c r="J28" s="21">
        <f t="shared" si="4"/>
        <v>0.58208800690250218</v>
      </c>
      <c r="K28" s="21">
        <f t="shared" si="4"/>
        <v>0.58035164534446193</v>
      </c>
      <c r="L28" s="20">
        <f t="shared" si="5"/>
        <v>1.7363615580402447E-3</v>
      </c>
    </row>
    <row r="29" spans="1:12" x14ac:dyDescent="0.4">
      <c r="A29" s="120" t="s">
        <v>55</v>
      </c>
      <c r="B29" s="34">
        <v>1996</v>
      </c>
      <c r="C29" s="34">
        <v>1862</v>
      </c>
      <c r="D29" s="18">
        <f t="shared" si="0"/>
        <v>1.0719656283566057</v>
      </c>
      <c r="E29" s="121">
        <f t="shared" si="1"/>
        <v>134</v>
      </c>
      <c r="F29" s="34">
        <v>2653</v>
      </c>
      <c r="G29" s="34">
        <v>2520</v>
      </c>
      <c r="H29" s="18">
        <f t="shared" si="2"/>
        <v>1.0527777777777778</v>
      </c>
      <c r="I29" s="121">
        <f t="shared" si="3"/>
        <v>133</v>
      </c>
      <c r="J29" s="18">
        <f t="shared" si="4"/>
        <v>0.75235582359592912</v>
      </c>
      <c r="K29" s="18">
        <f t="shared" si="4"/>
        <v>0.73888888888888893</v>
      </c>
      <c r="L29" s="17">
        <f t="shared" si="5"/>
        <v>1.346693470704019E-2</v>
      </c>
    </row>
    <row r="30" spans="1:12" x14ac:dyDescent="0.4">
      <c r="A30" s="122" t="s">
        <v>67</v>
      </c>
      <c r="B30" s="32">
        <v>1251</v>
      </c>
      <c r="C30" s="32">
        <v>1121</v>
      </c>
      <c r="D30" s="19">
        <f t="shared" si="0"/>
        <v>1.1159678858162354</v>
      </c>
      <c r="E30" s="123">
        <f t="shared" si="1"/>
        <v>130</v>
      </c>
      <c r="F30" s="32">
        <v>2527</v>
      </c>
      <c r="G30" s="32">
        <v>2520</v>
      </c>
      <c r="H30" s="19">
        <f t="shared" si="2"/>
        <v>1.0027777777777778</v>
      </c>
      <c r="I30" s="123">
        <f t="shared" si="3"/>
        <v>7</v>
      </c>
      <c r="J30" s="19">
        <f t="shared" si="4"/>
        <v>0.49505342303126237</v>
      </c>
      <c r="K30" s="19">
        <f t="shared" si="4"/>
        <v>0.44484126984126982</v>
      </c>
      <c r="L30" s="22">
        <f t="shared" si="5"/>
        <v>5.0212153189992559E-2</v>
      </c>
    </row>
    <row r="31" spans="1:12" x14ac:dyDescent="0.4">
      <c r="A31" s="122" t="s">
        <v>65</v>
      </c>
      <c r="B31" s="32">
        <v>1315</v>
      </c>
      <c r="C31" s="32">
        <v>1671</v>
      </c>
      <c r="D31" s="19">
        <f t="shared" si="0"/>
        <v>0.78695391980849794</v>
      </c>
      <c r="E31" s="123">
        <f t="shared" si="1"/>
        <v>-356</v>
      </c>
      <c r="F31" s="32">
        <v>2527</v>
      </c>
      <c r="G31" s="32">
        <v>2560</v>
      </c>
      <c r="H31" s="19">
        <f t="shared" si="2"/>
        <v>0.98710937499999996</v>
      </c>
      <c r="I31" s="123">
        <f t="shared" si="3"/>
        <v>-33</v>
      </c>
      <c r="J31" s="19">
        <f t="shared" si="4"/>
        <v>0.52037989711119903</v>
      </c>
      <c r="K31" s="19">
        <f t="shared" si="4"/>
        <v>0.65273437499999998</v>
      </c>
      <c r="L31" s="22">
        <f t="shared" si="5"/>
        <v>-0.13235447788880095</v>
      </c>
    </row>
    <row r="32" spans="1:12" x14ac:dyDescent="0.4">
      <c r="A32" s="122" t="s">
        <v>49</v>
      </c>
      <c r="B32" s="32">
        <v>4663</v>
      </c>
      <c r="C32" s="32">
        <v>4194</v>
      </c>
      <c r="D32" s="19">
        <f t="shared" si="0"/>
        <v>1.1118264186933715</v>
      </c>
      <c r="E32" s="123">
        <f t="shared" si="1"/>
        <v>469</v>
      </c>
      <c r="F32" s="32">
        <v>7700</v>
      </c>
      <c r="G32" s="32">
        <v>7560</v>
      </c>
      <c r="H32" s="19">
        <f t="shared" si="2"/>
        <v>1.0185185185185186</v>
      </c>
      <c r="I32" s="123">
        <f t="shared" si="3"/>
        <v>140</v>
      </c>
      <c r="J32" s="19">
        <f t="shared" si="4"/>
        <v>0.60558441558441556</v>
      </c>
      <c r="K32" s="19">
        <f t="shared" si="4"/>
        <v>0.55476190476190479</v>
      </c>
      <c r="L32" s="22">
        <f t="shared" si="5"/>
        <v>5.0822510822510769E-2</v>
      </c>
    </row>
    <row r="33" spans="1:12" x14ac:dyDescent="0.4">
      <c r="A33" s="122" t="s">
        <v>51</v>
      </c>
      <c r="B33" s="32">
        <v>948</v>
      </c>
      <c r="C33" s="32">
        <v>1209</v>
      </c>
      <c r="D33" s="19">
        <f t="shared" si="0"/>
        <v>0.78411910669975182</v>
      </c>
      <c r="E33" s="123">
        <f t="shared" si="1"/>
        <v>-261</v>
      </c>
      <c r="F33" s="32">
        <v>2653</v>
      </c>
      <c r="G33" s="32">
        <v>2394</v>
      </c>
      <c r="H33" s="19">
        <f t="shared" si="2"/>
        <v>1.1081871345029239</v>
      </c>
      <c r="I33" s="123">
        <f t="shared" si="3"/>
        <v>259</v>
      </c>
      <c r="J33" s="19">
        <f t="shared" si="4"/>
        <v>0.3573313230305315</v>
      </c>
      <c r="K33" s="19">
        <f t="shared" si="4"/>
        <v>0.5050125313283208</v>
      </c>
      <c r="L33" s="22">
        <f t="shared" si="5"/>
        <v>-0.1476812082977893</v>
      </c>
    </row>
    <row r="34" spans="1:12" x14ac:dyDescent="0.4">
      <c r="A34" s="122" t="s">
        <v>50</v>
      </c>
      <c r="B34" s="32">
        <v>1582</v>
      </c>
      <c r="C34" s="32">
        <v>1517</v>
      </c>
      <c r="D34" s="19">
        <f t="shared" si="0"/>
        <v>1.042847725774555</v>
      </c>
      <c r="E34" s="123">
        <f t="shared" si="1"/>
        <v>65</v>
      </c>
      <c r="F34" s="32">
        <v>2520</v>
      </c>
      <c r="G34" s="32">
        <v>3320</v>
      </c>
      <c r="H34" s="19">
        <f t="shared" si="2"/>
        <v>0.75903614457831325</v>
      </c>
      <c r="I34" s="123">
        <f t="shared" si="3"/>
        <v>-800</v>
      </c>
      <c r="J34" s="19">
        <f t="shared" si="4"/>
        <v>0.62777777777777777</v>
      </c>
      <c r="K34" s="19">
        <f t="shared" si="4"/>
        <v>0.45692771084337347</v>
      </c>
      <c r="L34" s="22">
        <f t="shared" si="5"/>
        <v>0.1708500669344043</v>
      </c>
    </row>
    <row r="35" spans="1:12" x14ac:dyDescent="0.4">
      <c r="A35" s="122" t="s">
        <v>90</v>
      </c>
      <c r="B35" s="32">
        <v>1998</v>
      </c>
      <c r="C35" s="32">
        <v>1971</v>
      </c>
      <c r="D35" s="19">
        <f t="shared" si="0"/>
        <v>1.0136986301369864</v>
      </c>
      <c r="E35" s="123">
        <f t="shared" si="1"/>
        <v>27</v>
      </c>
      <c r="F35" s="32">
        <v>3320</v>
      </c>
      <c r="G35" s="32">
        <v>3320</v>
      </c>
      <c r="H35" s="19">
        <f t="shared" si="2"/>
        <v>1</v>
      </c>
      <c r="I35" s="123">
        <f t="shared" si="3"/>
        <v>0</v>
      </c>
      <c r="J35" s="19">
        <f t="shared" si="4"/>
        <v>0.60180722891566263</v>
      </c>
      <c r="K35" s="19">
        <f t="shared" si="4"/>
        <v>0.59367469879518076</v>
      </c>
      <c r="L35" s="22">
        <f t="shared" si="5"/>
        <v>8.1325301204818734E-3</v>
      </c>
    </row>
    <row r="36" spans="1:12" x14ac:dyDescent="0.4">
      <c r="A36" s="122" t="s">
        <v>69</v>
      </c>
      <c r="B36" s="32">
        <v>1591</v>
      </c>
      <c r="C36" s="32">
        <v>1468</v>
      </c>
      <c r="D36" s="19">
        <f t="shared" si="0"/>
        <v>1.0837874659400546</v>
      </c>
      <c r="E36" s="123">
        <f t="shared" si="1"/>
        <v>123</v>
      </c>
      <c r="F36" s="32">
        <v>2520</v>
      </c>
      <c r="G36" s="32">
        <v>2520</v>
      </c>
      <c r="H36" s="19">
        <f t="shared" si="2"/>
        <v>1</v>
      </c>
      <c r="I36" s="123">
        <f t="shared" si="3"/>
        <v>0</v>
      </c>
      <c r="J36" s="19">
        <f t="shared" si="4"/>
        <v>0.63134920634920633</v>
      </c>
      <c r="K36" s="19">
        <f t="shared" si="4"/>
        <v>0.58253968253968258</v>
      </c>
      <c r="L36" s="22">
        <f t="shared" si="5"/>
        <v>4.8809523809523747E-2</v>
      </c>
    </row>
    <row r="37" spans="1:12" x14ac:dyDescent="0.4">
      <c r="A37" s="122" t="s">
        <v>89</v>
      </c>
      <c r="B37" s="32">
        <v>1522</v>
      </c>
      <c r="C37" s="32">
        <v>1953</v>
      </c>
      <c r="D37" s="19">
        <f t="shared" si="0"/>
        <v>0.77931387608806968</v>
      </c>
      <c r="E37" s="123">
        <f t="shared" si="1"/>
        <v>-431</v>
      </c>
      <c r="F37" s="32">
        <v>2555</v>
      </c>
      <c r="G37" s="32">
        <v>2520</v>
      </c>
      <c r="H37" s="19">
        <f t="shared" si="2"/>
        <v>1.0138888888888888</v>
      </c>
      <c r="I37" s="123">
        <f t="shared" si="3"/>
        <v>35</v>
      </c>
      <c r="J37" s="19">
        <f t="shared" si="4"/>
        <v>0.59569471624266146</v>
      </c>
      <c r="K37" s="19">
        <f t="shared" si="4"/>
        <v>0.77500000000000002</v>
      </c>
      <c r="L37" s="22">
        <f t="shared" si="5"/>
        <v>-0.17930528375733856</v>
      </c>
    </row>
    <row r="38" spans="1:12" x14ac:dyDescent="0.4">
      <c r="A38" s="122" t="s">
        <v>88</v>
      </c>
      <c r="B38" s="32">
        <v>0</v>
      </c>
      <c r="C38" s="32">
        <v>0</v>
      </c>
      <c r="D38" s="19" t="e">
        <f t="shared" si="0"/>
        <v>#DIV/0!</v>
      </c>
      <c r="E38" s="123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123">
        <f t="shared" si="3"/>
        <v>0</v>
      </c>
      <c r="J38" s="19" t="e">
        <f t="shared" si="4"/>
        <v>#DIV/0!</v>
      </c>
      <c r="K38" s="19" t="e">
        <f t="shared" si="4"/>
        <v>#DIV/0!</v>
      </c>
      <c r="L38" s="22" t="e">
        <f t="shared" si="5"/>
        <v>#DIV/0!</v>
      </c>
    </row>
    <row r="39" spans="1:12" s="117" customFormat="1" x14ac:dyDescent="0.4">
      <c r="A39" s="115" t="s">
        <v>70</v>
      </c>
      <c r="B39" s="27">
        <f>SUM(B40:B46)</f>
        <v>23679</v>
      </c>
      <c r="C39" s="27">
        <f>SUM(C40:C46)</f>
        <v>17241</v>
      </c>
      <c r="D39" s="14">
        <f t="shared" si="0"/>
        <v>1.3734122150687316</v>
      </c>
      <c r="E39" s="116">
        <f t="shared" si="1"/>
        <v>6438</v>
      </c>
      <c r="F39" s="27">
        <f>SUM(F40:F46)</f>
        <v>35859</v>
      </c>
      <c r="G39" s="27">
        <f>SUM(G40:G46)</f>
        <v>30388</v>
      </c>
      <c r="H39" s="14">
        <f t="shared" si="2"/>
        <v>1.1800381729630116</v>
      </c>
      <c r="I39" s="116">
        <f t="shared" si="3"/>
        <v>5471</v>
      </c>
      <c r="J39" s="14">
        <f t="shared" si="4"/>
        <v>0.66033631724253328</v>
      </c>
      <c r="K39" s="14">
        <f t="shared" si="4"/>
        <v>0.56736211662498359</v>
      </c>
      <c r="L39" s="23">
        <f t="shared" si="5"/>
        <v>9.2974200617549685E-2</v>
      </c>
    </row>
    <row r="40" spans="1:12" x14ac:dyDescent="0.4">
      <c r="A40" s="120" t="s">
        <v>57</v>
      </c>
      <c r="B40" s="34">
        <v>13132</v>
      </c>
      <c r="C40" s="34">
        <v>8558</v>
      </c>
      <c r="D40" s="18">
        <f t="shared" si="0"/>
        <v>1.5344706707174574</v>
      </c>
      <c r="E40" s="121">
        <f t="shared" si="1"/>
        <v>4574</v>
      </c>
      <c r="F40" s="34">
        <v>20388</v>
      </c>
      <c r="G40" s="34">
        <v>14588</v>
      </c>
      <c r="H40" s="18">
        <f t="shared" si="2"/>
        <v>1.3975870578557719</v>
      </c>
      <c r="I40" s="121">
        <f t="shared" si="3"/>
        <v>5800</v>
      </c>
      <c r="J40" s="18">
        <f t="shared" si="4"/>
        <v>0.6441043751226212</v>
      </c>
      <c r="K40" s="18">
        <f t="shared" si="4"/>
        <v>0.58664655881546479</v>
      </c>
      <c r="L40" s="17">
        <f t="shared" si="5"/>
        <v>5.7457816307156406E-2</v>
      </c>
    </row>
    <row r="41" spans="1:12" x14ac:dyDescent="0.4">
      <c r="A41" s="122" t="s">
        <v>58</v>
      </c>
      <c r="B41" s="32">
        <v>4721</v>
      </c>
      <c r="C41" s="32">
        <v>3854</v>
      </c>
      <c r="D41" s="19">
        <f t="shared" si="0"/>
        <v>1.2249610793980281</v>
      </c>
      <c r="E41" s="123">
        <f t="shared" si="1"/>
        <v>867</v>
      </c>
      <c r="F41" s="32">
        <v>5960</v>
      </c>
      <c r="G41" s="32">
        <v>5960</v>
      </c>
      <c r="H41" s="19">
        <f t="shared" si="2"/>
        <v>1</v>
      </c>
      <c r="I41" s="123">
        <f t="shared" si="3"/>
        <v>0</v>
      </c>
      <c r="J41" s="19">
        <f t="shared" si="4"/>
        <v>0.79211409395973154</v>
      </c>
      <c r="K41" s="19">
        <f t="shared" si="4"/>
        <v>0.64664429530201339</v>
      </c>
      <c r="L41" s="22">
        <f t="shared" si="5"/>
        <v>0.14546979865771814</v>
      </c>
    </row>
    <row r="42" spans="1:12" x14ac:dyDescent="0.4">
      <c r="A42" s="122" t="s">
        <v>68</v>
      </c>
      <c r="B42" s="32">
        <v>2397</v>
      </c>
      <c r="C42" s="32">
        <v>1994</v>
      </c>
      <c r="D42" s="19">
        <f t="shared" si="0"/>
        <v>1.2021063189568706</v>
      </c>
      <c r="E42" s="123">
        <f t="shared" si="1"/>
        <v>403</v>
      </c>
      <c r="F42" s="32">
        <v>3154</v>
      </c>
      <c r="G42" s="32">
        <v>3320</v>
      </c>
      <c r="H42" s="19">
        <f t="shared" si="2"/>
        <v>0.95</v>
      </c>
      <c r="I42" s="123">
        <f t="shared" si="3"/>
        <v>-166</v>
      </c>
      <c r="J42" s="19">
        <f t="shared" si="4"/>
        <v>0.75998731769181993</v>
      </c>
      <c r="K42" s="19">
        <f t="shared" si="4"/>
        <v>0.60060240963855427</v>
      </c>
      <c r="L42" s="22">
        <f t="shared" si="5"/>
        <v>0.15938490805326566</v>
      </c>
    </row>
    <row r="43" spans="1:12" x14ac:dyDescent="0.4">
      <c r="A43" s="122" t="s">
        <v>55</v>
      </c>
      <c r="B43" s="32">
        <v>3429</v>
      </c>
      <c r="C43" s="32">
        <v>2835</v>
      </c>
      <c r="D43" s="19">
        <f t="shared" si="0"/>
        <v>1.2095238095238094</v>
      </c>
      <c r="E43" s="123">
        <f t="shared" si="1"/>
        <v>594</v>
      </c>
      <c r="F43" s="32">
        <v>6357</v>
      </c>
      <c r="G43" s="32">
        <v>6520</v>
      </c>
      <c r="H43" s="19">
        <f t="shared" si="2"/>
        <v>0.97499999999999998</v>
      </c>
      <c r="I43" s="123">
        <f t="shared" si="3"/>
        <v>-163</v>
      </c>
      <c r="J43" s="19">
        <f t="shared" si="4"/>
        <v>0.53940537989617743</v>
      </c>
      <c r="K43" s="19">
        <f t="shared" si="4"/>
        <v>0.43481595092024539</v>
      </c>
      <c r="L43" s="22">
        <f t="shared" si="5"/>
        <v>0.10458942897593204</v>
      </c>
    </row>
    <row r="44" spans="1:12" x14ac:dyDescent="0.4">
      <c r="A44" s="122" t="s">
        <v>131</v>
      </c>
      <c r="B44" s="32">
        <v>0</v>
      </c>
      <c r="C44" s="32">
        <v>0</v>
      </c>
      <c r="D44" s="19" t="e">
        <f t="shared" si="0"/>
        <v>#DIV/0!</v>
      </c>
      <c r="E44" s="123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123">
        <f t="shared" si="3"/>
        <v>0</v>
      </c>
      <c r="J44" s="19" t="e">
        <f t="shared" si="4"/>
        <v>#DIV/0!</v>
      </c>
      <c r="K44" s="19" t="e">
        <f t="shared" si="4"/>
        <v>#DIV/0!</v>
      </c>
      <c r="L44" s="22" t="e">
        <f t="shared" si="5"/>
        <v>#DIV/0!</v>
      </c>
    </row>
    <row r="45" spans="1:12" x14ac:dyDescent="0.4">
      <c r="A45" s="126" t="s">
        <v>87</v>
      </c>
      <c r="B45" s="33">
        <v>0</v>
      </c>
      <c r="C45" s="33">
        <v>0</v>
      </c>
      <c r="D45" s="16" t="e">
        <f t="shared" si="0"/>
        <v>#DIV/0!</v>
      </c>
      <c r="E45" s="125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125">
        <f t="shared" si="3"/>
        <v>0</v>
      </c>
      <c r="J45" s="16" t="e">
        <f t="shared" si="4"/>
        <v>#DIV/0!</v>
      </c>
      <c r="K45" s="16" t="e">
        <f t="shared" si="4"/>
        <v>#DIV/0!</v>
      </c>
      <c r="L45" s="15" t="e">
        <f t="shared" si="5"/>
        <v>#DIV/0!</v>
      </c>
    </row>
    <row r="46" spans="1:12" x14ac:dyDescent="0.4">
      <c r="A46" s="127" t="s">
        <v>143</v>
      </c>
      <c r="B46" s="31">
        <v>0</v>
      </c>
      <c r="C46" s="31">
        <v>0</v>
      </c>
      <c r="D46" s="25" t="e">
        <f t="shared" si="0"/>
        <v>#DIV/0!</v>
      </c>
      <c r="E46" s="128">
        <f t="shared" si="1"/>
        <v>0</v>
      </c>
      <c r="F46" s="31">
        <v>0</v>
      </c>
      <c r="G46" s="31">
        <v>0</v>
      </c>
      <c r="H46" s="25" t="e">
        <f t="shared" si="2"/>
        <v>#DIV/0!</v>
      </c>
      <c r="I46" s="128">
        <f t="shared" si="3"/>
        <v>0</v>
      </c>
      <c r="J46" s="25" t="e">
        <f t="shared" si="4"/>
        <v>#DIV/0!</v>
      </c>
      <c r="K46" s="25" t="e">
        <f t="shared" si="4"/>
        <v>#DIV/0!</v>
      </c>
      <c r="L46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Normal="100" workbookViewId="0"/>
  </sheetViews>
  <sheetFormatPr defaultColWidth="15.75" defaultRowHeight="10.5" x14ac:dyDescent="0.4"/>
  <cols>
    <col min="1" max="1" width="15.375" style="59" bestFit="1" customWidth="1"/>
    <col min="2" max="3" width="10.375" style="13" bestFit="1" customWidth="1"/>
    <col min="4" max="4" width="7" style="59" bestFit="1" customWidth="1"/>
    <col min="5" max="5" width="7.625" style="59" bestFit="1" customWidth="1"/>
    <col min="6" max="7" width="10.375" style="13" bestFit="1" customWidth="1"/>
    <col min="8" max="8" width="7" style="59" bestFit="1" customWidth="1"/>
    <col min="9" max="9" width="8.5" style="59" bestFit="1" customWidth="1"/>
    <col min="10" max="11" width="10.375" style="13" bestFit="1" customWidth="1"/>
    <col min="12" max="12" width="7" style="59" bestFit="1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１月(月間)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94</v>
      </c>
      <c r="C4" s="144" t="s">
        <v>136</v>
      </c>
      <c r="D4" s="143" t="s">
        <v>61</v>
      </c>
      <c r="E4" s="143"/>
      <c r="F4" s="140" t="str">
        <f>+B4</f>
        <v>(01'1/1～31)</v>
      </c>
      <c r="G4" s="140" t="str">
        <f>+C4</f>
        <v>(00'1/1～31)</v>
      </c>
      <c r="H4" s="143" t="s">
        <v>61</v>
      </c>
      <c r="I4" s="143"/>
      <c r="J4" s="140" t="str">
        <f>+B4</f>
        <v>(01'1/1～31)</v>
      </c>
      <c r="K4" s="140" t="str">
        <f>+C4</f>
        <v>(00'1/1～31)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135</v>
      </c>
      <c r="B6" s="27">
        <f>+B7+B15+B38</f>
        <v>328874</v>
      </c>
      <c r="C6" s="27">
        <f>+C7+C15+C38</f>
        <v>330732</v>
      </c>
      <c r="D6" s="14">
        <f t="shared" ref="D6:D44" si="0">+B6/C6</f>
        <v>0.99438215836387167</v>
      </c>
      <c r="E6" s="67">
        <f t="shared" ref="E6:E44" si="1">+B6-C6</f>
        <v>-1858</v>
      </c>
      <c r="F6" s="27">
        <f>+F7+F15+F38</f>
        <v>553725</v>
      </c>
      <c r="G6" s="27">
        <f>+G7+G15+G38</f>
        <v>553354</v>
      </c>
      <c r="H6" s="14">
        <f t="shared" ref="H6:H44" si="2">+F6/G6</f>
        <v>1.0006704568865501</v>
      </c>
      <c r="I6" s="67">
        <f t="shared" ref="I6:I44" si="3">+F6-G6</f>
        <v>371</v>
      </c>
      <c r="J6" s="14">
        <f t="shared" ref="J6:J44" si="4">+B6/F6</f>
        <v>0.59393020000902974</v>
      </c>
      <c r="K6" s="14">
        <f t="shared" ref="K6:K44" si="5">+C6/G6</f>
        <v>0.59768611051876375</v>
      </c>
      <c r="L6" s="23">
        <f t="shared" ref="L6:L44" si="6">+J6-K6</f>
        <v>-3.7559105097340062E-3</v>
      </c>
    </row>
    <row r="7" spans="1:12" s="66" customFormat="1" x14ac:dyDescent="0.4">
      <c r="A7" s="68" t="s">
        <v>134</v>
      </c>
      <c r="B7" s="27">
        <f>SUM(B8:B14)</f>
        <v>121396</v>
      </c>
      <c r="C7" s="27">
        <f>SUM(C8:C14)</f>
        <v>127986</v>
      </c>
      <c r="D7" s="14">
        <f t="shared" si="0"/>
        <v>0.94850999328051511</v>
      </c>
      <c r="E7" s="67">
        <f t="shared" si="1"/>
        <v>-6590</v>
      </c>
      <c r="F7" s="27">
        <f>SUM(F8:F14)</f>
        <v>186406</v>
      </c>
      <c r="G7" s="27">
        <f>SUM(G8:G14)</f>
        <v>209524</v>
      </c>
      <c r="H7" s="14">
        <f t="shared" si="2"/>
        <v>0.88966419121437157</v>
      </c>
      <c r="I7" s="67">
        <f t="shared" si="3"/>
        <v>-23118</v>
      </c>
      <c r="J7" s="14">
        <f t="shared" si="4"/>
        <v>0.65124513159447661</v>
      </c>
      <c r="K7" s="14">
        <f t="shared" si="5"/>
        <v>0.61084171741662052</v>
      </c>
      <c r="L7" s="23">
        <f t="shared" si="6"/>
        <v>4.040341417785609E-2</v>
      </c>
    </row>
    <row r="8" spans="1:12" x14ac:dyDescent="0.4">
      <c r="A8" s="65" t="s">
        <v>57</v>
      </c>
      <c r="B8" s="34">
        <v>57815</v>
      </c>
      <c r="C8" s="34">
        <v>61633</v>
      </c>
      <c r="D8" s="18">
        <f t="shared" si="0"/>
        <v>0.93805266659094966</v>
      </c>
      <c r="E8" s="64">
        <f t="shared" si="1"/>
        <v>-3818</v>
      </c>
      <c r="F8" s="34">
        <v>83830</v>
      </c>
      <c r="G8" s="34">
        <v>99234</v>
      </c>
      <c r="H8" s="18">
        <f t="shared" si="2"/>
        <v>0.84477094544208642</v>
      </c>
      <c r="I8" s="64">
        <f t="shared" si="3"/>
        <v>-15404</v>
      </c>
      <c r="J8" s="18">
        <f t="shared" si="4"/>
        <v>0.6896695693665752</v>
      </c>
      <c r="K8" s="18">
        <f t="shared" si="5"/>
        <v>0.62108753048350362</v>
      </c>
      <c r="L8" s="17">
        <f t="shared" si="6"/>
        <v>6.8582038883071572E-2</v>
      </c>
    </row>
    <row r="9" spans="1:12" x14ac:dyDescent="0.4">
      <c r="A9" s="63" t="s">
        <v>58</v>
      </c>
      <c r="B9" s="32">
        <v>12849</v>
      </c>
      <c r="C9" s="32">
        <v>9814</v>
      </c>
      <c r="D9" s="19">
        <f t="shared" si="0"/>
        <v>1.3092520888526595</v>
      </c>
      <c r="E9" s="62">
        <f t="shared" si="1"/>
        <v>3035</v>
      </c>
      <c r="F9" s="32">
        <v>20422</v>
      </c>
      <c r="G9" s="32">
        <v>17540</v>
      </c>
      <c r="H9" s="19">
        <f t="shared" si="2"/>
        <v>1.1643101482326113</v>
      </c>
      <c r="I9" s="62">
        <f t="shared" si="3"/>
        <v>2882</v>
      </c>
      <c r="J9" s="19">
        <f t="shared" si="4"/>
        <v>0.62917441974341393</v>
      </c>
      <c r="K9" s="19">
        <f t="shared" si="5"/>
        <v>0.559521094640821</v>
      </c>
      <c r="L9" s="22">
        <f t="shared" si="6"/>
        <v>6.9653325102592922E-2</v>
      </c>
    </row>
    <row r="10" spans="1:12" x14ac:dyDescent="0.4">
      <c r="A10" s="63" t="s">
        <v>68</v>
      </c>
      <c r="B10" s="32">
        <v>9634</v>
      </c>
      <c r="C10" s="32">
        <v>17844</v>
      </c>
      <c r="D10" s="19">
        <f t="shared" si="0"/>
        <v>0.53990136740641115</v>
      </c>
      <c r="E10" s="62">
        <f t="shared" si="1"/>
        <v>-8210</v>
      </c>
      <c r="F10" s="32">
        <v>17636</v>
      </c>
      <c r="G10" s="32">
        <v>31020</v>
      </c>
      <c r="H10" s="19">
        <f t="shared" si="2"/>
        <v>0.56853642811089622</v>
      </c>
      <c r="I10" s="62">
        <f t="shared" si="3"/>
        <v>-13384</v>
      </c>
      <c r="J10" s="19">
        <f t="shared" si="4"/>
        <v>0.54626899523701522</v>
      </c>
      <c r="K10" s="19">
        <f t="shared" si="5"/>
        <v>0.57524177949709865</v>
      </c>
      <c r="L10" s="22">
        <f t="shared" si="6"/>
        <v>-2.8972784260083428E-2</v>
      </c>
    </row>
    <row r="11" spans="1:12" x14ac:dyDescent="0.4">
      <c r="A11" s="63" t="s">
        <v>55</v>
      </c>
      <c r="B11" s="32">
        <v>18534</v>
      </c>
      <c r="C11" s="32">
        <v>18105</v>
      </c>
      <c r="D11" s="19">
        <f t="shared" si="0"/>
        <v>1.0236951118475559</v>
      </c>
      <c r="E11" s="62">
        <f t="shared" si="1"/>
        <v>429</v>
      </c>
      <c r="F11" s="32">
        <v>30378</v>
      </c>
      <c r="G11" s="32">
        <v>27360</v>
      </c>
      <c r="H11" s="19">
        <f t="shared" si="2"/>
        <v>1.1103070175438596</v>
      </c>
      <c r="I11" s="62">
        <f t="shared" si="3"/>
        <v>3018</v>
      </c>
      <c r="J11" s="19">
        <f t="shared" si="4"/>
        <v>0.61011258147343472</v>
      </c>
      <c r="K11" s="19">
        <f t="shared" si="5"/>
        <v>0.66173245614035092</v>
      </c>
      <c r="L11" s="22">
        <f t="shared" si="6"/>
        <v>-5.1619874666916199E-2</v>
      </c>
    </row>
    <row r="12" spans="1:12" x14ac:dyDescent="0.4">
      <c r="A12" s="63" t="s">
        <v>92</v>
      </c>
      <c r="B12" s="32">
        <v>6092</v>
      </c>
      <c r="C12" s="32">
        <v>5798</v>
      </c>
      <c r="D12" s="19">
        <f t="shared" si="0"/>
        <v>1.0507071403932391</v>
      </c>
      <c r="E12" s="62">
        <f t="shared" si="1"/>
        <v>294</v>
      </c>
      <c r="F12" s="32">
        <v>8370</v>
      </c>
      <c r="G12" s="32">
        <v>8330</v>
      </c>
      <c r="H12" s="19">
        <f t="shared" si="2"/>
        <v>1.0048019207683074</v>
      </c>
      <c r="I12" s="62">
        <f t="shared" si="3"/>
        <v>40</v>
      </c>
      <c r="J12" s="19">
        <f t="shared" si="4"/>
        <v>0.72783751493428916</v>
      </c>
      <c r="K12" s="19">
        <f t="shared" si="5"/>
        <v>0.69603841536614641</v>
      </c>
      <c r="L12" s="22">
        <f t="shared" si="6"/>
        <v>3.1799099568142752E-2</v>
      </c>
    </row>
    <row r="13" spans="1:12" x14ac:dyDescent="0.4">
      <c r="A13" s="63" t="s">
        <v>56</v>
      </c>
      <c r="B13" s="32">
        <v>14276</v>
      </c>
      <c r="C13" s="32">
        <v>12164</v>
      </c>
      <c r="D13" s="19">
        <f t="shared" si="0"/>
        <v>1.1736270963498849</v>
      </c>
      <c r="E13" s="62">
        <f t="shared" si="1"/>
        <v>2112</v>
      </c>
      <c r="F13" s="32">
        <v>21270</v>
      </c>
      <c r="G13" s="32">
        <v>21540</v>
      </c>
      <c r="H13" s="19">
        <f t="shared" si="2"/>
        <v>0.98746518105849579</v>
      </c>
      <c r="I13" s="62">
        <f t="shared" si="3"/>
        <v>-270</v>
      </c>
      <c r="J13" s="19">
        <f t="shared" si="4"/>
        <v>0.67118006582040435</v>
      </c>
      <c r="K13" s="19">
        <f t="shared" si="5"/>
        <v>0.56471680594243268</v>
      </c>
      <c r="L13" s="22">
        <f t="shared" si="6"/>
        <v>0.10646325987797167</v>
      </c>
    </row>
    <row r="14" spans="1:12" x14ac:dyDescent="0.4">
      <c r="A14" s="63" t="s">
        <v>93</v>
      </c>
      <c r="B14" s="32">
        <v>2196</v>
      </c>
      <c r="C14" s="32">
        <v>2628</v>
      </c>
      <c r="D14" s="19">
        <f t="shared" si="0"/>
        <v>0.83561643835616439</v>
      </c>
      <c r="E14" s="62">
        <f t="shared" si="1"/>
        <v>-432</v>
      </c>
      <c r="F14" s="32">
        <v>4500</v>
      </c>
      <c r="G14" s="32">
        <v>4500</v>
      </c>
      <c r="H14" s="19">
        <f t="shared" si="2"/>
        <v>1</v>
      </c>
      <c r="I14" s="62">
        <f t="shared" si="3"/>
        <v>0</v>
      </c>
      <c r="J14" s="19">
        <f t="shared" si="4"/>
        <v>0.48799999999999999</v>
      </c>
      <c r="K14" s="19">
        <f t="shared" si="5"/>
        <v>0.58399999999999996</v>
      </c>
      <c r="L14" s="22">
        <f t="shared" si="6"/>
        <v>-9.5999999999999974E-2</v>
      </c>
    </row>
    <row r="15" spans="1:12" s="66" customFormat="1" x14ac:dyDescent="0.4">
      <c r="A15" s="68" t="s">
        <v>73</v>
      </c>
      <c r="B15" s="27">
        <f>+B16+B27</f>
        <v>176141</v>
      </c>
      <c r="C15" s="27">
        <f>+C16+C27</f>
        <v>171873</v>
      </c>
      <c r="D15" s="14">
        <f t="shared" si="0"/>
        <v>1.0248322889575443</v>
      </c>
      <c r="E15" s="67">
        <f t="shared" si="1"/>
        <v>4268</v>
      </c>
      <c r="F15" s="27">
        <f>+F16+F27</f>
        <v>305429</v>
      </c>
      <c r="G15" s="27">
        <f>+G16+G27</f>
        <v>290887</v>
      </c>
      <c r="H15" s="14">
        <f t="shared" si="2"/>
        <v>1.0499919212615207</v>
      </c>
      <c r="I15" s="67">
        <f t="shared" si="3"/>
        <v>14542</v>
      </c>
      <c r="J15" s="14">
        <f t="shared" si="4"/>
        <v>0.57670031332977545</v>
      </c>
      <c r="K15" s="14">
        <f t="shared" si="5"/>
        <v>0.59085830580259691</v>
      </c>
      <c r="L15" s="23">
        <f t="shared" si="6"/>
        <v>-1.4157992472821457E-2</v>
      </c>
    </row>
    <row r="16" spans="1:12" x14ac:dyDescent="0.4">
      <c r="A16" s="72" t="s">
        <v>72</v>
      </c>
      <c r="B16" s="29">
        <f>SUM(B17:B26)</f>
        <v>148665</v>
      </c>
      <c r="C16" s="29">
        <f>SUM(C17:C26)</f>
        <v>143605</v>
      </c>
      <c r="D16" s="18">
        <f t="shared" si="0"/>
        <v>1.0352355419379549</v>
      </c>
      <c r="E16" s="64">
        <f t="shared" si="1"/>
        <v>5060</v>
      </c>
      <c r="F16" s="29">
        <f>SUM(F17:F26)</f>
        <v>255785</v>
      </c>
      <c r="G16" s="29">
        <f>SUM(G17:G26)</f>
        <v>240304</v>
      </c>
      <c r="H16" s="18">
        <f t="shared" si="2"/>
        <v>1.064422564751315</v>
      </c>
      <c r="I16" s="64">
        <f t="shared" si="3"/>
        <v>15481</v>
      </c>
      <c r="J16" s="18">
        <f t="shared" si="4"/>
        <v>0.58121078249310942</v>
      </c>
      <c r="K16" s="18">
        <f t="shared" si="5"/>
        <v>0.59759721020041279</v>
      </c>
      <c r="L16" s="17">
        <f t="shared" si="6"/>
        <v>-1.6386427707303364E-2</v>
      </c>
    </row>
    <row r="17" spans="1:12" x14ac:dyDescent="0.4">
      <c r="A17" s="63" t="s">
        <v>57</v>
      </c>
      <c r="B17" s="32">
        <v>54387</v>
      </c>
      <c r="C17" s="32">
        <v>53488</v>
      </c>
      <c r="D17" s="19">
        <f t="shared" si="0"/>
        <v>1.0168075082261441</v>
      </c>
      <c r="E17" s="62">
        <f t="shared" si="1"/>
        <v>899</v>
      </c>
      <c r="F17" s="32">
        <v>99485</v>
      </c>
      <c r="G17" s="32">
        <v>83766</v>
      </c>
      <c r="H17" s="19">
        <f t="shared" si="2"/>
        <v>1.1876537019793234</v>
      </c>
      <c r="I17" s="62">
        <f t="shared" si="3"/>
        <v>15719</v>
      </c>
      <c r="J17" s="19">
        <f t="shared" si="4"/>
        <v>0.54668542996431624</v>
      </c>
      <c r="K17" s="19">
        <f t="shared" si="5"/>
        <v>0.63854069670271951</v>
      </c>
      <c r="L17" s="22">
        <f t="shared" si="6"/>
        <v>-9.1855266738403274E-2</v>
      </c>
    </row>
    <row r="18" spans="1:12" x14ac:dyDescent="0.4">
      <c r="A18" s="63" t="s">
        <v>133</v>
      </c>
      <c r="B18" s="32">
        <v>11240</v>
      </c>
      <c r="C18" s="32">
        <v>11700</v>
      </c>
      <c r="D18" s="19">
        <f t="shared" si="0"/>
        <v>0.96068376068376071</v>
      </c>
      <c r="E18" s="62">
        <f t="shared" si="1"/>
        <v>-460</v>
      </c>
      <c r="F18" s="32">
        <v>17729</v>
      </c>
      <c r="G18" s="32">
        <v>19806</v>
      </c>
      <c r="H18" s="19">
        <f t="shared" si="2"/>
        <v>0.89513278804402707</v>
      </c>
      <c r="I18" s="62">
        <f t="shared" si="3"/>
        <v>-2077</v>
      </c>
      <c r="J18" s="19">
        <f t="shared" si="4"/>
        <v>0.63398950871453552</v>
      </c>
      <c r="K18" s="19">
        <f t="shared" si="5"/>
        <v>0.59073008179339592</v>
      </c>
      <c r="L18" s="22">
        <f t="shared" si="6"/>
        <v>4.3259426921139599E-2</v>
      </c>
    </row>
    <row r="19" spans="1:12" x14ac:dyDescent="0.4">
      <c r="A19" s="63" t="s">
        <v>132</v>
      </c>
      <c r="B19" s="32">
        <v>17272</v>
      </c>
      <c r="C19" s="32">
        <v>15951</v>
      </c>
      <c r="D19" s="19">
        <f t="shared" si="0"/>
        <v>1.0828161243809165</v>
      </c>
      <c r="E19" s="62">
        <f t="shared" si="1"/>
        <v>1321</v>
      </c>
      <c r="F19" s="32">
        <v>28083</v>
      </c>
      <c r="G19" s="32">
        <v>27556</v>
      </c>
      <c r="H19" s="19">
        <f t="shared" si="2"/>
        <v>1.0191246915372332</v>
      </c>
      <c r="I19" s="62">
        <f t="shared" si="3"/>
        <v>527</v>
      </c>
      <c r="J19" s="19">
        <f t="shared" si="4"/>
        <v>0.61503400633835414</v>
      </c>
      <c r="K19" s="19">
        <f t="shared" si="5"/>
        <v>0.57885759907098278</v>
      </c>
      <c r="L19" s="22">
        <f t="shared" si="6"/>
        <v>3.6176407267371369E-2</v>
      </c>
    </row>
    <row r="20" spans="1:12" x14ac:dyDescent="0.4">
      <c r="A20" s="63" t="s">
        <v>55</v>
      </c>
      <c r="B20" s="32">
        <v>23706</v>
      </c>
      <c r="C20" s="32">
        <v>24193</v>
      </c>
      <c r="D20" s="19">
        <f t="shared" si="0"/>
        <v>0.97987021039143551</v>
      </c>
      <c r="E20" s="62">
        <f t="shared" si="1"/>
        <v>-487</v>
      </c>
      <c r="F20" s="32">
        <v>44244</v>
      </c>
      <c r="G20" s="32">
        <v>42746</v>
      </c>
      <c r="H20" s="19">
        <f t="shared" si="2"/>
        <v>1.0350442146633603</v>
      </c>
      <c r="I20" s="62">
        <f t="shared" si="3"/>
        <v>1498</v>
      </c>
      <c r="J20" s="19">
        <f t="shared" si="4"/>
        <v>0.53580146460537026</v>
      </c>
      <c r="K20" s="19">
        <f t="shared" si="5"/>
        <v>0.56597108501380244</v>
      </c>
      <c r="L20" s="22">
        <f t="shared" si="6"/>
        <v>-3.0169620408432185E-2</v>
      </c>
    </row>
    <row r="21" spans="1:12" x14ac:dyDescent="0.4">
      <c r="A21" s="63" t="s">
        <v>92</v>
      </c>
      <c r="B21" s="32">
        <v>6132</v>
      </c>
      <c r="C21" s="32">
        <v>4583</v>
      </c>
      <c r="D21" s="19">
        <f t="shared" si="0"/>
        <v>1.3379882173248963</v>
      </c>
      <c r="E21" s="62">
        <f t="shared" si="1"/>
        <v>1549</v>
      </c>
      <c r="F21" s="32">
        <v>7308</v>
      </c>
      <c r="G21" s="32">
        <v>7254</v>
      </c>
      <c r="H21" s="19">
        <f t="shared" si="2"/>
        <v>1.0074441687344913</v>
      </c>
      <c r="I21" s="62">
        <f t="shared" si="3"/>
        <v>54</v>
      </c>
      <c r="J21" s="19">
        <f t="shared" si="4"/>
        <v>0.83908045977011492</v>
      </c>
      <c r="K21" s="19">
        <f t="shared" si="5"/>
        <v>0.63178935759580923</v>
      </c>
      <c r="L21" s="22">
        <f t="shared" si="6"/>
        <v>0.20729110217430569</v>
      </c>
    </row>
    <row r="22" spans="1:12" x14ac:dyDescent="0.4">
      <c r="A22" s="63" t="s">
        <v>56</v>
      </c>
      <c r="B22" s="32">
        <v>16127</v>
      </c>
      <c r="C22" s="32">
        <v>13427</v>
      </c>
      <c r="D22" s="19">
        <f t="shared" si="0"/>
        <v>1.201087361286959</v>
      </c>
      <c r="E22" s="62">
        <f t="shared" si="1"/>
        <v>2700</v>
      </c>
      <c r="F22" s="32">
        <v>23143</v>
      </c>
      <c r="G22" s="32">
        <v>23340</v>
      </c>
      <c r="H22" s="19">
        <f t="shared" si="2"/>
        <v>0.9915595544130249</v>
      </c>
      <c r="I22" s="62">
        <f t="shared" si="3"/>
        <v>-197</v>
      </c>
      <c r="J22" s="19">
        <f t="shared" si="4"/>
        <v>0.69684137752236097</v>
      </c>
      <c r="K22" s="19">
        <f t="shared" si="5"/>
        <v>0.57527849185946878</v>
      </c>
      <c r="L22" s="22">
        <f t="shared" si="6"/>
        <v>0.12156288566289219</v>
      </c>
    </row>
    <row r="23" spans="1:12" x14ac:dyDescent="0.4">
      <c r="A23" s="63" t="s">
        <v>54</v>
      </c>
      <c r="B23" s="32">
        <v>5203</v>
      </c>
      <c r="C23" s="32">
        <v>5067</v>
      </c>
      <c r="D23" s="19">
        <f t="shared" si="0"/>
        <v>1.0268403394513519</v>
      </c>
      <c r="E23" s="62">
        <f t="shared" si="1"/>
        <v>136</v>
      </c>
      <c r="F23" s="32">
        <v>8640</v>
      </c>
      <c r="G23" s="32">
        <v>7794</v>
      </c>
      <c r="H23" s="19">
        <f t="shared" si="2"/>
        <v>1.1085450346420322</v>
      </c>
      <c r="I23" s="62">
        <f t="shared" si="3"/>
        <v>846</v>
      </c>
      <c r="J23" s="19">
        <f t="shared" si="4"/>
        <v>0.60219907407407403</v>
      </c>
      <c r="K23" s="19">
        <f t="shared" si="5"/>
        <v>0.65011547344110854</v>
      </c>
      <c r="L23" s="22">
        <f t="shared" si="6"/>
        <v>-4.7916399367034512E-2</v>
      </c>
    </row>
    <row r="24" spans="1:12" x14ac:dyDescent="0.4">
      <c r="A24" s="63" t="s">
        <v>91</v>
      </c>
      <c r="B24" s="32">
        <v>3205</v>
      </c>
      <c r="C24" s="32">
        <v>2960</v>
      </c>
      <c r="D24" s="19">
        <f t="shared" si="0"/>
        <v>1.0827702702702702</v>
      </c>
      <c r="E24" s="62">
        <f t="shared" si="1"/>
        <v>245</v>
      </c>
      <c r="F24" s="32">
        <v>6606</v>
      </c>
      <c r="G24" s="32">
        <v>7308</v>
      </c>
      <c r="H24" s="19">
        <f t="shared" si="2"/>
        <v>0.90394088669950734</v>
      </c>
      <c r="I24" s="62">
        <f t="shared" si="3"/>
        <v>-702</v>
      </c>
      <c r="J24" s="19">
        <f t="shared" si="4"/>
        <v>0.48516500151377534</v>
      </c>
      <c r="K24" s="19">
        <f t="shared" si="5"/>
        <v>0.40503557744937058</v>
      </c>
      <c r="L24" s="22">
        <f t="shared" si="6"/>
        <v>8.0129424064404764E-2</v>
      </c>
    </row>
    <row r="25" spans="1:12" x14ac:dyDescent="0.4">
      <c r="A25" s="63" t="s">
        <v>53</v>
      </c>
      <c r="B25" s="32">
        <v>6722</v>
      </c>
      <c r="C25" s="32">
        <v>7853</v>
      </c>
      <c r="D25" s="19">
        <f t="shared" si="0"/>
        <v>0.85597860690182093</v>
      </c>
      <c r="E25" s="62">
        <f t="shared" si="1"/>
        <v>-1131</v>
      </c>
      <c r="F25" s="32">
        <v>11619</v>
      </c>
      <c r="G25" s="32">
        <v>11806</v>
      </c>
      <c r="H25" s="19">
        <f t="shared" si="2"/>
        <v>0.98416059630696251</v>
      </c>
      <c r="I25" s="62">
        <f t="shared" si="3"/>
        <v>-187</v>
      </c>
      <c r="J25" s="19">
        <f t="shared" si="4"/>
        <v>0.5785351579309751</v>
      </c>
      <c r="K25" s="19">
        <f t="shared" si="5"/>
        <v>0.66517025241402672</v>
      </c>
      <c r="L25" s="22">
        <f t="shared" si="6"/>
        <v>-8.6635094483051622E-2</v>
      </c>
    </row>
    <row r="26" spans="1:12" x14ac:dyDescent="0.4">
      <c r="A26" s="71" t="s">
        <v>52</v>
      </c>
      <c r="B26" s="33">
        <v>4671</v>
      </c>
      <c r="C26" s="33">
        <v>4383</v>
      </c>
      <c r="D26" s="16">
        <f t="shared" si="0"/>
        <v>1.0657084188911705</v>
      </c>
      <c r="E26" s="70">
        <f t="shared" si="1"/>
        <v>288</v>
      </c>
      <c r="F26" s="33">
        <v>8928</v>
      </c>
      <c r="G26" s="33">
        <v>8928</v>
      </c>
      <c r="H26" s="16">
        <f t="shared" si="2"/>
        <v>1</v>
      </c>
      <c r="I26" s="70">
        <f t="shared" si="3"/>
        <v>0</v>
      </c>
      <c r="J26" s="16">
        <f t="shared" si="4"/>
        <v>0.52318548387096775</v>
      </c>
      <c r="K26" s="16">
        <f t="shared" si="5"/>
        <v>0.49092741935483869</v>
      </c>
      <c r="L26" s="15">
        <f t="shared" si="6"/>
        <v>3.2258064516129059E-2</v>
      </c>
    </row>
    <row r="27" spans="1:12" x14ac:dyDescent="0.4">
      <c r="A27" s="78" t="s">
        <v>71</v>
      </c>
      <c r="B27" s="30">
        <f>SUM(B28:B37)</f>
        <v>27476</v>
      </c>
      <c r="C27" s="30">
        <f>SUM(C28:C37)</f>
        <v>28268</v>
      </c>
      <c r="D27" s="21">
        <f t="shared" si="0"/>
        <v>0.9719824536578463</v>
      </c>
      <c r="E27" s="69">
        <f t="shared" si="1"/>
        <v>-792</v>
      </c>
      <c r="F27" s="30">
        <f>SUM(F28:F37)</f>
        <v>49644</v>
      </c>
      <c r="G27" s="30">
        <f>SUM(G28:G37)</f>
        <v>50583</v>
      </c>
      <c r="H27" s="21">
        <f t="shared" si="2"/>
        <v>0.98143645098155508</v>
      </c>
      <c r="I27" s="69">
        <f t="shared" si="3"/>
        <v>-939</v>
      </c>
      <c r="J27" s="21">
        <f t="shared" si="4"/>
        <v>0.55346063975505599</v>
      </c>
      <c r="K27" s="21">
        <f t="shared" si="5"/>
        <v>0.55884388035506005</v>
      </c>
      <c r="L27" s="20">
        <f t="shared" si="6"/>
        <v>-5.3832406000040578E-3</v>
      </c>
    </row>
    <row r="28" spans="1:12" x14ac:dyDescent="0.4">
      <c r="A28" s="65" t="s">
        <v>55</v>
      </c>
      <c r="B28" s="34">
        <v>2776</v>
      </c>
      <c r="C28" s="34">
        <v>2733</v>
      </c>
      <c r="D28" s="18">
        <f t="shared" si="0"/>
        <v>1.0157336260519576</v>
      </c>
      <c r="E28" s="64">
        <f t="shared" si="1"/>
        <v>43</v>
      </c>
      <c r="F28" s="34">
        <v>4410</v>
      </c>
      <c r="G28" s="34">
        <v>5146</v>
      </c>
      <c r="H28" s="18">
        <f t="shared" si="2"/>
        <v>0.85697629226583749</v>
      </c>
      <c r="I28" s="64">
        <f t="shared" si="3"/>
        <v>-736</v>
      </c>
      <c r="J28" s="18">
        <f t="shared" si="4"/>
        <v>0.62947845804988667</v>
      </c>
      <c r="K28" s="18">
        <f t="shared" si="5"/>
        <v>0.53109211037699189</v>
      </c>
      <c r="L28" s="17">
        <f t="shared" si="6"/>
        <v>9.8386347672894781E-2</v>
      </c>
    </row>
    <row r="29" spans="1:12" x14ac:dyDescent="0.4">
      <c r="A29" s="63" t="s">
        <v>67</v>
      </c>
      <c r="B29" s="32">
        <v>1814</v>
      </c>
      <c r="C29" s="32">
        <v>1674</v>
      </c>
      <c r="D29" s="19">
        <f t="shared" si="0"/>
        <v>1.0836320191158901</v>
      </c>
      <c r="E29" s="62">
        <f t="shared" si="1"/>
        <v>140</v>
      </c>
      <c r="F29" s="32">
        <v>3780</v>
      </c>
      <c r="G29" s="32">
        <v>3906</v>
      </c>
      <c r="H29" s="19">
        <f t="shared" si="2"/>
        <v>0.967741935483871</v>
      </c>
      <c r="I29" s="62">
        <f t="shared" si="3"/>
        <v>-126</v>
      </c>
      <c r="J29" s="19">
        <f t="shared" si="4"/>
        <v>0.47989417989417987</v>
      </c>
      <c r="K29" s="19">
        <f t="shared" si="5"/>
        <v>0.42857142857142855</v>
      </c>
      <c r="L29" s="22">
        <f t="shared" si="6"/>
        <v>5.1322751322751325E-2</v>
      </c>
    </row>
    <row r="30" spans="1:12" x14ac:dyDescent="0.4">
      <c r="A30" s="63" t="s">
        <v>65</v>
      </c>
      <c r="B30" s="32">
        <v>2003</v>
      </c>
      <c r="C30" s="32">
        <v>2427</v>
      </c>
      <c r="D30" s="19">
        <f t="shared" si="0"/>
        <v>0.82529872270292537</v>
      </c>
      <c r="E30" s="62">
        <f t="shared" si="1"/>
        <v>-424</v>
      </c>
      <c r="F30" s="32">
        <v>3780</v>
      </c>
      <c r="G30" s="32">
        <v>3906</v>
      </c>
      <c r="H30" s="19">
        <f t="shared" si="2"/>
        <v>0.967741935483871</v>
      </c>
      <c r="I30" s="62">
        <f t="shared" si="3"/>
        <v>-126</v>
      </c>
      <c r="J30" s="19">
        <f t="shared" si="4"/>
        <v>0.52989417989417986</v>
      </c>
      <c r="K30" s="19">
        <f t="shared" si="5"/>
        <v>0.62135176651305679</v>
      </c>
      <c r="L30" s="22">
        <f t="shared" si="6"/>
        <v>-9.1457586618876929E-2</v>
      </c>
    </row>
    <row r="31" spans="1:12" x14ac:dyDescent="0.4">
      <c r="A31" s="63" t="s">
        <v>49</v>
      </c>
      <c r="B31" s="32">
        <v>6021</v>
      </c>
      <c r="C31" s="32">
        <v>6138</v>
      </c>
      <c r="D31" s="19">
        <f t="shared" si="0"/>
        <v>0.98093841642228741</v>
      </c>
      <c r="E31" s="62">
        <f t="shared" si="1"/>
        <v>-117</v>
      </c>
      <c r="F31" s="32">
        <v>11746</v>
      </c>
      <c r="G31" s="32">
        <v>11457</v>
      </c>
      <c r="H31" s="19">
        <f t="shared" si="2"/>
        <v>1.0252247534258532</v>
      </c>
      <c r="I31" s="62">
        <f t="shared" si="3"/>
        <v>289</v>
      </c>
      <c r="J31" s="19">
        <f t="shared" si="4"/>
        <v>0.51260003405414611</v>
      </c>
      <c r="K31" s="19">
        <f t="shared" si="5"/>
        <v>0.53574234092694417</v>
      </c>
      <c r="L31" s="22">
        <f t="shared" si="6"/>
        <v>-2.3142306872798057E-2</v>
      </c>
    </row>
    <row r="32" spans="1:12" x14ac:dyDescent="0.4">
      <c r="A32" s="63" t="s">
        <v>51</v>
      </c>
      <c r="B32" s="32">
        <v>2011</v>
      </c>
      <c r="C32" s="32">
        <v>2129</v>
      </c>
      <c r="D32" s="19">
        <f t="shared" si="0"/>
        <v>0.94457491780178493</v>
      </c>
      <c r="E32" s="62">
        <f t="shared" si="1"/>
        <v>-118</v>
      </c>
      <c r="F32" s="32">
        <v>3913</v>
      </c>
      <c r="G32" s="32">
        <v>3906</v>
      </c>
      <c r="H32" s="19">
        <f t="shared" si="2"/>
        <v>1.0017921146953406</v>
      </c>
      <c r="I32" s="62">
        <f t="shared" si="3"/>
        <v>7</v>
      </c>
      <c r="J32" s="19">
        <f t="shared" si="4"/>
        <v>0.51392793253258373</v>
      </c>
      <c r="K32" s="19">
        <f t="shared" si="5"/>
        <v>0.54505888376856115</v>
      </c>
      <c r="L32" s="22">
        <f t="shared" si="6"/>
        <v>-3.1130951235977422E-2</v>
      </c>
    </row>
    <row r="33" spans="1:12" x14ac:dyDescent="0.4">
      <c r="A33" s="63" t="s">
        <v>50</v>
      </c>
      <c r="B33" s="32">
        <v>2608</v>
      </c>
      <c r="C33" s="32">
        <v>2646</v>
      </c>
      <c r="D33" s="19">
        <f t="shared" si="0"/>
        <v>0.98563869992441422</v>
      </c>
      <c r="E33" s="62">
        <f t="shared" si="1"/>
        <v>-38</v>
      </c>
      <c r="F33" s="32">
        <v>5146</v>
      </c>
      <c r="G33" s="32">
        <v>5146</v>
      </c>
      <c r="H33" s="19">
        <f t="shared" si="2"/>
        <v>1</v>
      </c>
      <c r="I33" s="62">
        <f t="shared" si="3"/>
        <v>0</v>
      </c>
      <c r="J33" s="19">
        <f t="shared" si="4"/>
        <v>0.50680139914496691</v>
      </c>
      <c r="K33" s="19">
        <f t="shared" si="5"/>
        <v>0.51418577535950249</v>
      </c>
      <c r="L33" s="22">
        <f t="shared" si="6"/>
        <v>-7.3843762145355818E-3</v>
      </c>
    </row>
    <row r="34" spans="1:12" x14ac:dyDescent="0.4">
      <c r="A34" s="63" t="s">
        <v>90</v>
      </c>
      <c r="B34" s="32">
        <v>3056</v>
      </c>
      <c r="C34" s="32">
        <v>3462</v>
      </c>
      <c r="D34" s="19">
        <f t="shared" si="0"/>
        <v>0.88272674754477176</v>
      </c>
      <c r="E34" s="62">
        <f t="shared" si="1"/>
        <v>-406</v>
      </c>
      <c r="F34" s="32">
        <v>5146</v>
      </c>
      <c r="G34" s="32">
        <v>5398</v>
      </c>
      <c r="H34" s="19">
        <f t="shared" si="2"/>
        <v>0.95331604297888106</v>
      </c>
      <c r="I34" s="62">
        <f t="shared" si="3"/>
        <v>-252</v>
      </c>
      <c r="J34" s="19">
        <f t="shared" si="4"/>
        <v>0.59385930820054411</v>
      </c>
      <c r="K34" s="19">
        <f t="shared" si="5"/>
        <v>0.64134864764727673</v>
      </c>
      <c r="L34" s="22">
        <f t="shared" si="6"/>
        <v>-4.7489339446732615E-2</v>
      </c>
    </row>
    <row r="35" spans="1:12" x14ac:dyDescent="0.4">
      <c r="A35" s="63" t="s">
        <v>69</v>
      </c>
      <c r="B35" s="32">
        <v>2913</v>
      </c>
      <c r="C35" s="32">
        <v>2961</v>
      </c>
      <c r="D35" s="19">
        <f t="shared" si="0"/>
        <v>0.98378926038500503</v>
      </c>
      <c r="E35" s="62">
        <f t="shared" si="1"/>
        <v>-48</v>
      </c>
      <c r="F35" s="32">
        <v>3913</v>
      </c>
      <c r="G35" s="32">
        <v>3906</v>
      </c>
      <c r="H35" s="19">
        <f t="shared" si="2"/>
        <v>1.0017921146953406</v>
      </c>
      <c r="I35" s="62">
        <f t="shared" si="3"/>
        <v>7</v>
      </c>
      <c r="J35" s="19">
        <f t="shared" si="4"/>
        <v>0.74444160490672118</v>
      </c>
      <c r="K35" s="19">
        <f t="shared" si="5"/>
        <v>0.75806451612903225</v>
      </c>
      <c r="L35" s="22">
        <f t="shared" si="6"/>
        <v>-1.3622911222311074E-2</v>
      </c>
    </row>
    <row r="36" spans="1:12" x14ac:dyDescent="0.4">
      <c r="A36" s="63" t="s">
        <v>89</v>
      </c>
      <c r="B36" s="32">
        <v>2428</v>
      </c>
      <c r="C36" s="32">
        <v>2466</v>
      </c>
      <c r="D36" s="19">
        <f t="shared" si="0"/>
        <v>0.98459042984590428</v>
      </c>
      <c r="E36" s="62">
        <f t="shared" si="1"/>
        <v>-38</v>
      </c>
      <c r="F36" s="32">
        <v>3906</v>
      </c>
      <c r="G36" s="32">
        <v>3906</v>
      </c>
      <c r="H36" s="19">
        <f t="shared" si="2"/>
        <v>1</v>
      </c>
      <c r="I36" s="62">
        <f t="shared" si="3"/>
        <v>0</v>
      </c>
      <c r="J36" s="19">
        <f t="shared" si="4"/>
        <v>0.62160778289810548</v>
      </c>
      <c r="K36" s="19">
        <f t="shared" si="5"/>
        <v>0.63133640552995396</v>
      </c>
      <c r="L36" s="22">
        <f t="shared" si="6"/>
        <v>-9.7286226318484825E-3</v>
      </c>
    </row>
    <row r="37" spans="1:12" x14ac:dyDescent="0.4">
      <c r="A37" s="63" t="s">
        <v>88</v>
      </c>
      <c r="B37" s="32">
        <v>1846</v>
      </c>
      <c r="C37" s="32">
        <v>1632</v>
      </c>
      <c r="D37" s="19">
        <f t="shared" si="0"/>
        <v>1.1311274509803921</v>
      </c>
      <c r="E37" s="62">
        <f t="shared" si="1"/>
        <v>214</v>
      </c>
      <c r="F37" s="32">
        <v>3904</v>
      </c>
      <c r="G37" s="32">
        <v>3906</v>
      </c>
      <c r="H37" s="19">
        <f t="shared" si="2"/>
        <v>0.99948796722990274</v>
      </c>
      <c r="I37" s="62">
        <f t="shared" si="3"/>
        <v>-2</v>
      </c>
      <c r="J37" s="19">
        <f t="shared" si="4"/>
        <v>0.47284836065573771</v>
      </c>
      <c r="K37" s="19">
        <f t="shared" si="5"/>
        <v>0.41781874039938555</v>
      </c>
      <c r="L37" s="22">
        <f t="shared" si="6"/>
        <v>5.5029620256352163E-2</v>
      </c>
    </row>
    <row r="38" spans="1:12" s="66" customFormat="1" x14ac:dyDescent="0.4">
      <c r="A38" s="68" t="s">
        <v>70</v>
      </c>
      <c r="B38" s="27">
        <f>SUM(B39:B44)</f>
        <v>31337</v>
      </c>
      <c r="C38" s="27">
        <f>SUM(C39:C44)</f>
        <v>30873</v>
      </c>
      <c r="D38" s="14">
        <f t="shared" si="0"/>
        <v>1.0150293136397499</v>
      </c>
      <c r="E38" s="67">
        <f t="shared" si="1"/>
        <v>464</v>
      </c>
      <c r="F38" s="27">
        <f>SUM(F39:F44)</f>
        <v>61890</v>
      </c>
      <c r="G38" s="27">
        <f>SUM(G39:G44)</f>
        <v>52943</v>
      </c>
      <c r="H38" s="14">
        <f t="shared" si="2"/>
        <v>1.1689930680165461</v>
      </c>
      <c r="I38" s="67">
        <f t="shared" si="3"/>
        <v>8947</v>
      </c>
      <c r="J38" s="14">
        <f t="shared" si="4"/>
        <v>0.50633381806430766</v>
      </c>
      <c r="K38" s="14">
        <f t="shared" si="5"/>
        <v>0.58313658085110398</v>
      </c>
      <c r="L38" s="23">
        <f t="shared" si="6"/>
        <v>-7.6802762786796319E-2</v>
      </c>
    </row>
    <row r="39" spans="1:12" x14ac:dyDescent="0.4">
      <c r="A39" s="65" t="s">
        <v>57</v>
      </c>
      <c r="B39" s="34">
        <v>15687</v>
      </c>
      <c r="C39" s="34">
        <v>13739</v>
      </c>
      <c r="D39" s="18">
        <f t="shared" si="0"/>
        <v>1.1417861561976854</v>
      </c>
      <c r="E39" s="64">
        <f t="shared" si="1"/>
        <v>1948</v>
      </c>
      <c r="F39" s="34">
        <v>32552</v>
      </c>
      <c r="G39" s="34">
        <v>23307</v>
      </c>
      <c r="H39" s="18">
        <f t="shared" si="2"/>
        <v>1.3966619470545329</v>
      </c>
      <c r="I39" s="64">
        <f t="shared" si="3"/>
        <v>9245</v>
      </c>
      <c r="J39" s="18">
        <f t="shared" si="4"/>
        <v>0.48190587367903664</v>
      </c>
      <c r="K39" s="18">
        <f t="shared" si="5"/>
        <v>0.58947955549834818</v>
      </c>
      <c r="L39" s="17">
        <f t="shared" si="6"/>
        <v>-0.10757368181931154</v>
      </c>
    </row>
    <row r="40" spans="1:12" x14ac:dyDescent="0.4">
      <c r="A40" s="63" t="s">
        <v>58</v>
      </c>
      <c r="B40" s="32">
        <v>4754</v>
      </c>
      <c r="C40" s="32">
        <v>5221</v>
      </c>
      <c r="D40" s="19">
        <f t="shared" si="0"/>
        <v>0.9105535338057843</v>
      </c>
      <c r="E40" s="62">
        <f t="shared" si="1"/>
        <v>-467</v>
      </c>
      <c r="F40" s="32">
        <v>9238</v>
      </c>
      <c r="G40" s="32">
        <v>9238</v>
      </c>
      <c r="H40" s="19">
        <f t="shared" si="2"/>
        <v>1</v>
      </c>
      <c r="I40" s="62">
        <f t="shared" si="3"/>
        <v>0</v>
      </c>
      <c r="J40" s="19">
        <f t="shared" si="4"/>
        <v>0.51461355271703835</v>
      </c>
      <c r="K40" s="19">
        <f t="shared" si="5"/>
        <v>0.56516562026412642</v>
      </c>
      <c r="L40" s="22">
        <f t="shared" si="6"/>
        <v>-5.0552067547088075E-2</v>
      </c>
    </row>
    <row r="41" spans="1:12" x14ac:dyDescent="0.4">
      <c r="A41" s="63" t="s">
        <v>68</v>
      </c>
      <c r="B41" s="32">
        <v>2832</v>
      </c>
      <c r="C41" s="32">
        <v>3062</v>
      </c>
      <c r="D41" s="19">
        <f t="shared" si="0"/>
        <v>0.92488569562377532</v>
      </c>
      <c r="E41" s="62">
        <f t="shared" si="1"/>
        <v>-230</v>
      </c>
      <c r="F41" s="32">
        <v>5272</v>
      </c>
      <c r="G41" s="32">
        <v>5146</v>
      </c>
      <c r="H41" s="19">
        <f t="shared" si="2"/>
        <v>1.024485036921881</v>
      </c>
      <c r="I41" s="62">
        <f t="shared" si="3"/>
        <v>126</v>
      </c>
      <c r="J41" s="19">
        <f t="shared" si="4"/>
        <v>0.53717754172989374</v>
      </c>
      <c r="K41" s="19">
        <f t="shared" si="5"/>
        <v>0.59502526233968134</v>
      </c>
      <c r="L41" s="22">
        <f t="shared" si="6"/>
        <v>-5.7847720609787601E-2</v>
      </c>
    </row>
    <row r="42" spans="1:12" x14ac:dyDescent="0.4">
      <c r="A42" s="63" t="s">
        <v>55</v>
      </c>
      <c r="B42" s="32">
        <v>4545</v>
      </c>
      <c r="C42" s="32">
        <v>5278</v>
      </c>
      <c r="D42" s="19">
        <f t="shared" si="0"/>
        <v>0.86112163698370592</v>
      </c>
      <c r="E42" s="62">
        <f t="shared" si="1"/>
        <v>-733</v>
      </c>
      <c r="F42" s="32">
        <v>9943</v>
      </c>
      <c r="G42" s="32">
        <v>10106</v>
      </c>
      <c r="H42" s="19">
        <f t="shared" si="2"/>
        <v>0.9838709677419355</v>
      </c>
      <c r="I42" s="62">
        <f t="shared" si="3"/>
        <v>-163</v>
      </c>
      <c r="J42" s="19">
        <f t="shared" si="4"/>
        <v>0.45710550135773909</v>
      </c>
      <c r="K42" s="19">
        <f t="shared" si="5"/>
        <v>0.52226400158321784</v>
      </c>
      <c r="L42" s="22">
        <f t="shared" si="6"/>
        <v>-6.5158500225478755E-2</v>
      </c>
    </row>
    <row r="43" spans="1:12" x14ac:dyDescent="0.4">
      <c r="A43" s="63" t="s">
        <v>131</v>
      </c>
      <c r="B43" s="32">
        <v>1744</v>
      </c>
      <c r="C43" s="32">
        <v>1751</v>
      </c>
      <c r="D43" s="19">
        <f t="shared" si="0"/>
        <v>0.99600228440890914</v>
      </c>
      <c r="E43" s="62">
        <f t="shared" si="1"/>
        <v>-7</v>
      </c>
      <c r="F43" s="32">
        <v>2602</v>
      </c>
      <c r="G43" s="32">
        <v>2490</v>
      </c>
      <c r="H43" s="19">
        <f t="shared" si="2"/>
        <v>1.0449799196787148</v>
      </c>
      <c r="I43" s="62">
        <f t="shared" si="3"/>
        <v>112</v>
      </c>
      <c r="J43" s="19">
        <f t="shared" si="4"/>
        <v>0.67025365103766332</v>
      </c>
      <c r="K43" s="19">
        <f t="shared" si="5"/>
        <v>0.70321285140562251</v>
      </c>
      <c r="L43" s="22">
        <f t="shared" si="6"/>
        <v>-3.2959200367959185E-2</v>
      </c>
    </row>
    <row r="44" spans="1:12" x14ac:dyDescent="0.4">
      <c r="A44" s="61" t="s">
        <v>130</v>
      </c>
      <c r="B44" s="31">
        <v>1775</v>
      </c>
      <c r="C44" s="31">
        <v>1822</v>
      </c>
      <c r="D44" s="25">
        <f t="shared" si="0"/>
        <v>0.97420417124039516</v>
      </c>
      <c r="E44" s="60">
        <f t="shared" si="1"/>
        <v>-47</v>
      </c>
      <c r="F44" s="31">
        <v>2283</v>
      </c>
      <c r="G44" s="31">
        <v>2656</v>
      </c>
      <c r="H44" s="25">
        <f t="shared" si="2"/>
        <v>0.85956325301204817</v>
      </c>
      <c r="I44" s="60">
        <f t="shared" si="3"/>
        <v>-373</v>
      </c>
      <c r="J44" s="25">
        <f t="shared" si="4"/>
        <v>0.77748576434515992</v>
      </c>
      <c r="K44" s="25">
        <f t="shared" si="5"/>
        <v>0.68599397590361444</v>
      </c>
      <c r="L44" s="24">
        <f t="shared" si="6"/>
        <v>9.1491788441545485E-2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3'!A1" display="'h13'!A1"/>
  </hyperlinks>
  <pageMargins left="1.02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７月(月間)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111</v>
      </c>
      <c r="C4" s="144" t="s">
        <v>175</v>
      </c>
      <c r="D4" s="147" t="s">
        <v>61</v>
      </c>
      <c r="E4" s="147"/>
      <c r="F4" s="140" t="str">
        <f>+B4</f>
        <v>(01'7/1～31)</v>
      </c>
      <c r="G4" s="140" t="str">
        <f>+C4</f>
        <v>(00'7/1～31)</v>
      </c>
      <c r="H4" s="147" t="s">
        <v>61</v>
      </c>
      <c r="I4" s="147"/>
      <c r="J4" s="140" t="str">
        <f>+B4</f>
        <v>(01'7/1～31)</v>
      </c>
      <c r="K4" s="140" t="str">
        <f>+C4</f>
        <v>(00'7/1～31)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171</v>
      </c>
      <c r="B6" s="27">
        <f>+B7+B16+B39+B47</f>
        <v>416865</v>
      </c>
      <c r="C6" s="27">
        <f>+C7+C16+C39+C47</f>
        <v>340433</v>
      </c>
      <c r="D6" s="14">
        <f t="shared" ref="D6:D60" si="0">+B6/C6</f>
        <v>1.2245140747224859</v>
      </c>
      <c r="E6" s="116">
        <f t="shared" ref="E6:E60" si="1">+B6-C6</f>
        <v>76432</v>
      </c>
      <c r="F6" s="27">
        <f>+F7+F16+F39+F47</f>
        <v>614939</v>
      </c>
      <c r="G6" s="27">
        <f>+G7+G16+G39+G47</f>
        <v>539604</v>
      </c>
      <c r="H6" s="14">
        <f t="shared" ref="H6:H60" si="2">+F6/G6</f>
        <v>1.1396116411294208</v>
      </c>
      <c r="I6" s="116">
        <f t="shared" ref="I6:I60" si="3">+F6-G6</f>
        <v>75335</v>
      </c>
      <c r="J6" s="14">
        <f t="shared" ref="J6:K37" si="4">+B6/F6</f>
        <v>0.67789650680799229</v>
      </c>
      <c r="K6" s="14">
        <f t="shared" si="4"/>
        <v>0.63089413718208165</v>
      </c>
      <c r="L6" s="23">
        <f t="shared" ref="L6:L60" si="5">+J6-K6</f>
        <v>4.7002369625910645E-2</v>
      </c>
    </row>
    <row r="7" spans="1:12" s="117" customFormat="1" x14ac:dyDescent="0.4">
      <c r="A7" s="115" t="s">
        <v>134</v>
      </c>
      <c r="B7" s="27">
        <f>SUM(B8:B15)</f>
        <v>131418</v>
      </c>
      <c r="C7" s="27">
        <f>SUM(C8:C15)</f>
        <v>115995</v>
      </c>
      <c r="D7" s="14">
        <f t="shared" si="0"/>
        <v>1.1329626276994698</v>
      </c>
      <c r="E7" s="116">
        <f t="shared" si="1"/>
        <v>15423</v>
      </c>
      <c r="F7" s="27">
        <f>SUM(F8:F15)</f>
        <v>195263</v>
      </c>
      <c r="G7" s="27">
        <f>SUM(G8:G15)</f>
        <v>168713</v>
      </c>
      <c r="H7" s="14">
        <f t="shared" si="2"/>
        <v>1.1573678376888563</v>
      </c>
      <c r="I7" s="116">
        <f t="shared" si="3"/>
        <v>26550</v>
      </c>
      <c r="J7" s="14">
        <f t="shared" si="4"/>
        <v>0.67303073290894844</v>
      </c>
      <c r="K7" s="14">
        <f t="shared" si="4"/>
        <v>0.6875285247728391</v>
      </c>
      <c r="L7" s="23">
        <f t="shared" si="5"/>
        <v>-1.4497791863890663E-2</v>
      </c>
    </row>
    <row r="8" spans="1:12" x14ac:dyDescent="0.4">
      <c r="A8" s="120" t="s">
        <v>57</v>
      </c>
      <c r="B8" s="34">
        <v>76669</v>
      </c>
      <c r="C8" s="34">
        <v>65564</v>
      </c>
      <c r="D8" s="18">
        <f t="shared" si="0"/>
        <v>1.1693764870965775</v>
      </c>
      <c r="E8" s="121">
        <f t="shared" si="1"/>
        <v>11105</v>
      </c>
      <c r="F8" s="34">
        <v>109635</v>
      </c>
      <c r="G8" s="34">
        <v>81683</v>
      </c>
      <c r="H8" s="18">
        <f t="shared" si="2"/>
        <v>1.3422009475655889</v>
      </c>
      <c r="I8" s="121">
        <f t="shared" si="3"/>
        <v>27952</v>
      </c>
      <c r="J8" s="18">
        <f t="shared" si="4"/>
        <v>0.69931135130204769</v>
      </c>
      <c r="K8" s="18">
        <f t="shared" si="4"/>
        <v>0.80266395700451743</v>
      </c>
      <c r="L8" s="17">
        <f t="shared" si="5"/>
        <v>-0.10335260570246974</v>
      </c>
    </row>
    <row r="9" spans="1:12" x14ac:dyDescent="0.4">
      <c r="A9" s="122" t="s">
        <v>58</v>
      </c>
      <c r="B9" s="32">
        <v>14975</v>
      </c>
      <c r="C9" s="32">
        <v>12564</v>
      </c>
      <c r="D9" s="19">
        <f t="shared" si="0"/>
        <v>1.1918974848774275</v>
      </c>
      <c r="E9" s="123">
        <f t="shared" si="1"/>
        <v>2411</v>
      </c>
      <c r="F9" s="32">
        <v>22738</v>
      </c>
      <c r="G9" s="32">
        <v>16828</v>
      </c>
      <c r="H9" s="19">
        <f t="shared" si="2"/>
        <v>1.3512003803185169</v>
      </c>
      <c r="I9" s="123">
        <f t="shared" si="3"/>
        <v>5910</v>
      </c>
      <c r="J9" s="19">
        <f t="shared" si="4"/>
        <v>0.65858914592312423</v>
      </c>
      <c r="K9" s="19">
        <f t="shared" si="4"/>
        <v>0.746612788210126</v>
      </c>
      <c r="L9" s="22">
        <f t="shared" si="5"/>
        <v>-8.8023642287001769E-2</v>
      </c>
    </row>
    <row r="10" spans="1:12" x14ac:dyDescent="0.4">
      <c r="A10" s="122" t="s">
        <v>68</v>
      </c>
      <c r="B10" s="32">
        <v>10678</v>
      </c>
      <c r="C10" s="32">
        <v>10327</v>
      </c>
      <c r="D10" s="19">
        <f t="shared" si="0"/>
        <v>1.0339885736419097</v>
      </c>
      <c r="E10" s="123">
        <f t="shared" si="1"/>
        <v>351</v>
      </c>
      <c r="F10" s="32">
        <v>16660</v>
      </c>
      <c r="G10" s="32">
        <v>17322</v>
      </c>
      <c r="H10" s="19">
        <f t="shared" si="2"/>
        <v>0.96178270407574185</v>
      </c>
      <c r="I10" s="123">
        <f t="shared" si="3"/>
        <v>-662</v>
      </c>
      <c r="J10" s="19">
        <f t="shared" si="4"/>
        <v>0.64093637454981989</v>
      </c>
      <c r="K10" s="19">
        <f t="shared" si="4"/>
        <v>0.59617827040757421</v>
      </c>
      <c r="L10" s="22">
        <f t="shared" si="5"/>
        <v>4.475810414224568E-2</v>
      </c>
    </row>
    <row r="11" spans="1:12" x14ac:dyDescent="0.4">
      <c r="A11" s="122" t="s">
        <v>55</v>
      </c>
      <c r="B11" s="32">
        <v>14103</v>
      </c>
      <c r="C11" s="32">
        <v>15022</v>
      </c>
      <c r="D11" s="19">
        <f t="shared" si="0"/>
        <v>0.93882305951271472</v>
      </c>
      <c r="E11" s="123">
        <f t="shared" si="1"/>
        <v>-919</v>
      </c>
      <c r="F11" s="32">
        <v>24840</v>
      </c>
      <c r="G11" s="32">
        <v>29540</v>
      </c>
      <c r="H11" s="19">
        <f t="shared" si="2"/>
        <v>0.84089370345294512</v>
      </c>
      <c r="I11" s="123">
        <f t="shared" si="3"/>
        <v>-4700</v>
      </c>
      <c r="J11" s="19">
        <f t="shared" si="4"/>
        <v>0.56775362318840583</v>
      </c>
      <c r="K11" s="19">
        <f t="shared" si="4"/>
        <v>0.50853080568720377</v>
      </c>
      <c r="L11" s="22">
        <f t="shared" si="5"/>
        <v>5.9222817501202063E-2</v>
      </c>
    </row>
    <row r="12" spans="1:12" x14ac:dyDescent="0.4">
      <c r="A12" s="122" t="s">
        <v>92</v>
      </c>
      <c r="B12" s="32">
        <v>0</v>
      </c>
      <c r="C12" s="32">
        <v>0</v>
      </c>
      <c r="D12" s="19" t="e">
        <f t="shared" si="0"/>
        <v>#DIV/0!</v>
      </c>
      <c r="E12" s="123">
        <f t="shared" si="1"/>
        <v>0</v>
      </c>
      <c r="F12" s="32">
        <v>0</v>
      </c>
      <c r="G12" s="32">
        <v>0</v>
      </c>
      <c r="H12" s="19" t="e">
        <f t="shared" si="2"/>
        <v>#DIV/0!</v>
      </c>
      <c r="I12" s="123">
        <f t="shared" si="3"/>
        <v>0</v>
      </c>
      <c r="J12" s="19" t="e">
        <f t="shared" si="4"/>
        <v>#DIV/0!</v>
      </c>
      <c r="K12" s="19" t="e">
        <f t="shared" si="4"/>
        <v>#DIV/0!</v>
      </c>
      <c r="L12" s="22" t="e">
        <f t="shared" si="5"/>
        <v>#DIV/0!</v>
      </c>
    </row>
    <row r="13" spans="1:12" x14ac:dyDescent="0.4">
      <c r="A13" s="122" t="s">
        <v>56</v>
      </c>
      <c r="B13" s="32">
        <v>14993</v>
      </c>
      <c r="C13" s="32">
        <v>11510</v>
      </c>
      <c r="D13" s="19">
        <f t="shared" si="0"/>
        <v>1.302606429192007</v>
      </c>
      <c r="E13" s="123">
        <f t="shared" si="1"/>
        <v>3483</v>
      </c>
      <c r="F13" s="32">
        <v>21390</v>
      </c>
      <c r="G13" s="32">
        <v>21390</v>
      </c>
      <c r="H13" s="19">
        <f t="shared" si="2"/>
        <v>1</v>
      </c>
      <c r="I13" s="123">
        <f t="shared" si="3"/>
        <v>0</v>
      </c>
      <c r="J13" s="19">
        <f t="shared" si="4"/>
        <v>0.70093501636278632</v>
      </c>
      <c r="K13" s="19">
        <f t="shared" si="4"/>
        <v>0.53810191678354369</v>
      </c>
      <c r="L13" s="22">
        <f t="shared" si="5"/>
        <v>0.16283309957924264</v>
      </c>
    </row>
    <row r="14" spans="1:12" x14ac:dyDescent="0.4">
      <c r="A14" s="122" t="s">
        <v>93</v>
      </c>
      <c r="B14" s="32">
        <v>0</v>
      </c>
      <c r="C14" s="32">
        <v>1008</v>
      </c>
      <c r="D14" s="19">
        <f t="shared" si="0"/>
        <v>0</v>
      </c>
      <c r="E14" s="123">
        <f t="shared" si="1"/>
        <v>-1008</v>
      </c>
      <c r="F14" s="32">
        <v>0</v>
      </c>
      <c r="G14" s="32">
        <v>1950</v>
      </c>
      <c r="H14" s="19">
        <f t="shared" si="2"/>
        <v>0</v>
      </c>
      <c r="I14" s="123">
        <f t="shared" si="3"/>
        <v>-1950</v>
      </c>
      <c r="J14" s="19" t="e">
        <f t="shared" si="4"/>
        <v>#DIV/0!</v>
      </c>
      <c r="K14" s="19">
        <f t="shared" si="4"/>
        <v>0.51692307692307693</v>
      </c>
      <c r="L14" s="22" t="e">
        <f t="shared" si="5"/>
        <v>#DIV/0!</v>
      </c>
    </row>
    <row r="15" spans="1:12" x14ac:dyDescent="0.4">
      <c r="A15" s="122" t="s">
        <v>150</v>
      </c>
      <c r="B15" s="32">
        <v>0</v>
      </c>
      <c r="C15" s="32">
        <v>0</v>
      </c>
      <c r="D15" s="19" t="e">
        <f t="shared" si="0"/>
        <v>#DIV/0!</v>
      </c>
      <c r="E15" s="123">
        <f t="shared" si="1"/>
        <v>0</v>
      </c>
      <c r="F15" s="32">
        <v>0</v>
      </c>
      <c r="G15" s="32">
        <v>0</v>
      </c>
      <c r="H15" s="19" t="e">
        <f t="shared" si="2"/>
        <v>#DIV/0!</v>
      </c>
      <c r="I15" s="123">
        <f t="shared" si="3"/>
        <v>0</v>
      </c>
      <c r="J15" s="19" t="e">
        <f t="shared" si="4"/>
        <v>#DIV/0!</v>
      </c>
      <c r="K15" s="19" t="e">
        <f t="shared" si="4"/>
        <v>#DIV/0!</v>
      </c>
      <c r="L15" s="22" t="e">
        <f t="shared" si="5"/>
        <v>#DIV/0!</v>
      </c>
    </row>
    <row r="16" spans="1:12" s="117" customFormat="1" x14ac:dyDescent="0.4">
      <c r="A16" s="115" t="s">
        <v>73</v>
      </c>
      <c r="B16" s="27">
        <f>+B17+B28</f>
        <v>203522</v>
      </c>
      <c r="C16" s="27">
        <f>+C17+C28</f>
        <v>155513</v>
      </c>
      <c r="D16" s="14">
        <f t="shared" si="0"/>
        <v>1.3087137409734235</v>
      </c>
      <c r="E16" s="116">
        <f t="shared" si="1"/>
        <v>48009</v>
      </c>
      <c r="F16" s="27">
        <f>+F17+F28</f>
        <v>301581</v>
      </c>
      <c r="G16" s="27">
        <f>+G17+G28</f>
        <v>268537</v>
      </c>
      <c r="H16" s="14">
        <f t="shared" si="2"/>
        <v>1.1230519444247906</v>
      </c>
      <c r="I16" s="116">
        <f t="shared" si="3"/>
        <v>33044</v>
      </c>
      <c r="J16" s="14">
        <f t="shared" si="4"/>
        <v>0.67485020608062174</v>
      </c>
      <c r="K16" s="14">
        <f t="shared" si="4"/>
        <v>0.57911200318764267</v>
      </c>
      <c r="L16" s="23">
        <f t="shared" si="5"/>
        <v>9.5738202892979074E-2</v>
      </c>
    </row>
    <row r="17" spans="1:12" x14ac:dyDescent="0.4">
      <c r="A17" s="129" t="s">
        <v>72</v>
      </c>
      <c r="B17" s="29">
        <f>SUM(B18:B27)</f>
        <v>172746</v>
      </c>
      <c r="C17" s="29">
        <f>SUM(C18:C27)</f>
        <v>128762</v>
      </c>
      <c r="D17" s="18">
        <f t="shared" si="0"/>
        <v>1.3415914633199235</v>
      </c>
      <c r="E17" s="121">
        <f t="shared" si="1"/>
        <v>43984</v>
      </c>
      <c r="F17" s="29">
        <f>SUM(F18:F27)</f>
        <v>255495</v>
      </c>
      <c r="G17" s="29">
        <f>SUM(G18:G27)</f>
        <v>222518</v>
      </c>
      <c r="H17" s="18">
        <f t="shared" si="2"/>
        <v>1.148199246802506</v>
      </c>
      <c r="I17" s="121">
        <f t="shared" si="3"/>
        <v>32977</v>
      </c>
      <c r="J17" s="18">
        <f t="shared" si="4"/>
        <v>0.67612282040744442</v>
      </c>
      <c r="K17" s="18">
        <f t="shared" si="4"/>
        <v>0.57865880513037149</v>
      </c>
      <c r="L17" s="17">
        <f t="shared" si="5"/>
        <v>9.7464015277072935E-2</v>
      </c>
    </row>
    <row r="18" spans="1:12" x14ac:dyDescent="0.4">
      <c r="A18" s="122" t="s">
        <v>57</v>
      </c>
      <c r="B18" s="32">
        <v>80817</v>
      </c>
      <c r="C18" s="32">
        <v>58953</v>
      </c>
      <c r="D18" s="19">
        <f t="shared" si="0"/>
        <v>1.3708717113632893</v>
      </c>
      <c r="E18" s="123">
        <f t="shared" si="1"/>
        <v>21864</v>
      </c>
      <c r="F18" s="32">
        <v>103480</v>
      </c>
      <c r="G18" s="32">
        <v>83348</v>
      </c>
      <c r="H18" s="19">
        <f t="shared" si="2"/>
        <v>1.2415414886979892</v>
      </c>
      <c r="I18" s="123">
        <f t="shared" si="3"/>
        <v>20132</v>
      </c>
      <c r="J18" s="19">
        <f t="shared" si="4"/>
        <v>0.78099149594124473</v>
      </c>
      <c r="K18" s="19">
        <f t="shared" si="4"/>
        <v>0.70731151317368146</v>
      </c>
      <c r="L18" s="22">
        <f t="shared" si="5"/>
        <v>7.3679982767563268E-2</v>
      </c>
    </row>
    <row r="19" spans="1:12" x14ac:dyDescent="0.4">
      <c r="A19" s="122" t="s">
        <v>133</v>
      </c>
      <c r="B19" s="32">
        <v>15930</v>
      </c>
      <c r="C19" s="32">
        <v>8306</v>
      </c>
      <c r="D19" s="19">
        <f t="shared" si="0"/>
        <v>1.9178906814351071</v>
      </c>
      <c r="E19" s="123">
        <f t="shared" si="1"/>
        <v>7624</v>
      </c>
      <c r="F19" s="32">
        <v>25364</v>
      </c>
      <c r="G19" s="32">
        <v>16043</v>
      </c>
      <c r="H19" s="19">
        <f t="shared" si="2"/>
        <v>1.5810010596521848</v>
      </c>
      <c r="I19" s="123">
        <f t="shared" si="3"/>
        <v>9321</v>
      </c>
      <c r="J19" s="19">
        <f t="shared" si="4"/>
        <v>0.62805551174893548</v>
      </c>
      <c r="K19" s="19">
        <f t="shared" si="4"/>
        <v>0.51773359097425664</v>
      </c>
      <c r="L19" s="22">
        <f t="shared" si="5"/>
        <v>0.11032192077467884</v>
      </c>
    </row>
    <row r="20" spans="1:12" x14ac:dyDescent="0.4">
      <c r="A20" s="122" t="s">
        <v>132</v>
      </c>
      <c r="B20" s="32">
        <v>18477</v>
      </c>
      <c r="C20" s="32">
        <v>16081</v>
      </c>
      <c r="D20" s="19">
        <f t="shared" si="0"/>
        <v>1.1489957092220633</v>
      </c>
      <c r="E20" s="123">
        <f t="shared" si="1"/>
        <v>2396</v>
      </c>
      <c r="F20" s="32">
        <v>29223</v>
      </c>
      <c r="G20" s="32">
        <v>28005</v>
      </c>
      <c r="H20" s="19">
        <f t="shared" si="2"/>
        <v>1.0434922335297268</v>
      </c>
      <c r="I20" s="123">
        <f t="shared" si="3"/>
        <v>1218</v>
      </c>
      <c r="J20" s="19">
        <f t="shared" si="4"/>
        <v>0.63227594702802592</v>
      </c>
      <c r="K20" s="19">
        <f t="shared" si="4"/>
        <v>0.57421888948402067</v>
      </c>
      <c r="L20" s="22">
        <f t="shared" si="5"/>
        <v>5.8057057544005253E-2</v>
      </c>
    </row>
    <row r="21" spans="1:12" x14ac:dyDescent="0.4">
      <c r="A21" s="122" t="s">
        <v>55</v>
      </c>
      <c r="B21" s="32">
        <v>25215</v>
      </c>
      <c r="C21" s="32">
        <v>20935</v>
      </c>
      <c r="D21" s="19">
        <f t="shared" si="0"/>
        <v>1.2044423214712205</v>
      </c>
      <c r="E21" s="123">
        <f t="shared" si="1"/>
        <v>4280</v>
      </c>
      <c r="F21" s="32">
        <v>44584</v>
      </c>
      <c r="G21" s="32">
        <v>44477</v>
      </c>
      <c r="H21" s="19">
        <f t="shared" si="2"/>
        <v>1.0024057377970637</v>
      </c>
      <c r="I21" s="123">
        <f t="shared" si="3"/>
        <v>107</v>
      </c>
      <c r="J21" s="19">
        <f t="shared" si="4"/>
        <v>0.56556163646151081</v>
      </c>
      <c r="K21" s="19">
        <f t="shared" si="4"/>
        <v>0.47069271758436942</v>
      </c>
      <c r="L21" s="22">
        <f t="shared" si="5"/>
        <v>9.4868918877141384E-2</v>
      </c>
    </row>
    <row r="22" spans="1:12" x14ac:dyDescent="0.4">
      <c r="A22" s="122" t="s">
        <v>92</v>
      </c>
      <c r="B22" s="32">
        <v>0</v>
      </c>
      <c r="C22" s="32">
        <v>0</v>
      </c>
      <c r="D22" s="19" t="e">
        <f t="shared" si="0"/>
        <v>#DIV/0!</v>
      </c>
      <c r="E22" s="123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123">
        <f t="shared" si="3"/>
        <v>0</v>
      </c>
      <c r="J22" s="19" t="e">
        <f t="shared" si="4"/>
        <v>#DIV/0!</v>
      </c>
      <c r="K22" s="19" t="e">
        <f t="shared" si="4"/>
        <v>#DIV/0!</v>
      </c>
      <c r="L22" s="22" t="e">
        <f t="shared" si="5"/>
        <v>#DIV/0!</v>
      </c>
    </row>
    <row r="23" spans="1:12" x14ac:dyDescent="0.4">
      <c r="A23" s="122" t="s">
        <v>56</v>
      </c>
      <c r="B23" s="32">
        <v>16992</v>
      </c>
      <c r="C23" s="32">
        <v>11646</v>
      </c>
      <c r="D23" s="19">
        <f t="shared" si="0"/>
        <v>1.4590417310664605</v>
      </c>
      <c r="E23" s="123">
        <f t="shared" si="1"/>
        <v>5346</v>
      </c>
      <c r="F23" s="32">
        <v>23818</v>
      </c>
      <c r="G23" s="32">
        <v>20338</v>
      </c>
      <c r="H23" s="19">
        <f t="shared" si="2"/>
        <v>1.1711082702330613</v>
      </c>
      <c r="I23" s="123">
        <f t="shared" si="3"/>
        <v>3480</v>
      </c>
      <c r="J23" s="19">
        <f t="shared" si="4"/>
        <v>0.71341002603073311</v>
      </c>
      <c r="K23" s="19">
        <f t="shared" si="4"/>
        <v>0.57262267676271017</v>
      </c>
      <c r="L23" s="22">
        <f t="shared" si="5"/>
        <v>0.14078734926802294</v>
      </c>
    </row>
    <row r="24" spans="1:12" x14ac:dyDescent="0.4">
      <c r="A24" s="122" t="s">
        <v>54</v>
      </c>
      <c r="B24" s="32">
        <v>5207</v>
      </c>
      <c r="C24" s="32">
        <v>4373</v>
      </c>
      <c r="D24" s="19">
        <f t="shared" si="0"/>
        <v>1.1907157557740682</v>
      </c>
      <c r="E24" s="123">
        <f t="shared" si="1"/>
        <v>834</v>
      </c>
      <c r="F24" s="32">
        <v>8928</v>
      </c>
      <c r="G24" s="32">
        <v>10090</v>
      </c>
      <c r="H24" s="19">
        <f t="shared" si="2"/>
        <v>0.88483647175421209</v>
      </c>
      <c r="I24" s="123">
        <f t="shared" si="3"/>
        <v>-1162</v>
      </c>
      <c r="J24" s="19">
        <f t="shared" si="4"/>
        <v>0.58322132616487454</v>
      </c>
      <c r="K24" s="19">
        <f t="shared" si="4"/>
        <v>0.43339940535183352</v>
      </c>
      <c r="L24" s="22">
        <f t="shared" si="5"/>
        <v>0.14982192081304102</v>
      </c>
    </row>
    <row r="25" spans="1:12" x14ac:dyDescent="0.4">
      <c r="A25" s="122" t="s">
        <v>91</v>
      </c>
      <c r="B25" s="32">
        <v>0</v>
      </c>
      <c r="C25" s="32">
        <v>0</v>
      </c>
      <c r="D25" s="19" t="e">
        <f t="shared" si="0"/>
        <v>#DIV/0!</v>
      </c>
      <c r="E25" s="123">
        <f t="shared" si="1"/>
        <v>0</v>
      </c>
      <c r="F25" s="32">
        <v>0</v>
      </c>
      <c r="G25" s="32">
        <v>0</v>
      </c>
      <c r="H25" s="19" t="e">
        <f t="shared" si="2"/>
        <v>#DIV/0!</v>
      </c>
      <c r="I25" s="123">
        <f t="shared" si="3"/>
        <v>0</v>
      </c>
      <c r="J25" s="19" t="e">
        <f t="shared" si="4"/>
        <v>#DIV/0!</v>
      </c>
      <c r="K25" s="19" t="e">
        <f t="shared" si="4"/>
        <v>#DIV/0!</v>
      </c>
      <c r="L25" s="22" t="e">
        <f t="shared" si="5"/>
        <v>#DIV/0!</v>
      </c>
    </row>
    <row r="26" spans="1:12" x14ac:dyDescent="0.4">
      <c r="A26" s="122" t="s">
        <v>53</v>
      </c>
      <c r="B26" s="32">
        <v>5338</v>
      </c>
      <c r="C26" s="32">
        <v>4738</v>
      </c>
      <c r="D26" s="19">
        <f t="shared" si="0"/>
        <v>1.1266357112705783</v>
      </c>
      <c r="E26" s="123">
        <f t="shared" si="1"/>
        <v>600</v>
      </c>
      <c r="F26" s="32">
        <v>11170</v>
      </c>
      <c r="G26" s="32">
        <v>11289</v>
      </c>
      <c r="H26" s="19">
        <f t="shared" si="2"/>
        <v>0.98945876516963416</v>
      </c>
      <c r="I26" s="123">
        <f t="shared" si="3"/>
        <v>-119</v>
      </c>
      <c r="J26" s="19">
        <f t="shared" si="4"/>
        <v>0.47788719785138767</v>
      </c>
      <c r="K26" s="19">
        <f t="shared" si="4"/>
        <v>0.41970059349809546</v>
      </c>
      <c r="L26" s="22">
        <f t="shared" si="5"/>
        <v>5.8186604353292204E-2</v>
      </c>
    </row>
    <row r="27" spans="1:12" x14ac:dyDescent="0.4">
      <c r="A27" s="126" t="s">
        <v>52</v>
      </c>
      <c r="B27" s="33">
        <v>4770</v>
      </c>
      <c r="C27" s="33">
        <v>3730</v>
      </c>
      <c r="D27" s="16">
        <f t="shared" si="0"/>
        <v>1.2788203753351206</v>
      </c>
      <c r="E27" s="125">
        <f t="shared" si="1"/>
        <v>1040</v>
      </c>
      <c r="F27" s="33">
        <v>8928</v>
      </c>
      <c r="G27" s="33">
        <v>8928</v>
      </c>
      <c r="H27" s="16">
        <f t="shared" si="2"/>
        <v>1</v>
      </c>
      <c r="I27" s="125">
        <f t="shared" si="3"/>
        <v>0</v>
      </c>
      <c r="J27" s="16">
        <f t="shared" si="4"/>
        <v>0.53427419354838712</v>
      </c>
      <c r="K27" s="16">
        <f t="shared" si="4"/>
        <v>0.41778673835125446</v>
      </c>
      <c r="L27" s="15">
        <f t="shared" si="5"/>
        <v>0.11648745519713266</v>
      </c>
    </row>
    <row r="28" spans="1:12" x14ac:dyDescent="0.4">
      <c r="A28" s="113" t="s">
        <v>71</v>
      </c>
      <c r="B28" s="30">
        <f>SUM(B29:B38)</f>
        <v>30776</v>
      </c>
      <c r="C28" s="30">
        <f>SUM(C29:C38)</f>
        <v>26751</v>
      </c>
      <c r="D28" s="21">
        <f t="shared" si="0"/>
        <v>1.1504616649844865</v>
      </c>
      <c r="E28" s="124">
        <f t="shared" si="1"/>
        <v>4025</v>
      </c>
      <c r="F28" s="30">
        <f>SUM(F29:F38)</f>
        <v>46086</v>
      </c>
      <c r="G28" s="30">
        <f>SUM(G29:G38)</f>
        <v>46019</v>
      </c>
      <c r="H28" s="21">
        <f t="shared" si="2"/>
        <v>1.0014559203807123</v>
      </c>
      <c r="I28" s="124">
        <f t="shared" si="3"/>
        <v>67</v>
      </c>
      <c r="J28" s="21">
        <f t="shared" si="4"/>
        <v>0.66779499197153147</v>
      </c>
      <c r="K28" s="21">
        <f t="shared" si="4"/>
        <v>0.58130337469306159</v>
      </c>
      <c r="L28" s="20">
        <f t="shared" si="5"/>
        <v>8.6491617278469879E-2</v>
      </c>
    </row>
    <row r="29" spans="1:12" x14ac:dyDescent="0.4">
      <c r="A29" s="120" t="s">
        <v>55</v>
      </c>
      <c r="B29" s="34">
        <v>2975</v>
      </c>
      <c r="C29" s="34">
        <v>2563</v>
      </c>
      <c r="D29" s="18">
        <f t="shared" si="0"/>
        <v>1.1607491221225126</v>
      </c>
      <c r="E29" s="121">
        <f t="shared" si="1"/>
        <v>412</v>
      </c>
      <c r="F29" s="34">
        <v>3990</v>
      </c>
      <c r="G29" s="34">
        <v>3905</v>
      </c>
      <c r="H29" s="18">
        <f t="shared" si="2"/>
        <v>1.0217669654289372</v>
      </c>
      <c r="I29" s="121">
        <f t="shared" si="3"/>
        <v>85</v>
      </c>
      <c r="J29" s="18">
        <f t="shared" si="4"/>
        <v>0.74561403508771928</v>
      </c>
      <c r="K29" s="18">
        <f t="shared" si="4"/>
        <v>0.6563380281690141</v>
      </c>
      <c r="L29" s="17">
        <f t="shared" si="5"/>
        <v>8.9276006918705186E-2</v>
      </c>
    </row>
    <row r="30" spans="1:12" x14ac:dyDescent="0.4">
      <c r="A30" s="122" t="s">
        <v>67</v>
      </c>
      <c r="B30" s="32">
        <v>2125</v>
      </c>
      <c r="C30" s="32">
        <v>1572</v>
      </c>
      <c r="D30" s="19">
        <f t="shared" si="0"/>
        <v>1.3517811704834606</v>
      </c>
      <c r="E30" s="123">
        <f t="shared" si="1"/>
        <v>553</v>
      </c>
      <c r="F30" s="32">
        <v>3906</v>
      </c>
      <c r="G30" s="32">
        <v>3787</v>
      </c>
      <c r="H30" s="19">
        <f t="shared" si="2"/>
        <v>1.0314232902033271</v>
      </c>
      <c r="I30" s="123">
        <f t="shared" si="3"/>
        <v>119</v>
      </c>
      <c r="J30" s="19">
        <f t="shared" si="4"/>
        <v>0.54403481822836663</v>
      </c>
      <c r="K30" s="19">
        <f t="shared" si="4"/>
        <v>0.41510430419857408</v>
      </c>
      <c r="L30" s="22">
        <f t="shared" si="5"/>
        <v>0.12893051402979255</v>
      </c>
    </row>
    <row r="31" spans="1:12" x14ac:dyDescent="0.4">
      <c r="A31" s="122" t="s">
        <v>65</v>
      </c>
      <c r="B31" s="32">
        <v>2400</v>
      </c>
      <c r="C31" s="32">
        <v>1500</v>
      </c>
      <c r="D31" s="19">
        <f t="shared" si="0"/>
        <v>1.6</v>
      </c>
      <c r="E31" s="123">
        <f t="shared" si="1"/>
        <v>900</v>
      </c>
      <c r="F31" s="32">
        <v>4025</v>
      </c>
      <c r="G31" s="32">
        <v>3906</v>
      </c>
      <c r="H31" s="19">
        <f t="shared" si="2"/>
        <v>1.0304659498207884</v>
      </c>
      <c r="I31" s="123">
        <f t="shared" si="3"/>
        <v>119</v>
      </c>
      <c r="J31" s="19">
        <f t="shared" si="4"/>
        <v>0.59627329192546585</v>
      </c>
      <c r="K31" s="19">
        <f t="shared" si="4"/>
        <v>0.38402457757296465</v>
      </c>
      <c r="L31" s="22">
        <f t="shared" si="5"/>
        <v>0.2122487143525012</v>
      </c>
    </row>
    <row r="32" spans="1:12" x14ac:dyDescent="0.4">
      <c r="A32" s="122" t="s">
        <v>49</v>
      </c>
      <c r="B32" s="32">
        <v>8410</v>
      </c>
      <c r="C32" s="32">
        <v>6410</v>
      </c>
      <c r="D32" s="19">
        <f t="shared" si="0"/>
        <v>1.3120124804992199</v>
      </c>
      <c r="E32" s="123">
        <f t="shared" si="1"/>
        <v>2000</v>
      </c>
      <c r="F32" s="32">
        <v>13298</v>
      </c>
      <c r="G32" s="32">
        <v>11765</v>
      </c>
      <c r="H32" s="19">
        <f t="shared" si="2"/>
        <v>1.1303017424564386</v>
      </c>
      <c r="I32" s="123">
        <f t="shared" si="3"/>
        <v>1533</v>
      </c>
      <c r="J32" s="19">
        <f t="shared" si="4"/>
        <v>0.63242592871108438</v>
      </c>
      <c r="K32" s="19">
        <f t="shared" si="4"/>
        <v>0.54483637909052274</v>
      </c>
      <c r="L32" s="22">
        <f t="shared" si="5"/>
        <v>8.7589549620561646E-2</v>
      </c>
    </row>
    <row r="33" spans="1:12" x14ac:dyDescent="0.4">
      <c r="A33" s="122" t="s">
        <v>51</v>
      </c>
      <c r="B33" s="32">
        <v>2281</v>
      </c>
      <c r="C33" s="32">
        <v>1856</v>
      </c>
      <c r="D33" s="19">
        <f t="shared" si="0"/>
        <v>1.2289870689655173</v>
      </c>
      <c r="E33" s="123">
        <f t="shared" si="1"/>
        <v>425</v>
      </c>
      <c r="F33" s="32">
        <v>3983</v>
      </c>
      <c r="G33" s="32">
        <v>3897</v>
      </c>
      <c r="H33" s="19">
        <f t="shared" si="2"/>
        <v>1.0220682576340776</v>
      </c>
      <c r="I33" s="123">
        <f t="shared" si="3"/>
        <v>86</v>
      </c>
      <c r="J33" s="19">
        <f t="shared" si="4"/>
        <v>0.57268390660306301</v>
      </c>
      <c r="K33" s="19">
        <f t="shared" si="4"/>
        <v>0.47626379266102131</v>
      </c>
      <c r="L33" s="22">
        <f t="shared" si="5"/>
        <v>9.6420113942041696E-2</v>
      </c>
    </row>
    <row r="34" spans="1:12" x14ac:dyDescent="0.4">
      <c r="A34" s="122" t="s">
        <v>50</v>
      </c>
      <c r="B34" s="32">
        <v>2591</v>
      </c>
      <c r="C34" s="32">
        <v>2821</v>
      </c>
      <c r="D34" s="19">
        <f t="shared" si="0"/>
        <v>0.91846862814604746</v>
      </c>
      <c r="E34" s="123">
        <f t="shared" si="1"/>
        <v>-230</v>
      </c>
      <c r="F34" s="32">
        <v>3919</v>
      </c>
      <c r="G34" s="32">
        <v>5810</v>
      </c>
      <c r="H34" s="19">
        <f t="shared" si="2"/>
        <v>0.67452667814113598</v>
      </c>
      <c r="I34" s="123">
        <f t="shared" si="3"/>
        <v>-1891</v>
      </c>
      <c r="J34" s="19">
        <f t="shared" si="4"/>
        <v>0.66113804541974996</v>
      </c>
      <c r="K34" s="19">
        <f t="shared" si="4"/>
        <v>0.48554216867469879</v>
      </c>
      <c r="L34" s="22">
        <f t="shared" si="5"/>
        <v>0.17559587674505117</v>
      </c>
    </row>
    <row r="35" spans="1:12" x14ac:dyDescent="0.4">
      <c r="A35" s="122" t="s">
        <v>90</v>
      </c>
      <c r="B35" s="32">
        <v>4091</v>
      </c>
      <c r="C35" s="32">
        <v>4106</v>
      </c>
      <c r="D35" s="19">
        <f t="shared" si="0"/>
        <v>0.99634680954700439</v>
      </c>
      <c r="E35" s="123">
        <f t="shared" si="1"/>
        <v>-15</v>
      </c>
      <c r="F35" s="32">
        <v>5146</v>
      </c>
      <c r="G35" s="32">
        <v>5146</v>
      </c>
      <c r="H35" s="19">
        <f t="shared" si="2"/>
        <v>1</v>
      </c>
      <c r="I35" s="123">
        <f t="shared" si="3"/>
        <v>0</v>
      </c>
      <c r="J35" s="19">
        <f t="shared" si="4"/>
        <v>0.79498639720171005</v>
      </c>
      <c r="K35" s="19">
        <f t="shared" si="4"/>
        <v>0.79790128254955306</v>
      </c>
      <c r="L35" s="22">
        <f t="shared" si="5"/>
        <v>-2.9148853478430103E-3</v>
      </c>
    </row>
    <row r="36" spans="1:12" x14ac:dyDescent="0.4">
      <c r="A36" s="122" t="s">
        <v>69</v>
      </c>
      <c r="B36" s="32">
        <v>2975</v>
      </c>
      <c r="C36" s="32">
        <v>2748</v>
      </c>
      <c r="D36" s="19">
        <f t="shared" si="0"/>
        <v>1.0826055312954876</v>
      </c>
      <c r="E36" s="123">
        <f t="shared" si="1"/>
        <v>227</v>
      </c>
      <c r="F36" s="32">
        <v>3906</v>
      </c>
      <c r="G36" s="32">
        <v>3906</v>
      </c>
      <c r="H36" s="19">
        <f t="shared" si="2"/>
        <v>1</v>
      </c>
      <c r="I36" s="123">
        <f t="shared" si="3"/>
        <v>0</v>
      </c>
      <c r="J36" s="19">
        <f t="shared" si="4"/>
        <v>0.76164874551971329</v>
      </c>
      <c r="K36" s="19">
        <f t="shared" si="4"/>
        <v>0.7035330261136713</v>
      </c>
      <c r="L36" s="22">
        <f t="shared" si="5"/>
        <v>5.8115719406041988E-2</v>
      </c>
    </row>
    <row r="37" spans="1:12" x14ac:dyDescent="0.4">
      <c r="A37" s="122" t="s">
        <v>89</v>
      </c>
      <c r="B37" s="32">
        <v>2928</v>
      </c>
      <c r="C37" s="32">
        <v>3175</v>
      </c>
      <c r="D37" s="19">
        <f t="shared" si="0"/>
        <v>0.92220472440944878</v>
      </c>
      <c r="E37" s="123">
        <f t="shared" si="1"/>
        <v>-247</v>
      </c>
      <c r="F37" s="32">
        <v>3913</v>
      </c>
      <c r="G37" s="32">
        <v>3897</v>
      </c>
      <c r="H37" s="19">
        <f t="shared" si="2"/>
        <v>1.0041057223505261</v>
      </c>
      <c r="I37" s="123">
        <f t="shared" si="3"/>
        <v>16</v>
      </c>
      <c r="J37" s="19">
        <f t="shared" si="4"/>
        <v>0.74827498083312038</v>
      </c>
      <c r="K37" s="19">
        <f t="shared" si="4"/>
        <v>0.81472927893251224</v>
      </c>
      <c r="L37" s="22">
        <f t="shared" si="5"/>
        <v>-6.6454298099391851E-2</v>
      </c>
    </row>
    <row r="38" spans="1:12" x14ac:dyDescent="0.4">
      <c r="A38" s="122" t="s">
        <v>88</v>
      </c>
      <c r="B38" s="32">
        <v>0</v>
      </c>
      <c r="C38" s="32">
        <v>0</v>
      </c>
      <c r="D38" s="19" t="e">
        <f t="shared" si="0"/>
        <v>#DIV/0!</v>
      </c>
      <c r="E38" s="123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123">
        <f t="shared" si="3"/>
        <v>0</v>
      </c>
      <c r="J38" s="19" t="e">
        <f t="shared" ref="J38:K60" si="6">+B38/F38</f>
        <v>#DIV/0!</v>
      </c>
      <c r="K38" s="19" t="e">
        <f t="shared" si="6"/>
        <v>#DIV/0!</v>
      </c>
      <c r="L38" s="22" t="e">
        <f t="shared" si="5"/>
        <v>#DIV/0!</v>
      </c>
    </row>
    <row r="39" spans="1:12" s="117" customFormat="1" x14ac:dyDescent="0.4">
      <c r="A39" s="115" t="s">
        <v>70</v>
      </c>
      <c r="B39" s="27">
        <f>SUM(B40:B46)</f>
        <v>42700</v>
      </c>
      <c r="C39" s="27">
        <f>SUM(C40:C46)</f>
        <v>35138</v>
      </c>
      <c r="D39" s="14">
        <f t="shared" si="0"/>
        <v>1.2152086060675054</v>
      </c>
      <c r="E39" s="116">
        <f t="shared" si="1"/>
        <v>7562</v>
      </c>
      <c r="F39" s="27">
        <f>SUM(F40:F46)</f>
        <v>60368</v>
      </c>
      <c r="G39" s="27">
        <f>SUM(G40:G46)</f>
        <v>54154</v>
      </c>
      <c r="H39" s="14">
        <f t="shared" si="2"/>
        <v>1.1147468331055879</v>
      </c>
      <c r="I39" s="116">
        <f t="shared" si="3"/>
        <v>6214</v>
      </c>
      <c r="J39" s="14">
        <f t="shared" si="6"/>
        <v>0.7073283858998145</v>
      </c>
      <c r="K39" s="14">
        <f t="shared" si="6"/>
        <v>0.64885327030320938</v>
      </c>
      <c r="L39" s="23">
        <f t="shared" si="5"/>
        <v>5.8475115596605121E-2</v>
      </c>
    </row>
    <row r="40" spans="1:12" x14ac:dyDescent="0.4">
      <c r="A40" s="120" t="s">
        <v>57</v>
      </c>
      <c r="B40" s="34">
        <v>26278</v>
      </c>
      <c r="C40" s="34">
        <v>20548</v>
      </c>
      <c r="D40" s="18">
        <f t="shared" si="0"/>
        <v>1.2788592563753163</v>
      </c>
      <c r="E40" s="121">
        <f t="shared" si="1"/>
        <v>5730</v>
      </c>
      <c r="F40" s="34">
        <v>32302</v>
      </c>
      <c r="G40" s="34">
        <v>27280</v>
      </c>
      <c r="H40" s="18">
        <f t="shared" si="2"/>
        <v>1.1840909090909091</v>
      </c>
      <c r="I40" s="121">
        <f t="shared" si="3"/>
        <v>5022</v>
      </c>
      <c r="J40" s="18">
        <f t="shared" si="6"/>
        <v>0.81350999938084334</v>
      </c>
      <c r="K40" s="18">
        <f t="shared" si="6"/>
        <v>0.75322580645161286</v>
      </c>
      <c r="L40" s="17">
        <f t="shared" si="5"/>
        <v>6.0284192929230485E-2</v>
      </c>
    </row>
    <row r="41" spans="1:12" x14ac:dyDescent="0.4">
      <c r="A41" s="122" t="s">
        <v>58</v>
      </c>
      <c r="B41" s="32">
        <v>6458</v>
      </c>
      <c r="C41" s="32">
        <v>6792</v>
      </c>
      <c r="D41" s="19">
        <f t="shared" si="0"/>
        <v>0.95082449941107183</v>
      </c>
      <c r="E41" s="123">
        <f t="shared" si="1"/>
        <v>-334</v>
      </c>
      <c r="F41" s="32">
        <v>12814</v>
      </c>
      <c r="G41" s="32">
        <v>11622</v>
      </c>
      <c r="H41" s="19">
        <f t="shared" si="2"/>
        <v>1.1025641025641026</v>
      </c>
      <c r="I41" s="123">
        <f t="shared" si="3"/>
        <v>1192</v>
      </c>
      <c r="J41" s="19">
        <f t="shared" si="6"/>
        <v>0.50398002185110036</v>
      </c>
      <c r="K41" s="19">
        <f t="shared" si="6"/>
        <v>0.58440887971089317</v>
      </c>
      <c r="L41" s="22">
        <f t="shared" si="5"/>
        <v>-8.0428857859792813E-2</v>
      </c>
    </row>
    <row r="42" spans="1:12" x14ac:dyDescent="0.4">
      <c r="A42" s="122" t="s">
        <v>68</v>
      </c>
      <c r="B42" s="32">
        <v>3873</v>
      </c>
      <c r="C42" s="32">
        <v>3649</v>
      </c>
      <c r="D42" s="19">
        <f t="shared" si="0"/>
        <v>1.0613866812825432</v>
      </c>
      <c r="E42" s="123">
        <f t="shared" si="1"/>
        <v>224</v>
      </c>
      <c r="F42" s="32">
        <v>5146</v>
      </c>
      <c r="G42" s="32">
        <v>5146</v>
      </c>
      <c r="H42" s="19">
        <f t="shared" si="2"/>
        <v>1</v>
      </c>
      <c r="I42" s="123">
        <f t="shared" si="3"/>
        <v>0</v>
      </c>
      <c r="J42" s="19">
        <f t="shared" si="6"/>
        <v>0.75262339681305868</v>
      </c>
      <c r="K42" s="19">
        <f t="shared" si="6"/>
        <v>0.70909444228527008</v>
      </c>
      <c r="L42" s="22">
        <f t="shared" si="5"/>
        <v>4.3528954527788599E-2</v>
      </c>
    </row>
    <row r="43" spans="1:12" x14ac:dyDescent="0.4">
      <c r="A43" s="122" t="s">
        <v>55</v>
      </c>
      <c r="B43" s="32">
        <v>6091</v>
      </c>
      <c r="C43" s="32">
        <v>4149</v>
      </c>
      <c r="D43" s="19">
        <f t="shared" si="0"/>
        <v>1.468064593878043</v>
      </c>
      <c r="E43" s="123">
        <f t="shared" si="1"/>
        <v>1942</v>
      </c>
      <c r="F43" s="32">
        <v>10106</v>
      </c>
      <c r="G43" s="32">
        <v>10106</v>
      </c>
      <c r="H43" s="19">
        <f t="shared" si="2"/>
        <v>1</v>
      </c>
      <c r="I43" s="123">
        <f t="shared" si="3"/>
        <v>0</v>
      </c>
      <c r="J43" s="19">
        <f t="shared" si="6"/>
        <v>0.60271126063724523</v>
      </c>
      <c r="K43" s="19">
        <f t="shared" si="6"/>
        <v>0.41054818919453789</v>
      </c>
      <c r="L43" s="22">
        <f t="shared" si="5"/>
        <v>0.19216307144270733</v>
      </c>
    </row>
    <row r="44" spans="1:12" x14ac:dyDescent="0.4">
      <c r="A44" s="122" t="s">
        <v>131</v>
      </c>
      <c r="B44" s="32">
        <v>0</v>
      </c>
      <c r="C44" s="32">
        <v>0</v>
      </c>
      <c r="D44" s="19" t="e">
        <f t="shared" si="0"/>
        <v>#DIV/0!</v>
      </c>
      <c r="E44" s="123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123">
        <f t="shared" si="3"/>
        <v>0</v>
      </c>
      <c r="J44" s="19" t="e">
        <f t="shared" si="6"/>
        <v>#DIV/0!</v>
      </c>
      <c r="K44" s="19" t="e">
        <f t="shared" si="6"/>
        <v>#DIV/0!</v>
      </c>
      <c r="L44" s="22" t="e">
        <f t="shared" si="5"/>
        <v>#DIV/0!</v>
      </c>
    </row>
    <row r="45" spans="1:12" x14ac:dyDescent="0.4">
      <c r="A45" s="126" t="s">
        <v>87</v>
      </c>
      <c r="B45" s="33">
        <v>0</v>
      </c>
      <c r="C45" s="33">
        <v>0</v>
      </c>
      <c r="D45" s="16" t="e">
        <f t="shared" si="0"/>
        <v>#DIV/0!</v>
      </c>
      <c r="E45" s="125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125">
        <f t="shared" si="3"/>
        <v>0</v>
      </c>
      <c r="J45" s="16" t="e">
        <f t="shared" si="6"/>
        <v>#DIV/0!</v>
      </c>
      <c r="K45" s="16" t="e">
        <f t="shared" si="6"/>
        <v>#DIV/0!</v>
      </c>
      <c r="L45" s="15" t="e">
        <f t="shared" si="5"/>
        <v>#DIV/0!</v>
      </c>
    </row>
    <row r="46" spans="1:12" x14ac:dyDescent="0.4">
      <c r="A46" s="127" t="s">
        <v>143</v>
      </c>
      <c r="B46" s="31">
        <v>0</v>
      </c>
      <c r="C46" s="31">
        <v>0</v>
      </c>
      <c r="D46" s="25" t="e">
        <f t="shared" si="0"/>
        <v>#DIV/0!</v>
      </c>
      <c r="E46" s="128">
        <f t="shared" si="1"/>
        <v>0</v>
      </c>
      <c r="F46" s="31">
        <v>0</v>
      </c>
      <c r="G46" s="31">
        <v>0</v>
      </c>
      <c r="H46" s="25" t="e">
        <f t="shared" si="2"/>
        <v>#DIV/0!</v>
      </c>
      <c r="I46" s="128">
        <f t="shared" si="3"/>
        <v>0</v>
      </c>
      <c r="J46" s="25" t="e">
        <f t="shared" si="6"/>
        <v>#DIV/0!</v>
      </c>
      <c r="K46" s="25" t="e">
        <f t="shared" si="6"/>
        <v>#DIV/0!</v>
      </c>
      <c r="L46" s="24" t="e">
        <f t="shared" si="5"/>
        <v>#DIV/0!</v>
      </c>
    </row>
    <row r="47" spans="1:12" s="117" customFormat="1" x14ac:dyDescent="0.4">
      <c r="A47" s="115" t="s">
        <v>170</v>
      </c>
      <c r="B47" s="27">
        <f>SUM(B48:B60)</f>
        <v>39225</v>
      </c>
      <c r="C47" s="27">
        <f>SUM(C48:C60)</f>
        <v>33787</v>
      </c>
      <c r="D47" s="14">
        <f t="shared" si="0"/>
        <v>1.1609494776097316</v>
      </c>
      <c r="E47" s="116">
        <f t="shared" si="1"/>
        <v>5438</v>
      </c>
      <c r="F47" s="27">
        <f>SUM(F48:F60)</f>
        <v>57727</v>
      </c>
      <c r="G47" s="27">
        <f>SUM(G48:G60)</f>
        <v>48200</v>
      </c>
      <c r="H47" s="14">
        <f t="shared" si="2"/>
        <v>1.197655601659751</v>
      </c>
      <c r="I47" s="116">
        <f t="shared" si="3"/>
        <v>9527</v>
      </c>
      <c r="J47" s="14">
        <f t="shared" si="6"/>
        <v>0.67949139917196455</v>
      </c>
      <c r="K47" s="14">
        <f t="shared" si="6"/>
        <v>0.70097510373443983</v>
      </c>
      <c r="L47" s="23">
        <f t="shared" si="5"/>
        <v>-2.1483704562475281E-2</v>
      </c>
    </row>
    <row r="48" spans="1:12" x14ac:dyDescent="0.4">
      <c r="A48" s="120" t="s">
        <v>169</v>
      </c>
      <c r="B48" s="34">
        <v>2299</v>
      </c>
      <c r="C48" s="34">
        <v>1830</v>
      </c>
      <c r="D48" s="18">
        <f t="shared" si="0"/>
        <v>1.2562841530054645</v>
      </c>
      <c r="E48" s="121">
        <f t="shared" si="1"/>
        <v>469</v>
      </c>
      <c r="F48" s="34">
        <v>4904</v>
      </c>
      <c r="G48" s="34">
        <v>4510</v>
      </c>
      <c r="H48" s="18">
        <f t="shared" si="2"/>
        <v>1.0873614190687362</v>
      </c>
      <c r="I48" s="121">
        <f t="shared" si="3"/>
        <v>394</v>
      </c>
      <c r="J48" s="18">
        <f t="shared" si="6"/>
        <v>0.46880097879282218</v>
      </c>
      <c r="K48" s="18">
        <f t="shared" si="6"/>
        <v>0.40576496674057649</v>
      </c>
      <c r="L48" s="17">
        <f t="shared" si="5"/>
        <v>6.3036012052245682E-2</v>
      </c>
    </row>
    <row r="49" spans="1:12" x14ac:dyDescent="0.4">
      <c r="A49" s="122" t="s">
        <v>168</v>
      </c>
      <c r="B49" s="32">
        <v>3401</v>
      </c>
      <c r="C49" s="32">
        <v>2534</v>
      </c>
      <c r="D49" s="19">
        <f t="shared" si="0"/>
        <v>1.3421468034727704</v>
      </c>
      <c r="E49" s="123">
        <f t="shared" si="1"/>
        <v>867</v>
      </c>
      <c r="F49" s="32">
        <v>4950</v>
      </c>
      <c r="G49" s="32">
        <v>3960</v>
      </c>
      <c r="H49" s="19">
        <f t="shared" si="2"/>
        <v>1.25</v>
      </c>
      <c r="I49" s="123">
        <f t="shared" si="3"/>
        <v>990</v>
      </c>
      <c r="J49" s="19">
        <f t="shared" si="6"/>
        <v>0.68707070707070705</v>
      </c>
      <c r="K49" s="19">
        <f t="shared" si="6"/>
        <v>0.63989898989898986</v>
      </c>
      <c r="L49" s="22">
        <f t="shared" si="5"/>
        <v>4.7171717171717198E-2</v>
      </c>
    </row>
    <row r="50" spans="1:12" x14ac:dyDescent="0.4">
      <c r="A50" s="122" t="s">
        <v>167</v>
      </c>
      <c r="B50" s="32">
        <v>6150</v>
      </c>
      <c r="C50" s="32">
        <v>6329</v>
      </c>
      <c r="D50" s="19">
        <f t="shared" si="0"/>
        <v>0.9717174909148365</v>
      </c>
      <c r="E50" s="123">
        <f t="shared" si="1"/>
        <v>-179</v>
      </c>
      <c r="F50" s="32">
        <v>6930</v>
      </c>
      <c r="G50" s="32">
        <v>6810</v>
      </c>
      <c r="H50" s="19">
        <f t="shared" si="2"/>
        <v>1.0176211453744493</v>
      </c>
      <c r="I50" s="123">
        <f t="shared" si="3"/>
        <v>120</v>
      </c>
      <c r="J50" s="19">
        <f t="shared" si="6"/>
        <v>0.88744588744588748</v>
      </c>
      <c r="K50" s="19">
        <f t="shared" si="6"/>
        <v>0.92936857562408226</v>
      </c>
      <c r="L50" s="22">
        <f t="shared" si="5"/>
        <v>-4.1922688178194778E-2</v>
      </c>
    </row>
    <row r="51" spans="1:12" x14ac:dyDescent="0.4">
      <c r="A51" s="122" t="s">
        <v>166</v>
      </c>
      <c r="B51" s="32">
        <v>2963</v>
      </c>
      <c r="C51" s="32">
        <v>2562</v>
      </c>
      <c r="D51" s="19">
        <f t="shared" si="0"/>
        <v>1.1565183450429353</v>
      </c>
      <c r="E51" s="123">
        <f t="shared" si="1"/>
        <v>401</v>
      </c>
      <c r="F51" s="32">
        <v>4650</v>
      </c>
      <c r="G51" s="32">
        <v>4640</v>
      </c>
      <c r="H51" s="19">
        <f t="shared" si="2"/>
        <v>1.0021551724137931</v>
      </c>
      <c r="I51" s="123">
        <f t="shared" si="3"/>
        <v>10</v>
      </c>
      <c r="J51" s="19">
        <f t="shared" si="6"/>
        <v>0.63720430107526882</v>
      </c>
      <c r="K51" s="19">
        <f t="shared" si="6"/>
        <v>0.55215517241379308</v>
      </c>
      <c r="L51" s="22">
        <f t="shared" si="5"/>
        <v>8.5049128661475737E-2</v>
      </c>
    </row>
    <row r="52" spans="1:12" x14ac:dyDescent="0.4">
      <c r="A52" s="122" t="s">
        <v>165</v>
      </c>
      <c r="B52" s="32">
        <v>0</v>
      </c>
      <c r="C52" s="32">
        <v>2100</v>
      </c>
      <c r="D52" s="19">
        <f t="shared" si="0"/>
        <v>0</v>
      </c>
      <c r="E52" s="123">
        <f t="shared" si="1"/>
        <v>-2100</v>
      </c>
      <c r="F52" s="32">
        <v>0</v>
      </c>
      <c r="G52" s="32">
        <v>4602</v>
      </c>
      <c r="H52" s="19">
        <f t="shared" si="2"/>
        <v>0</v>
      </c>
      <c r="I52" s="123">
        <f t="shared" si="3"/>
        <v>-4602</v>
      </c>
      <c r="J52" s="19" t="e">
        <f t="shared" si="6"/>
        <v>#DIV/0!</v>
      </c>
      <c r="K52" s="19">
        <f t="shared" si="6"/>
        <v>0.45632333767926986</v>
      </c>
      <c r="L52" s="22" t="e">
        <f t="shared" si="5"/>
        <v>#DIV/0!</v>
      </c>
    </row>
    <row r="53" spans="1:12" x14ac:dyDescent="0.4">
      <c r="A53" s="122" t="s">
        <v>164</v>
      </c>
      <c r="B53" s="33">
        <v>3980</v>
      </c>
      <c r="C53" s="33">
        <v>4164</v>
      </c>
      <c r="D53" s="16">
        <f t="shared" si="0"/>
        <v>0.95581171950048027</v>
      </c>
      <c r="E53" s="125">
        <f t="shared" si="1"/>
        <v>-184</v>
      </c>
      <c r="F53" s="33">
        <v>4650</v>
      </c>
      <c r="G53" s="33">
        <v>4650</v>
      </c>
      <c r="H53" s="16">
        <f t="shared" si="2"/>
        <v>1</v>
      </c>
      <c r="I53" s="125">
        <f t="shared" si="3"/>
        <v>0</v>
      </c>
      <c r="J53" s="16">
        <f t="shared" si="6"/>
        <v>0.8559139784946237</v>
      </c>
      <c r="K53" s="16">
        <f t="shared" si="6"/>
        <v>0.89548387096774196</v>
      </c>
      <c r="L53" s="15">
        <f t="shared" si="5"/>
        <v>-3.9569892473118262E-2</v>
      </c>
    </row>
    <row r="54" spans="1:12" x14ac:dyDescent="0.4">
      <c r="A54" s="126" t="s">
        <v>163</v>
      </c>
      <c r="B54" s="32">
        <v>5005</v>
      </c>
      <c r="C54" s="32">
        <v>5484</v>
      </c>
      <c r="D54" s="19">
        <f t="shared" si="0"/>
        <v>0.91265499635302694</v>
      </c>
      <c r="E54" s="123">
        <f t="shared" si="1"/>
        <v>-479</v>
      </c>
      <c r="F54" s="32">
        <v>6467</v>
      </c>
      <c r="G54" s="32">
        <v>7350</v>
      </c>
      <c r="H54" s="19">
        <f t="shared" si="2"/>
        <v>0.87986394557823133</v>
      </c>
      <c r="I54" s="123">
        <f t="shared" si="3"/>
        <v>-883</v>
      </c>
      <c r="J54" s="19">
        <f t="shared" si="6"/>
        <v>0.77392917890830371</v>
      </c>
      <c r="K54" s="19">
        <f t="shared" si="6"/>
        <v>0.74612244897959179</v>
      </c>
      <c r="L54" s="22">
        <f t="shared" si="5"/>
        <v>2.7806729928711915E-2</v>
      </c>
    </row>
    <row r="55" spans="1:12" x14ac:dyDescent="0.4">
      <c r="A55" s="122" t="s">
        <v>162</v>
      </c>
      <c r="B55" s="32">
        <v>3135</v>
      </c>
      <c r="C55" s="32">
        <v>3574</v>
      </c>
      <c r="D55" s="19">
        <f t="shared" si="0"/>
        <v>0.87716843872411865</v>
      </c>
      <c r="E55" s="123">
        <f t="shared" si="1"/>
        <v>-439</v>
      </c>
      <c r="F55" s="32">
        <v>4650</v>
      </c>
      <c r="G55" s="32">
        <v>4650</v>
      </c>
      <c r="H55" s="19">
        <f t="shared" si="2"/>
        <v>1</v>
      </c>
      <c r="I55" s="123">
        <f t="shared" si="3"/>
        <v>0</v>
      </c>
      <c r="J55" s="19">
        <f t="shared" si="6"/>
        <v>0.67419354838709677</v>
      </c>
      <c r="K55" s="19">
        <f t="shared" si="6"/>
        <v>0.76860215053763437</v>
      </c>
      <c r="L55" s="22">
        <f t="shared" si="5"/>
        <v>-9.4408602150537591E-2</v>
      </c>
    </row>
    <row r="56" spans="1:12" x14ac:dyDescent="0.4">
      <c r="A56" s="122" t="s">
        <v>161</v>
      </c>
      <c r="B56" s="32">
        <v>4109</v>
      </c>
      <c r="C56" s="32">
        <v>4189</v>
      </c>
      <c r="D56" s="19">
        <f t="shared" si="0"/>
        <v>0.98090236333253755</v>
      </c>
      <c r="E56" s="123">
        <f t="shared" si="1"/>
        <v>-80</v>
      </c>
      <c r="F56" s="32">
        <v>4922</v>
      </c>
      <c r="G56" s="32">
        <v>4650</v>
      </c>
      <c r="H56" s="19">
        <f t="shared" si="2"/>
        <v>1.0584946236559141</v>
      </c>
      <c r="I56" s="123">
        <f t="shared" si="3"/>
        <v>272</v>
      </c>
      <c r="J56" s="19">
        <f t="shared" si="6"/>
        <v>0.83482324258431528</v>
      </c>
      <c r="K56" s="19">
        <f t="shared" si="6"/>
        <v>0.90086021505376346</v>
      </c>
      <c r="L56" s="22">
        <f t="shared" si="5"/>
        <v>-6.6036972469448174E-2</v>
      </c>
    </row>
    <row r="57" spans="1:12" x14ac:dyDescent="0.4">
      <c r="A57" s="122" t="s">
        <v>160</v>
      </c>
      <c r="B57" s="33">
        <v>584</v>
      </c>
      <c r="C57" s="33">
        <v>769</v>
      </c>
      <c r="D57" s="16">
        <f t="shared" si="0"/>
        <v>0.75942782834850453</v>
      </c>
      <c r="E57" s="125">
        <f t="shared" si="1"/>
        <v>-185</v>
      </c>
      <c r="F57" s="33">
        <v>1654</v>
      </c>
      <c r="G57" s="33">
        <v>1778</v>
      </c>
      <c r="H57" s="16">
        <f t="shared" si="2"/>
        <v>0.93025871766029244</v>
      </c>
      <c r="I57" s="125">
        <f t="shared" si="3"/>
        <v>-124</v>
      </c>
      <c r="J57" s="16">
        <f t="shared" si="6"/>
        <v>0.35308343409915355</v>
      </c>
      <c r="K57" s="16">
        <f t="shared" si="6"/>
        <v>0.43250843644544434</v>
      </c>
      <c r="L57" s="15">
        <f t="shared" si="5"/>
        <v>-7.9425002346290796E-2</v>
      </c>
    </row>
    <row r="58" spans="1:12" x14ac:dyDescent="0.4">
      <c r="A58" s="126" t="s">
        <v>159</v>
      </c>
      <c r="B58" s="32">
        <v>2384</v>
      </c>
      <c r="C58" s="32">
        <v>252</v>
      </c>
      <c r="D58" s="19">
        <f t="shared" si="0"/>
        <v>9.4603174603174605</v>
      </c>
      <c r="E58" s="123">
        <f t="shared" si="1"/>
        <v>2132</v>
      </c>
      <c r="F58" s="32">
        <v>4650</v>
      </c>
      <c r="G58" s="32">
        <v>600</v>
      </c>
      <c r="H58" s="19">
        <f t="shared" si="2"/>
        <v>7.75</v>
      </c>
      <c r="I58" s="123">
        <f t="shared" si="3"/>
        <v>4050</v>
      </c>
      <c r="J58" s="19">
        <f t="shared" si="6"/>
        <v>0.51268817204301076</v>
      </c>
      <c r="K58" s="19">
        <f t="shared" si="6"/>
        <v>0.42</v>
      </c>
      <c r="L58" s="22">
        <f t="shared" si="5"/>
        <v>9.2688172043010775E-2</v>
      </c>
    </row>
    <row r="59" spans="1:12" x14ac:dyDescent="0.4">
      <c r="A59" s="122" t="s">
        <v>158</v>
      </c>
      <c r="B59" s="32">
        <v>2313</v>
      </c>
      <c r="C59" s="32">
        <v>0</v>
      </c>
      <c r="D59" s="19" t="e">
        <f t="shared" si="0"/>
        <v>#DIV/0!</v>
      </c>
      <c r="E59" s="123">
        <f t="shared" si="1"/>
        <v>2313</v>
      </c>
      <c r="F59" s="32">
        <v>4650</v>
      </c>
      <c r="G59" s="32">
        <v>0</v>
      </c>
      <c r="H59" s="19" t="e">
        <f t="shared" si="2"/>
        <v>#DIV/0!</v>
      </c>
      <c r="I59" s="123">
        <f t="shared" si="3"/>
        <v>4650</v>
      </c>
      <c r="J59" s="19">
        <f t="shared" si="6"/>
        <v>0.49741935483870969</v>
      </c>
      <c r="K59" s="19" t="e">
        <f t="shared" si="6"/>
        <v>#DIV/0!</v>
      </c>
      <c r="L59" s="22" t="e">
        <f t="shared" si="5"/>
        <v>#DIV/0!</v>
      </c>
    </row>
    <row r="60" spans="1:12" x14ac:dyDescent="0.4">
      <c r="A60" s="127" t="s">
        <v>157</v>
      </c>
      <c r="B60" s="31">
        <v>2902</v>
      </c>
      <c r="C60" s="31">
        <v>0</v>
      </c>
      <c r="D60" s="25" t="e">
        <f t="shared" si="0"/>
        <v>#DIV/0!</v>
      </c>
      <c r="E60" s="128">
        <f t="shared" si="1"/>
        <v>2902</v>
      </c>
      <c r="F60" s="31">
        <v>4650</v>
      </c>
      <c r="G60" s="31">
        <v>0</v>
      </c>
      <c r="H60" s="25" t="e">
        <f t="shared" si="2"/>
        <v>#DIV/0!</v>
      </c>
      <c r="I60" s="128">
        <f t="shared" si="3"/>
        <v>4650</v>
      </c>
      <c r="J60" s="25">
        <f t="shared" si="6"/>
        <v>0.6240860215053764</v>
      </c>
      <c r="K60" s="25" t="e">
        <f t="shared" si="6"/>
        <v>#DIV/0!</v>
      </c>
      <c r="L60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７月(上旬)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112</v>
      </c>
      <c r="C4" s="144" t="s">
        <v>176</v>
      </c>
      <c r="D4" s="147" t="s">
        <v>61</v>
      </c>
      <c r="E4" s="147"/>
      <c r="F4" s="140" t="str">
        <f>+B4</f>
        <v>(01'7/1～10)</v>
      </c>
      <c r="G4" s="140" t="str">
        <f>+C4</f>
        <v>(00'7/1～10)</v>
      </c>
      <c r="H4" s="147" t="s">
        <v>61</v>
      </c>
      <c r="I4" s="147"/>
      <c r="J4" s="140" t="str">
        <f>+B4</f>
        <v>(01'7/1～10)</v>
      </c>
      <c r="K4" s="140" t="str">
        <f>+C4</f>
        <v>(00'7/1～10)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171</v>
      </c>
      <c r="B6" s="27">
        <f>+B7+B16+B39+B47</f>
        <v>120137</v>
      </c>
      <c r="C6" s="27">
        <f>+C7+C16+C39+C47</f>
        <v>105479</v>
      </c>
      <c r="D6" s="14">
        <f t="shared" ref="D6:D60" si="0">+B6/C6</f>
        <v>1.1389660501142407</v>
      </c>
      <c r="E6" s="116">
        <f t="shared" ref="E6:E60" si="1">+B6-C6</f>
        <v>14658</v>
      </c>
      <c r="F6" s="27">
        <f>+F7+F16+F39+F47</f>
        <v>194053</v>
      </c>
      <c r="G6" s="27">
        <f>+G7+G16+G39+G47</f>
        <v>176114</v>
      </c>
      <c r="H6" s="14">
        <f t="shared" ref="H6:H60" si="2">+F6/G6</f>
        <v>1.1018601587608026</v>
      </c>
      <c r="I6" s="116">
        <f t="shared" ref="I6:I60" si="3">+F6-G6</f>
        <v>17939</v>
      </c>
      <c r="J6" s="14">
        <f t="shared" ref="J6:K46" si="4">+B6/F6</f>
        <v>0.6190937527376541</v>
      </c>
      <c r="K6" s="14">
        <f t="shared" si="4"/>
        <v>0.59892456022803409</v>
      </c>
      <c r="L6" s="23">
        <f t="shared" ref="L6:L60" si="5">+J6-K6</f>
        <v>2.0169192509620015E-2</v>
      </c>
    </row>
    <row r="7" spans="1:12" s="117" customFormat="1" x14ac:dyDescent="0.4">
      <c r="A7" s="115" t="s">
        <v>134</v>
      </c>
      <c r="B7" s="27">
        <f>SUM(B8:B15)</f>
        <v>34788</v>
      </c>
      <c r="C7" s="27">
        <f>SUM(C8:C15)</f>
        <v>35183</v>
      </c>
      <c r="D7" s="14">
        <f t="shared" si="0"/>
        <v>0.98877298695392657</v>
      </c>
      <c r="E7" s="116">
        <f t="shared" si="1"/>
        <v>-395</v>
      </c>
      <c r="F7" s="27">
        <f>SUM(F8:F15)</f>
        <v>62696</v>
      </c>
      <c r="G7" s="27">
        <f>SUM(G8:G15)</f>
        <v>53106</v>
      </c>
      <c r="H7" s="14">
        <f t="shared" si="2"/>
        <v>1.1805822317628893</v>
      </c>
      <c r="I7" s="116">
        <f t="shared" si="3"/>
        <v>9590</v>
      </c>
      <c r="J7" s="14">
        <f t="shared" si="4"/>
        <v>0.55486793415847901</v>
      </c>
      <c r="K7" s="14">
        <f t="shared" si="4"/>
        <v>0.66250517832260003</v>
      </c>
      <c r="L7" s="23">
        <f t="shared" si="5"/>
        <v>-0.10763724416412102</v>
      </c>
    </row>
    <row r="8" spans="1:12" x14ac:dyDescent="0.4">
      <c r="A8" s="120" t="s">
        <v>57</v>
      </c>
      <c r="B8" s="34">
        <v>20055</v>
      </c>
      <c r="C8" s="34">
        <v>20526</v>
      </c>
      <c r="D8" s="18">
        <f t="shared" si="0"/>
        <v>0.97705349313066359</v>
      </c>
      <c r="E8" s="121">
        <f t="shared" si="1"/>
        <v>-471</v>
      </c>
      <c r="F8" s="34">
        <v>36696</v>
      </c>
      <c r="G8" s="34">
        <v>27458</v>
      </c>
      <c r="H8" s="18">
        <f t="shared" si="2"/>
        <v>1.3364411100589992</v>
      </c>
      <c r="I8" s="121">
        <f t="shared" si="3"/>
        <v>9238</v>
      </c>
      <c r="J8" s="18">
        <f t="shared" si="4"/>
        <v>0.54651733158927407</v>
      </c>
      <c r="K8" s="18">
        <f t="shared" si="4"/>
        <v>0.74754170005098697</v>
      </c>
      <c r="L8" s="17">
        <f t="shared" si="5"/>
        <v>-0.2010243684617129</v>
      </c>
    </row>
    <row r="9" spans="1:12" x14ac:dyDescent="0.4">
      <c r="A9" s="122" t="s">
        <v>58</v>
      </c>
      <c r="B9" s="32">
        <v>3672</v>
      </c>
      <c r="C9" s="32">
        <v>3715</v>
      </c>
      <c r="D9" s="19">
        <f t="shared" si="0"/>
        <v>0.98842530282637953</v>
      </c>
      <c r="E9" s="123">
        <f t="shared" si="1"/>
        <v>-43</v>
      </c>
      <c r="F9" s="32">
        <v>5680</v>
      </c>
      <c r="G9" s="32">
        <v>4798</v>
      </c>
      <c r="H9" s="19">
        <f t="shared" si="2"/>
        <v>1.1838265944143394</v>
      </c>
      <c r="I9" s="123">
        <f t="shared" si="3"/>
        <v>882</v>
      </c>
      <c r="J9" s="19">
        <f t="shared" si="4"/>
        <v>0.64647887323943665</v>
      </c>
      <c r="K9" s="19">
        <f t="shared" si="4"/>
        <v>0.77428095039599831</v>
      </c>
      <c r="L9" s="22">
        <f t="shared" si="5"/>
        <v>-0.12780207715656167</v>
      </c>
    </row>
    <row r="10" spans="1:12" x14ac:dyDescent="0.4">
      <c r="A10" s="122" t="s">
        <v>68</v>
      </c>
      <c r="B10" s="32">
        <v>2779</v>
      </c>
      <c r="C10" s="32">
        <v>2480</v>
      </c>
      <c r="D10" s="19">
        <f t="shared" si="0"/>
        <v>1.1205645161290323</v>
      </c>
      <c r="E10" s="123">
        <f t="shared" si="1"/>
        <v>299</v>
      </c>
      <c r="F10" s="32">
        <v>5320</v>
      </c>
      <c r="G10" s="32">
        <v>3870</v>
      </c>
      <c r="H10" s="19">
        <f t="shared" si="2"/>
        <v>1.3746770025839794</v>
      </c>
      <c r="I10" s="123">
        <f t="shared" si="3"/>
        <v>1450</v>
      </c>
      <c r="J10" s="19">
        <f t="shared" si="4"/>
        <v>0.52236842105263159</v>
      </c>
      <c r="K10" s="19">
        <f t="shared" si="4"/>
        <v>0.64082687338501287</v>
      </c>
      <c r="L10" s="22">
        <f t="shared" si="5"/>
        <v>-0.11845845233238128</v>
      </c>
    </row>
    <row r="11" spans="1:12" x14ac:dyDescent="0.4">
      <c r="A11" s="122" t="s">
        <v>55</v>
      </c>
      <c r="B11" s="32">
        <v>4096</v>
      </c>
      <c r="C11" s="32">
        <v>4683</v>
      </c>
      <c r="D11" s="19">
        <f t="shared" si="0"/>
        <v>0.87465300021353831</v>
      </c>
      <c r="E11" s="123">
        <f t="shared" si="1"/>
        <v>-587</v>
      </c>
      <c r="F11" s="32">
        <v>8100</v>
      </c>
      <c r="G11" s="32">
        <v>9480</v>
      </c>
      <c r="H11" s="19">
        <f t="shared" si="2"/>
        <v>0.85443037974683544</v>
      </c>
      <c r="I11" s="123">
        <f t="shared" si="3"/>
        <v>-1380</v>
      </c>
      <c r="J11" s="19">
        <f t="shared" si="4"/>
        <v>0.50567901234567902</v>
      </c>
      <c r="K11" s="19">
        <f t="shared" si="4"/>
        <v>0.49398734177215192</v>
      </c>
      <c r="L11" s="22">
        <f t="shared" si="5"/>
        <v>1.1691670573527102E-2</v>
      </c>
    </row>
    <row r="12" spans="1:12" x14ac:dyDescent="0.4">
      <c r="A12" s="122" t="s">
        <v>92</v>
      </c>
      <c r="B12" s="32">
        <v>0</v>
      </c>
      <c r="C12" s="32">
        <v>0</v>
      </c>
      <c r="D12" s="19" t="e">
        <f t="shared" si="0"/>
        <v>#DIV/0!</v>
      </c>
      <c r="E12" s="123">
        <f t="shared" si="1"/>
        <v>0</v>
      </c>
      <c r="F12" s="32">
        <v>0</v>
      </c>
      <c r="G12" s="32">
        <v>0</v>
      </c>
      <c r="H12" s="19" t="e">
        <f t="shared" si="2"/>
        <v>#DIV/0!</v>
      </c>
      <c r="I12" s="123">
        <f t="shared" si="3"/>
        <v>0</v>
      </c>
      <c r="J12" s="19" t="e">
        <f t="shared" si="4"/>
        <v>#DIV/0!</v>
      </c>
      <c r="K12" s="19" t="e">
        <f t="shared" si="4"/>
        <v>#DIV/0!</v>
      </c>
      <c r="L12" s="22" t="e">
        <f t="shared" si="5"/>
        <v>#DIV/0!</v>
      </c>
    </row>
    <row r="13" spans="1:12" x14ac:dyDescent="0.4">
      <c r="A13" s="122" t="s">
        <v>56</v>
      </c>
      <c r="B13" s="32">
        <v>4186</v>
      </c>
      <c r="C13" s="32">
        <v>3508</v>
      </c>
      <c r="D13" s="19">
        <f t="shared" si="0"/>
        <v>1.1932725199543899</v>
      </c>
      <c r="E13" s="123">
        <f t="shared" si="1"/>
        <v>678</v>
      </c>
      <c r="F13" s="32">
        <v>6900</v>
      </c>
      <c r="G13" s="32">
        <v>6900</v>
      </c>
      <c r="H13" s="19">
        <f t="shared" si="2"/>
        <v>1</v>
      </c>
      <c r="I13" s="123">
        <f t="shared" si="3"/>
        <v>0</v>
      </c>
      <c r="J13" s="19">
        <f t="shared" si="4"/>
        <v>0.60666666666666669</v>
      </c>
      <c r="K13" s="19">
        <f t="shared" si="4"/>
        <v>0.50840579710144929</v>
      </c>
      <c r="L13" s="22">
        <f t="shared" si="5"/>
        <v>9.8260869565217401E-2</v>
      </c>
    </row>
    <row r="14" spans="1:12" x14ac:dyDescent="0.4">
      <c r="A14" s="122" t="s">
        <v>93</v>
      </c>
      <c r="B14" s="32">
        <v>0</v>
      </c>
      <c r="C14" s="32">
        <v>271</v>
      </c>
      <c r="D14" s="19">
        <f t="shared" si="0"/>
        <v>0</v>
      </c>
      <c r="E14" s="123">
        <f t="shared" si="1"/>
        <v>-271</v>
      </c>
      <c r="F14" s="32">
        <v>0</v>
      </c>
      <c r="G14" s="32">
        <v>600</v>
      </c>
      <c r="H14" s="19">
        <f t="shared" si="2"/>
        <v>0</v>
      </c>
      <c r="I14" s="123">
        <f t="shared" si="3"/>
        <v>-600</v>
      </c>
      <c r="J14" s="19" t="e">
        <f t="shared" si="4"/>
        <v>#DIV/0!</v>
      </c>
      <c r="K14" s="19">
        <f t="shared" si="4"/>
        <v>0.45166666666666666</v>
      </c>
      <c r="L14" s="22" t="e">
        <f t="shared" si="5"/>
        <v>#DIV/0!</v>
      </c>
    </row>
    <row r="15" spans="1:12" x14ac:dyDescent="0.4">
      <c r="A15" s="122" t="s">
        <v>150</v>
      </c>
      <c r="B15" s="32">
        <v>0</v>
      </c>
      <c r="C15" s="32">
        <v>0</v>
      </c>
      <c r="D15" s="19" t="e">
        <f t="shared" si="0"/>
        <v>#DIV/0!</v>
      </c>
      <c r="E15" s="123">
        <f t="shared" si="1"/>
        <v>0</v>
      </c>
      <c r="F15" s="32">
        <v>0</v>
      </c>
      <c r="G15" s="32">
        <v>0</v>
      </c>
      <c r="H15" s="19" t="e">
        <f t="shared" si="2"/>
        <v>#DIV/0!</v>
      </c>
      <c r="I15" s="123">
        <f t="shared" si="3"/>
        <v>0</v>
      </c>
      <c r="J15" s="19" t="e">
        <f t="shared" si="4"/>
        <v>#DIV/0!</v>
      </c>
      <c r="K15" s="19" t="e">
        <f t="shared" si="4"/>
        <v>#DIV/0!</v>
      </c>
      <c r="L15" s="22" t="e">
        <f t="shared" si="5"/>
        <v>#DIV/0!</v>
      </c>
    </row>
    <row r="16" spans="1:12" s="117" customFormat="1" x14ac:dyDescent="0.4">
      <c r="A16" s="115" t="s">
        <v>73</v>
      </c>
      <c r="B16" s="27">
        <f>+B17+B28</f>
        <v>62869</v>
      </c>
      <c r="C16" s="27">
        <f>+C17+C28</f>
        <v>50672</v>
      </c>
      <c r="D16" s="14">
        <f t="shared" si="0"/>
        <v>1.2407049257972844</v>
      </c>
      <c r="E16" s="116">
        <f t="shared" si="1"/>
        <v>12197</v>
      </c>
      <c r="F16" s="27">
        <f>+F17+F28</f>
        <v>95755</v>
      </c>
      <c r="G16" s="27">
        <f>+G17+G28</f>
        <v>91576</v>
      </c>
      <c r="H16" s="14">
        <f t="shared" si="2"/>
        <v>1.0456342273084651</v>
      </c>
      <c r="I16" s="116">
        <f t="shared" si="3"/>
        <v>4179</v>
      </c>
      <c r="J16" s="14">
        <f t="shared" si="4"/>
        <v>0.65656101509059583</v>
      </c>
      <c r="K16" s="14">
        <f t="shared" si="4"/>
        <v>0.55333275093911072</v>
      </c>
      <c r="L16" s="23">
        <f t="shared" si="5"/>
        <v>0.10322826415148512</v>
      </c>
    </row>
    <row r="17" spans="1:12" x14ac:dyDescent="0.4">
      <c r="A17" s="129" t="s">
        <v>72</v>
      </c>
      <c r="B17" s="29">
        <f>SUM(B18:B27)</f>
        <v>53827</v>
      </c>
      <c r="C17" s="29">
        <f>SUM(C18:C27)</f>
        <v>42552</v>
      </c>
      <c r="D17" s="18">
        <f t="shared" si="0"/>
        <v>1.2649699191577364</v>
      </c>
      <c r="E17" s="121">
        <f t="shared" si="1"/>
        <v>11275</v>
      </c>
      <c r="F17" s="29">
        <f>SUM(F18:F27)</f>
        <v>81376</v>
      </c>
      <c r="G17" s="29">
        <f>SUM(G18:G27)</f>
        <v>77044</v>
      </c>
      <c r="H17" s="18">
        <f t="shared" si="2"/>
        <v>1.0562276101967707</v>
      </c>
      <c r="I17" s="121">
        <f t="shared" si="3"/>
        <v>4332</v>
      </c>
      <c r="J17" s="18">
        <f t="shared" si="4"/>
        <v>0.66146038143924502</v>
      </c>
      <c r="K17" s="18">
        <f t="shared" si="4"/>
        <v>0.55230777218212967</v>
      </c>
      <c r="L17" s="17">
        <f t="shared" si="5"/>
        <v>0.10915260925711534</v>
      </c>
    </row>
    <row r="18" spans="1:12" x14ac:dyDescent="0.4">
      <c r="A18" s="122" t="s">
        <v>57</v>
      </c>
      <c r="B18" s="32">
        <v>26547</v>
      </c>
      <c r="C18" s="32">
        <v>19884</v>
      </c>
      <c r="D18" s="19">
        <f t="shared" si="0"/>
        <v>1.3350935425467714</v>
      </c>
      <c r="E18" s="123">
        <f t="shared" si="1"/>
        <v>6663</v>
      </c>
      <c r="F18" s="32">
        <v>33695</v>
      </c>
      <c r="G18" s="32">
        <v>28699</v>
      </c>
      <c r="H18" s="19">
        <f t="shared" si="2"/>
        <v>1.1740827206522875</v>
      </c>
      <c r="I18" s="123">
        <f t="shared" si="3"/>
        <v>4996</v>
      </c>
      <c r="J18" s="19">
        <f t="shared" si="4"/>
        <v>0.78786170054904292</v>
      </c>
      <c r="K18" s="19">
        <f t="shared" si="4"/>
        <v>0.69284644064253109</v>
      </c>
      <c r="L18" s="22">
        <f t="shared" si="5"/>
        <v>9.5015259906511829E-2</v>
      </c>
    </row>
    <row r="19" spans="1:12" x14ac:dyDescent="0.4">
      <c r="A19" s="122" t="s">
        <v>133</v>
      </c>
      <c r="B19" s="32">
        <v>4555</v>
      </c>
      <c r="C19" s="32">
        <v>3517</v>
      </c>
      <c r="D19" s="19">
        <f t="shared" si="0"/>
        <v>1.2951379016206994</v>
      </c>
      <c r="E19" s="123">
        <f t="shared" si="1"/>
        <v>1038</v>
      </c>
      <c r="F19" s="32">
        <v>8132</v>
      </c>
      <c r="G19" s="32">
        <v>7949</v>
      </c>
      <c r="H19" s="19">
        <f t="shared" si="2"/>
        <v>1.0230217637438672</v>
      </c>
      <c r="I19" s="123">
        <f t="shared" si="3"/>
        <v>183</v>
      </c>
      <c r="J19" s="19">
        <f t="shared" si="4"/>
        <v>0.56013280865715687</v>
      </c>
      <c r="K19" s="19">
        <f t="shared" si="4"/>
        <v>0.44244559064033212</v>
      </c>
      <c r="L19" s="22">
        <f t="shared" si="5"/>
        <v>0.11768721801682475</v>
      </c>
    </row>
    <row r="20" spans="1:12" x14ac:dyDescent="0.4">
      <c r="A20" s="122" t="s">
        <v>132</v>
      </c>
      <c r="B20" s="32">
        <v>5790</v>
      </c>
      <c r="C20" s="32">
        <v>5040</v>
      </c>
      <c r="D20" s="19">
        <f t="shared" si="0"/>
        <v>1.1488095238095237</v>
      </c>
      <c r="E20" s="123">
        <f t="shared" si="1"/>
        <v>750</v>
      </c>
      <c r="F20" s="32">
        <v>8921</v>
      </c>
      <c r="G20" s="32">
        <v>8589</v>
      </c>
      <c r="H20" s="19">
        <f t="shared" si="2"/>
        <v>1.0386540924438235</v>
      </c>
      <c r="I20" s="123">
        <f t="shared" si="3"/>
        <v>332</v>
      </c>
      <c r="J20" s="19">
        <f t="shared" si="4"/>
        <v>0.64903037776034078</v>
      </c>
      <c r="K20" s="19">
        <f t="shared" si="4"/>
        <v>0.58679706601466997</v>
      </c>
      <c r="L20" s="22">
        <f t="shared" si="5"/>
        <v>6.2233311745670816E-2</v>
      </c>
    </row>
    <row r="21" spans="1:12" x14ac:dyDescent="0.4">
      <c r="A21" s="122" t="s">
        <v>55</v>
      </c>
      <c r="B21" s="32">
        <v>6843</v>
      </c>
      <c r="C21" s="32">
        <v>6171</v>
      </c>
      <c r="D21" s="19">
        <f t="shared" si="0"/>
        <v>1.1088964511424404</v>
      </c>
      <c r="E21" s="123">
        <f t="shared" si="1"/>
        <v>672</v>
      </c>
      <c r="F21" s="32">
        <v>14400</v>
      </c>
      <c r="G21" s="32">
        <v>14400</v>
      </c>
      <c r="H21" s="19">
        <f t="shared" si="2"/>
        <v>1</v>
      </c>
      <c r="I21" s="123">
        <f t="shared" si="3"/>
        <v>0</v>
      </c>
      <c r="J21" s="19">
        <f t="shared" si="4"/>
        <v>0.47520833333333334</v>
      </c>
      <c r="K21" s="19">
        <f t="shared" si="4"/>
        <v>0.42854166666666665</v>
      </c>
      <c r="L21" s="22">
        <f t="shared" si="5"/>
        <v>4.666666666666669E-2</v>
      </c>
    </row>
    <row r="22" spans="1:12" x14ac:dyDescent="0.4">
      <c r="A22" s="122" t="s">
        <v>92</v>
      </c>
      <c r="B22" s="32">
        <v>0</v>
      </c>
      <c r="C22" s="32">
        <v>0</v>
      </c>
      <c r="D22" s="19" t="e">
        <f t="shared" si="0"/>
        <v>#DIV/0!</v>
      </c>
      <c r="E22" s="123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123">
        <f t="shared" si="3"/>
        <v>0</v>
      </c>
      <c r="J22" s="19" t="e">
        <f t="shared" si="4"/>
        <v>#DIV/0!</v>
      </c>
      <c r="K22" s="19" t="e">
        <f t="shared" si="4"/>
        <v>#DIV/0!</v>
      </c>
      <c r="L22" s="22" t="e">
        <f t="shared" si="5"/>
        <v>#DIV/0!</v>
      </c>
    </row>
    <row r="23" spans="1:12" x14ac:dyDescent="0.4">
      <c r="A23" s="122" t="s">
        <v>56</v>
      </c>
      <c r="B23" s="32">
        <v>5121</v>
      </c>
      <c r="C23" s="32">
        <v>3454</v>
      </c>
      <c r="D23" s="19">
        <f t="shared" si="0"/>
        <v>1.4826288361320208</v>
      </c>
      <c r="E23" s="123">
        <f t="shared" si="1"/>
        <v>1667</v>
      </c>
      <c r="F23" s="32">
        <v>6864</v>
      </c>
      <c r="G23" s="32">
        <v>6786</v>
      </c>
      <c r="H23" s="19">
        <f t="shared" si="2"/>
        <v>1.0114942528735633</v>
      </c>
      <c r="I23" s="123">
        <f t="shared" si="3"/>
        <v>78</v>
      </c>
      <c r="J23" s="19">
        <f t="shared" si="4"/>
        <v>0.74606643356643354</v>
      </c>
      <c r="K23" s="19">
        <f t="shared" si="4"/>
        <v>0.50898909519599178</v>
      </c>
      <c r="L23" s="22">
        <f t="shared" si="5"/>
        <v>0.23707733837044176</v>
      </c>
    </row>
    <row r="24" spans="1:12" x14ac:dyDescent="0.4">
      <c r="A24" s="122" t="s">
        <v>54</v>
      </c>
      <c r="B24" s="32">
        <v>2003</v>
      </c>
      <c r="C24" s="32">
        <v>1818</v>
      </c>
      <c r="D24" s="19">
        <f t="shared" si="0"/>
        <v>1.1017601760176017</v>
      </c>
      <c r="E24" s="123">
        <f t="shared" si="1"/>
        <v>185</v>
      </c>
      <c r="F24" s="32">
        <v>2880</v>
      </c>
      <c r="G24" s="32">
        <v>4042</v>
      </c>
      <c r="H24" s="19">
        <f t="shared" si="2"/>
        <v>0.71251855517070761</v>
      </c>
      <c r="I24" s="123">
        <f t="shared" si="3"/>
        <v>-1162</v>
      </c>
      <c r="J24" s="19">
        <f t="shared" si="4"/>
        <v>0.69548611111111114</v>
      </c>
      <c r="K24" s="19">
        <f t="shared" si="4"/>
        <v>0.44977733795150915</v>
      </c>
      <c r="L24" s="22">
        <f t="shared" si="5"/>
        <v>0.24570877315960199</v>
      </c>
    </row>
    <row r="25" spans="1:12" x14ac:dyDescent="0.4">
      <c r="A25" s="122" t="s">
        <v>91</v>
      </c>
      <c r="B25" s="32">
        <v>0</v>
      </c>
      <c r="C25" s="32">
        <v>0</v>
      </c>
      <c r="D25" s="19" t="e">
        <f t="shared" si="0"/>
        <v>#DIV/0!</v>
      </c>
      <c r="E25" s="123">
        <f t="shared" si="1"/>
        <v>0</v>
      </c>
      <c r="F25" s="32">
        <v>0</v>
      </c>
      <c r="G25" s="32">
        <v>0</v>
      </c>
      <c r="H25" s="19" t="e">
        <f t="shared" si="2"/>
        <v>#DIV/0!</v>
      </c>
      <c r="I25" s="123">
        <f t="shared" si="3"/>
        <v>0</v>
      </c>
      <c r="J25" s="19" t="e">
        <f t="shared" si="4"/>
        <v>#DIV/0!</v>
      </c>
      <c r="K25" s="19" t="e">
        <f t="shared" si="4"/>
        <v>#DIV/0!</v>
      </c>
      <c r="L25" s="22" t="e">
        <f t="shared" si="5"/>
        <v>#DIV/0!</v>
      </c>
    </row>
    <row r="26" spans="1:12" x14ac:dyDescent="0.4">
      <c r="A26" s="122" t="s">
        <v>53</v>
      </c>
      <c r="B26" s="32">
        <v>1776</v>
      </c>
      <c r="C26" s="32">
        <v>1558</v>
      </c>
      <c r="D26" s="19">
        <f t="shared" si="0"/>
        <v>1.1399229781771503</v>
      </c>
      <c r="E26" s="123">
        <f t="shared" si="1"/>
        <v>218</v>
      </c>
      <c r="F26" s="32">
        <v>3604</v>
      </c>
      <c r="G26" s="32">
        <v>3699</v>
      </c>
      <c r="H26" s="19">
        <f t="shared" si="2"/>
        <v>0.97431738307650717</v>
      </c>
      <c r="I26" s="123">
        <f t="shared" si="3"/>
        <v>-95</v>
      </c>
      <c r="J26" s="19">
        <f t="shared" si="4"/>
        <v>0.49278579356270813</v>
      </c>
      <c r="K26" s="19">
        <f t="shared" si="4"/>
        <v>0.42119491754528249</v>
      </c>
      <c r="L26" s="22">
        <f t="shared" si="5"/>
        <v>7.1590876017425642E-2</v>
      </c>
    </row>
    <row r="27" spans="1:12" x14ac:dyDescent="0.4">
      <c r="A27" s="126" t="s">
        <v>52</v>
      </c>
      <c r="B27" s="33">
        <v>1192</v>
      </c>
      <c r="C27" s="33">
        <v>1110</v>
      </c>
      <c r="D27" s="16">
        <f t="shared" si="0"/>
        <v>1.0738738738738738</v>
      </c>
      <c r="E27" s="125">
        <f t="shared" si="1"/>
        <v>82</v>
      </c>
      <c r="F27" s="33">
        <v>2880</v>
      </c>
      <c r="G27" s="33">
        <v>2880</v>
      </c>
      <c r="H27" s="16">
        <f t="shared" si="2"/>
        <v>1</v>
      </c>
      <c r="I27" s="125">
        <f t="shared" si="3"/>
        <v>0</v>
      </c>
      <c r="J27" s="16">
        <f t="shared" si="4"/>
        <v>0.41388888888888886</v>
      </c>
      <c r="K27" s="16">
        <f t="shared" si="4"/>
        <v>0.38541666666666669</v>
      </c>
      <c r="L27" s="15">
        <f t="shared" si="5"/>
        <v>2.8472222222222177E-2</v>
      </c>
    </row>
    <row r="28" spans="1:12" x14ac:dyDescent="0.4">
      <c r="A28" s="113" t="s">
        <v>71</v>
      </c>
      <c r="B28" s="30">
        <f>SUM(B29:B38)</f>
        <v>9042</v>
      </c>
      <c r="C28" s="30">
        <f>SUM(C29:C38)</f>
        <v>8120</v>
      </c>
      <c r="D28" s="21">
        <f t="shared" si="0"/>
        <v>1.1135467980295566</v>
      </c>
      <c r="E28" s="124">
        <f t="shared" si="1"/>
        <v>922</v>
      </c>
      <c r="F28" s="30">
        <f>SUM(F29:F38)</f>
        <v>14379</v>
      </c>
      <c r="G28" s="30">
        <f>SUM(G29:G38)</f>
        <v>14532</v>
      </c>
      <c r="H28" s="21">
        <f t="shared" si="2"/>
        <v>0.98947151114781173</v>
      </c>
      <c r="I28" s="124">
        <f t="shared" si="3"/>
        <v>-153</v>
      </c>
      <c r="J28" s="21">
        <f t="shared" si="4"/>
        <v>0.62883371583559355</v>
      </c>
      <c r="K28" s="21">
        <f t="shared" si="4"/>
        <v>0.55876685934489401</v>
      </c>
      <c r="L28" s="20">
        <f t="shared" si="5"/>
        <v>7.0066856490699547E-2</v>
      </c>
    </row>
    <row r="29" spans="1:12" x14ac:dyDescent="0.4">
      <c r="A29" s="120" t="s">
        <v>55</v>
      </c>
      <c r="B29" s="34">
        <v>950</v>
      </c>
      <c r="C29" s="34">
        <v>855</v>
      </c>
      <c r="D29" s="18">
        <f t="shared" si="0"/>
        <v>1.1111111111111112</v>
      </c>
      <c r="E29" s="121">
        <f t="shared" si="1"/>
        <v>95</v>
      </c>
      <c r="F29" s="34">
        <v>1323</v>
      </c>
      <c r="G29" s="34">
        <v>1260</v>
      </c>
      <c r="H29" s="18">
        <f t="shared" si="2"/>
        <v>1.05</v>
      </c>
      <c r="I29" s="121">
        <f t="shared" si="3"/>
        <v>63</v>
      </c>
      <c r="J29" s="18">
        <f t="shared" si="4"/>
        <v>0.7180650037792895</v>
      </c>
      <c r="K29" s="18">
        <f t="shared" si="4"/>
        <v>0.6785714285714286</v>
      </c>
      <c r="L29" s="17">
        <f t="shared" si="5"/>
        <v>3.9493575207860898E-2</v>
      </c>
    </row>
    <row r="30" spans="1:12" x14ac:dyDescent="0.4">
      <c r="A30" s="122" t="s">
        <v>67</v>
      </c>
      <c r="B30" s="32">
        <v>555</v>
      </c>
      <c r="C30" s="32">
        <v>600</v>
      </c>
      <c r="D30" s="19">
        <f t="shared" si="0"/>
        <v>0.92500000000000004</v>
      </c>
      <c r="E30" s="123">
        <f t="shared" si="1"/>
        <v>-45</v>
      </c>
      <c r="F30" s="32">
        <v>1260</v>
      </c>
      <c r="G30" s="32">
        <v>1141</v>
      </c>
      <c r="H30" s="19">
        <f t="shared" si="2"/>
        <v>1.1042944785276074</v>
      </c>
      <c r="I30" s="123">
        <f t="shared" si="3"/>
        <v>119</v>
      </c>
      <c r="J30" s="19">
        <f t="shared" si="4"/>
        <v>0.44047619047619047</v>
      </c>
      <c r="K30" s="19">
        <f t="shared" si="4"/>
        <v>0.52585451358457491</v>
      </c>
      <c r="L30" s="22">
        <f t="shared" si="5"/>
        <v>-8.5378323108384446E-2</v>
      </c>
    </row>
    <row r="31" spans="1:12" x14ac:dyDescent="0.4">
      <c r="A31" s="122" t="s">
        <v>65</v>
      </c>
      <c r="B31" s="32">
        <v>816</v>
      </c>
      <c r="C31" s="32">
        <v>532</v>
      </c>
      <c r="D31" s="19">
        <f t="shared" si="0"/>
        <v>1.5338345864661653</v>
      </c>
      <c r="E31" s="123">
        <f t="shared" si="1"/>
        <v>284</v>
      </c>
      <c r="F31" s="32">
        <v>1260</v>
      </c>
      <c r="G31" s="32">
        <v>1260</v>
      </c>
      <c r="H31" s="19">
        <f t="shared" si="2"/>
        <v>1</v>
      </c>
      <c r="I31" s="123">
        <f t="shared" si="3"/>
        <v>0</v>
      </c>
      <c r="J31" s="19">
        <f t="shared" si="4"/>
        <v>0.64761904761904765</v>
      </c>
      <c r="K31" s="19">
        <f t="shared" si="4"/>
        <v>0.42222222222222222</v>
      </c>
      <c r="L31" s="22">
        <f t="shared" si="5"/>
        <v>0.22539682539682543</v>
      </c>
    </row>
    <row r="32" spans="1:12" x14ac:dyDescent="0.4">
      <c r="A32" s="122" t="s">
        <v>49</v>
      </c>
      <c r="B32" s="32">
        <v>2232</v>
      </c>
      <c r="C32" s="32">
        <v>1938</v>
      </c>
      <c r="D32" s="19">
        <f t="shared" si="0"/>
        <v>1.151702786377709</v>
      </c>
      <c r="E32" s="123">
        <f t="shared" si="1"/>
        <v>294</v>
      </c>
      <c r="F32" s="32">
        <v>3766</v>
      </c>
      <c r="G32" s="32">
        <v>3780</v>
      </c>
      <c r="H32" s="19">
        <f t="shared" si="2"/>
        <v>0.99629629629629635</v>
      </c>
      <c r="I32" s="123">
        <f t="shared" si="3"/>
        <v>-14</v>
      </c>
      <c r="J32" s="19">
        <f t="shared" si="4"/>
        <v>0.59267126925119495</v>
      </c>
      <c r="K32" s="19">
        <f t="shared" si="4"/>
        <v>0.51269841269841265</v>
      </c>
      <c r="L32" s="22">
        <f t="shared" si="5"/>
        <v>7.9972856552782301E-2</v>
      </c>
    </row>
    <row r="33" spans="1:12" x14ac:dyDescent="0.4">
      <c r="A33" s="122" t="s">
        <v>51</v>
      </c>
      <c r="B33" s="32">
        <v>518</v>
      </c>
      <c r="C33" s="32">
        <v>572</v>
      </c>
      <c r="D33" s="19">
        <f t="shared" si="0"/>
        <v>0.90559440559440563</v>
      </c>
      <c r="E33" s="123">
        <f t="shared" si="1"/>
        <v>-54</v>
      </c>
      <c r="F33" s="32">
        <v>1330</v>
      </c>
      <c r="G33" s="32">
        <v>1260</v>
      </c>
      <c r="H33" s="19">
        <f t="shared" si="2"/>
        <v>1.0555555555555556</v>
      </c>
      <c r="I33" s="123">
        <f t="shared" si="3"/>
        <v>70</v>
      </c>
      <c r="J33" s="19">
        <f t="shared" si="4"/>
        <v>0.38947368421052631</v>
      </c>
      <c r="K33" s="19">
        <f t="shared" si="4"/>
        <v>0.45396825396825397</v>
      </c>
      <c r="L33" s="22">
        <f t="shared" si="5"/>
        <v>-6.449456975772766E-2</v>
      </c>
    </row>
    <row r="34" spans="1:12" x14ac:dyDescent="0.4">
      <c r="A34" s="122" t="s">
        <v>50</v>
      </c>
      <c r="B34" s="32">
        <v>657</v>
      </c>
      <c r="C34" s="32">
        <v>672</v>
      </c>
      <c r="D34" s="19">
        <f t="shared" si="0"/>
        <v>0.9776785714285714</v>
      </c>
      <c r="E34" s="123">
        <f t="shared" si="1"/>
        <v>-15</v>
      </c>
      <c r="F34" s="32">
        <v>1260</v>
      </c>
      <c r="G34" s="32">
        <v>1660</v>
      </c>
      <c r="H34" s="19">
        <f t="shared" si="2"/>
        <v>0.75903614457831325</v>
      </c>
      <c r="I34" s="123">
        <f t="shared" si="3"/>
        <v>-400</v>
      </c>
      <c r="J34" s="19">
        <f t="shared" si="4"/>
        <v>0.52142857142857146</v>
      </c>
      <c r="K34" s="19">
        <f t="shared" si="4"/>
        <v>0.40481927710843374</v>
      </c>
      <c r="L34" s="22">
        <f t="shared" si="5"/>
        <v>0.11660929432013772</v>
      </c>
    </row>
    <row r="35" spans="1:12" x14ac:dyDescent="0.4">
      <c r="A35" s="122" t="s">
        <v>90</v>
      </c>
      <c r="B35" s="32">
        <v>1280</v>
      </c>
      <c r="C35" s="32">
        <v>1129</v>
      </c>
      <c r="D35" s="19">
        <f t="shared" si="0"/>
        <v>1.133746678476528</v>
      </c>
      <c r="E35" s="123">
        <f t="shared" si="1"/>
        <v>151</v>
      </c>
      <c r="F35" s="32">
        <v>1660</v>
      </c>
      <c r="G35" s="32">
        <v>1660</v>
      </c>
      <c r="H35" s="19">
        <f t="shared" si="2"/>
        <v>1</v>
      </c>
      <c r="I35" s="123">
        <f t="shared" si="3"/>
        <v>0</v>
      </c>
      <c r="J35" s="19">
        <f t="shared" si="4"/>
        <v>0.77108433734939763</v>
      </c>
      <c r="K35" s="19">
        <f t="shared" si="4"/>
        <v>0.6801204819277108</v>
      </c>
      <c r="L35" s="22">
        <f t="shared" si="5"/>
        <v>9.0963855421686834E-2</v>
      </c>
    </row>
    <row r="36" spans="1:12" x14ac:dyDescent="0.4">
      <c r="A36" s="122" t="s">
        <v>69</v>
      </c>
      <c r="B36" s="32">
        <v>1057</v>
      </c>
      <c r="C36" s="32">
        <v>861</v>
      </c>
      <c r="D36" s="19">
        <f t="shared" si="0"/>
        <v>1.2276422764227641</v>
      </c>
      <c r="E36" s="123">
        <f t="shared" si="1"/>
        <v>196</v>
      </c>
      <c r="F36" s="32">
        <v>1260</v>
      </c>
      <c r="G36" s="32">
        <v>1260</v>
      </c>
      <c r="H36" s="19">
        <f t="shared" si="2"/>
        <v>1</v>
      </c>
      <c r="I36" s="123">
        <f t="shared" si="3"/>
        <v>0</v>
      </c>
      <c r="J36" s="19">
        <f t="shared" si="4"/>
        <v>0.83888888888888891</v>
      </c>
      <c r="K36" s="19">
        <f t="shared" si="4"/>
        <v>0.68333333333333335</v>
      </c>
      <c r="L36" s="22">
        <f t="shared" si="5"/>
        <v>0.15555555555555556</v>
      </c>
    </row>
    <row r="37" spans="1:12" x14ac:dyDescent="0.4">
      <c r="A37" s="122" t="s">
        <v>89</v>
      </c>
      <c r="B37" s="32">
        <v>977</v>
      </c>
      <c r="C37" s="32">
        <v>961</v>
      </c>
      <c r="D37" s="19">
        <f t="shared" si="0"/>
        <v>1.016649323621228</v>
      </c>
      <c r="E37" s="123">
        <f t="shared" si="1"/>
        <v>16</v>
      </c>
      <c r="F37" s="32">
        <v>1260</v>
      </c>
      <c r="G37" s="32">
        <v>1251</v>
      </c>
      <c r="H37" s="19">
        <f t="shared" si="2"/>
        <v>1.0071942446043165</v>
      </c>
      <c r="I37" s="123">
        <f t="shared" si="3"/>
        <v>9</v>
      </c>
      <c r="J37" s="19">
        <f t="shared" si="4"/>
        <v>0.77539682539682542</v>
      </c>
      <c r="K37" s="19">
        <f t="shared" si="4"/>
        <v>0.76818545163868901</v>
      </c>
      <c r="L37" s="22">
        <f t="shared" si="5"/>
        <v>7.2113737581364079E-3</v>
      </c>
    </row>
    <row r="38" spans="1:12" x14ac:dyDescent="0.4">
      <c r="A38" s="122" t="s">
        <v>88</v>
      </c>
      <c r="B38" s="32">
        <v>0</v>
      </c>
      <c r="C38" s="32">
        <v>0</v>
      </c>
      <c r="D38" s="19" t="e">
        <f t="shared" si="0"/>
        <v>#DIV/0!</v>
      </c>
      <c r="E38" s="123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123">
        <f t="shared" si="3"/>
        <v>0</v>
      </c>
      <c r="J38" s="19" t="e">
        <f t="shared" si="4"/>
        <v>#DIV/0!</v>
      </c>
      <c r="K38" s="19" t="e">
        <f t="shared" si="4"/>
        <v>#DIV/0!</v>
      </c>
      <c r="L38" s="22" t="e">
        <f t="shared" si="5"/>
        <v>#DIV/0!</v>
      </c>
    </row>
    <row r="39" spans="1:12" s="117" customFormat="1" x14ac:dyDescent="0.4">
      <c r="A39" s="115" t="s">
        <v>70</v>
      </c>
      <c r="B39" s="27">
        <f>SUM(B40:B46)</f>
        <v>11354</v>
      </c>
      <c r="C39" s="27">
        <f>SUM(C40:C46)</f>
        <v>9903</v>
      </c>
      <c r="D39" s="14">
        <f t="shared" si="0"/>
        <v>1.1465212561849945</v>
      </c>
      <c r="E39" s="116">
        <f t="shared" si="1"/>
        <v>1451</v>
      </c>
      <c r="F39" s="27">
        <f>SUM(F40:F46)</f>
        <v>18320</v>
      </c>
      <c r="G39" s="27">
        <f>SUM(G40:G46)</f>
        <v>16920</v>
      </c>
      <c r="H39" s="14">
        <f t="shared" si="2"/>
        <v>1.08274231678487</v>
      </c>
      <c r="I39" s="116">
        <f t="shared" si="3"/>
        <v>1400</v>
      </c>
      <c r="J39" s="14">
        <f t="shared" si="4"/>
        <v>0.61975982532751095</v>
      </c>
      <c r="K39" s="14">
        <f t="shared" si="4"/>
        <v>0.58528368794326247</v>
      </c>
      <c r="L39" s="23">
        <f t="shared" si="5"/>
        <v>3.4476137384248484E-2</v>
      </c>
    </row>
    <row r="40" spans="1:12" x14ac:dyDescent="0.4">
      <c r="A40" s="120" t="s">
        <v>57</v>
      </c>
      <c r="B40" s="34">
        <v>7052</v>
      </c>
      <c r="C40" s="34">
        <v>5553</v>
      </c>
      <c r="D40" s="18">
        <f t="shared" si="0"/>
        <v>1.2699441743201874</v>
      </c>
      <c r="E40" s="121">
        <f t="shared" si="1"/>
        <v>1499</v>
      </c>
      <c r="F40" s="34">
        <v>10420</v>
      </c>
      <c r="G40" s="34">
        <v>9020</v>
      </c>
      <c r="H40" s="18">
        <f t="shared" si="2"/>
        <v>1.1552106430155211</v>
      </c>
      <c r="I40" s="121">
        <f t="shared" si="3"/>
        <v>1400</v>
      </c>
      <c r="J40" s="18">
        <f t="shared" si="4"/>
        <v>0.67677543186180422</v>
      </c>
      <c r="K40" s="18">
        <f t="shared" si="4"/>
        <v>0.61563192904656316</v>
      </c>
      <c r="L40" s="17">
        <f t="shared" si="5"/>
        <v>6.1143502815241058E-2</v>
      </c>
    </row>
    <row r="41" spans="1:12" x14ac:dyDescent="0.4">
      <c r="A41" s="122" t="s">
        <v>58</v>
      </c>
      <c r="B41" s="32">
        <v>1401</v>
      </c>
      <c r="C41" s="32">
        <v>2090</v>
      </c>
      <c r="D41" s="19">
        <f t="shared" si="0"/>
        <v>0.67033492822966512</v>
      </c>
      <c r="E41" s="123">
        <f t="shared" si="1"/>
        <v>-689</v>
      </c>
      <c r="F41" s="32">
        <v>2980</v>
      </c>
      <c r="G41" s="32">
        <v>2980</v>
      </c>
      <c r="H41" s="19">
        <f t="shared" si="2"/>
        <v>1</v>
      </c>
      <c r="I41" s="123">
        <f t="shared" si="3"/>
        <v>0</v>
      </c>
      <c r="J41" s="19">
        <f t="shared" si="4"/>
        <v>0.47013422818791945</v>
      </c>
      <c r="K41" s="19">
        <f t="shared" si="4"/>
        <v>0.70134228187919467</v>
      </c>
      <c r="L41" s="22">
        <f t="shared" si="5"/>
        <v>-0.23120805369127523</v>
      </c>
    </row>
    <row r="42" spans="1:12" x14ac:dyDescent="0.4">
      <c r="A42" s="122" t="s">
        <v>68</v>
      </c>
      <c r="B42" s="32">
        <v>1200</v>
      </c>
      <c r="C42" s="32">
        <v>1098</v>
      </c>
      <c r="D42" s="19">
        <f t="shared" si="0"/>
        <v>1.0928961748633881</v>
      </c>
      <c r="E42" s="123">
        <f t="shared" si="1"/>
        <v>102</v>
      </c>
      <c r="F42" s="32">
        <v>1660</v>
      </c>
      <c r="G42" s="32">
        <v>1660</v>
      </c>
      <c r="H42" s="19">
        <f t="shared" si="2"/>
        <v>1</v>
      </c>
      <c r="I42" s="123">
        <f t="shared" si="3"/>
        <v>0</v>
      </c>
      <c r="J42" s="19">
        <f t="shared" si="4"/>
        <v>0.72289156626506024</v>
      </c>
      <c r="K42" s="19">
        <f t="shared" si="4"/>
        <v>0.66144578313253011</v>
      </c>
      <c r="L42" s="22">
        <f t="shared" si="5"/>
        <v>6.144578313253013E-2</v>
      </c>
    </row>
    <row r="43" spans="1:12" x14ac:dyDescent="0.4">
      <c r="A43" s="122" t="s">
        <v>55</v>
      </c>
      <c r="B43" s="32">
        <v>1701</v>
      </c>
      <c r="C43" s="32">
        <v>1162</v>
      </c>
      <c r="D43" s="19">
        <f t="shared" si="0"/>
        <v>1.463855421686747</v>
      </c>
      <c r="E43" s="123">
        <f t="shared" si="1"/>
        <v>539</v>
      </c>
      <c r="F43" s="32">
        <v>3260</v>
      </c>
      <c r="G43" s="32">
        <v>3260</v>
      </c>
      <c r="H43" s="19">
        <f t="shared" si="2"/>
        <v>1</v>
      </c>
      <c r="I43" s="123">
        <f t="shared" si="3"/>
        <v>0</v>
      </c>
      <c r="J43" s="19">
        <f t="shared" si="4"/>
        <v>0.52177914110429446</v>
      </c>
      <c r="K43" s="19">
        <f t="shared" si="4"/>
        <v>0.35644171779141104</v>
      </c>
      <c r="L43" s="22">
        <f t="shared" si="5"/>
        <v>0.16533742331288342</v>
      </c>
    </row>
    <row r="44" spans="1:12" x14ac:dyDescent="0.4">
      <c r="A44" s="122" t="s">
        <v>131</v>
      </c>
      <c r="B44" s="32">
        <v>0</v>
      </c>
      <c r="C44" s="32">
        <v>0</v>
      </c>
      <c r="D44" s="19" t="e">
        <f t="shared" si="0"/>
        <v>#DIV/0!</v>
      </c>
      <c r="E44" s="123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123">
        <f t="shared" si="3"/>
        <v>0</v>
      </c>
      <c r="J44" s="19" t="e">
        <f t="shared" si="4"/>
        <v>#DIV/0!</v>
      </c>
      <c r="K44" s="19" t="e">
        <f t="shared" si="4"/>
        <v>#DIV/0!</v>
      </c>
      <c r="L44" s="22" t="e">
        <f t="shared" si="5"/>
        <v>#DIV/0!</v>
      </c>
    </row>
    <row r="45" spans="1:12" x14ac:dyDescent="0.4">
      <c r="A45" s="126" t="s">
        <v>87</v>
      </c>
      <c r="B45" s="33">
        <v>0</v>
      </c>
      <c r="C45" s="33">
        <v>0</v>
      </c>
      <c r="D45" s="16" t="e">
        <f t="shared" si="0"/>
        <v>#DIV/0!</v>
      </c>
      <c r="E45" s="125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125">
        <f t="shared" si="3"/>
        <v>0</v>
      </c>
      <c r="J45" s="16" t="e">
        <f t="shared" si="4"/>
        <v>#DIV/0!</v>
      </c>
      <c r="K45" s="16" t="e">
        <f t="shared" si="4"/>
        <v>#DIV/0!</v>
      </c>
      <c r="L45" s="15" t="e">
        <f t="shared" si="5"/>
        <v>#DIV/0!</v>
      </c>
    </row>
    <row r="46" spans="1:12" x14ac:dyDescent="0.4">
      <c r="A46" s="127" t="s">
        <v>143</v>
      </c>
      <c r="B46" s="31">
        <v>0</v>
      </c>
      <c r="C46" s="31">
        <v>0</v>
      </c>
      <c r="D46" s="25" t="e">
        <f t="shared" si="0"/>
        <v>#DIV/0!</v>
      </c>
      <c r="E46" s="128">
        <f t="shared" si="1"/>
        <v>0</v>
      </c>
      <c r="F46" s="31">
        <v>0</v>
      </c>
      <c r="G46" s="31">
        <v>0</v>
      </c>
      <c r="H46" s="25" t="e">
        <f t="shared" si="2"/>
        <v>#DIV/0!</v>
      </c>
      <c r="I46" s="128">
        <f t="shared" si="3"/>
        <v>0</v>
      </c>
      <c r="J46" s="25" t="e">
        <f t="shared" si="4"/>
        <v>#DIV/0!</v>
      </c>
      <c r="K46" s="25" t="e">
        <f t="shared" si="4"/>
        <v>#DIV/0!</v>
      </c>
      <c r="L46" s="24" t="e">
        <f t="shared" si="5"/>
        <v>#DIV/0!</v>
      </c>
    </row>
    <row r="47" spans="1:12" s="117" customFormat="1" x14ac:dyDescent="0.4">
      <c r="A47" s="115" t="s">
        <v>170</v>
      </c>
      <c r="B47" s="27">
        <f>SUM(B48:B60)</f>
        <v>11126</v>
      </c>
      <c r="C47" s="27">
        <f>SUM(C48:C60)</f>
        <v>9721</v>
      </c>
      <c r="D47" s="14">
        <f t="shared" si="0"/>
        <v>1.1445324555086924</v>
      </c>
      <c r="E47" s="116">
        <f t="shared" si="1"/>
        <v>1405</v>
      </c>
      <c r="F47" s="27">
        <f>SUM(F48:F60)</f>
        <v>17282</v>
      </c>
      <c r="G47" s="27">
        <f>SUM(G48:G60)</f>
        <v>14512</v>
      </c>
      <c r="H47" s="14">
        <f t="shared" si="2"/>
        <v>1.1908765159867696</v>
      </c>
      <c r="I47" s="116">
        <f t="shared" si="3"/>
        <v>2770</v>
      </c>
      <c r="J47" s="14">
        <f t="shared" ref="J47:K60" si="6">+B47/F47</f>
        <v>0.64379122786714504</v>
      </c>
      <c r="K47" s="14">
        <f t="shared" si="6"/>
        <v>0.66985942668136711</v>
      </c>
      <c r="L47" s="23">
        <f t="shared" si="5"/>
        <v>-2.6068198814222066E-2</v>
      </c>
    </row>
    <row r="48" spans="1:12" x14ac:dyDescent="0.4">
      <c r="A48" s="120" t="s">
        <v>169</v>
      </c>
      <c r="B48" s="34">
        <v>1118</v>
      </c>
      <c r="C48" s="34">
        <v>739</v>
      </c>
      <c r="D48" s="18">
        <f t="shared" si="0"/>
        <v>1.5128552097428958</v>
      </c>
      <c r="E48" s="121">
        <f t="shared" si="1"/>
        <v>379</v>
      </c>
      <c r="F48" s="34">
        <v>1630</v>
      </c>
      <c r="G48" s="34">
        <v>1734</v>
      </c>
      <c r="H48" s="18">
        <f t="shared" si="2"/>
        <v>0.94002306805074975</v>
      </c>
      <c r="I48" s="121">
        <f t="shared" si="3"/>
        <v>-104</v>
      </c>
      <c r="J48" s="18">
        <f t="shared" si="6"/>
        <v>0.68588957055214728</v>
      </c>
      <c r="K48" s="18">
        <f t="shared" si="6"/>
        <v>0.42618223760092272</v>
      </c>
      <c r="L48" s="17">
        <f t="shared" si="5"/>
        <v>0.25970733295122456</v>
      </c>
    </row>
    <row r="49" spans="1:12" x14ac:dyDescent="0.4">
      <c r="A49" s="122" t="s">
        <v>168</v>
      </c>
      <c r="B49" s="32">
        <v>1287</v>
      </c>
      <c r="C49" s="32">
        <v>931</v>
      </c>
      <c r="D49" s="19">
        <f t="shared" si="0"/>
        <v>1.3823845327604727</v>
      </c>
      <c r="E49" s="123">
        <f t="shared" si="1"/>
        <v>356</v>
      </c>
      <c r="F49" s="32">
        <v>1650</v>
      </c>
      <c r="G49" s="32">
        <v>1270</v>
      </c>
      <c r="H49" s="19">
        <f t="shared" si="2"/>
        <v>1.2992125984251968</v>
      </c>
      <c r="I49" s="123">
        <f t="shared" si="3"/>
        <v>380</v>
      </c>
      <c r="J49" s="19">
        <f t="shared" si="6"/>
        <v>0.78</v>
      </c>
      <c r="K49" s="19">
        <f t="shared" si="6"/>
        <v>0.73307086614173234</v>
      </c>
      <c r="L49" s="22">
        <f t="shared" si="5"/>
        <v>4.6929133858267691E-2</v>
      </c>
    </row>
    <row r="50" spans="1:12" x14ac:dyDescent="0.4">
      <c r="A50" s="122" t="s">
        <v>167</v>
      </c>
      <c r="B50" s="32">
        <v>1362</v>
      </c>
      <c r="C50" s="32">
        <v>1403</v>
      </c>
      <c r="D50" s="19">
        <f t="shared" si="0"/>
        <v>0.9707769066286529</v>
      </c>
      <c r="E50" s="123">
        <f t="shared" si="1"/>
        <v>-41</v>
      </c>
      <c r="F50" s="32">
        <v>1500</v>
      </c>
      <c r="G50" s="32">
        <v>1500</v>
      </c>
      <c r="H50" s="19">
        <f t="shared" si="2"/>
        <v>1</v>
      </c>
      <c r="I50" s="123">
        <f t="shared" si="3"/>
        <v>0</v>
      </c>
      <c r="J50" s="19">
        <f t="shared" si="6"/>
        <v>0.90800000000000003</v>
      </c>
      <c r="K50" s="19">
        <f t="shared" si="6"/>
        <v>0.93533333333333335</v>
      </c>
      <c r="L50" s="22">
        <f t="shared" si="5"/>
        <v>-2.7333333333333321E-2</v>
      </c>
    </row>
    <row r="51" spans="1:12" x14ac:dyDescent="0.4">
      <c r="A51" s="122" t="s">
        <v>166</v>
      </c>
      <c r="B51" s="32">
        <v>974</v>
      </c>
      <c r="C51" s="32">
        <v>925</v>
      </c>
      <c r="D51" s="19">
        <f t="shared" si="0"/>
        <v>1.0529729729729729</v>
      </c>
      <c r="E51" s="123">
        <f t="shared" si="1"/>
        <v>49</v>
      </c>
      <c r="F51" s="32">
        <v>1500</v>
      </c>
      <c r="G51" s="32">
        <v>1290</v>
      </c>
      <c r="H51" s="19">
        <f t="shared" si="2"/>
        <v>1.1627906976744187</v>
      </c>
      <c r="I51" s="123">
        <f t="shared" si="3"/>
        <v>210</v>
      </c>
      <c r="J51" s="19">
        <f t="shared" si="6"/>
        <v>0.64933333333333332</v>
      </c>
      <c r="K51" s="19">
        <f t="shared" si="6"/>
        <v>0.71705426356589153</v>
      </c>
      <c r="L51" s="22">
        <f t="shared" si="5"/>
        <v>-6.7720930232558207E-2</v>
      </c>
    </row>
    <row r="52" spans="1:12" x14ac:dyDescent="0.4">
      <c r="A52" s="122" t="s">
        <v>165</v>
      </c>
      <c r="B52" s="32">
        <v>0</v>
      </c>
      <c r="C52" s="32">
        <v>439</v>
      </c>
      <c r="D52" s="19">
        <f t="shared" si="0"/>
        <v>0</v>
      </c>
      <c r="E52" s="123">
        <f t="shared" si="1"/>
        <v>-439</v>
      </c>
      <c r="F52" s="32">
        <v>0</v>
      </c>
      <c r="G52" s="32">
        <v>1474</v>
      </c>
      <c r="H52" s="19">
        <f t="shared" si="2"/>
        <v>0</v>
      </c>
      <c r="I52" s="123">
        <f t="shared" si="3"/>
        <v>-1474</v>
      </c>
      <c r="J52" s="19" t="e">
        <f t="shared" si="6"/>
        <v>#DIV/0!</v>
      </c>
      <c r="K52" s="19">
        <f t="shared" si="6"/>
        <v>0.29782903663500676</v>
      </c>
      <c r="L52" s="22" t="e">
        <f t="shared" si="5"/>
        <v>#DIV/0!</v>
      </c>
    </row>
    <row r="53" spans="1:12" x14ac:dyDescent="0.4">
      <c r="A53" s="122" t="s">
        <v>164</v>
      </c>
      <c r="B53" s="33">
        <v>1204</v>
      </c>
      <c r="C53" s="33">
        <v>1346</v>
      </c>
      <c r="D53" s="16">
        <f t="shared" si="0"/>
        <v>0.8945022288261516</v>
      </c>
      <c r="E53" s="125">
        <f t="shared" si="1"/>
        <v>-142</v>
      </c>
      <c r="F53" s="33">
        <v>1500</v>
      </c>
      <c r="G53" s="33">
        <v>1500</v>
      </c>
      <c r="H53" s="16">
        <f t="shared" si="2"/>
        <v>1</v>
      </c>
      <c r="I53" s="125">
        <f t="shared" si="3"/>
        <v>0</v>
      </c>
      <c r="J53" s="16">
        <f t="shared" si="6"/>
        <v>0.80266666666666664</v>
      </c>
      <c r="K53" s="16">
        <f t="shared" si="6"/>
        <v>0.89733333333333332</v>
      </c>
      <c r="L53" s="15">
        <f t="shared" si="5"/>
        <v>-9.4666666666666677E-2</v>
      </c>
    </row>
    <row r="54" spans="1:12" x14ac:dyDescent="0.4">
      <c r="A54" s="126" t="s">
        <v>163</v>
      </c>
      <c r="B54" s="32">
        <v>967</v>
      </c>
      <c r="C54" s="32">
        <v>1141</v>
      </c>
      <c r="D54" s="19">
        <f t="shared" si="0"/>
        <v>0.84750219106047331</v>
      </c>
      <c r="E54" s="123">
        <f t="shared" si="1"/>
        <v>-174</v>
      </c>
      <c r="F54" s="32">
        <v>1500</v>
      </c>
      <c r="G54" s="32">
        <v>1500</v>
      </c>
      <c r="H54" s="19">
        <f t="shared" si="2"/>
        <v>1</v>
      </c>
      <c r="I54" s="123">
        <f t="shared" si="3"/>
        <v>0</v>
      </c>
      <c r="J54" s="19">
        <f t="shared" si="6"/>
        <v>0.64466666666666672</v>
      </c>
      <c r="K54" s="19">
        <f t="shared" si="6"/>
        <v>0.76066666666666671</v>
      </c>
      <c r="L54" s="22">
        <f t="shared" si="5"/>
        <v>-0.11599999999999999</v>
      </c>
    </row>
    <row r="55" spans="1:12" x14ac:dyDescent="0.4">
      <c r="A55" s="122" t="s">
        <v>162</v>
      </c>
      <c r="B55" s="32">
        <v>906</v>
      </c>
      <c r="C55" s="32">
        <v>945</v>
      </c>
      <c r="D55" s="19">
        <f t="shared" si="0"/>
        <v>0.95873015873015877</v>
      </c>
      <c r="E55" s="123">
        <f t="shared" si="1"/>
        <v>-39</v>
      </c>
      <c r="F55" s="32">
        <v>1500</v>
      </c>
      <c r="G55" s="32">
        <v>1500</v>
      </c>
      <c r="H55" s="19">
        <f t="shared" si="2"/>
        <v>1</v>
      </c>
      <c r="I55" s="123">
        <f t="shared" si="3"/>
        <v>0</v>
      </c>
      <c r="J55" s="19">
        <f t="shared" si="6"/>
        <v>0.60399999999999998</v>
      </c>
      <c r="K55" s="19">
        <f t="shared" si="6"/>
        <v>0.63</v>
      </c>
      <c r="L55" s="22">
        <f t="shared" si="5"/>
        <v>-2.6000000000000023E-2</v>
      </c>
    </row>
    <row r="56" spans="1:12" x14ac:dyDescent="0.4">
      <c r="A56" s="122" t="s">
        <v>161</v>
      </c>
      <c r="B56" s="32">
        <v>1293</v>
      </c>
      <c r="C56" s="32">
        <v>1379</v>
      </c>
      <c r="D56" s="19">
        <f t="shared" si="0"/>
        <v>0.9376359680928209</v>
      </c>
      <c r="E56" s="123">
        <f t="shared" si="1"/>
        <v>-86</v>
      </c>
      <c r="F56" s="32">
        <v>1500</v>
      </c>
      <c r="G56" s="32">
        <v>1500</v>
      </c>
      <c r="H56" s="19">
        <f t="shared" si="2"/>
        <v>1</v>
      </c>
      <c r="I56" s="123">
        <f t="shared" si="3"/>
        <v>0</v>
      </c>
      <c r="J56" s="19">
        <f t="shared" si="6"/>
        <v>0.86199999999999999</v>
      </c>
      <c r="K56" s="19">
        <f t="shared" si="6"/>
        <v>0.91933333333333334</v>
      </c>
      <c r="L56" s="22">
        <f t="shared" si="5"/>
        <v>-5.7333333333333347E-2</v>
      </c>
    </row>
    <row r="57" spans="1:12" x14ac:dyDescent="0.4">
      <c r="A57" s="122" t="s">
        <v>160</v>
      </c>
      <c r="B57" s="33">
        <v>155</v>
      </c>
      <c r="C57" s="33">
        <v>221</v>
      </c>
      <c r="D57" s="16">
        <f t="shared" si="0"/>
        <v>0.70135746606334837</v>
      </c>
      <c r="E57" s="125">
        <f t="shared" si="1"/>
        <v>-66</v>
      </c>
      <c r="F57" s="33">
        <v>502</v>
      </c>
      <c r="G57" s="33">
        <v>644</v>
      </c>
      <c r="H57" s="16">
        <f t="shared" si="2"/>
        <v>0.77950310559006208</v>
      </c>
      <c r="I57" s="125">
        <f t="shared" si="3"/>
        <v>-142</v>
      </c>
      <c r="J57" s="16">
        <f t="shared" si="6"/>
        <v>0.30876494023904383</v>
      </c>
      <c r="K57" s="16">
        <f t="shared" si="6"/>
        <v>0.34316770186335405</v>
      </c>
      <c r="L57" s="15">
        <f t="shared" si="5"/>
        <v>-3.4402761624310219E-2</v>
      </c>
    </row>
    <row r="58" spans="1:12" x14ac:dyDescent="0.4">
      <c r="A58" s="126" t="s">
        <v>159</v>
      </c>
      <c r="B58" s="32">
        <v>677</v>
      </c>
      <c r="C58" s="32">
        <v>252</v>
      </c>
      <c r="D58" s="19">
        <f t="shared" si="0"/>
        <v>2.6865079365079363</v>
      </c>
      <c r="E58" s="123">
        <f t="shared" si="1"/>
        <v>425</v>
      </c>
      <c r="F58" s="32">
        <v>1500</v>
      </c>
      <c r="G58" s="32">
        <v>600</v>
      </c>
      <c r="H58" s="19">
        <f t="shared" si="2"/>
        <v>2.5</v>
      </c>
      <c r="I58" s="123">
        <f t="shared" si="3"/>
        <v>900</v>
      </c>
      <c r="J58" s="19">
        <f t="shared" si="6"/>
        <v>0.45133333333333331</v>
      </c>
      <c r="K58" s="19">
        <f t="shared" si="6"/>
        <v>0.42</v>
      </c>
      <c r="L58" s="22">
        <f t="shared" si="5"/>
        <v>3.1333333333333324E-2</v>
      </c>
    </row>
    <row r="59" spans="1:12" x14ac:dyDescent="0.4">
      <c r="A59" s="122" t="s">
        <v>158</v>
      </c>
      <c r="B59" s="32">
        <v>488</v>
      </c>
      <c r="C59" s="32">
        <v>0</v>
      </c>
      <c r="D59" s="19" t="e">
        <f t="shared" si="0"/>
        <v>#DIV/0!</v>
      </c>
      <c r="E59" s="123">
        <f t="shared" si="1"/>
        <v>488</v>
      </c>
      <c r="F59" s="32">
        <v>1500</v>
      </c>
      <c r="G59" s="32">
        <v>0</v>
      </c>
      <c r="H59" s="19" t="e">
        <f t="shared" si="2"/>
        <v>#DIV/0!</v>
      </c>
      <c r="I59" s="123">
        <f t="shared" si="3"/>
        <v>1500</v>
      </c>
      <c r="J59" s="19">
        <f t="shared" si="6"/>
        <v>0.32533333333333331</v>
      </c>
      <c r="K59" s="19" t="e">
        <f t="shared" si="6"/>
        <v>#DIV/0!</v>
      </c>
      <c r="L59" s="22" t="e">
        <f t="shared" si="5"/>
        <v>#DIV/0!</v>
      </c>
    </row>
    <row r="60" spans="1:12" x14ac:dyDescent="0.4">
      <c r="A60" s="127" t="s">
        <v>157</v>
      </c>
      <c r="B60" s="31">
        <v>695</v>
      </c>
      <c r="C60" s="31">
        <v>0</v>
      </c>
      <c r="D60" s="25" t="e">
        <f t="shared" si="0"/>
        <v>#DIV/0!</v>
      </c>
      <c r="E60" s="128">
        <f t="shared" si="1"/>
        <v>695</v>
      </c>
      <c r="F60" s="31">
        <v>1500</v>
      </c>
      <c r="G60" s="31">
        <v>0</v>
      </c>
      <c r="H60" s="25" t="e">
        <f t="shared" si="2"/>
        <v>#DIV/0!</v>
      </c>
      <c r="I60" s="128">
        <f t="shared" si="3"/>
        <v>1500</v>
      </c>
      <c r="J60" s="25">
        <f t="shared" si="6"/>
        <v>0.46333333333333332</v>
      </c>
      <c r="K60" s="25" t="e">
        <f t="shared" si="6"/>
        <v>#DIV/0!</v>
      </c>
      <c r="L60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７月(上中旬)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113</v>
      </c>
      <c r="C4" s="144" t="s">
        <v>177</v>
      </c>
      <c r="D4" s="147" t="s">
        <v>61</v>
      </c>
      <c r="E4" s="147"/>
      <c r="F4" s="140" t="str">
        <f>+B4</f>
        <v>(01'7/1～20)</v>
      </c>
      <c r="G4" s="140" t="str">
        <f>+C4</f>
        <v>(00'7/1～20)</v>
      </c>
      <c r="H4" s="147" t="s">
        <v>61</v>
      </c>
      <c r="I4" s="147"/>
      <c r="J4" s="140" t="str">
        <f>+B4</f>
        <v>(01'7/1～20)</v>
      </c>
      <c r="K4" s="140" t="str">
        <f>+C4</f>
        <v>(00'7/1～20)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171</v>
      </c>
      <c r="B6" s="27">
        <f>+B7+B16+B39+B47</f>
        <v>262269</v>
      </c>
      <c r="C6" s="27">
        <f>+C7+C16+C39+C47</f>
        <v>201504</v>
      </c>
      <c r="D6" s="14">
        <f t="shared" ref="D6:D60" si="0">+B6/C6</f>
        <v>1.3015572891853264</v>
      </c>
      <c r="E6" s="116">
        <f t="shared" ref="E6:E60" si="1">+B6-C6</f>
        <v>60765</v>
      </c>
      <c r="F6" s="27">
        <f>+F7+F16+F39+F47</f>
        <v>391249</v>
      </c>
      <c r="G6" s="27">
        <f>+G7+G16+G39+G47</f>
        <v>332837</v>
      </c>
      <c r="H6" s="14">
        <f t="shared" ref="H6:H60" si="2">+F6/G6</f>
        <v>1.1754973155027837</v>
      </c>
      <c r="I6" s="116">
        <f t="shared" ref="I6:I60" si="3">+F6-G6</f>
        <v>58412</v>
      </c>
      <c r="J6" s="14">
        <f t="shared" ref="J6:K37" si="4">+B6/F6</f>
        <v>0.67033781555991201</v>
      </c>
      <c r="K6" s="14">
        <f t="shared" si="4"/>
        <v>0.60541346064289725</v>
      </c>
      <c r="L6" s="23">
        <f t="shared" ref="L6:L60" si="5">+J6-K6</f>
        <v>6.4924354917014759E-2</v>
      </c>
    </row>
    <row r="7" spans="1:12" s="117" customFormat="1" x14ac:dyDescent="0.4">
      <c r="A7" s="115" t="s">
        <v>134</v>
      </c>
      <c r="B7" s="27">
        <f>SUM(B8:B15)</f>
        <v>81737</v>
      </c>
      <c r="C7" s="27">
        <f>SUM(C8:C15)</f>
        <v>69174</v>
      </c>
      <c r="D7" s="14">
        <f t="shared" si="0"/>
        <v>1.1816144794286871</v>
      </c>
      <c r="E7" s="116">
        <f t="shared" si="1"/>
        <v>12563</v>
      </c>
      <c r="F7" s="27">
        <f>SUM(F8:F15)</f>
        <v>126048</v>
      </c>
      <c r="G7" s="27">
        <f>SUM(G8:G15)</f>
        <v>103261</v>
      </c>
      <c r="H7" s="14">
        <f t="shared" si="2"/>
        <v>1.2206738265172719</v>
      </c>
      <c r="I7" s="116">
        <f t="shared" si="3"/>
        <v>22787</v>
      </c>
      <c r="J7" s="14">
        <f t="shared" si="4"/>
        <v>0.64845931708555471</v>
      </c>
      <c r="K7" s="14">
        <f t="shared" si="4"/>
        <v>0.66989473276454814</v>
      </c>
      <c r="L7" s="23">
        <f t="shared" si="5"/>
        <v>-2.143541567899343E-2</v>
      </c>
    </row>
    <row r="8" spans="1:12" x14ac:dyDescent="0.4">
      <c r="A8" s="120" t="s">
        <v>57</v>
      </c>
      <c r="B8" s="34">
        <v>47362</v>
      </c>
      <c r="C8" s="34">
        <v>39776</v>
      </c>
      <c r="D8" s="18">
        <f t="shared" si="0"/>
        <v>1.190718020917136</v>
      </c>
      <c r="E8" s="121">
        <f t="shared" si="1"/>
        <v>7586</v>
      </c>
      <c r="F8" s="34">
        <v>72078</v>
      </c>
      <c r="G8" s="34">
        <v>51155</v>
      </c>
      <c r="H8" s="18">
        <f t="shared" si="2"/>
        <v>1.4090118268008993</v>
      </c>
      <c r="I8" s="121">
        <f t="shared" si="3"/>
        <v>20923</v>
      </c>
      <c r="J8" s="18">
        <f t="shared" si="4"/>
        <v>0.65709370404284251</v>
      </c>
      <c r="K8" s="18">
        <f t="shared" si="4"/>
        <v>0.77755840093832473</v>
      </c>
      <c r="L8" s="17">
        <f t="shared" si="5"/>
        <v>-0.12046469689548223</v>
      </c>
    </row>
    <row r="9" spans="1:12" x14ac:dyDescent="0.4">
      <c r="A9" s="122" t="s">
        <v>58</v>
      </c>
      <c r="B9" s="32">
        <v>8951</v>
      </c>
      <c r="C9" s="32">
        <v>7189</v>
      </c>
      <c r="D9" s="19">
        <f t="shared" si="0"/>
        <v>1.2450966754764223</v>
      </c>
      <c r="E9" s="123">
        <f t="shared" si="1"/>
        <v>1762</v>
      </c>
      <c r="F9" s="32">
        <v>13520</v>
      </c>
      <c r="G9" s="32">
        <v>9498</v>
      </c>
      <c r="H9" s="19">
        <f t="shared" si="2"/>
        <v>1.42345757001474</v>
      </c>
      <c r="I9" s="123">
        <f t="shared" si="3"/>
        <v>4022</v>
      </c>
      <c r="J9" s="19">
        <f t="shared" si="4"/>
        <v>0.66205621301775153</v>
      </c>
      <c r="K9" s="19">
        <f t="shared" si="4"/>
        <v>0.75689618867129926</v>
      </c>
      <c r="L9" s="22">
        <f t="shared" si="5"/>
        <v>-9.4839975653547737E-2</v>
      </c>
    </row>
    <row r="10" spans="1:12" x14ac:dyDescent="0.4">
      <c r="A10" s="122" t="s">
        <v>68</v>
      </c>
      <c r="B10" s="32">
        <v>6668</v>
      </c>
      <c r="C10" s="32">
        <v>5588</v>
      </c>
      <c r="D10" s="19">
        <f t="shared" si="0"/>
        <v>1.1932712956335003</v>
      </c>
      <c r="E10" s="123">
        <f t="shared" si="1"/>
        <v>1080</v>
      </c>
      <c r="F10" s="32">
        <v>10720</v>
      </c>
      <c r="G10" s="32">
        <v>8638</v>
      </c>
      <c r="H10" s="19">
        <f t="shared" si="2"/>
        <v>1.2410280157443854</v>
      </c>
      <c r="I10" s="123">
        <f t="shared" si="3"/>
        <v>2082</v>
      </c>
      <c r="J10" s="19">
        <f t="shared" si="4"/>
        <v>0.6220149253731343</v>
      </c>
      <c r="K10" s="19">
        <f t="shared" si="4"/>
        <v>0.64690900671451723</v>
      </c>
      <c r="L10" s="22">
        <f t="shared" si="5"/>
        <v>-2.4894081341382934E-2</v>
      </c>
    </row>
    <row r="11" spans="1:12" x14ac:dyDescent="0.4">
      <c r="A11" s="122" t="s">
        <v>55</v>
      </c>
      <c r="B11" s="32">
        <v>9420</v>
      </c>
      <c r="C11" s="32">
        <v>9656</v>
      </c>
      <c r="D11" s="19">
        <f t="shared" si="0"/>
        <v>0.97555923777961884</v>
      </c>
      <c r="E11" s="123">
        <f t="shared" si="1"/>
        <v>-236</v>
      </c>
      <c r="F11" s="32">
        <v>15930</v>
      </c>
      <c r="G11" s="32">
        <v>18970</v>
      </c>
      <c r="H11" s="19">
        <f t="shared" si="2"/>
        <v>0.83974696889826039</v>
      </c>
      <c r="I11" s="123">
        <f t="shared" si="3"/>
        <v>-3040</v>
      </c>
      <c r="J11" s="19">
        <f t="shared" si="4"/>
        <v>0.59133709981167604</v>
      </c>
      <c r="K11" s="19">
        <f t="shared" si="4"/>
        <v>0.5090142329994729</v>
      </c>
      <c r="L11" s="22">
        <f t="shared" si="5"/>
        <v>8.2322866812203133E-2</v>
      </c>
    </row>
    <row r="12" spans="1:12" x14ac:dyDescent="0.4">
      <c r="A12" s="122" t="s">
        <v>92</v>
      </c>
      <c r="B12" s="32">
        <v>0</v>
      </c>
      <c r="C12" s="32">
        <v>0</v>
      </c>
      <c r="D12" s="19" t="e">
        <f t="shared" si="0"/>
        <v>#DIV/0!</v>
      </c>
      <c r="E12" s="123">
        <f t="shared" si="1"/>
        <v>0</v>
      </c>
      <c r="F12" s="32">
        <v>0</v>
      </c>
      <c r="G12" s="32">
        <v>0</v>
      </c>
      <c r="H12" s="19" t="e">
        <f t="shared" si="2"/>
        <v>#DIV/0!</v>
      </c>
      <c r="I12" s="123">
        <f t="shared" si="3"/>
        <v>0</v>
      </c>
      <c r="J12" s="19" t="e">
        <f t="shared" si="4"/>
        <v>#DIV/0!</v>
      </c>
      <c r="K12" s="19" t="e">
        <f t="shared" si="4"/>
        <v>#DIV/0!</v>
      </c>
      <c r="L12" s="22" t="e">
        <f t="shared" si="5"/>
        <v>#DIV/0!</v>
      </c>
    </row>
    <row r="13" spans="1:12" x14ac:dyDescent="0.4">
      <c r="A13" s="122" t="s">
        <v>56</v>
      </c>
      <c r="B13" s="32">
        <v>9336</v>
      </c>
      <c r="C13" s="32">
        <v>6484</v>
      </c>
      <c r="D13" s="19">
        <f t="shared" si="0"/>
        <v>1.4398519432449106</v>
      </c>
      <c r="E13" s="123">
        <f t="shared" si="1"/>
        <v>2852</v>
      </c>
      <c r="F13" s="32">
        <v>13800</v>
      </c>
      <c r="G13" s="32">
        <v>13800</v>
      </c>
      <c r="H13" s="19">
        <f t="shared" si="2"/>
        <v>1</v>
      </c>
      <c r="I13" s="123">
        <f t="shared" si="3"/>
        <v>0</v>
      </c>
      <c r="J13" s="19">
        <f t="shared" si="4"/>
        <v>0.67652173913043478</v>
      </c>
      <c r="K13" s="19">
        <f t="shared" si="4"/>
        <v>0.46985507246376812</v>
      </c>
      <c r="L13" s="22">
        <f t="shared" si="5"/>
        <v>0.20666666666666667</v>
      </c>
    </row>
    <row r="14" spans="1:12" x14ac:dyDescent="0.4">
      <c r="A14" s="122" t="s">
        <v>93</v>
      </c>
      <c r="B14" s="32">
        <v>0</v>
      </c>
      <c r="C14" s="32">
        <v>481</v>
      </c>
      <c r="D14" s="19">
        <f t="shared" si="0"/>
        <v>0</v>
      </c>
      <c r="E14" s="123">
        <f t="shared" si="1"/>
        <v>-481</v>
      </c>
      <c r="F14" s="32">
        <v>0</v>
      </c>
      <c r="G14" s="32">
        <v>1200</v>
      </c>
      <c r="H14" s="19">
        <f t="shared" si="2"/>
        <v>0</v>
      </c>
      <c r="I14" s="123">
        <f t="shared" si="3"/>
        <v>-1200</v>
      </c>
      <c r="J14" s="19" t="e">
        <f t="shared" si="4"/>
        <v>#DIV/0!</v>
      </c>
      <c r="K14" s="19">
        <f t="shared" si="4"/>
        <v>0.40083333333333332</v>
      </c>
      <c r="L14" s="22" t="e">
        <f t="shared" si="5"/>
        <v>#DIV/0!</v>
      </c>
    </row>
    <row r="15" spans="1:12" x14ac:dyDescent="0.4">
      <c r="A15" s="122" t="s">
        <v>150</v>
      </c>
      <c r="B15" s="32">
        <v>0</v>
      </c>
      <c r="C15" s="32">
        <v>0</v>
      </c>
      <c r="D15" s="19" t="e">
        <f t="shared" si="0"/>
        <v>#DIV/0!</v>
      </c>
      <c r="E15" s="123">
        <f t="shared" si="1"/>
        <v>0</v>
      </c>
      <c r="F15" s="32">
        <v>0</v>
      </c>
      <c r="G15" s="32">
        <v>0</v>
      </c>
      <c r="H15" s="19" t="e">
        <f t="shared" si="2"/>
        <v>#DIV/0!</v>
      </c>
      <c r="I15" s="123">
        <f t="shared" si="3"/>
        <v>0</v>
      </c>
      <c r="J15" s="19" t="e">
        <f t="shared" si="4"/>
        <v>#DIV/0!</v>
      </c>
      <c r="K15" s="19" t="e">
        <f t="shared" si="4"/>
        <v>#DIV/0!</v>
      </c>
      <c r="L15" s="22" t="e">
        <f t="shared" si="5"/>
        <v>#DIV/0!</v>
      </c>
    </row>
    <row r="16" spans="1:12" s="117" customFormat="1" x14ac:dyDescent="0.4">
      <c r="A16" s="115" t="s">
        <v>73</v>
      </c>
      <c r="B16" s="27">
        <f>+B17+B28</f>
        <v>130379</v>
      </c>
      <c r="C16" s="27">
        <f>+C17+C28</f>
        <v>91779</v>
      </c>
      <c r="D16" s="14">
        <f t="shared" si="0"/>
        <v>1.4205755129168982</v>
      </c>
      <c r="E16" s="116">
        <f t="shared" si="1"/>
        <v>38600</v>
      </c>
      <c r="F16" s="27">
        <f>+F17+F28</f>
        <v>192481</v>
      </c>
      <c r="G16" s="27">
        <f>+G17+G28</f>
        <v>167150</v>
      </c>
      <c r="H16" s="14">
        <f t="shared" si="2"/>
        <v>1.1515465151061921</v>
      </c>
      <c r="I16" s="116">
        <f t="shared" si="3"/>
        <v>25331</v>
      </c>
      <c r="J16" s="14">
        <f t="shared" si="4"/>
        <v>0.67736036284100765</v>
      </c>
      <c r="K16" s="14">
        <f t="shared" si="4"/>
        <v>0.5490816631767873</v>
      </c>
      <c r="L16" s="23">
        <f t="shared" si="5"/>
        <v>0.12827869966422034</v>
      </c>
    </row>
    <row r="17" spans="1:12" x14ac:dyDescent="0.4">
      <c r="A17" s="129" t="s">
        <v>72</v>
      </c>
      <c r="B17" s="29">
        <f>SUM(B18:B27)</f>
        <v>110892</v>
      </c>
      <c r="C17" s="29">
        <f>SUM(C18:C27)</f>
        <v>74871</v>
      </c>
      <c r="D17" s="18">
        <f t="shared" si="0"/>
        <v>1.4811075049084426</v>
      </c>
      <c r="E17" s="121">
        <f t="shared" si="1"/>
        <v>36021</v>
      </c>
      <c r="F17" s="29">
        <f>SUM(F18:F27)</f>
        <v>163107</v>
      </c>
      <c r="G17" s="29">
        <f>SUM(G18:G27)</f>
        <v>137254</v>
      </c>
      <c r="H17" s="18">
        <f t="shared" si="2"/>
        <v>1.1883588092150319</v>
      </c>
      <c r="I17" s="121">
        <f t="shared" si="3"/>
        <v>25853</v>
      </c>
      <c r="J17" s="18">
        <f t="shared" si="4"/>
        <v>0.67987272158766943</v>
      </c>
      <c r="K17" s="18">
        <f t="shared" si="4"/>
        <v>0.54549229894939311</v>
      </c>
      <c r="L17" s="17">
        <f t="shared" si="5"/>
        <v>0.13438042263827632</v>
      </c>
    </row>
    <row r="18" spans="1:12" x14ac:dyDescent="0.4">
      <c r="A18" s="122" t="s">
        <v>57</v>
      </c>
      <c r="B18" s="32">
        <v>53151</v>
      </c>
      <c r="C18" s="32">
        <v>35036</v>
      </c>
      <c r="D18" s="19">
        <f t="shared" si="0"/>
        <v>1.5170396163945656</v>
      </c>
      <c r="E18" s="123">
        <f t="shared" si="1"/>
        <v>18115</v>
      </c>
      <c r="F18" s="32">
        <v>67202</v>
      </c>
      <c r="G18" s="32">
        <v>51743</v>
      </c>
      <c r="H18" s="19">
        <f t="shared" si="2"/>
        <v>1.2987650503449741</v>
      </c>
      <c r="I18" s="123">
        <f t="shared" si="3"/>
        <v>15459</v>
      </c>
      <c r="J18" s="19">
        <f t="shared" si="4"/>
        <v>0.790913960894021</v>
      </c>
      <c r="K18" s="19">
        <f t="shared" si="4"/>
        <v>0.67711574512494443</v>
      </c>
      <c r="L18" s="22">
        <f t="shared" si="5"/>
        <v>0.11379821576907656</v>
      </c>
    </row>
    <row r="19" spans="1:12" x14ac:dyDescent="0.4">
      <c r="A19" s="122" t="s">
        <v>133</v>
      </c>
      <c r="B19" s="32">
        <v>10080</v>
      </c>
      <c r="C19" s="32">
        <v>3517</v>
      </c>
      <c r="D19" s="19">
        <f t="shared" si="0"/>
        <v>2.8660790446403186</v>
      </c>
      <c r="E19" s="123">
        <f t="shared" si="1"/>
        <v>6563</v>
      </c>
      <c r="F19" s="32">
        <v>16300</v>
      </c>
      <c r="G19" s="32">
        <v>7951</v>
      </c>
      <c r="H19" s="19">
        <f t="shared" si="2"/>
        <v>2.050056596654509</v>
      </c>
      <c r="I19" s="123">
        <f t="shared" si="3"/>
        <v>8349</v>
      </c>
      <c r="J19" s="19">
        <f t="shared" si="4"/>
        <v>0.61840490797546011</v>
      </c>
      <c r="K19" s="19">
        <f t="shared" si="4"/>
        <v>0.44233429757263237</v>
      </c>
      <c r="L19" s="22">
        <f t="shared" si="5"/>
        <v>0.17607061040282773</v>
      </c>
    </row>
    <row r="20" spans="1:12" x14ac:dyDescent="0.4">
      <c r="A20" s="122" t="s">
        <v>132</v>
      </c>
      <c r="B20" s="32">
        <v>11831</v>
      </c>
      <c r="C20" s="32">
        <v>10260</v>
      </c>
      <c r="D20" s="19">
        <f t="shared" si="0"/>
        <v>1.1531189083820663</v>
      </c>
      <c r="E20" s="123">
        <f t="shared" si="1"/>
        <v>1571</v>
      </c>
      <c r="F20" s="32">
        <v>17893</v>
      </c>
      <c r="G20" s="32">
        <v>17227</v>
      </c>
      <c r="H20" s="19">
        <f t="shared" si="2"/>
        <v>1.0386602426423637</v>
      </c>
      <c r="I20" s="123">
        <f t="shared" si="3"/>
        <v>666</v>
      </c>
      <c r="J20" s="19">
        <f t="shared" si="4"/>
        <v>0.66120829374615775</v>
      </c>
      <c r="K20" s="19">
        <f t="shared" si="4"/>
        <v>0.59557671097695475</v>
      </c>
      <c r="L20" s="22">
        <f t="shared" si="5"/>
        <v>6.5631582769203001E-2</v>
      </c>
    </row>
    <row r="21" spans="1:12" x14ac:dyDescent="0.4">
      <c r="A21" s="122" t="s">
        <v>55</v>
      </c>
      <c r="B21" s="32">
        <v>15917</v>
      </c>
      <c r="C21" s="32">
        <v>12624</v>
      </c>
      <c r="D21" s="19">
        <f t="shared" si="0"/>
        <v>1.2608523447401774</v>
      </c>
      <c r="E21" s="123">
        <f t="shared" si="1"/>
        <v>3293</v>
      </c>
      <c r="F21" s="32">
        <v>28744</v>
      </c>
      <c r="G21" s="32">
        <v>28692</v>
      </c>
      <c r="H21" s="19">
        <f t="shared" si="2"/>
        <v>1.0018123518750872</v>
      </c>
      <c r="I21" s="123">
        <f t="shared" si="3"/>
        <v>52</v>
      </c>
      <c r="J21" s="19">
        <f t="shared" si="4"/>
        <v>0.55375034789869193</v>
      </c>
      <c r="K21" s="19">
        <f t="shared" si="4"/>
        <v>0.43998327059807613</v>
      </c>
      <c r="L21" s="22">
        <f t="shared" si="5"/>
        <v>0.1137670773006158</v>
      </c>
    </row>
    <row r="22" spans="1:12" x14ac:dyDescent="0.4">
      <c r="A22" s="122" t="s">
        <v>92</v>
      </c>
      <c r="B22" s="32">
        <v>0</v>
      </c>
      <c r="C22" s="32">
        <v>0</v>
      </c>
      <c r="D22" s="19" t="e">
        <f t="shared" si="0"/>
        <v>#DIV/0!</v>
      </c>
      <c r="E22" s="123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123">
        <f t="shared" si="3"/>
        <v>0</v>
      </c>
      <c r="J22" s="19" t="e">
        <f t="shared" si="4"/>
        <v>#DIV/0!</v>
      </c>
      <c r="K22" s="19" t="e">
        <f t="shared" si="4"/>
        <v>#DIV/0!</v>
      </c>
      <c r="L22" s="22" t="e">
        <f t="shared" si="5"/>
        <v>#DIV/0!</v>
      </c>
    </row>
    <row r="23" spans="1:12" x14ac:dyDescent="0.4">
      <c r="A23" s="122" t="s">
        <v>56</v>
      </c>
      <c r="B23" s="32">
        <v>10041</v>
      </c>
      <c r="C23" s="32">
        <v>5684</v>
      </c>
      <c r="D23" s="19">
        <f t="shared" si="0"/>
        <v>1.7665376495425757</v>
      </c>
      <c r="E23" s="123">
        <f t="shared" si="1"/>
        <v>4357</v>
      </c>
      <c r="F23" s="32">
        <v>14216</v>
      </c>
      <c r="G23" s="32">
        <v>11632</v>
      </c>
      <c r="H23" s="19">
        <f t="shared" si="2"/>
        <v>1.2221458046767537</v>
      </c>
      <c r="I23" s="123">
        <f t="shared" si="3"/>
        <v>2584</v>
      </c>
      <c r="J23" s="19">
        <f t="shared" si="4"/>
        <v>0.70631682611142377</v>
      </c>
      <c r="K23" s="19">
        <f t="shared" si="4"/>
        <v>0.48865199449793673</v>
      </c>
      <c r="L23" s="22">
        <f t="shared" si="5"/>
        <v>0.21766483161348704</v>
      </c>
    </row>
    <row r="24" spans="1:12" x14ac:dyDescent="0.4">
      <c r="A24" s="122" t="s">
        <v>54</v>
      </c>
      <c r="B24" s="32">
        <v>3586</v>
      </c>
      <c r="C24" s="32">
        <v>2798</v>
      </c>
      <c r="D24" s="19">
        <f t="shared" si="0"/>
        <v>1.2816297355253752</v>
      </c>
      <c r="E24" s="123">
        <f t="shared" si="1"/>
        <v>788</v>
      </c>
      <c r="F24" s="32">
        <v>5760</v>
      </c>
      <c r="G24" s="32">
        <v>6922</v>
      </c>
      <c r="H24" s="19">
        <f t="shared" si="2"/>
        <v>0.83212944235770003</v>
      </c>
      <c r="I24" s="123">
        <f t="shared" si="3"/>
        <v>-1162</v>
      </c>
      <c r="J24" s="19">
        <f t="shared" si="4"/>
        <v>0.6225694444444444</v>
      </c>
      <c r="K24" s="19">
        <f t="shared" si="4"/>
        <v>0.4042184339786189</v>
      </c>
      <c r="L24" s="22">
        <f t="shared" si="5"/>
        <v>0.2183510104658255</v>
      </c>
    </row>
    <row r="25" spans="1:12" x14ac:dyDescent="0.4">
      <c r="A25" s="122" t="s">
        <v>91</v>
      </c>
      <c r="B25" s="32">
        <v>0</v>
      </c>
      <c r="C25" s="32">
        <v>0</v>
      </c>
      <c r="D25" s="19" t="e">
        <f t="shared" si="0"/>
        <v>#DIV/0!</v>
      </c>
      <c r="E25" s="123">
        <f t="shared" si="1"/>
        <v>0</v>
      </c>
      <c r="F25" s="32">
        <v>0</v>
      </c>
      <c r="G25" s="32">
        <v>0</v>
      </c>
      <c r="H25" s="19" t="e">
        <f t="shared" si="2"/>
        <v>#DIV/0!</v>
      </c>
      <c r="I25" s="123">
        <f t="shared" si="3"/>
        <v>0</v>
      </c>
      <c r="J25" s="19" t="e">
        <f t="shared" si="4"/>
        <v>#DIV/0!</v>
      </c>
      <c r="K25" s="19" t="e">
        <f t="shared" si="4"/>
        <v>#DIV/0!</v>
      </c>
      <c r="L25" s="22" t="e">
        <f t="shared" si="5"/>
        <v>#DIV/0!</v>
      </c>
    </row>
    <row r="26" spans="1:12" x14ac:dyDescent="0.4">
      <c r="A26" s="122" t="s">
        <v>53</v>
      </c>
      <c r="B26" s="32">
        <v>3525</v>
      </c>
      <c r="C26" s="32">
        <v>3052</v>
      </c>
      <c r="D26" s="19">
        <f t="shared" si="0"/>
        <v>1.1549803407601573</v>
      </c>
      <c r="E26" s="123">
        <f t="shared" si="1"/>
        <v>473</v>
      </c>
      <c r="F26" s="32">
        <v>7232</v>
      </c>
      <c r="G26" s="32">
        <v>7327</v>
      </c>
      <c r="H26" s="19">
        <f t="shared" si="2"/>
        <v>0.98703425685819568</v>
      </c>
      <c r="I26" s="123">
        <f t="shared" si="3"/>
        <v>-95</v>
      </c>
      <c r="J26" s="19">
        <f t="shared" si="4"/>
        <v>0.48741703539823011</v>
      </c>
      <c r="K26" s="19">
        <f t="shared" si="4"/>
        <v>0.41654155861880715</v>
      </c>
      <c r="L26" s="22">
        <f t="shared" si="5"/>
        <v>7.0875476779422963E-2</v>
      </c>
    </row>
    <row r="27" spans="1:12" x14ac:dyDescent="0.4">
      <c r="A27" s="126" t="s">
        <v>52</v>
      </c>
      <c r="B27" s="33">
        <v>2761</v>
      </c>
      <c r="C27" s="33">
        <v>1900</v>
      </c>
      <c r="D27" s="16">
        <f t="shared" si="0"/>
        <v>1.4531578947368422</v>
      </c>
      <c r="E27" s="125">
        <f t="shared" si="1"/>
        <v>861</v>
      </c>
      <c r="F27" s="33">
        <v>5760</v>
      </c>
      <c r="G27" s="33">
        <v>5760</v>
      </c>
      <c r="H27" s="16">
        <f t="shared" si="2"/>
        <v>1</v>
      </c>
      <c r="I27" s="125">
        <f t="shared" si="3"/>
        <v>0</v>
      </c>
      <c r="J27" s="16">
        <f t="shared" si="4"/>
        <v>0.47934027777777777</v>
      </c>
      <c r="K27" s="16">
        <f t="shared" si="4"/>
        <v>0.3298611111111111</v>
      </c>
      <c r="L27" s="15">
        <f t="shared" si="5"/>
        <v>0.14947916666666666</v>
      </c>
    </row>
    <row r="28" spans="1:12" x14ac:dyDescent="0.4">
      <c r="A28" s="113" t="s">
        <v>71</v>
      </c>
      <c r="B28" s="30">
        <f>SUM(B29:B38)</f>
        <v>19487</v>
      </c>
      <c r="C28" s="30">
        <f>SUM(C29:C38)</f>
        <v>16908</v>
      </c>
      <c r="D28" s="21">
        <f t="shared" si="0"/>
        <v>1.1525313461083511</v>
      </c>
      <c r="E28" s="124">
        <f t="shared" si="1"/>
        <v>2579</v>
      </c>
      <c r="F28" s="30">
        <f>SUM(F29:F38)</f>
        <v>29374</v>
      </c>
      <c r="G28" s="30">
        <f>SUM(G29:G38)</f>
        <v>29896</v>
      </c>
      <c r="H28" s="21">
        <f t="shared" si="2"/>
        <v>0.98253947016323251</v>
      </c>
      <c r="I28" s="124">
        <f t="shared" si="3"/>
        <v>-522</v>
      </c>
      <c r="J28" s="21">
        <f t="shared" si="4"/>
        <v>0.6634098182065773</v>
      </c>
      <c r="K28" s="21">
        <f t="shared" si="4"/>
        <v>0.56556061011506553</v>
      </c>
      <c r="L28" s="20">
        <f t="shared" si="5"/>
        <v>9.7849208091511763E-2</v>
      </c>
    </row>
    <row r="29" spans="1:12" x14ac:dyDescent="0.4">
      <c r="A29" s="120" t="s">
        <v>55</v>
      </c>
      <c r="B29" s="34">
        <v>1902</v>
      </c>
      <c r="C29" s="34">
        <v>1648</v>
      </c>
      <c r="D29" s="18">
        <f t="shared" si="0"/>
        <v>1.154126213592233</v>
      </c>
      <c r="E29" s="121">
        <f t="shared" si="1"/>
        <v>254</v>
      </c>
      <c r="F29" s="34">
        <v>2590</v>
      </c>
      <c r="G29" s="34">
        <v>2520</v>
      </c>
      <c r="H29" s="18">
        <f t="shared" si="2"/>
        <v>1.0277777777777777</v>
      </c>
      <c r="I29" s="121">
        <f t="shared" si="3"/>
        <v>70</v>
      </c>
      <c r="J29" s="18">
        <f t="shared" si="4"/>
        <v>0.73436293436293432</v>
      </c>
      <c r="K29" s="18">
        <f t="shared" si="4"/>
        <v>0.65396825396825398</v>
      </c>
      <c r="L29" s="17">
        <f t="shared" si="5"/>
        <v>8.039468039468034E-2</v>
      </c>
    </row>
    <row r="30" spans="1:12" x14ac:dyDescent="0.4">
      <c r="A30" s="122" t="s">
        <v>67</v>
      </c>
      <c r="B30" s="32">
        <v>1350</v>
      </c>
      <c r="C30" s="32">
        <v>954</v>
      </c>
      <c r="D30" s="19">
        <f t="shared" si="0"/>
        <v>1.4150943396226414</v>
      </c>
      <c r="E30" s="123">
        <f t="shared" si="1"/>
        <v>396</v>
      </c>
      <c r="F30" s="32">
        <v>2520</v>
      </c>
      <c r="G30" s="32">
        <v>2401</v>
      </c>
      <c r="H30" s="19">
        <f t="shared" si="2"/>
        <v>1.0495626822157433</v>
      </c>
      <c r="I30" s="123">
        <f t="shared" si="3"/>
        <v>119</v>
      </c>
      <c r="J30" s="19">
        <f t="shared" si="4"/>
        <v>0.5357142857142857</v>
      </c>
      <c r="K30" s="19">
        <f t="shared" si="4"/>
        <v>0.39733444398167428</v>
      </c>
      <c r="L30" s="22">
        <f t="shared" si="5"/>
        <v>0.13837984173261142</v>
      </c>
    </row>
    <row r="31" spans="1:12" x14ac:dyDescent="0.4">
      <c r="A31" s="122" t="s">
        <v>65</v>
      </c>
      <c r="B31" s="32">
        <v>1611</v>
      </c>
      <c r="C31" s="32">
        <v>851</v>
      </c>
      <c r="D31" s="19">
        <f t="shared" si="0"/>
        <v>1.8930669800235018</v>
      </c>
      <c r="E31" s="123">
        <f t="shared" si="1"/>
        <v>760</v>
      </c>
      <c r="F31" s="32">
        <v>2569</v>
      </c>
      <c r="G31" s="32">
        <v>2520</v>
      </c>
      <c r="H31" s="19">
        <f t="shared" si="2"/>
        <v>1.0194444444444444</v>
      </c>
      <c r="I31" s="123">
        <f t="shared" si="3"/>
        <v>49</v>
      </c>
      <c r="J31" s="19">
        <f t="shared" si="4"/>
        <v>0.62709225379525102</v>
      </c>
      <c r="K31" s="19">
        <f t="shared" si="4"/>
        <v>0.33769841269841272</v>
      </c>
      <c r="L31" s="22">
        <f t="shared" si="5"/>
        <v>0.2893938410968383</v>
      </c>
    </row>
    <row r="32" spans="1:12" x14ac:dyDescent="0.4">
      <c r="A32" s="122" t="s">
        <v>49</v>
      </c>
      <c r="B32" s="32">
        <v>5270</v>
      </c>
      <c r="C32" s="32">
        <v>4208</v>
      </c>
      <c r="D32" s="19">
        <f t="shared" si="0"/>
        <v>1.2523764258555132</v>
      </c>
      <c r="E32" s="123">
        <f t="shared" si="1"/>
        <v>1062</v>
      </c>
      <c r="F32" s="32">
        <v>8197</v>
      </c>
      <c r="G32" s="32">
        <v>7600</v>
      </c>
      <c r="H32" s="19">
        <f t="shared" si="2"/>
        <v>1.0785526315789473</v>
      </c>
      <c r="I32" s="123">
        <f t="shared" si="3"/>
        <v>597</v>
      </c>
      <c r="J32" s="19">
        <f t="shared" si="4"/>
        <v>0.64291814078321341</v>
      </c>
      <c r="K32" s="19">
        <f t="shared" si="4"/>
        <v>0.55368421052631578</v>
      </c>
      <c r="L32" s="22">
        <f t="shared" si="5"/>
        <v>8.9233930256897631E-2</v>
      </c>
    </row>
    <row r="33" spans="1:12" x14ac:dyDescent="0.4">
      <c r="A33" s="122" t="s">
        <v>51</v>
      </c>
      <c r="B33" s="32">
        <v>1350</v>
      </c>
      <c r="C33" s="32">
        <v>1068</v>
      </c>
      <c r="D33" s="19">
        <f t="shared" si="0"/>
        <v>1.2640449438202248</v>
      </c>
      <c r="E33" s="123">
        <f t="shared" si="1"/>
        <v>282</v>
      </c>
      <c r="F33" s="32">
        <v>2597</v>
      </c>
      <c r="G33" s="32">
        <v>2520</v>
      </c>
      <c r="H33" s="19">
        <f t="shared" si="2"/>
        <v>1.0305555555555554</v>
      </c>
      <c r="I33" s="123">
        <f t="shared" si="3"/>
        <v>77</v>
      </c>
      <c r="J33" s="19">
        <f t="shared" si="4"/>
        <v>0.51983057373892949</v>
      </c>
      <c r="K33" s="19">
        <f t="shared" si="4"/>
        <v>0.4238095238095238</v>
      </c>
      <c r="L33" s="22">
        <f t="shared" si="5"/>
        <v>9.6021049929405689E-2</v>
      </c>
    </row>
    <row r="34" spans="1:12" x14ac:dyDescent="0.4">
      <c r="A34" s="122" t="s">
        <v>50</v>
      </c>
      <c r="B34" s="32">
        <v>1551</v>
      </c>
      <c r="C34" s="32">
        <v>2071</v>
      </c>
      <c r="D34" s="19">
        <f t="shared" si="0"/>
        <v>0.74891356832448097</v>
      </c>
      <c r="E34" s="123">
        <f t="shared" si="1"/>
        <v>-520</v>
      </c>
      <c r="F34" s="32">
        <v>2534</v>
      </c>
      <c r="G34" s="32">
        <v>3984</v>
      </c>
      <c r="H34" s="19">
        <f t="shared" si="2"/>
        <v>0.63604417670682734</v>
      </c>
      <c r="I34" s="123">
        <f t="shared" si="3"/>
        <v>-1450</v>
      </c>
      <c r="J34" s="19">
        <f t="shared" si="4"/>
        <v>0.61207576953433307</v>
      </c>
      <c r="K34" s="19">
        <f t="shared" si="4"/>
        <v>0.51982931726907633</v>
      </c>
      <c r="L34" s="22">
        <f t="shared" si="5"/>
        <v>9.224645226525674E-2</v>
      </c>
    </row>
    <row r="35" spans="1:12" x14ac:dyDescent="0.4">
      <c r="A35" s="122" t="s">
        <v>90</v>
      </c>
      <c r="B35" s="32">
        <v>2582</v>
      </c>
      <c r="C35" s="32">
        <v>2464</v>
      </c>
      <c r="D35" s="19">
        <f t="shared" si="0"/>
        <v>1.0478896103896105</v>
      </c>
      <c r="E35" s="123">
        <f t="shared" si="1"/>
        <v>118</v>
      </c>
      <c r="F35" s="32">
        <v>3320</v>
      </c>
      <c r="G35" s="32">
        <v>3320</v>
      </c>
      <c r="H35" s="19">
        <f t="shared" si="2"/>
        <v>1</v>
      </c>
      <c r="I35" s="123">
        <f t="shared" si="3"/>
        <v>0</v>
      </c>
      <c r="J35" s="19">
        <f t="shared" si="4"/>
        <v>0.77771084337349394</v>
      </c>
      <c r="K35" s="19">
        <f t="shared" si="4"/>
        <v>0.74216867469879522</v>
      </c>
      <c r="L35" s="22">
        <f t="shared" si="5"/>
        <v>3.5542168674698726E-2</v>
      </c>
    </row>
    <row r="36" spans="1:12" x14ac:dyDescent="0.4">
      <c r="A36" s="122" t="s">
        <v>69</v>
      </c>
      <c r="B36" s="32">
        <v>1947</v>
      </c>
      <c r="C36" s="32">
        <v>1644</v>
      </c>
      <c r="D36" s="19">
        <f t="shared" si="0"/>
        <v>1.1843065693430657</v>
      </c>
      <c r="E36" s="123">
        <f t="shared" si="1"/>
        <v>303</v>
      </c>
      <c r="F36" s="32">
        <v>2520</v>
      </c>
      <c r="G36" s="32">
        <v>2520</v>
      </c>
      <c r="H36" s="19">
        <f t="shared" si="2"/>
        <v>1</v>
      </c>
      <c r="I36" s="123">
        <f t="shared" si="3"/>
        <v>0</v>
      </c>
      <c r="J36" s="19">
        <f t="shared" si="4"/>
        <v>0.77261904761904765</v>
      </c>
      <c r="K36" s="19">
        <f t="shared" si="4"/>
        <v>0.65238095238095239</v>
      </c>
      <c r="L36" s="22">
        <f t="shared" si="5"/>
        <v>0.12023809523809526</v>
      </c>
    </row>
    <row r="37" spans="1:12" x14ac:dyDescent="0.4">
      <c r="A37" s="122" t="s">
        <v>89</v>
      </c>
      <c r="B37" s="32">
        <v>1924</v>
      </c>
      <c r="C37" s="32">
        <v>2000</v>
      </c>
      <c r="D37" s="19">
        <f t="shared" si="0"/>
        <v>0.96199999999999997</v>
      </c>
      <c r="E37" s="123">
        <f t="shared" si="1"/>
        <v>-76</v>
      </c>
      <c r="F37" s="32">
        <v>2527</v>
      </c>
      <c r="G37" s="32">
        <v>2511</v>
      </c>
      <c r="H37" s="19">
        <f t="shared" si="2"/>
        <v>1.0063719633612107</v>
      </c>
      <c r="I37" s="123">
        <f t="shared" si="3"/>
        <v>16</v>
      </c>
      <c r="J37" s="19">
        <f t="shared" si="4"/>
        <v>0.76137712702809657</v>
      </c>
      <c r="K37" s="19">
        <f t="shared" si="4"/>
        <v>0.79649542015133412</v>
      </c>
      <c r="L37" s="22">
        <f t="shared" si="5"/>
        <v>-3.5118293123237554E-2</v>
      </c>
    </row>
    <row r="38" spans="1:12" x14ac:dyDescent="0.4">
      <c r="A38" s="122" t="s">
        <v>88</v>
      </c>
      <c r="B38" s="32">
        <v>0</v>
      </c>
      <c r="C38" s="32">
        <v>0</v>
      </c>
      <c r="D38" s="19" t="e">
        <f t="shared" si="0"/>
        <v>#DIV/0!</v>
      </c>
      <c r="E38" s="123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123">
        <f t="shared" si="3"/>
        <v>0</v>
      </c>
      <c r="J38" s="19" t="e">
        <f t="shared" ref="J38:K60" si="6">+B38/F38</f>
        <v>#DIV/0!</v>
      </c>
      <c r="K38" s="19" t="e">
        <f t="shared" si="6"/>
        <v>#DIV/0!</v>
      </c>
      <c r="L38" s="22" t="e">
        <f t="shared" si="5"/>
        <v>#DIV/0!</v>
      </c>
    </row>
    <row r="39" spans="1:12" s="117" customFormat="1" x14ac:dyDescent="0.4">
      <c r="A39" s="115" t="s">
        <v>70</v>
      </c>
      <c r="B39" s="27">
        <f>SUM(B40:B46)</f>
        <v>26071</v>
      </c>
      <c r="C39" s="27">
        <f>SUM(C40:C46)</f>
        <v>20420</v>
      </c>
      <c r="D39" s="14">
        <f t="shared" si="0"/>
        <v>1.2767384916748286</v>
      </c>
      <c r="E39" s="116">
        <f t="shared" si="1"/>
        <v>5651</v>
      </c>
      <c r="F39" s="27">
        <f>SUM(F40:F46)</f>
        <v>36938</v>
      </c>
      <c r="G39" s="27">
        <f>SUM(G40:G46)</f>
        <v>32380</v>
      </c>
      <c r="H39" s="14">
        <f t="shared" si="2"/>
        <v>1.1407659048795553</v>
      </c>
      <c r="I39" s="116">
        <f t="shared" si="3"/>
        <v>4558</v>
      </c>
      <c r="J39" s="14">
        <f t="shared" si="6"/>
        <v>0.70580432075369537</v>
      </c>
      <c r="K39" s="14">
        <f t="shared" si="6"/>
        <v>0.63063619518221126</v>
      </c>
      <c r="L39" s="23">
        <f t="shared" si="5"/>
        <v>7.5168125571484112E-2</v>
      </c>
    </row>
    <row r="40" spans="1:12" x14ac:dyDescent="0.4">
      <c r="A40" s="120" t="s">
        <v>57</v>
      </c>
      <c r="B40" s="34">
        <v>16038</v>
      </c>
      <c r="C40" s="34">
        <v>11309</v>
      </c>
      <c r="D40" s="18">
        <f t="shared" si="0"/>
        <v>1.4181625254222301</v>
      </c>
      <c r="E40" s="121">
        <f t="shared" si="1"/>
        <v>4729</v>
      </c>
      <c r="F40" s="34">
        <v>20840</v>
      </c>
      <c r="G40" s="34">
        <v>16580</v>
      </c>
      <c r="H40" s="18">
        <f t="shared" si="2"/>
        <v>1.2569360675512666</v>
      </c>
      <c r="I40" s="121">
        <f t="shared" si="3"/>
        <v>4260</v>
      </c>
      <c r="J40" s="18">
        <f t="shared" si="6"/>
        <v>0.76957773512476013</v>
      </c>
      <c r="K40" s="18">
        <f t="shared" si="6"/>
        <v>0.68208685162846805</v>
      </c>
      <c r="L40" s="17">
        <f t="shared" si="5"/>
        <v>8.7490883496292082E-2</v>
      </c>
    </row>
    <row r="41" spans="1:12" x14ac:dyDescent="0.4">
      <c r="A41" s="122" t="s">
        <v>58</v>
      </c>
      <c r="B41" s="32">
        <v>3568</v>
      </c>
      <c r="C41" s="32">
        <v>4234</v>
      </c>
      <c r="D41" s="19">
        <f t="shared" si="0"/>
        <v>0.8427019367028814</v>
      </c>
      <c r="E41" s="123">
        <f t="shared" si="1"/>
        <v>-666</v>
      </c>
      <c r="F41" s="32">
        <v>6258</v>
      </c>
      <c r="G41" s="32">
        <v>5960</v>
      </c>
      <c r="H41" s="19">
        <f t="shared" si="2"/>
        <v>1.05</v>
      </c>
      <c r="I41" s="123">
        <f t="shared" si="3"/>
        <v>298</v>
      </c>
      <c r="J41" s="19">
        <f t="shared" si="6"/>
        <v>0.5701502077341003</v>
      </c>
      <c r="K41" s="19">
        <f t="shared" si="6"/>
        <v>0.71040268456375844</v>
      </c>
      <c r="L41" s="22">
        <f t="shared" si="5"/>
        <v>-0.14025247682965813</v>
      </c>
    </row>
    <row r="42" spans="1:12" x14ac:dyDescent="0.4">
      <c r="A42" s="122" t="s">
        <v>68</v>
      </c>
      <c r="B42" s="32">
        <v>2578</v>
      </c>
      <c r="C42" s="32">
        <v>2374</v>
      </c>
      <c r="D42" s="19">
        <f t="shared" si="0"/>
        <v>1.0859309182813817</v>
      </c>
      <c r="E42" s="123">
        <f t="shared" si="1"/>
        <v>204</v>
      </c>
      <c r="F42" s="32">
        <v>3320</v>
      </c>
      <c r="G42" s="32">
        <v>3320</v>
      </c>
      <c r="H42" s="19">
        <f t="shared" si="2"/>
        <v>1</v>
      </c>
      <c r="I42" s="123">
        <f t="shared" si="3"/>
        <v>0</v>
      </c>
      <c r="J42" s="19">
        <f t="shared" si="6"/>
        <v>0.77650602409638558</v>
      </c>
      <c r="K42" s="19">
        <f t="shared" si="6"/>
        <v>0.71506024096385545</v>
      </c>
      <c r="L42" s="22">
        <f t="shared" si="5"/>
        <v>6.144578313253013E-2</v>
      </c>
    </row>
    <row r="43" spans="1:12" x14ac:dyDescent="0.4">
      <c r="A43" s="122" t="s">
        <v>55</v>
      </c>
      <c r="B43" s="32">
        <v>3887</v>
      </c>
      <c r="C43" s="32">
        <v>2503</v>
      </c>
      <c r="D43" s="19">
        <f t="shared" si="0"/>
        <v>1.5529364762285258</v>
      </c>
      <c r="E43" s="123">
        <f t="shared" si="1"/>
        <v>1384</v>
      </c>
      <c r="F43" s="32">
        <v>6520</v>
      </c>
      <c r="G43" s="32">
        <v>6520</v>
      </c>
      <c r="H43" s="19">
        <f t="shared" si="2"/>
        <v>1</v>
      </c>
      <c r="I43" s="123">
        <f t="shared" si="3"/>
        <v>0</v>
      </c>
      <c r="J43" s="19">
        <f t="shared" si="6"/>
        <v>0.5961656441717792</v>
      </c>
      <c r="K43" s="19">
        <f t="shared" si="6"/>
        <v>0.3838957055214724</v>
      </c>
      <c r="L43" s="22">
        <f t="shared" si="5"/>
        <v>0.2122699386503068</v>
      </c>
    </row>
    <row r="44" spans="1:12" x14ac:dyDescent="0.4">
      <c r="A44" s="122" t="s">
        <v>131</v>
      </c>
      <c r="B44" s="32">
        <v>0</v>
      </c>
      <c r="C44" s="32">
        <v>0</v>
      </c>
      <c r="D44" s="19" t="e">
        <f t="shared" si="0"/>
        <v>#DIV/0!</v>
      </c>
      <c r="E44" s="123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123">
        <f t="shared" si="3"/>
        <v>0</v>
      </c>
      <c r="J44" s="19" t="e">
        <f t="shared" si="6"/>
        <v>#DIV/0!</v>
      </c>
      <c r="K44" s="19" t="e">
        <f t="shared" si="6"/>
        <v>#DIV/0!</v>
      </c>
      <c r="L44" s="22" t="e">
        <f t="shared" si="5"/>
        <v>#DIV/0!</v>
      </c>
    </row>
    <row r="45" spans="1:12" x14ac:dyDescent="0.4">
      <c r="A45" s="126" t="s">
        <v>87</v>
      </c>
      <c r="B45" s="33">
        <v>0</v>
      </c>
      <c r="C45" s="33">
        <v>0</v>
      </c>
      <c r="D45" s="16" t="e">
        <f t="shared" si="0"/>
        <v>#DIV/0!</v>
      </c>
      <c r="E45" s="125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125">
        <f t="shared" si="3"/>
        <v>0</v>
      </c>
      <c r="J45" s="16" t="e">
        <f t="shared" si="6"/>
        <v>#DIV/0!</v>
      </c>
      <c r="K45" s="16" t="e">
        <f t="shared" si="6"/>
        <v>#DIV/0!</v>
      </c>
      <c r="L45" s="15" t="e">
        <f t="shared" si="5"/>
        <v>#DIV/0!</v>
      </c>
    </row>
    <row r="46" spans="1:12" x14ac:dyDescent="0.4">
      <c r="A46" s="127" t="s">
        <v>143</v>
      </c>
      <c r="B46" s="31">
        <v>0</v>
      </c>
      <c r="C46" s="31">
        <v>0</v>
      </c>
      <c r="D46" s="25" t="e">
        <f t="shared" si="0"/>
        <v>#DIV/0!</v>
      </c>
      <c r="E46" s="128">
        <f t="shared" si="1"/>
        <v>0</v>
      </c>
      <c r="F46" s="31">
        <v>0</v>
      </c>
      <c r="G46" s="31">
        <v>0</v>
      </c>
      <c r="H46" s="25" t="e">
        <f t="shared" si="2"/>
        <v>#DIV/0!</v>
      </c>
      <c r="I46" s="128">
        <f t="shared" si="3"/>
        <v>0</v>
      </c>
      <c r="J46" s="25" t="e">
        <f t="shared" si="6"/>
        <v>#DIV/0!</v>
      </c>
      <c r="K46" s="25" t="e">
        <f t="shared" si="6"/>
        <v>#DIV/0!</v>
      </c>
      <c r="L46" s="24" t="e">
        <f t="shared" si="5"/>
        <v>#DIV/0!</v>
      </c>
    </row>
    <row r="47" spans="1:12" s="117" customFormat="1" x14ac:dyDescent="0.4">
      <c r="A47" s="115" t="s">
        <v>170</v>
      </c>
      <c r="B47" s="27">
        <f>SUM(B48:B60)</f>
        <v>24082</v>
      </c>
      <c r="C47" s="27">
        <f>SUM(C48:C60)</f>
        <v>20131</v>
      </c>
      <c r="D47" s="14">
        <f t="shared" si="0"/>
        <v>1.196264467736327</v>
      </c>
      <c r="E47" s="116">
        <f t="shared" si="1"/>
        <v>3951</v>
      </c>
      <c r="F47" s="27">
        <f>SUM(F48:F60)</f>
        <v>35782</v>
      </c>
      <c r="G47" s="27">
        <f>SUM(G48:G60)</f>
        <v>30046</v>
      </c>
      <c r="H47" s="14">
        <f t="shared" si="2"/>
        <v>1.1909072755108834</v>
      </c>
      <c r="I47" s="116">
        <f t="shared" si="3"/>
        <v>5736</v>
      </c>
      <c r="J47" s="14">
        <f t="shared" si="6"/>
        <v>0.67301995416689953</v>
      </c>
      <c r="K47" s="14">
        <f t="shared" si="6"/>
        <v>0.67000599081408507</v>
      </c>
      <c r="L47" s="23">
        <f t="shared" si="5"/>
        <v>3.0139633528144527E-3</v>
      </c>
    </row>
    <row r="48" spans="1:12" x14ac:dyDescent="0.4">
      <c r="A48" s="120" t="s">
        <v>169</v>
      </c>
      <c r="B48" s="34">
        <v>1717</v>
      </c>
      <c r="C48" s="34">
        <v>1232</v>
      </c>
      <c r="D48" s="18">
        <f t="shared" si="0"/>
        <v>1.3936688311688312</v>
      </c>
      <c r="E48" s="121">
        <f t="shared" si="1"/>
        <v>485</v>
      </c>
      <c r="F48" s="34">
        <v>3254</v>
      </c>
      <c r="G48" s="34">
        <v>3226</v>
      </c>
      <c r="H48" s="18">
        <f t="shared" si="2"/>
        <v>1.0086794792312461</v>
      </c>
      <c r="I48" s="121">
        <f t="shared" si="3"/>
        <v>28</v>
      </c>
      <c r="J48" s="18">
        <f t="shared" si="6"/>
        <v>0.52765826674861704</v>
      </c>
      <c r="K48" s="18">
        <f t="shared" si="6"/>
        <v>0.38189708617482954</v>
      </c>
      <c r="L48" s="17">
        <f t="shared" si="5"/>
        <v>0.14576118057378751</v>
      </c>
    </row>
    <row r="49" spans="1:12" x14ac:dyDescent="0.4">
      <c r="A49" s="122" t="s">
        <v>168</v>
      </c>
      <c r="B49" s="32">
        <v>2331</v>
      </c>
      <c r="C49" s="32">
        <v>1578</v>
      </c>
      <c r="D49" s="19">
        <f t="shared" si="0"/>
        <v>1.4771863117870723</v>
      </c>
      <c r="E49" s="123">
        <f t="shared" si="1"/>
        <v>753</v>
      </c>
      <c r="F49" s="32">
        <v>3300</v>
      </c>
      <c r="G49" s="32">
        <v>2546</v>
      </c>
      <c r="H49" s="19">
        <f t="shared" si="2"/>
        <v>1.2961508248232521</v>
      </c>
      <c r="I49" s="123">
        <f t="shared" si="3"/>
        <v>754</v>
      </c>
      <c r="J49" s="19">
        <f t="shared" si="6"/>
        <v>0.70636363636363642</v>
      </c>
      <c r="K49" s="19">
        <f t="shared" si="6"/>
        <v>0.61979575805184606</v>
      </c>
      <c r="L49" s="22">
        <f t="shared" si="5"/>
        <v>8.6567878311790358E-2</v>
      </c>
    </row>
    <row r="50" spans="1:12" x14ac:dyDescent="0.4">
      <c r="A50" s="122" t="s">
        <v>167</v>
      </c>
      <c r="B50" s="32">
        <v>3594</v>
      </c>
      <c r="C50" s="32">
        <v>3540</v>
      </c>
      <c r="D50" s="19">
        <f t="shared" si="0"/>
        <v>1.0152542372881357</v>
      </c>
      <c r="E50" s="123">
        <f t="shared" si="1"/>
        <v>54</v>
      </c>
      <c r="F50" s="32">
        <v>3960</v>
      </c>
      <c r="G50" s="32">
        <v>3840</v>
      </c>
      <c r="H50" s="19">
        <f t="shared" si="2"/>
        <v>1.03125</v>
      </c>
      <c r="I50" s="123">
        <f t="shared" si="3"/>
        <v>120</v>
      </c>
      <c r="J50" s="19">
        <f t="shared" si="6"/>
        <v>0.90757575757575759</v>
      </c>
      <c r="K50" s="19">
        <f t="shared" si="6"/>
        <v>0.921875</v>
      </c>
      <c r="L50" s="22">
        <f t="shared" si="5"/>
        <v>-1.4299242424242409E-2</v>
      </c>
    </row>
    <row r="51" spans="1:12" x14ac:dyDescent="0.4">
      <c r="A51" s="122" t="s">
        <v>166</v>
      </c>
      <c r="B51" s="32">
        <v>1964</v>
      </c>
      <c r="C51" s="32">
        <v>1548</v>
      </c>
      <c r="D51" s="19">
        <f t="shared" si="0"/>
        <v>1.2687338501291989</v>
      </c>
      <c r="E51" s="123">
        <f t="shared" si="1"/>
        <v>416</v>
      </c>
      <c r="F51" s="32">
        <v>3000</v>
      </c>
      <c r="G51" s="32">
        <v>2560</v>
      </c>
      <c r="H51" s="19">
        <f t="shared" si="2"/>
        <v>1.171875</v>
      </c>
      <c r="I51" s="123">
        <f t="shared" si="3"/>
        <v>440</v>
      </c>
      <c r="J51" s="19">
        <f t="shared" si="6"/>
        <v>0.65466666666666662</v>
      </c>
      <c r="K51" s="19">
        <f t="shared" si="6"/>
        <v>0.60468750000000004</v>
      </c>
      <c r="L51" s="22">
        <f t="shared" si="5"/>
        <v>4.9979166666666575E-2</v>
      </c>
    </row>
    <row r="52" spans="1:12" x14ac:dyDescent="0.4">
      <c r="A52" s="122" t="s">
        <v>165</v>
      </c>
      <c r="B52" s="32">
        <v>0</v>
      </c>
      <c r="C52" s="32">
        <v>1101</v>
      </c>
      <c r="D52" s="19">
        <f t="shared" si="0"/>
        <v>0</v>
      </c>
      <c r="E52" s="123">
        <f t="shared" si="1"/>
        <v>-1101</v>
      </c>
      <c r="F52" s="32">
        <v>0</v>
      </c>
      <c r="G52" s="32">
        <v>3078</v>
      </c>
      <c r="H52" s="19">
        <f t="shared" si="2"/>
        <v>0</v>
      </c>
      <c r="I52" s="123">
        <f t="shared" si="3"/>
        <v>-3078</v>
      </c>
      <c r="J52" s="19" t="e">
        <f t="shared" si="6"/>
        <v>#DIV/0!</v>
      </c>
      <c r="K52" s="19">
        <f t="shared" si="6"/>
        <v>0.35769980506822613</v>
      </c>
      <c r="L52" s="22" t="e">
        <f t="shared" si="5"/>
        <v>#DIV/0!</v>
      </c>
    </row>
    <row r="53" spans="1:12" x14ac:dyDescent="0.4">
      <c r="A53" s="122" t="s">
        <v>164</v>
      </c>
      <c r="B53" s="33">
        <v>2537</v>
      </c>
      <c r="C53" s="33">
        <v>2586</v>
      </c>
      <c r="D53" s="16">
        <f t="shared" si="0"/>
        <v>0.9810518174787316</v>
      </c>
      <c r="E53" s="125">
        <f t="shared" si="1"/>
        <v>-49</v>
      </c>
      <c r="F53" s="33">
        <v>3000</v>
      </c>
      <c r="G53" s="33">
        <v>3000</v>
      </c>
      <c r="H53" s="16">
        <f t="shared" si="2"/>
        <v>1</v>
      </c>
      <c r="I53" s="125">
        <f t="shared" si="3"/>
        <v>0</v>
      </c>
      <c r="J53" s="16">
        <f t="shared" si="6"/>
        <v>0.84566666666666668</v>
      </c>
      <c r="K53" s="16">
        <f t="shared" si="6"/>
        <v>0.86199999999999999</v>
      </c>
      <c r="L53" s="15">
        <f t="shared" si="5"/>
        <v>-1.6333333333333311E-2</v>
      </c>
    </row>
    <row r="54" spans="1:12" x14ac:dyDescent="0.4">
      <c r="A54" s="126" t="s">
        <v>163</v>
      </c>
      <c r="B54" s="32">
        <v>2491</v>
      </c>
      <c r="C54" s="32">
        <v>2949</v>
      </c>
      <c r="D54" s="19">
        <f t="shared" si="0"/>
        <v>0.84469311631061372</v>
      </c>
      <c r="E54" s="123">
        <f t="shared" si="1"/>
        <v>-458</v>
      </c>
      <c r="F54" s="32">
        <v>3167</v>
      </c>
      <c r="G54" s="32">
        <v>4050</v>
      </c>
      <c r="H54" s="19">
        <f t="shared" si="2"/>
        <v>0.78197530864197529</v>
      </c>
      <c r="I54" s="123">
        <f t="shared" si="3"/>
        <v>-883</v>
      </c>
      <c r="J54" s="19">
        <f t="shared" si="6"/>
        <v>0.78654878433849074</v>
      </c>
      <c r="K54" s="19">
        <f t="shared" si="6"/>
        <v>0.7281481481481481</v>
      </c>
      <c r="L54" s="22">
        <f t="shared" si="5"/>
        <v>5.8400636190342636E-2</v>
      </c>
    </row>
    <row r="55" spans="1:12" x14ac:dyDescent="0.4">
      <c r="A55" s="122" t="s">
        <v>162</v>
      </c>
      <c r="B55" s="32">
        <v>2085</v>
      </c>
      <c r="C55" s="32">
        <v>2214</v>
      </c>
      <c r="D55" s="19">
        <f t="shared" si="0"/>
        <v>0.9417344173441734</v>
      </c>
      <c r="E55" s="123">
        <f t="shared" si="1"/>
        <v>-129</v>
      </c>
      <c r="F55" s="32">
        <v>3000</v>
      </c>
      <c r="G55" s="32">
        <v>3000</v>
      </c>
      <c r="H55" s="19">
        <f t="shared" si="2"/>
        <v>1</v>
      </c>
      <c r="I55" s="123">
        <f t="shared" si="3"/>
        <v>0</v>
      </c>
      <c r="J55" s="19">
        <f t="shared" si="6"/>
        <v>0.69499999999999995</v>
      </c>
      <c r="K55" s="19">
        <f t="shared" si="6"/>
        <v>0.73799999999999999</v>
      </c>
      <c r="L55" s="22">
        <f t="shared" si="5"/>
        <v>-4.3000000000000038E-2</v>
      </c>
    </row>
    <row r="56" spans="1:12" x14ac:dyDescent="0.4">
      <c r="A56" s="122" t="s">
        <v>161</v>
      </c>
      <c r="B56" s="32">
        <v>2554</v>
      </c>
      <c r="C56" s="32">
        <v>2670</v>
      </c>
      <c r="D56" s="19">
        <f t="shared" si="0"/>
        <v>0.9565543071161049</v>
      </c>
      <c r="E56" s="123">
        <f t="shared" si="1"/>
        <v>-116</v>
      </c>
      <c r="F56" s="32">
        <v>3085</v>
      </c>
      <c r="G56" s="32">
        <v>3000</v>
      </c>
      <c r="H56" s="19">
        <f t="shared" si="2"/>
        <v>1.0283333333333333</v>
      </c>
      <c r="I56" s="123">
        <f t="shared" si="3"/>
        <v>85</v>
      </c>
      <c r="J56" s="19">
        <f t="shared" si="6"/>
        <v>0.8278768233387358</v>
      </c>
      <c r="K56" s="19">
        <f t="shared" si="6"/>
        <v>0.89</v>
      </c>
      <c r="L56" s="22">
        <f t="shared" si="5"/>
        <v>-6.2123176661264212E-2</v>
      </c>
    </row>
    <row r="57" spans="1:12" x14ac:dyDescent="0.4">
      <c r="A57" s="122" t="s">
        <v>160</v>
      </c>
      <c r="B57" s="33">
        <v>377</v>
      </c>
      <c r="C57" s="33">
        <v>461</v>
      </c>
      <c r="D57" s="16">
        <f t="shared" si="0"/>
        <v>0.81778741865509763</v>
      </c>
      <c r="E57" s="125">
        <f t="shared" si="1"/>
        <v>-84</v>
      </c>
      <c r="F57" s="33">
        <v>1016</v>
      </c>
      <c r="G57" s="33">
        <v>1146</v>
      </c>
      <c r="H57" s="16">
        <f t="shared" si="2"/>
        <v>0.88656195462478182</v>
      </c>
      <c r="I57" s="125">
        <f t="shared" si="3"/>
        <v>-130</v>
      </c>
      <c r="J57" s="16">
        <f t="shared" si="6"/>
        <v>0.37106299212598426</v>
      </c>
      <c r="K57" s="16">
        <f t="shared" si="6"/>
        <v>0.40226876090750435</v>
      </c>
      <c r="L57" s="15">
        <f t="shared" si="5"/>
        <v>-3.1205768781520093E-2</v>
      </c>
    </row>
    <row r="58" spans="1:12" x14ac:dyDescent="0.4">
      <c r="A58" s="126" t="s">
        <v>159</v>
      </c>
      <c r="B58" s="32">
        <v>1570</v>
      </c>
      <c r="C58" s="32">
        <v>252</v>
      </c>
      <c r="D58" s="19">
        <f t="shared" si="0"/>
        <v>6.2301587301587302</v>
      </c>
      <c r="E58" s="123">
        <f t="shared" si="1"/>
        <v>1318</v>
      </c>
      <c r="F58" s="32">
        <v>3000</v>
      </c>
      <c r="G58" s="32">
        <v>600</v>
      </c>
      <c r="H58" s="19">
        <f t="shared" si="2"/>
        <v>5</v>
      </c>
      <c r="I58" s="123">
        <f t="shared" si="3"/>
        <v>2400</v>
      </c>
      <c r="J58" s="19">
        <f t="shared" si="6"/>
        <v>0.52333333333333332</v>
      </c>
      <c r="K58" s="19">
        <f t="shared" si="6"/>
        <v>0.42</v>
      </c>
      <c r="L58" s="22">
        <f t="shared" si="5"/>
        <v>0.10333333333333333</v>
      </c>
    </row>
    <row r="59" spans="1:12" x14ac:dyDescent="0.4">
      <c r="A59" s="122" t="s">
        <v>158</v>
      </c>
      <c r="B59" s="32">
        <v>1139</v>
      </c>
      <c r="C59" s="32">
        <v>0</v>
      </c>
      <c r="D59" s="19" t="e">
        <f t="shared" si="0"/>
        <v>#DIV/0!</v>
      </c>
      <c r="E59" s="123">
        <f t="shared" si="1"/>
        <v>1139</v>
      </c>
      <c r="F59" s="32">
        <v>3000</v>
      </c>
      <c r="G59" s="32">
        <v>0</v>
      </c>
      <c r="H59" s="19" t="e">
        <f t="shared" si="2"/>
        <v>#DIV/0!</v>
      </c>
      <c r="I59" s="123">
        <f t="shared" si="3"/>
        <v>3000</v>
      </c>
      <c r="J59" s="19">
        <f t="shared" si="6"/>
        <v>0.37966666666666665</v>
      </c>
      <c r="K59" s="19" t="e">
        <f t="shared" si="6"/>
        <v>#DIV/0!</v>
      </c>
      <c r="L59" s="22" t="e">
        <f t="shared" si="5"/>
        <v>#DIV/0!</v>
      </c>
    </row>
    <row r="60" spans="1:12" x14ac:dyDescent="0.4">
      <c r="A60" s="127" t="s">
        <v>157</v>
      </c>
      <c r="B60" s="31">
        <v>1723</v>
      </c>
      <c r="C60" s="31">
        <v>0</v>
      </c>
      <c r="D60" s="25" t="e">
        <f t="shared" si="0"/>
        <v>#DIV/0!</v>
      </c>
      <c r="E60" s="128">
        <f t="shared" si="1"/>
        <v>1723</v>
      </c>
      <c r="F60" s="31">
        <v>3000</v>
      </c>
      <c r="G60" s="31">
        <v>0</v>
      </c>
      <c r="H60" s="25" t="e">
        <f t="shared" si="2"/>
        <v>#DIV/0!</v>
      </c>
      <c r="I60" s="128">
        <f t="shared" si="3"/>
        <v>3000</v>
      </c>
      <c r="J60" s="25">
        <f t="shared" si="6"/>
        <v>0.57433333333333336</v>
      </c>
      <c r="K60" s="25" t="e">
        <f t="shared" si="6"/>
        <v>#DIV/0!</v>
      </c>
      <c r="L60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８月(月間)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114</v>
      </c>
      <c r="C4" s="144" t="s">
        <v>179</v>
      </c>
      <c r="D4" s="147" t="s">
        <v>61</v>
      </c>
      <c r="E4" s="147"/>
      <c r="F4" s="140" t="str">
        <f>+B4</f>
        <v>(01'8/1～31)</v>
      </c>
      <c r="G4" s="140" t="str">
        <f>+C4</f>
        <v>(00'8/1～31)</v>
      </c>
      <c r="H4" s="147" t="s">
        <v>61</v>
      </c>
      <c r="I4" s="147"/>
      <c r="J4" s="140" t="str">
        <f>+B4</f>
        <v>(01'8/1～31)</v>
      </c>
      <c r="K4" s="140" t="str">
        <f>+C4</f>
        <v>(00'8/1～31)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66</v>
      </c>
      <c r="B6" s="27">
        <f>+B7+B31+B54</f>
        <v>513106</v>
      </c>
      <c r="C6" s="27">
        <f>+C7+C31+C54</f>
        <v>511644</v>
      </c>
      <c r="D6" s="14">
        <f t="shared" ref="D6:D61" si="0">+B6/C6</f>
        <v>1.0028574555745793</v>
      </c>
      <c r="E6" s="116">
        <f t="shared" ref="E6:E61" si="1">+B6-C6</f>
        <v>1462</v>
      </c>
      <c r="F6" s="27">
        <f>+F7+F31+F54</f>
        <v>666061</v>
      </c>
      <c r="G6" s="27">
        <f>+G7+G31+G54</f>
        <v>627473</v>
      </c>
      <c r="H6" s="14">
        <f t="shared" ref="H6:H61" si="2">+F6/G6</f>
        <v>1.0614974668232737</v>
      </c>
      <c r="I6" s="116">
        <f t="shared" ref="I6:I61" si="3">+F6-G6</f>
        <v>38588</v>
      </c>
      <c r="J6" s="14">
        <f t="shared" ref="J6:K52" si="4">+B6/F6</f>
        <v>0.77035887103433465</v>
      </c>
      <c r="K6" s="14">
        <f t="shared" si="4"/>
        <v>0.81540400941554458</v>
      </c>
      <c r="L6" s="23">
        <f t="shared" ref="L6:L61" si="5">+J6-K6</f>
        <v>-4.5045138381209937E-2</v>
      </c>
    </row>
    <row r="7" spans="1:12" s="117" customFormat="1" x14ac:dyDescent="0.4">
      <c r="A7" s="115" t="s">
        <v>178</v>
      </c>
      <c r="B7" s="27">
        <f>+B8+B17</f>
        <v>220553</v>
      </c>
      <c r="C7" s="27">
        <f>+C8+C17</f>
        <v>223000</v>
      </c>
      <c r="D7" s="14">
        <f>+B7/C7</f>
        <v>0.9890269058295964</v>
      </c>
      <c r="E7" s="116">
        <f>+B7-C7</f>
        <v>-2447</v>
      </c>
      <c r="F7" s="27">
        <f>+F8+F17</f>
        <v>287367</v>
      </c>
      <c r="G7" s="27">
        <f>+G8+G17</f>
        <v>264401</v>
      </c>
      <c r="H7" s="14">
        <f>+F7/G7</f>
        <v>1.086860488424779</v>
      </c>
      <c r="I7" s="116">
        <f>+F7-G7</f>
        <v>22966</v>
      </c>
      <c r="J7" s="14">
        <f>+B7/F7</f>
        <v>0.76749591985161836</v>
      </c>
      <c r="K7" s="14">
        <f>+C7/G7</f>
        <v>0.84341587210335811</v>
      </c>
      <c r="L7" s="23">
        <f>+J7-K7</f>
        <v>-7.5919952251739753E-2</v>
      </c>
    </row>
    <row r="8" spans="1:12" x14ac:dyDescent="0.4">
      <c r="A8" s="118" t="s">
        <v>64</v>
      </c>
      <c r="B8" s="28">
        <f>SUM(B9:B16)</f>
        <v>170771</v>
      </c>
      <c r="C8" s="28">
        <f>SUM(C9:C16)</f>
        <v>179623</v>
      </c>
      <c r="D8" s="26">
        <f t="shared" si="0"/>
        <v>0.95071900591795033</v>
      </c>
      <c r="E8" s="119">
        <f t="shared" si="1"/>
        <v>-8852</v>
      </c>
      <c r="F8" s="28">
        <f>SUM(F9:F16)</f>
        <v>220843</v>
      </c>
      <c r="G8" s="28">
        <f>SUM(G9:G16)</f>
        <v>211453</v>
      </c>
      <c r="H8" s="26">
        <f t="shared" si="2"/>
        <v>1.0444070313497562</v>
      </c>
      <c r="I8" s="119">
        <f t="shared" si="3"/>
        <v>9390</v>
      </c>
      <c r="J8" s="26">
        <f t="shared" si="4"/>
        <v>0.77326879276227911</v>
      </c>
      <c r="K8" s="26">
        <f t="shared" si="4"/>
        <v>0.84947009500929282</v>
      </c>
      <c r="L8" s="52">
        <f t="shared" si="5"/>
        <v>-7.6201302247013714E-2</v>
      </c>
    </row>
    <row r="9" spans="1:12" x14ac:dyDescent="0.4">
      <c r="A9" s="120" t="s">
        <v>57</v>
      </c>
      <c r="B9" s="34">
        <v>93052</v>
      </c>
      <c r="C9" s="34">
        <v>88713</v>
      </c>
      <c r="D9" s="18">
        <f t="shared" si="0"/>
        <v>1.0489105317146303</v>
      </c>
      <c r="E9" s="121">
        <f t="shared" si="1"/>
        <v>4339</v>
      </c>
      <c r="F9" s="34">
        <v>115433</v>
      </c>
      <c r="G9" s="34">
        <v>96919</v>
      </c>
      <c r="H9" s="18">
        <f t="shared" si="2"/>
        <v>1.1910254955168749</v>
      </c>
      <c r="I9" s="121">
        <f t="shared" si="3"/>
        <v>18514</v>
      </c>
      <c r="J9" s="18">
        <f t="shared" si="4"/>
        <v>0.80611263676764877</v>
      </c>
      <c r="K9" s="18">
        <f t="shared" si="4"/>
        <v>0.91533135917621933</v>
      </c>
      <c r="L9" s="17">
        <f t="shared" si="5"/>
        <v>-0.10921872240857056</v>
      </c>
    </row>
    <row r="10" spans="1:12" x14ac:dyDescent="0.4">
      <c r="A10" s="122" t="s">
        <v>58</v>
      </c>
      <c r="B10" s="32">
        <v>23666</v>
      </c>
      <c r="C10" s="32">
        <v>19914</v>
      </c>
      <c r="D10" s="19">
        <f t="shared" si="0"/>
        <v>1.1884101637039268</v>
      </c>
      <c r="E10" s="123">
        <f t="shared" si="1"/>
        <v>3752</v>
      </c>
      <c r="F10" s="34">
        <v>31636</v>
      </c>
      <c r="G10" s="32">
        <v>23488</v>
      </c>
      <c r="H10" s="19">
        <f t="shared" si="2"/>
        <v>1.346900544959128</v>
      </c>
      <c r="I10" s="123">
        <f t="shared" si="3"/>
        <v>8148</v>
      </c>
      <c r="J10" s="19">
        <f t="shared" si="4"/>
        <v>0.74807181691743585</v>
      </c>
      <c r="K10" s="19">
        <f t="shared" si="4"/>
        <v>0.84783719346049047</v>
      </c>
      <c r="L10" s="22">
        <f t="shared" si="5"/>
        <v>-9.9765376543054618E-2</v>
      </c>
    </row>
    <row r="11" spans="1:12" x14ac:dyDescent="0.4">
      <c r="A11" s="122" t="s">
        <v>68</v>
      </c>
      <c r="B11" s="32">
        <v>13253</v>
      </c>
      <c r="C11" s="32">
        <v>21814</v>
      </c>
      <c r="D11" s="19">
        <f t="shared" si="0"/>
        <v>0.60754561290914089</v>
      </c>
      <c r="E11" s="123">
        <f t="shared" si="1"/>
        <v>-8561</v>
      </c>
      <c r="F11" s="32">
        <v>17104</v>
      </c>
      <c r="G11" s="32">
        <v>30738</v>
      </c>
      <c r="H11" s="19">
        <f t="shared" si="2"/>
        <v>0.55644479146333525</v>
      </c>
      <c r="I11" s="123">
        <f t="shared" si="3"/>
        <v>-13634</v>
      </c>
      <c r="J11" s="19">
        <f t="shared" si="4"/>
        <v>0.77484798877455563</v>
      </c>
      <c r="K11" s="19">
        <f t="shared" si="4"/>
        <v>0.70967532045025705</v>
      </c>
      <c r="L11" s="22">
        <f t="shared" si="5"/>
        <v>6.5172668324298577E-2</v>
      </c>
    </row>
    <row r="12" spans="1:12" x14ac:dyDescent="0.4">
      <c r="A12" s="122" t="s">
        <v>55</v>
      </c>
      <c r="B12" s="32">
        <v>18280</v>
      </c>
      <c r="C12" s="32">
        <v>24243</v>
      </c>
      <c r="D12" s="19">
        <f t="shared" si="0"/>
        <v>0.75403209173782126</v>
      </c>
      <c r="E12" s="123">
        <f t="shared" si="1"/>
        <v>-5963</v>
      </c>
      <c r="F12" s="32">
        <v>25340</v>
      </c>
      <c r="G12" s="32">
        <v>29928</v>
      </c>
      <c r="H12" s="19">
        <f t="shared" si="2"/>
        <v>0.84669874365143005</v>
      </c>
      <c r="I12" s="123">
        <f t="shared" si="3"/>
        <v>-4588</v>
      </c>
      <c r="J12" s="19">
        <f t="shared" si="4"/>
        <v>0.72138910812943957</v>
      </c>
      <c r="K12" s="19">
        <f t="shared" si="4"/>
        <v>0.81004410585404973</v>
      </c>
      <c r="L12" s="22">
        <f t="shared" si="5"/>
        <v>-8.8654997724610163E-2</v>
      </c>
    </row>
    <row r="13" spans="1:12" x14ac:dyDescent="0.4">
      <c r="A13" s="122" t="s">
        <v>92</v>
      </c>
      <c r="B13" s="32">
        <v>0</v>
      </c>
      <c r="C13" s="32">
        <v>268</v>
      </c>
      <c r="D13" s="19">
        <f t="shared" si="0"/>
        <v>0</v>
      </c>
      <c r="E13" s="123">
        <f t="shared" si="1"/>
        <v>-268</v>
      </c>
      <c r="F13" s="32">
        <v>0</v>
      </c>
      <c r="G13" s="32">
        <v>270</v>
      </c>
      <c r="H13" s="19">
        <f t="shared" si="2"/>
        <v>0</v>
      </c>
      <c r="I13" s="123">
        <f t="shared" si="3"/>
        <v>-270</v>
      </c>
      <c r="J13" s="19" t="e">
        <f t="shared" si="4"/>
        <v>#DIV/0!</v>
      </c>
      <c r="K13" s="19">
        <f t="shared" si="4"/>
        <v>0.99259259259259258</v>
      </c>
      <c r="L13" s="22" t="e">
        <f t="shared" si="5"/>
        <v>#DIV/0!</v>
      </c>
    </row>
    <row r="14" spans="1:12" x14ac:dyDescent="0.4">
      <c r="A14" s="122" t="s">
        <v>56</v>
      </c>
      <c r="B14" s="32">
        <v>22520</v>
      </c>
      <c r="C14" s="32">
        <v>23162</v>
      </c>
      <c r="D14" s="19">
        <f t="shared" si="0"/>
        <v>0.97228218633969432</v>
      </c>
      <c r="E14" s="123">
        <f t="shared" si="1"/>
        <v>-642</v>
      </c>
      <c r="F14" s="32">
        <v>31330</v>
      </c>
      <c r="G14" s="32">
        <v>28160</v>
      </c>
      <c r="H14" s="19">
        <f t="shared" si="2"/>
        <v>1.1125710227272727</v>
      </c>
      <c r="I14" s="123">
        <f t="shared" si="3"/>
        <v>3170</v>
      </c>
      <c r="J14" s="19">
        <f t="shared" si="4"/>
        <v>0.71879987232684328</v>
      </c>
      <c r="K14" s="19">
        <f t="shared" si="4"/>
        <v>0.82251420454545454</v>
      </c>
      <c r="L14" s="22">
        <f t="shared" si="5"/>
        <v>-0.10371433221861126</v>
      </c>
    </row>
    <row r="15" spans="1:12" x14ac:dyDescent="0.4">
      <c r="A15" s="122" t="s">
        <v>93</v>
      </c>
      <c r="B15" s="32">
        <v>0</v>
      </c>
      <c r="C15" s="32">
        <v>1509</v>
      </c>
      <c r="D15" s="19">
        <f t="shared" si="0"/>
        <v>0</v>
      </c>
      <c r="E15" s="123">
        <f t="shared" si="1"/>
        <v>-1509</v>
      </c>
      <c r="F15" s="32">
        <v>0</v>
      </c>
      <c r="G15" s="32">
        <v>1950</v>
      </c>
      <c r="H15" s="19">
        <f t="shared" si="2"/>
        <v>0</v>
      </c>
      <c r="I15" s="123">
        <f t="shared" si="3"/>
        <v>-1950</v>
      </c>
      <c r="J15" s="19" t="e">
        <f t="shared" si="4"/>
        <v>#DIV/0!</v>
      </c>
      <c r="K15" s="19">
        <f t="shared" si="4"/>
        <v>0.77384615384615385</v>
      </c>
      <c r="L15" s="22" t="e">
        <f t="shared" si="5"/>
        <v>#DIV/0!</v>
      </c>
    </row>
    <row r="16" spans="1:12" x14ac:dyDescent="0.4">
      <c r="A16" s="122" t="s">
        <v>150</v>
      </c>
      <c r="B16" s="32">
        <v>0</v>
      </c>
      <c r="C16" s="32">
        <v>0</v>
      </c>
      <c r="D16" s="19" t="e">
        <f t="shared" si="0"/>
        <v>#DIV/0!</v>
      </c>
      <c r="E16" s="123">
        <f t="shared" si="1"/>
        <v>0</v>
      </c>
      <c r="F16" s="32">
        <v>0</v>
      </c>
      <c r="G16" s="32"/>
      <c r="H16" s="19" t="e">
        <f t="shared" si="2"/>
        <v>#DIV/0!</v>
      </c>
      <c r="I16" s="123">
        <f t="shared" si="3"/>
        <v>0</v>
      </c>
      <c r="J16" s="19" t="e">
        <f t="shared" si="4"/>
        <v>#DIV/0!</v>
      </c>
      <c r="K16" s="19" t="e">
        <f t="shared" si="4"/>
        <v>#DIV/0!</v>
      </c>
      <c r="L16" s="22" t="e">
        <f t="shared" si="5"/>
        <v>#DIV/0!</v>
      </c>
    </row>
    <row r="17" spans="1:12" x14ac:dyDescent="0.4">
      <c r="A17" s="113" t="s">
        <v>63</v>
      </c>
      <c r="B17" s="30">
        <f>SUM(B18:B30)</f>
        <v>49782</v>
      </c>
      <c r="C17" s="30">
        <f>SUM(C18:C30)</f>
        <v>43377</v>
      </c>
      <c r="D17" s="21">
        <f t="shared" si="0"/>
        <v>1.1476588975724462</v>
      </c>
      <c r="E17" s="124">
        <f t="shared" si="1"/>
        <v>6405</v>
      </c>
      <c r="F17" s="30">
        <f>SUM(F18:F30)</f>
        <v>66524</v>
      </c>
      <c r="G17" s="30">
        <f>SUM(G18:G30)</f>
        <v>52948</v>
      </c>
      <c r="H17" s="21">
        <f t="shared" si="2"/>
        <v>1.2564025081211756</v>
      </c>
      <c r="I17" s="124">
        <f t="shared" si="3"/>
        <v>13576</v>
      </c>
      <c r="J17" s="21">
        <f t="shared" si="4"/>
        <v>0.7483314292586134</v>
      </c>
      <c r="K17" s="21">
        <f t="shared" si="4"/>
        <v>0.81923774269094207</v>
      </c>
      <c r="L17" s="20">
        <f t="shared" si="5"/>
        <v>-7.0906313432328671E-2</v>
      </c>
    </row>
    <row r="18" spans="1:12" x14ac:dyDescent="0.4">
      <c r="A18" s="120" t="s">
        <v>169</v>
      </c>
      <c r="B18" s="34">
        <v>2233</v>
      </c>
      <c r="C18" s="34">
        <v>2821</v>
      </c>
      <c r="D18" s="18">
        <f t="shared" si="0"/>
        <v>0.79156327543424321</v>
      </c>
      <c r="E18" s="121">
        <f t="shared" si="1"/>
        <v>-588</v>
      </c>
      <c r="F18" s="34">
        <v>4650</v>
      </c>
      <c r="G18" s="34">
        <v>3804</v>
      </c>
      <c r="H18" s="18">
        <f t="shared" si="2"/>
        <v>1.222397476340694</v>
      </c>
      <c r="I18" s="121">
        <f t="shared" si="3"/>
        <v>846</v>
      </c>
      <c r="J18" s="18">
        <f t="shared" si="4"/>
        <v>0.48021505376344087</v>
      </c>
      <c r="K18" s="18">
        <f t="shared" si="4"/>
        <v>0.74158780231335442</v>
      </c>
      <c r="L18" s="17">
        <f t="shared" si="5"/>
        <v>-0.26137274854991355</v>
      </c>
    </row>
    <row r="19" spans="1:12" x14ac:dyDescent="0.4">
      <c r="A19" s="122" t="s">
        <v>168</v>
      </c>
      <c r="B19" s="32">
        <v>3916</v>
      </c>
      <c r="C19" s="32">
        <v>3770</v>
      </c>
      <c r="D19" s="19">
        <f t="shared" si="0"/>
        <v>1.0387267904509283</v>
      </c>
      <c r="E19" s="123">
        <f t="shared" si="1"/>
        <v>146</v>
      </c>
      <c r="F19" s="32">
        <v>4650</v>
      </c>
      <c r="G19" s="32">
        <v>4190</v>
      </c>
      <c r="H19" s="19">
        <f t="shared" si="2"/>
        <v>1.1097852028639619</v>
      </c>
      <c r="I19" s="123">
        <f t="shared" si="3"/>
        <v>460</v>
      </c>
      <c r="J19" s="19">
        <f t="shared" si="4"/>
        <v>0.84215053763440861</v>
      </c>
      <c r="K19" s="19">
        <f t="shared" si="4"/>
        <v>0.89976133651551315</v>
      </c>
      <c r="L19" s="22">
        <f t="shared" si="5"/>
        <v>-5.7610798881104541E-2</v>
      </c>
    </row>
    <row r="20" spans="1:12" x14ac:dyDescent="0.4">
      <c r="A20" s="122" t="s">
        <v>167</v>
      </c>
      <c r="B20" s="32">
        <v>7398</v>
      </c>
      <c r="C20" s="32">
        <v>7463</v>
      </c>
      <c r="D20" s="19">
        <f t="shared" si="0"/>
        <v>0.99129036580463625</v>
      </c>
      <c r="E20" s="123">
        <f t="shared" si="1"/>
        <v>-65</v>
      </c>
      <c r="F20" s="32">
        <v>8370</v>
      </c>
      <c r="G20" s="32">
        <v>8100</v>
      </c>
      <c r="H20" s="19">
        <f t="shared" si="2"/>
        <v>1.0333333333333334</v>
      </c>
      <c r="I20" s="123">
        <f t="shared" si="3"/>
        <v>270</v>
      </c>
      <c r="J20" s="19">
        <f t="shared" si="4"/>
        <v>0.88387096774193552</v>
      </c>
      <c r="K20" s="19">
        <f t="shared" si="4"/>
        <v>0.92135802469135808</v>
      </c>
      <c r="L20" s="22">
        <f t="shared" si="5"/>
        <v>-3.7487056949422559E-2</v>
      </c>
    </row>
    <row r="21" spans="1:12" x14ac:dyDescent="0.4">
      <c r="A21" s="122" t="s">
        <v>166</v>
      </c>
      <c r="B21" s="32">
        <v>5082</v>
      </c>
      <c r="C21" s="32">
        <v>5181</v>
      </c>
      <c r="D21" s="19">
        <f t="shared" si="0"/>
        <v>0.98089171974522293</v>
      </c>
      <c r="E21" s="123">
        <f t="shared" si="1"/>
        <v>-99</v>
      </c>
      <c r="F21" s="32">
        <v>9300</v>
      </c>
      <c r="G21" s="32">
        <v>8850</v>
      </c>
      <c r="H21" s="19">
        <f t="shared" si="2"/>
        <v>1.0508474576271187</v>
      </c>
      <c r="I21" s="123">
        <f t="shared" si="3"/>
        <v>450</v>
      </c>
      <c r="J21" s="19">
        <f t="shared" si="4"/>
        <v>0.54645161290322586</v>
      </c>
      <c r="K21" s="19">
        <f t="shared" si="4"/>
        <v>0.58542372881355931</v>
      </c>
      <c r="L21" s="22">
        <f t="shared" si="5"/>
        <v>-3.8972115910333449E-2</v>
      </c>
    </row>
    <row r="22" spans="1:12" x14ac:dyDescent="0.4">
      <c r="A22" s="122" t="s">
        <v>165</v>
      </c>
      <c r="B22" s="32">
        <v>0</v>
      </c>
      <c r="C22" s="32">
        <v>2637</v>
      </c>
      <c r="D22" s="19">
        <f t="shared" si="0"/>
        <v>0</v>
      </c>
      <c r="E22" s="123">
        <f t="shared" si="1"/>
        <v>-2637</v>
      </c>
      <c r="F22" s="32">
        <v>0</v>
      </c>
      <c r="G22" s="32">
        <v>3836</v>
      </c>
      <c r="H22" s="19">
        <f t="shared" si="2"/>
        <v>0</v>
      </c>
      <c r="I22" s="123">
        <f t="shared" si="3"/>
        <v>-3836</v>
      </c>
      <c r="J22" s="19" t="e">
        <f t="shared" si="4"/>
        <v>#DIV/0!</v>
      </c>
      <c r="K22" s="19">
        <f t="shared" si="4"/>
        <v>0.68743482794577682</v>
      </c>
      <c r="L22" s="22" t="e">
        <f t="shared" si="5"/>
        <v>#DIV/0!</v>
      </c>
    </row>
    <row r="23" spans="1:12" x14ac:dyDescent="0.4">
      <c r="A23" s="122" t="s">
        <v>164</v>
      </c>
      <c r="B23" s="33">
        <v>4096</v>
      </c>
      <c r="C23" s="33">
        <v>4186</v>
      </c>
      <c r="D23" s="16">
        <f t="shared" si="0"/>
        <v>0.97849976110845671</v>
      </c>
      <c r="E23" s="125">
        <f t="shared" si="1"/>
        <v>-90</v>
      </c>
      <c r="F23" s="33">
        <v>4500</v>
      </c>
      <c r="G23" s="33">
        <v>4350</v>
      </c>
      <c r="H23" s="16">
        <f t="shared" si="2"/>
        <v>1.0344827586206897</v>
      </c>
      <c r="I23" s="125">
        <f t="shared" si="3"/>
        <v>150</v>
      </c>
      <c r="J23" s="16">
        <f t="shared" si="4"/>
        <v>0.91022222222222227</v>
      </c>
      <c r="K23" s="16">
        <f t="shared" si="4"/>
        <v>0.96229885057471265</v>
      </c>
      <c r="L23" s="15">
        <f t="shared" si="5"/>
        <v>-5.2076628352490384E-2</v>
      </c>
    </row>
    <row r="24" spans="1:12" x14ac:dyDescent="0.4">
      <c r="A24" s="126" t="s">
        <v>163</v>
      </c>
      <c r="B24" s="32">
        <v>7638</v>
      </c>
      <c r="C24" s="32">
        <v>7908</v>
      </c>
      <c r="D24" s="19">
        <f t="shared" si="0"/>
        <v>0.96585735963581187</v>
      </c>
      <c r="E24" s="123">
        <f t="shared" si="1"/>
        <v>-270</v>
      </c>
      <c r="F24" s="32">
        <v>9184</v>
      </c>
      <c r="G24" s="32">
        <v>9150</v>
      </c>
      <c r="H24" s="19">
        <f t="shared" si="2"/>
        <v>1.0037158469945355</v>
      </c>
      <c r="I24" s="123">
        <f t="shared" si="3"/>
        <v>34</v>
      </c>
      <c r="J24" s="19">
        <f t="shared" si="4"/>
        <v>0.83166376306620204</v>
      </c>
      <c r="K24" s="19">
        <f t="shared" si="4"/>
        <v>0.86426229508196717</v>
      </c>
      <c r="L24" s="22">
        <f t="shared" si="5"/>
        <v>-3.2598532015765125E-2</v>
      </c>
    </row>
    <row r="25" spans="1:12" x14ac:dyDescent="0.4">
      <c r="A25" s="122" t="s">
        <v>162</v>
      </c>
      <c r="B25" s="32">
        <v>3513</v>
      </c>
      <c r="C25" s="32">
        <v>3767</v>
      </c>
      <c r="D25" s="19">
        <f t="shared" si="0"/>
        <v>0.93257233873108569</v>
      </c>
      <c r="E25" s="123">
        <f t="shared" si="1"/>
        <v>-254</v>
      </c>
      <c r="F25" s="32">
        <v>4650</v>
      </c>
      <c r="G25" s="32">
        <v>4350</v>
      </c>
      <c r="H25" s="19">
        <f t="shared" si="2"/>
        <v>1.0689655172413792</v>
      </c>
      <c r="I25" s="123">
        <f t="shared" si="3"/>
        <v>300</v>
      </c>
      <c r="J25" s="19">
        <f t="shared" si="4"/>
        <v>0.75548387096774194</v>
      </c>
      <c r="K25" s="19">
        <f t="shared" si="4"/>
        <v>0.86597701149425288</v>
      </c>
      <c r="L25" s="22">
        <f t="shared" si="5"/>
        <v>-0.11049314052651094</v>
      </c>
    </row>
    <row r="26" spans="1:12" x14ac:dyDescent="0.4">
      <c r="A26" s="122" t="s">
        <v>161</v>
      </c>
      <c r="B26" s="32">
        <v>4796</v>
      </c>
      <c r="C26" s="32">
        <v>4409</v>
      </c>
      <c r="D26" s="19">
        <f t="shared" si="0"/>
        <v>1.08777500567022</v>
      </c>
      <c r="E26" s="123">
        <f t="shared" si="1"/>
        <v>387</v>
      </c>
      <c r="F26" s="32">
        <v>5160</v>
      </c>
      <c r="G26" s="32">
        <v>4650</v>
      </c>
      <c r="H26" s="19">
        <f t="shared" si="2"/>
        <v>1.1096774193548387</v>
      </c>
      <c r="I26" s="123">
        <f t="shared" si="3"/>
        <v>510</v>
      </c>
      <c r="J26" s="19">
        <f t="shared" si="4"/>
        <v>0.92945736434108528</v>
      </c>
      <c r="K26" s="19">
        <f t="shared" si="4"/>
        <v>0.94817204301075264</v>
      </c>
      <c r="L26" s="22">
        <f t="shared" si="5"/>
        <v>-1.8714678669667362E-2</v>
      </c>
    </row>
    <row r="27" spans="1:12" x14ac:dyDescent="0.4">
      <c r="A27" s="122" t="s">
        <v>160</v>
      </c>
      <c r="B27" s="33">
        <v>904</v>
      </c>
      <c r="C27" s="33">
        <v>1098</v>
      </c>
      <c r="D27" s="16">
        <f t="shared" si="0"/>
        <v>0.8233151183970856</v>
      </c>
      <c r="E27" s="125">
        <f t="shared" si="1"/>
        <v>-194</v>
      </c>
      <c r="F27" s="33">
        <v>1660</v>
      </c>
      <c r="G27" s="33">
        <v>1518</v>
      </c>
      <c r="H27" s="16">
        <f t="shared" si="2"/>
        <v>1.0935441370223979</v>
      </c>
      <c r="I27" s="125">
        <f t="shared" si="3"/>
        <v>142</v>
      </c>
      <c r="J27" s="16">
        <f t="shared" si="4"/>
        <v>0.54457831325301209</v>
      </c>
      <c r="K27" s="16">
        <f t="shared" si="4"/>
        <v>0.72332015810276684</v>
      </c>
      <c r="L27" s="15">
        <f t="shared" si="5"/>
        <v>-0.17874184484975475</v>
      </c>
    </row>
    <row r="28" spans="1:12" x14ac:dyDescent="0.4">
      <c r="A28" s="126" t="s">
        <v>159</v>
      </c>
      <c r="B28" s="32">
        <v>3029</v>
      </c>
      <c r="C28" s="32">
        <v>137</v>
      </c>
      <c r="D28" s="19">
        <f t="shared" si="0"/>
        <v>22.10948905109489</v>
      </c>
      <c r="E28" s="123">
        <f t="shared" si="1"/>
        <v>2892</v>
      </c>
      <c r="F28" s="32">
        <v>4800</v>
      </c>
      <c r="G28" s="32">
        <v>150</v>
      </c>
      <c r="H28" s="19">
        <f t="shared" si="2"/>
        <v>32</v>
      </c>
      <c r="I28" s="123">
        <f t="shared" si="3"/>
        <v>4650</v>
      </c>
      <c r="J28" s="19">
        <f t="shared" si="4"/>
        <v>0.63104166666666661</v>
      </c>
      <c r="K28" s="19">
        <f t="shared" si="4"/>
        <v>0.91333333333333333</v>
      </c>
      <c r="L28" s="22">
        <f t="shared" si="5"/>
        <v>-0.28229166666666672</v>
      </c>
    </row>
    <row r="29" spans="1:12" x14ac:dyDescent="0.4">
      <c r="A29" s="122" t="s">
        <v>158</v>
      </c>
      <c r="B29" s="32">
        <v>3259</v>
      </c>
      <c r="C29" s="32">
        <v>0</v>
      </c>
      <c r="D29" s="19" t="e">
        <f t="shared" si="0"/>
        <v>#DIV/0!</v>
      </c>
      <c r="E29" s="123">
        <f t="shared" si="1"/>
        <v>3259</v>
      </c>
      <c r="F29" s="32">
        <v>4650</v>
      </c>
      <c r="G29" s="32">
        <v>0</v>
      </c>
      <c r="H29" s="19" t="e">
        <f t="shared" si="2"/>
        <v>#DIV/0!</v>
      </c>
      <c r="I29" s="123">
        <f t="shared" si="3"/>
        <v>4650</v>
      </c>
      <c r="J29" s="19">
        <f t="shared" si="4"/>
        <v>0.70086021505376339</v>
      </c>
      <c r="K29" s="19" t="e">
        <f t="shared" si="4"/>
        <v>#DIV/0!</v>
      </c>
      <c r="L29" s="22" t="e">
        <f t="shared" si="5"/>
        <v>#DIV/0!</v>
      </c>
    </row>
    <row r="30" spans="1:12" x14ac:dyDescent="0.4">
      <c r="A30" s="127" t="s">
        <v>157</v>
      </c>
      <c r="B30" s="31">
        <v>3918</v>
      </c>
      <c r="C30" s="31">
        <v>0</v>
      </c>
      <c r="D30" s="25" t="e">
        <f t="shared" si="0"/>
        <v>#DIV/0!</v>
      </c>
      <c r="E30" s="128">
        <f t="shared" si="1"/>
        <v>3918</v>
      </c>
      <c r="F30" s="31">
        <v>4950</v>
      </c>
      <c r="G30" s="31">
        <v>0</v>
      </c>
      <c r="H30" s="25" t="e">
        <f t="shared" si="2"/>
        <v>#DIV/0!</v>
      </c>
      <c r="I30" s="128">
        <f t="shared" si="3"/>
        <v>4950</v>
      </c>
      <c r="J30" s="25">
        <f t="shared" si="4"/>
        <v>0.7915151515151515</v>
      </c>
      <c r="K30" s="25" t="e">
        <f t="shared" si="4"/>
        <v>#DIV/0!</v>
      </c>
      <c r="L30" s="24" t="e">
        <f t="shared" si="5"/>
        <v>#DIV/0!</v>
      </c>
    </row>
    <row r="31" spans="1:12" s="117" customFormat="1" x14ac:dyDescent="0.4">
      <c r="A31" s="115" t="s">
        <v>73</v>
      </c>
      <c r="B31" s="27">
        <f>+B32+B43</f>
        <v>239410</v>
      </c>
      <c r="C31" s="27">
        <f>+C32+C43</f>
        <v>237390</v>
      </c>
      <c r="D31" s="14">
        <f t="shared" si="0"/>
        <v>1.008509204263027</v>
      </c>
      <c r="E31" s="116">
        <f t="shared" si="1"/>
        <v>2020</v>
      </c>
      <c r="F31" s="27">
        <f>+F32+F43</f>
        <v>309154</v>
      </c>
      <c r="G31" s="27">
        <f>+G32+G43</f>
        <v>295437</v>
      </c>
      <c r="H31" s="14">
        <f t="shared" si="2"/>
        <v>1.0464295264303387</v>
      </c>
      <c r="I31" s="116">
        <f t="shared" si="3"/>
        <v>13717</v>
      </c>
      <c r="J31" s="14">
        <f t="shared" si="4"/>
        <v>0.77440369524573516</v>
      </c>
      <c r="K31" s="14">
        <f t="shared" si="4"/>
        <v>0.80352156297281652</v>
      </c>
      <c r="L31" s="23">
        <f t="shared" si="5"/>
        <v>-2.9117867727081359E-2</v>
      </c>
    </row>
    <row r="32" spans="1:12" x14ac:dyDescent="0.4">
      <c r="A32" s="129" t="s">
        <v>72</v>
      </c>
      <c r="B32" s="29">
        <f>SUM(B33:B42)</f>
        <v>202364</v>
      </c>
      <c r="C32" s="29">
        <f>SUM(C33:C42)</f>
        <v>202138</v>
      </c>
      <c r="D32" s="18">
        <f t="shared" si="0"/>
        <v>1.0011180480661726</v>
      </c>
      <c r="E32" s="121">
        <f t="shared" si="1"/>
        <v>226</v>
      </c>
      <c r="F32" s="29">
        <f>SUM(F33:F42)</f>
        <v>262525</v>
      </c>
      <c r="G32" s="29">
        <f>SUM(G33:G42)</f>
        <v>252130</v>
      </c>
      <c r="H32" s="18">
        <f t="shared" si="2"/>
        <v>1.0412287312100901</v>
      </c>
      <c r="I32" s="121">
        <f t="shared" si="3"/>
        <v>10395</v>
      </c>
      <c r="J32" s="18">
        <f t="shared" si="4"/>
        <v>0.77083706313684408</v>
      </c>
      <c r="K32" s="18">
        <f t="shared" si="4"/>
        <v>0.80172133423234049</v>
      </c>
      <c r="L32" s="17">
        <f t="shared" si="5"/>
        <v>-3.0884271095496407E-2</v>
      </c>
    </row>
    <row r="33" spans="1:12" x14ac:dyDescent="0.4">
      <c r="A33" s="122" t="s">
        <v>57</v>
      </c>
      <c r="B33" s="32">
        <v>85949</v>
      </c>
      <c r="C33" s="32">
        <v>82692</v>
      </c>
      <c r="D33" s="19">
        <f t="shared" si="0"/>
        <v>1.039387123300924</v>
      </c>
      <c r="E33" s="123">
        <f t="shared" si="1"/>
        <v>3257</v>
      </c>
      <c r="F33" s="32">
        <v>104742</v>
      </c>
      <c r="G33" s="32">
        <v>93757</v>
      </c>
      <c r="H33" s="19">
        <f t="shared" si="2"/>
        <v>1.1171645850443166</v>
      </c>
      <c r="I33" s="123">
        <f t="shared" si="3"/>
        <v>10985</v>
      </c>
      <c r="J33" s="19">
        <f t="shared" si="4"/>
        <v>0.82057818258196336</v>
      </c>
      <c r="K33" s="19">
        <f t="shared" si="4"/>
        <v>0.88198214533314845</v>
      </c>
      <c r="L33" s="22">
        <f t="shared" si="5"/>
        <v>-6.1403962751185093E-2</v>
      </c>
    </row>
    <row r="34" spans="1:12" x14ac:dyDescent="0.4">
      <c r="A34" s="122" t="s">
        <v>133</v>
      </c>
      <c r="B34" s="32">
        <v>20595</v>
      </c>
      <c r="C34" s="32">
        <v>23114</v>
      </c>
      <c r="D34" s="19">
        <f t="shared" si="0"/>
        <v>0.89101843038850914</v>
      </c>
      <c r="E34" s="123">
        <f t="shared" si="1"/>
        <v>-2519</v>
      </c>
      <c r="F34" s="32">
        <v>24896</v>
      </c>
      <c r="G34" s="32">
        <v>30547</v>
      </c>
      <c r="H34" s="19">
        <f t="shared" si="2"/>
        <v>0.81500638360559141</v>
      </c>
      <c r="I34" s="123">
        <f t="shared" si="3"/>
        <v>-5651</v>
      </c>
      <c r="J34" s="19">
        <f t="shared" si="4"/>
        <v>0.82724132390745497</v>
      </c>
      <c r="K34" s="19">
        <f t="shared" si="4"/>
        <v>0.75667004943202276</v>
      </c>
      <c r="L34" s="22">
        <f t="shared" si="5"/>
        <v>7.0571274475432211E-2</v>
      </c>
    </row>
    <row r="35" spans="1:12" x14ac:dyDescent="0.4">
      <c r="A35" s="122" t="s">
        <v>132</v>
      </c>
      <c r="B35" s="32">
        <v>24780</v>
      </c>
      <c r="C35" s="32">
        <v>22775</v>
      </c>
      <c r="D35" s="19">
        <f t="shared" si="0"/>
        <v>1.0880351262349066</v>
      </c>
      <c r="E35" s="123">
        <f t="shared" si="1"/>
        <v>2005</v>
      </c>
      <c r="F35" s="32">
        <v>32146</v>
      </c>
      <c r="G35" s="32">
        <v>30894</v>
      </c>
      <c r="H35" s="19">
        <f t="shared" si="2"/>
        <v>1.0405256684145789</v>
      </c>
      <c r="I35" s="123">
        <f t="shared" si="3"/>
        <v>1252</v>
      </c>
      <c r="J35" s="19">
        <f t="shared" si="4"/>
        <v>0.77085796055496791</v>
      </c>
      <c r="K35" s="19">
        <f t="shared" si="4"/>
        <v>0.73719816145529882</v>
      </c>
      <c r="L35" s="22">
        <f t="shared" si="5"/>
        <v>3.3659799099669097E-2</v>
      </c>
    </row>
    <row r="36" spans="1:12" x14ac:dyDescent="0.4">
      <c r="A36" s="122" t="s">
        <v>55</v>
      </c>
      <c r="B36" s="32">
        <v>32024</v>
      </c>
      <c r="C36" s="32">
        <v>32243</v>
      </c>
      <c r="D36" s="19">
        <f t="shared" si="0"/>
        <v>0.99320782805570196</v>
      </c>
      <c r="E36" s="123">
        <f t="shared" si="1"/>
        <v>-219</v>
      </c>
      <c r="F36" s="32">
        <v>44640</v>
      </c>
      <c r="G36" s="32">
        <v>42790</v>
      </c>
      <c r="H36" s="19">
        <f t="shared" si="2"/>
        <v>1.0432344005608787</v>
      </c>
      <c r="I36" s="123">
        <f t="shared" si="3"/>
        <v>1850</v>
      </c>
      <c r="J36" s="19">
        <f t="shared" si="4"/>
        <v>0.71738351254480281</v>
      </c>
      <c r="K36" s="19">
        <f t="shared" si="4"/>
        <v>0.75351717691049314</v>
      </c>
      <c r="L36" s="22">
        <f t="shared" si="5"/>
        <v>-3.6133664365690321E-2</v>
      </c>
    </row>
    <row r="37" spans="1:12" x14ac:dyDescent="0.4">
      <c r="A37" s="122" t="s">
        <v>92</v>
      </c>
      <c r="B37" s="32">
        <v>0</v>
      </c>
      <c r="C37" s="32">
        <v>0</v>
      </c>
      <c r="D37" s="19" t="e">
        <f t="shared" si="0"/>
        <v>#DIV/0!</v>
      </c>
      <c r="E37" s="123">
        <f t="shared" si="1"/>
        <v>0</v>
      </c>
      <c r="F37" s="32">
        <v>0</v>
      </c>
      <c r="G37" s="32">
        <v>0</v>
      </c>
      <c r="H37" s="19" t="e">
        <f t="shared" si="2"/>
        <v>#DIV/0!</v>
      </c>
      <c r="I37" s="123">
        <f t="shared" si="3"/>
        <v>0</v>
      </c>
      <c r="J37" s="19" t="e">
        <f t="shared" si="4"/>
        <v>#DIV/0!</v>
      </c>
      <c r="K37" s="19" t="e">
        <f t="shared" si="4"/>
        <v>#DIV/0!</v>
      </c>
      <c r="L37" s="22" t="e">
        <f t="shared" si="5"/>
        <v>#DIV/0!</v>
      </c>
    </row>
    <row r="38" spans="1:12" x14ac:dyDescent="0.4">
      <c r="A38" s="122" t="s">
        <v>56</v>
      </c>
      <c r="B38" s="32">
        <v>19988</v>
      </c>
      <c r="C38" s="32">
        <v>21224</v>
      </c>
      <c r="D38" s="19">
        <f t="shared" si="0"/>
        <v>0.94176404070863173</v>
      </c>
      <c r="E38" s="123">
        <f t="shared" si="1"/>
        <v>-1236</v>
      </c>
      <c r="F38" s="32">
        <v>27099</v>
      </c>
      <c r="G38" s="32">
        <v>26075</v>
      </c>
      <c r="H38" s="19">
        <f t="shared" si="2"/>
        <v>1.0392713326941514</v>
      </c>
      <c r="I38" s="123">
        <f t="shared" si="3"/>
        <v>1024</v>
      </c>
      <c r="J38" s="19">
        <f t="shared" si="4"/>
        <v>0.73759179305509426</v>
      </c>
      <c r="K38" s="19">
        <f t="shared" si="4"/>
        <v>0.81395973154362411</v>
      </c>
      <c r="L38" s="22">
        <f t="shared" si="5"/>
        <v>-7.6367938488529852E-2</v>
      </c>
    </row>
    <row r="39" spans="1:12" x14ac:dyDescent="0.4">
      <c r="A39" s="122" t="s">
        <v>54</v>
      </c>
      <c r="B39" s="32">
        <v>4507</v>
      </c>
      <c r="C39" s="32">
        <v>5099</v>
      </c>
      <c r="D39" s="19">
        <f t="shared" si="0"/>
        <v>0.88389880368699747</v>
      </c>
      <c r="E39" s="123">
        <f t="shared" si="1"/>
        <v>-592</v>
      </c>
      <c r="F39" s="32">
        <v>8928</v>
      </c>
      <c r="G39" s="32">
        <v>8640</v>
      </c>
      <c r="H39" s="19">
        <f t="shared" si="2"/>
        <v>1.0333333333333334</v>
      </c>
      <c r="I39" s="123">
        <f t="shared" si="3"/>
        <v>288</v>
      </c>
      <c r="J39" s="19">
        <f t="shared" si="4"/>
        <v>0.50481630824372759</v>
      </c>
      <c r="K39" s="19">
        <f t="shared" si="4"/>
        <v>0.59016203703703707</v>
      </c>
      <c r="L39" s="22">
        <f t="shared" si="5"/>
        <v>-8.5345728793309483E-2</v>
      </c>
    </row>
    <row r="40" spans="1:12" x14ac:dyDescent="0.4">
      <c r="A40" s="122" t="s">
        <v>91</v>
      </c>
      <c r="B40" s="32">
        <v>0</v>
      </c>
      <c r="C40" s="32">
        <v>0</v>
      </c>
      <c r="D40" s="19" t="e">
        <f t="shared" si="0"/>
        <v>#DIV/0!</v>
      </c>
      <c r="E40" s="123">
        <f t="shared" si="1"/>
        <v>0</v>
      </c>
      <c r="F40" s="32">
        <v>0</v>
      </c>
      <c r="G40" s="32">
        <v>0</v>
      </c>
      <c r="H40" s="19" t="e">
        <f t="shared" si="2"/>
        <v>#DIV/0!</v>
      </c>
      <c r="I40" s="123">
        <f t="shared" si="3"/>
        <v>0</v>
      </c>
      <c r="J40" s="19" t="e">
        <f t="shared" si="4"/>
        <v>#DIV/0!</v>
      </c>
      <c r="K40" s="19" t="e">
        <f t="shared" si="4"/>
        <v>#DIV/0!</v>
      </c>
      <c r="L40" s="22" t="e">
        <f t="shared" si="5"/>
        <v>#DIV/0!</v>
      </c>
    </row>
    <row r="41" spans="1:12" x14ac:dyDescent="0.4">
      <c r="A41" s="122" t="s">
        <v>53</v>
      </c>
      <c r="B41" s="32">
        <v>7992</v>
      </c>
      <c r="C41" s="32">
        <v>8596</v>
      </c>
      <c r="D41" s="19">
        <f t="shared" si="0"/>
        <v>0.92973476035365288</v>
      </c>
      <c r="E41" s="123">
        <f t="shared" si="1"/>
        <v>-604</v>
      </c>
      <c r="F41" s="32">
        <v>11146</v>
      </c>
      <c r="G41" s="32">
        <v>10787</v>
      </c>
      <c r="H41" s="19">
        <f t="shared" si="2"/>
        <v>1.0332808009641234</v>
      </c>
      <c r="I41" s="123">
        <f t="shared" si="3"/>
        <v>359</v>
      </c>
      <c r="J41" s="19">
        <f t="shared" si="4"/>
        <v>0.71702853041449843</v>
      </c>
      <c r="K41" s="19">
        <f t="shared" si="4"/>
        <v>0.79688513951979234</v>
      </c>
      <c r="L41" s="22">
        <f t="shared" si="5"/>
        <v>-7.9856609105293908E-2</v>
      </c>
    </row>
    <row r="42" spans="1:12" x14ac:dyDescent="0.4">
      <c r="A42" s="126" t="s">
        <v>52</v>
      </c>
      <c r="B42" s="33">
        <v>6529</v>
      </c>
      <c r="C42" s="33">
        <v>6395</v>
      </c>
      <c r="D42" s="16">
        <f t="shared" si="0"/>
        <v>1.0209538702111025</v>
      </c>
      <c r="E42" s="125">
        <f t="shared" si="1"/>
        <v>134</v>
      </c>
      <c r="F42" s="33">
        <v>8928</v>
      </c>
      <c r="G42" s="33">
        <v>8640</v>
      </c>
      <c r="H42" s="16">
        <f t="shared" si="2"/>
        <v>1.0333333333333334</v>
      </c>
      <c r="I42" s="125">
        <f t="shared" si="3"/>
        <v>288</v>
      </c>
      <c r="J42" s="16">
        <f t="shared" si="4"/>
        <v>0.73129480286738346</v>
      </c>
      <c r="K42" s="16">
        <f t="shared" si="4"/>
        <v>0.74016203703703709</v>
      </c>
      <c r="L42" s="15">
        <f t="shared" si="5"/>
        <v>-8.8672341696536261E-3</v>
      </c>
    </row>
    <row r="43" spans="1:12" x14ac:dyDescent="0.4">
      <c r="A43" s="113" t="s">
        <v>71</v>
      </c>
      <c r="B43" s="30">
        <f>SUM(B44:B53)</f>
        <v>37046</v>
      </c>
      <c r="C43" s="30">
        <f>SUM(C44:C53)</f>
        <v>35252</v>
      </c>
      <c r="D43" s="21">
        <f t="shared" si="0"/>
        <v>1.050890729603994</v>
      </c>
      <c r="E43" s="124">
        <f t="shared" si="1"/>
        <v>1794</v>
      </c>
      <c r="F43" s="30">
        <f>SUM(F44:F53)</f>
        <v>46629</v>
      </c>
      <c r="G43" s="30">
        <f>SUM(G44:G53)</f>
        <v>43307</v>
      </c>
      <c r="H43" s="21">
        <f t="shared" si="2"/>
        <v>1.0767081534163068</v>
      </c>
      <c r="I43" s="124">
        <f t="shared" si="3"/>
        <v>3322</v>
      </c>
      <c r="J43" s="21">
        <f t="shared" si="4"/>
        <v>0.79448411932488361</v>
      </c>
      <c r="K43" s="21">
        <f t="shared" si="4"/>
        <v>0.81400235527743781</v>
      </c>
      <c r="L43" s="20">
        <f t="shared" si="5"/>
        <v>-1.9518235952554197E-2</v>
      </c>
    </row>
    <row r="44" spans="1:12" x14ac:dyDescent="0.4">
      <c r="A44" s="120" t="s">
        <v>55</v>
      </c>
      <c r="B44" s="34">
        <v>3204</v>
      </c>
      <c r="C44" s="34">
        <v>2809</v>
      </c>
      <c r="D44" s="18">
        <f t="shared" si="0"/>
        <v>1.1406194375222498</v>
      </c>
      <c r="E44" s="121">
        <f t="shared" si="1"/>
        <v>395</v>
      </c>
      <c r="F44" s="34">
        <v>3948</v>
      </c>
      <c r="G44" s="34">
        <v>3780</v>
      </c>
      <c r="H44" s="18">
        <f t="shared" si="2"/>
        <v>1.0444444444444445</v>
      </c>
      <c r="I44" s="121">
        <f t="shared" si="3"/>
        <v>168</v>
      </c>
      <c r="J44" s="18">
        <f t="shared" si="4"/>
        <v>0.81155015197568392</v>
      </c>
      <c r="K44" s="18">
        <f t="shared" si="4"/>
        <v>0.74312169312169307</v>
      </c>
      <c r="L44" s="17">
        <f t="shared" si="5"/>
        <v>6.8428458853990848E-2</v>
      </c>
    </row>
    <row r="45" spans="1:12" x14ac:dyDescent="0.4">
      <c r="A45" s="122" t="s">
        <v>67</v>
      </c>
      <c r="B45" s="32">
        <v>2707</v>
      </c>
      <c r="C45" s="32">
        <v>2877</v>
      </c>
      <c r="D45" s="19">
        <f t="shared" si="0"/>
        <v>0.9409106708376781</v>
      </c>
      <c r="E45" s="123">
        <f t="shared" si="1"/>
        <v>-170</v>
      </c>
      <c r="F45" s="32">
        <v>3906</v>
      </c>
      <c r="G45" s="32">
        <v>3654</v>
      </c>
      <c r="H45" s="19">
        <f t="shared" si="2"/>
        <v>1.0689655172413792</v>
      </c>
      <c r="I45" s="123">
        <f t="shared" si="3"/>
        <v>252</v>
      </c>
      <c r="J45" s="19">
        <f t="shared" si="4"/>
        <v>0.69303635432667687</v>
      </c>
      <c r="K45" s="19">
        <f t="shared" si="4"/>
        <v>0.78735632183908044</v>
      </c>
      <c r="L45" s="22">
        <f t="shared" si="5"/>
        <v>-9.4319967512403569E-2</v>
      </c>
    </row>
    <row r="46" spans="1:12" x14ac:dyDescent="0.4">
      <c r="A46" s="122" t="s">
        <v>65</v>
      </c>
      <c r="B46" s="32">
        <v>2970</v>
      </c>
      <c r="C46" s="32">
        <v>3135</v>
      </c>
      <c r="D46" s="19">
        <f t="shared" si="0"/>
        <v>0.94736842105263153</v>
      </c>
      <c r="E46" s="123">
        <f t="shared" si="1"/>
        <v>-165</v>
      </c>
      <c r="F46" s="32">
        <v>3822</v>
      </c>
      <c r="G46" s="32">
        <v>3654</v>
      </c>
      <c r="H46" s="19">
        <f t="shared" si="2"/>
        <v>1.0459770114942528</v>
      </c>
      <c r="I46" s="123">
        <f t="shared" si="3"/>
        <v>168</v>
      </c>
      <c r="J46" s="19">
        <f t="shared" si="4"/>
        <v>0.77708006279434849</v>
      </c>
      <c r="K46" s="19">
        <f t="shared" si="4"/>
        <v>0.85796387520525452</v>
      </c>
      <c r="L46" s="22">
        <f t="shared" si="5"/>
        <v>-8.0883812410906031E-2</v>
      </c>
    </row>
    <row r="47" spans="1:12" x14ac:dyDescent="0.4">
      <c r="A47" s="122" t="s">
        <v>49</v>
      </c>
      <c r="B47" s="32">
        <v>10933</v>
      </c>
      <c r="C47" s="32">
        <v>8646</v>
      </c>
      <c r="D47" s="19">
        <f t="shared" si="0"/>
        <v>1.2645153828359936</v>
      </c>
      <c r="E47" s="123">
        <f t="shared" si="1"/>
        <v>2287</v>
      </c>
      <c r="F47" s="32">
        <v>14275</v>
      </c>
      <c r="G47" s="32">
        <v>11340</v>
      </c>
      <c r="H47" s="19">
        <f t="shared" si="2"/>
        <v>1.2588183421516754</v>
      </c>
      <c r="I47" s="123">
        <f t="shared" si="3"/>
        <v>2935</v>
      </c>
      <c r="J47" s="19">
        <f t="shared" si="4"/>
        <v>0.76588441330998247</v>
      </c>
      <c r="K47" s="19">
        <f t="shared" si="4"/>
        <v>0.76243386243386246</v>
      </c>
      <c r="L47" s="22">
        <f t="shared" si="5"/>
        <v>3.4505508761200065E-3</v>
      </c>
    </row>
    <row r="48" spans="1:12" x14ac:dyDescent="0.4">
      <c r="A48" s="122" t="s">
        <v>51</v>
      </c>
      <c r="B48" s="32">
        <v>3060</v>
      </c>
      <c r="C48" s="32">
        <v>2783</v>
      </c>
      <c r="D48" s="19">
        <f t="shared" si="0"/>
        <v>1.0995328781890046</v>
      </c>
      <c r="E48" s="123">
        <f t="shared" si="1"/>
        <v>277</v>
      </c>
      <c r="F48" s="32">
        <v>3920</v>
      </c>
      <c r="G48" s="32">
        <v>3654</v>
      </c>
      <c r="H48" s="19">
        <f t="shared" si="2"/>
        <v>1.0727969348659003</v>
      </c>
      <c r="I48" s="123">
        <f t="shared" si="3"/>
        <v>266</v>
      </c>
      <c r="J48" s="19">
        <f t="shared" si="4"/>
        <v>0.78061224489795922</v>
      </c>
      <c r="K48" s="19">
        <f t="shared" si="4"/>
        <v>0.76163108921729616</v>
      </c>
      <c r="L48" s="22">
        <f t="shared" si="5"/>
        <v>1.8981155680663053E-2</v>
      </c>
    </row>
    <row r="49" spans="1:12" x14ac:dyDescent="0.4">
      <c r="A49" s="122" t="s">
        <v>50</v>
      </c>
      <c r="B49" s="32">
        <v>3255</v>
      </c>
      <c r="C49" s="32">
        <v>3848</v>
      </c>
      <c r="D49" s="19">
        <f t="shared" si="0"/>
        <v>0.84589397089397089</v>
      </c>
      <c r="E49" s="123">
        <f t="shared" si="1"/>
        <v>-593</v>
      </c>
      <c r="F49" s="32">
        <v>3794</v>
      </c>
      <c r="G49" s="32">
        <v>4814</v>
      </c>
      <c r="H49" s="19">
        <f t="shared" si="2"/>
        <v>0.788117989198172</v>
      </c>
      <c r="I49" s="123">
        <f t="shared" si="3"/>
        <v>-1020</v>
      </c>
      <c r="J49" s="19">
        <f t="shared" si="4"/>
        <v>0.85793357933579339</v>
      </c>
      <c r="K49" s="19">
        <f t="shared" si="4"/>
        <v>0.79933527212297462</v>
      </c>
      <c r="L49" s="22">
        <f t="shared" si="5"/>
        <v>5.8598307212818779E-2</v>
      </c>
    </row>
    <row r="50" spans="1:12" x14ac:dyDescent="0.4">
      <c r="A50" s="122" t="s">
        <v>90</v>
      </c>
      <c r="B50" s="32">
        <v>4470</v>
      </c>
      <c r="C50" s="32">
        <v>4778</v>
      </c>
      <c r="D50" s="19">
        <f t="shared" si="0"/>
        <v>0.93553788195897869</v>
      </c>
      <c r="E50" s="123">
        <f t="shared" si="1"/>
        <v>-308</v>
      </c>
      <c r="F50" s="32">
        <v>5145</v>
      </c>
      <c r="G50" s="32">
        <v>4980</v>
      </c>
      <c r="H50" s="19">
        <f t="shared" si="2"/>
        <v>1.0331325301204819</v>
      </c>
      <c r="I50" s="123">
        <f t="shared" si="3"/>
        <v>165</v>
      </c>
      <c r="J50" s="19">
        <f t="shared" si="4"/>
        <v>0.86880466472303208</v>
      </c>
      <c r="K50" s="19">
        <f t="shared" si="4"/>
        <v>0.95943775100401607</v>
      </c>
      <c r="L50" s="22">
        <f t="shared" si="5"/>
        <v>-9.0633086280983988E-2</v>
      </c>
    </row>
    <row r="51" spans="1:12" x14ac:dyDescent="0.4">
      <c r="A51" s="122" t="s">
        <v>69</v>
      </c>
      <c r="B51" s="32">
        <v>3066</v>
      </c>
      <c r="C51" s="32">
        <v>2916</v>
      </c>
      <c r="D51" s="19">
        <f t="shared" si="0"/>
        <v>1.0514403292181069</v>
      </c>
      <c r="E51" s="123">
        <f t="shared" si="1"/>
        <v>150</v>
      </c>
      <c r="F51" s="32">
        <v>3913</v>
      </c>
      <c r="G51" s="32">
        <v>3651</v>
      </c>
      <c r="H51" s="19">
        <f t="shared" si="2"/>
        <v>1.0717611613256641</v>
      </c>
      <c r="I51" s="123">
        <f t="shared" si="3"/>
        <v>262</v>
      </c>
      <c r="J51" s="19">
        <f t="shared" si="4"/>
        <v>0.78354203935599287</v>
      </c>
      <c r="K51" s="19">
        <f t="shared" si="4"/>
        <v>0.79868529170090385</v>
      </c>
      <c r="L51" s="22">
        <f t="shared" si="5"/>
        <v>-1.5143252344910985E-2</v>
      </c>
    </row>
    <row r="52" spans="1:12" x14ac:dyDescent="0.4">
      <c r="A52" s="122" t="s">
        <v>89</v>
      </c>
      <c r="B52" s="32">
        <v>3381</v>
      </c>
      <c r="C52" s="32">
        <v>3460</v>
      </c>
      <c r="D52" s="19">
        <f t="shared" si="0"/>
        <v>0.97716763005780349</v>
      </c>
      <c r="E52" s="123">
        <f t="shared" si="1"/>
        <v>-79</v>
      </c>
      <c r="F52" s="32">
        <v>3906</v>
      </c>
      <c r="G52" s="32">
        <v>3780</v>
      </c>
      <c r="H52" s="19">
        <f t="shared" si="2"/>
        <v>1.0333333333333334</v>
      </c>
      <c r="I52" s="123">
        <f t="shared" si="3"/>
        <v>126</v>
      </c>
      <c r="J52" s="19">
        <f t="shared" si="4"/>
        <v>0.86559139784946237</v>
      </c>
      <c r="K52" s="19">
        <f t="shared" si="4"/>
        <v>0.91534391534391535</v>
      </c>
      <c r="L52" s="22">
        <f t="shared" si="5"/>
        <v>-4.9752517494452975E-2</v>
      </c>
    </row>
    <row r="53" spans="1:12" x14ac:dyDescent="0.4">
      <c r="A53" s="122" t="s">
        <v>88</v>
      </c>
      <c r="B53" s="32">
        <v>0</v>
      </c>
      <c r="C53" s="32">
        <v>0</v>
      </c>
      <c r="D53" s="19" t="e">
        <f t="shared" si="0"/>
        <v>#DIV/0!</v>
      </c>
      <c r="E53" s="123">
        <f t="shared" si="1"/>
        <v>0</v>
      </c>
      <c r="F53" s="32">
        <v>0</v>
      </c>
      <c r="G53" s="32">
        <v>0</v>
      </c>
      <c r="H53" s="19" t="e">
        <f t="shared" si="2"/>
        <v>#DIV/0!</v>
      </c>
      <c r="I53" s="123">
        <f t="shared" si="3"/>
        <v>0</v>
      </c>
      <c r="J53" s="19" t="e">
        <f t="shared" ref="J53:K61" si="6">+B53/F53</f>
        <v>#DIV/0!</v>
      </c>
      <c r="K53" s="19" t="e">
        <f t="shared" si="6"/>
        <v>#DIV/0!</v>
      </c>
      <c r="L53" s="22" t="e">
        <f t="shared" si="5"/>
        <v>#DIV/0!</v>
      </c>
    </row>
    <row r="54" spans="1:12" s="117" customFormat="1" x14ac:dyDescent="0.4">
      <c r="A54" s="115" t="s">
        <v>70</v>
      </c>
      <c r="B54" s="27">
        <f>SUM(B55:B61)</f>
        <v>53143</v>
      </c>
      <c r="C54" s="27">
        <f>SUM(C55:C61)</f>
        <v>51254</v>
      </c>
      <c r="D54" s="14">
        <f t="shared" si="0"/>
        <v>1.0368556600460452</v>
      </c>
      <c r="E54" s="116">
        <f t="shared" si="1"/>
        <v>1889</v>
      </c>
      <c r="F54" s="27">
        <f>SUM(F55:F61)</f>
        <v>69540</v>
      </c>
      <c r="G54" s="27">
        <f>SUM(G55:G61)</f>
        <v>67635</v>
      </c>
      <c r="H54" s="14">
        <f t="shared" si="2"/>
        <v>1.0281658904413395</v>
      </c>
      <c r="I54" s="116">
        <f t="shared" si="3"/>
        <v>1905</v>
      </c>
      <c r="J54" s="14">
        <f t="shared" si="6"/>
        <v>0.76420765027322402</v>
      </c>
      <c r="K54" s="14">
        <f t="shared" si="6"/>
        <v>0.75780291269313227</v>
      </c>
      <c r="L54" s="23">
        <f t="shared" si="5"/>
        <v>6.4047375800917461E-3</v>
      </c>
    </row>
    <row r="55" spans="1:12" x14ac:dyDescent="0.4">
      <c r="A55" s="120" t="s">
        <v>57</v>
      </c>
      <c r="B55" s="34">
        <v>30099</v>
      </c>
      <c r="C55" s="34">
        <v>30600</v>
      </c>
      <c r="D55" s="18">
        <f t="shared" si="0"/>
        <v>0.98362745098039217</v>
      </c>
      <c r="E55" s="121">
        <f t="shared" si="1"/>
        <v>-501</v>
      </c>
      <c r="F55" s="34">
        <v>35806</v>
      </c>
      <c r="G55" s="34">
        <v>34964</v>
      </c>
      <c r="H55" s="18">
        <f t="shared" si="2"/>
        <v>1.0240819128246197</v>
      </c>
      <c r="I55" s="121">
        <f t="shared" si="3"/>
        <v>842</v>
      </c>
      <c r="J55" s="18">
        <f t="shared" si="6"/>
        <v>0.84061330503267606</v>
      </c>
      <c r="K55" s="18">
        <f t="shared" si="6"/>
        <v>0.87518590550280284</v>
      </c>
      <c r="L55" s="17">
        <f t="shared" si="5"/>
        <v>-3.457260047012678E-2</v>
      </c>
    </row>
    <row r="56" spans="1:12" x14ac:dyDescent="0.4">
      <c r="A56" s="122" t="s">
        <v>58</v>
      </c>
      <c r="B56" s="32">
        <v>11371</v>
      </c>
      <c r="C56" s="32">
        <v>10486</v>
      </c>
      <c r="D56" s="19">
        <f t="shared" si="0"/>
        <v>1.0843982452794201</v>
      </c>
      <c r="E56" s="123">
        <f t="shared" si="1"/>
        <v>885</v>
      </c>
      <c r="F56" s="32">
        <v>18476</v>
      </c>
      <c r="G56" s="32">
        <v>17911</v>
      </c>
      <c r="H56" s="19">
        <f t="shared" si="2"/>
        <v>1.0315448607001285</v>
      </c>
      <c r="I56" s="123">
        <f t="shared" si="3"/>
        <v>565</v>
      </c>
      <c r="J56" s="19">
        <f t="shared" si="6"/>
        <v>0.61544706646460268</v>
      </c>
      <c r="K56" s="19">
        <f t="shared" si="6"/>
        <v>0.58545028194963988</v>
      </c>
      <c r="L56" s="22">
        <f t="shared" si="5"/>
        <v>2.9996784514962793E-2</v>
      </c>
    </row>
    <row r="57" spans="1:12" x14ac:dyDescent="0.4">
      <c r="A57" s="122" t="s">
        <v>68</v>
      </c>
      <c r="B57" s="32">
        <v>4028</v>
      </c>
      <c r="C57" s="32">
        <v>3335</v>
      </c>
      <c r="D57" s="19">
        <f t="shared" si="0"/>
        <v>1.2077961019490255</v>
      </c>
      <c r="E57" s="123">
        <f t="shared" si="1"/>
        <v>693</v>
      </c>
      <c r="F57" s="32">
        <v>5146</v>
      </c>
      <c r="G57" s="32">
        <v>4980</v>
      </c>
      <c r="H57" s="19">
        <f t="shared" si="2"/>
        <v>1.0333333333333334</v>
      </c>
      <c r="I57" s="123">
        <f t="shared" si="3"/>
        <v>166</v>
      </c>
      <c r="J57" s="19">
        <f t="shared" si="6"/>
        <v>0.78274387874076956</v>
      </c>
      <c r="K57" s="19">
        <f t="shared" si="6"/>
        <v>0.66967871485943775</v>
      </c>
      <c r="L57" s="22">
        <f t="shared" si="5"/>
        <v>0.11306516388133181</v>
      </c>
    </row>
    <row r="58" spans="1:12" x14ac:dyDescent="0.4">
      <c r="A58" s="122" t="s">
        <v>55</v>
      </c>
      <c r="B58" s="32">
        <v>7645</v>
      </c>
      <c r="C58" s="32">
        <v>6833</v>
      </c>
      <c r="D58" s="19">
        <f t="shared" si="0"/>
        <v>1.118835065125128</v>
      </c>
      <c r="E58" s="123">
        <f t="shared" si="1"/>
        <v>812</v>
      </c>
      <c r="F58" s="32">
        <v>10112</v>
      </c>
      <c r="G58" s="32">
        <v>9780</v>
      </c>
      <c r="H58" s="19">
        <f t="shared" si="2"/>
        <v>1.0339468302658488</v>
      </c>
      <c r="I58" s="123">
        <f t="shared" si="3"/>
        <v>332</v>
      </c>
      <c r="J58" s="19">
        <f t="shared" si="6"/>
        <v>0.75603243670886078</v>
      </c>
      <c r="K58" s="19">
        <f t="shared" si="6"/>
        <v>0.69867075664621681</v>
      </c>
      <c r="L58" s="22">
        <f t="shared" si="5"/>
        <v>5.7361680062643972E-2</v>
      </c>
    </row>
    <row r="59" spans="1:12" x14ac:dyDescent="0.4">
      <c r="A59" s="122" t="s">
        <v>131</v>
      </c>
      <c r="B59" s="32">
        <v>0</v>
      </c>
      <c r="C59" s="32"/>
      <c r="D59" s="19" t="e">
        <f t="shared" si="0"/>
        <v>#DIV/0!</v>
      </c>
      <c r="E59" s="123">
        <f t="shared" si="1"/>
        <v>0</v>
      </c>
      <c r="F59" s="32">
        <v>0</v>
      </c>
      <c r="G59" s="32">
        <v>0</v>
      </c>
      <c r="H59" s="19" t="e">
        <f t="shared" si="2"/>
        <v>#DIV/0!</v>
      </c>
      <c r="I59" s="123">
        <f t="shared" si="3"/>
        <v>0</v>
      </c>
      <c r="J59" s="19" t="e">
        <f t="shared" si="6"/>
        <v>#DIV/0!</v>
      </c>
      <c r="K59" s="19" t="e">
        <f t="shared" si="6"/>
        <v>#DIV/0!</v>
      </c>
      <c r="L59" s="22" t="e">
        <f t="shared" si="5"/>
        <v>#DIV/0!</v>
      </c>
    </row>
    <row r="60" spans="1:12" x14ac:dyDescent="0.4">
      <c r="A60" s="126" t="s">
        <v>87</v>
      </c>
      <c r="B60" s="33">
        <v>0</v>
      </c>
      <c r="C60" s="33"/>
      <c r="D60" s="16" t="e">
        <f t="shared" si="0"/>
        <v>#DIV/0!</v>
      </c>
      <c r="E60" s="125">
        <f t="shared" si="1"/>
        <v>0</v>
      </c>
      <c r="F60" s="33">
        <v>0</v>
      </c>
      <c r="G60" s="33">
        <v>0</v>
      </c>
      <c r="H60" s="16" t="e">
        <f t="shared" si="2"/>
        <v>#DIV/0!</v>
      </c>
      <c r="I60" s="125">
        <f t="shared" si="3"/>
        <v>0</v>
      </c>
      <c r="J60" s="16" t="e">
        <f t="shared" si="6"/>
        <v>#DIV/0!</v>
      </c>
      <c r="K60" s="16" t="e">
        <f t="shared" si="6"/>
        <v>#DIV/0!</v>
      </c>
      <c r="L60" s="15" t="e">
        <f t="shared" si="5"/>
        <v>#DIV/0!</v>
      </c>
    </row>
    <row r="61" spans="1:12" x14ac:dyDescent="0.4">
      <c r="A61" s="127" t="s">
        <v>143</v>
      </c>
      <c r="B61" s="31">
        <v>0</v>
      </c>
      <c r="C61" s="31"/>
      <c r="D61" s="25" t="e">
        <f t="shared" si="0"/>
        <v>#DIV/0!</v>
      </c>
      <c r="E61" s="128">
        <f t="shared" si="1"/>
        <v>0</v>
      </c>
      <c r="F61" s="31">
        <v>0</v>
      </c>
      <c r="G61" s="31">
        <v>0</v>
      </c>
      <c r="H61" s="25" t="e">
        <f t="shared" si="2"/>
        <v>#DIV/0!</v>
      </c>
      <c r="I61" s="128">
        <f t="shared" si="3"/>
        <v>0</v>
      </c>
      <c r="J61" s="25" t="e">
        <f t="shared" si="6"/>
        <v>#DIV/0!</v>
      </c>
      <c r="K61" s="25" t="e">
        <f t="shared" si="6"/>
        <v>#DIV/0!</v>
      </c>
      <c r="L61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８月(上旬)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115</v>
      </c>
      <c r="C4" s="144" t="s">
        <v>180</v>
      </c>
      <c r="D4" s="147" t="s">
        <v>61</v>
      </c>
      <c r="E4" s="147"/>
      <c r="F4" s="140" t="str">
        <f>+B4</f>
        <v>(01'8/1～10)</v>
      </c>
      <c r="G4" s="140" t="str">
        <f>+C4</f>
        <v>(00'8/1～10)</v>
      </c>
      <c r="H4" s="147" t="s">
        <v>61</v>
      </c>
      <c r="I4" s="147"/>
      <c r="J4" s="140" t="str">
        <f>+B4</f>
        <v>(01'8/1～10)</v>
      </c>
      <c r="K4" s="140" t="str">
        <f>+C4</f>
        <v>(00'8/1～10)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171</v>
      </c>
      <c r="B6" s="27">
        <f>+B7+B16+B39+B47</f>
        <v>167874</v>
      </c>
      <c r="C6" s="27">
        <f>+C7+C16+C39+C47</f>
        <v>154571</v>
      </c>
      <c r="D6" s="14">
        <f t="shared" ref="D6:D60" si="0">+B6/C6</f>
        <v>1.0860640094196194</v>
      </c>
      <c r="E6" s="116">
        <f t="shared" ref="E6:E60" si="1">+B6-C6</f>
        <v>13303</v>
      </c>
      <c r="F6" s="27">
        <f>+F7+F16+F39+F47</f>
        <v>211397</v>
      </c>
      <c r="G6" s="27">
        <f>+G7+G16+G39+G47</f>
        <v>184910</v>
      </c>
      <c r="H6" s="14">
        <f t="shared" ref="H6:H60" si="2">+F6/G6</f>
        <v>1.1432426585906657</v>
      </c>
      <c r="I6" s="116">
        <f t="shared" ref="I6:I60" si="3">+F6-G6</f>
        <v>26487</v>
      </c>
      <c r="J6" s="14">
        <f t="shared" ref="J6:K37" si="4">+B6/F6</f>
        <v>0.79411722966740306</v>
      </c>
      <c r="K6" s="14">
        <f t="shared" si="4"/>
        <v>0.835925585419934</v>
      </c>
      <c r="L6" s="23">
        <f t="shared" ref="L6:L60" si="5">+J6-K6</f>
        <v>-4.1808355752530946E-2</v>
      </c>
    </row>
    <row r="7" spans="1:12" s="117" customFormat="1" x14ac:dyDescent="0.4">
      <c r="A7" s="115" t="s">
        <v>134</v>
      </c>
      <c r="B7" s="27">
        <f>SUM(B8:B15)</f>
        <v>55647</v>
      </c>
      <c r="C7" s="27">
        <f>SUM(C8:C15)</f>
        <v>54419</v>
      </c>
      <c r="D7" s="14">
        <f t="shared" si="0"/>
        <v>1.0225656480273433</v>
      </c>
      <c r="E7" s="116">
        <f t="shared" si="1"/>
        <v>1228</v>
      </c>
      <c r="F7" s="27">
        <f>SUM(F8:F15)</f>
        <v>69670</v>
      </c>
      <c r="G7" s="27">
        <f>SUM(G8:G15)</f>
        <v>62501</v>
      </c>
      <c r="H7" s="14">
        <f t="shared" si="2"/>
        <v>1.1147021647653637</v>
      </c>
      <c r="I7" s="116">
        <f t="shared" si="3"/>
        <v>7169</v>
      </c>
      <c r="J7" s="14">
        <f t="shared" si="4"/>
        <v>0.79872254916032726</v>
      </c>
      <c r="K7" s="14">
        <f t="shared" si="4"/>
        <v>0.87069006895889667</v>
      </c>
      <c r="L7" s="23">
        <f t="shared" si="5"/>
        <v>-7.1967519798569413E-2</v>
      </c>
    </row>
    <row r="8" spans="1:12" x14ac:dyDescent="0.4">
      <c r="A8" s="120" t="s">
        <v>57</v>
      </c>
      <c r="B8" s="34">
        <v>31605</v>
      </c>
      <c r="C8" s="34">
        <v>27211</v>
      </c>
      <c r="D8" s="18">
        <f t="shared" si="0"/>
        <v>1.1614788137150418</v>
      </c>
      <c r="E8" s="121">
        <f t="shared" si="1"/>
        <v>4394</v>
      </c>
      <c r="F8" s="34">
        <v>37370</v>
      </c>
      <c r="G8" s="34">
        <v>28779</v>
      </c>
      <c r="H8" s="18">
        <f t="shared" si="2"/>
        <v>1.298516279231384</v>
      </c>
      <c r="I8" s="121">
        <f t="shared" si="3"/>
        <v>8591</v>
      </c>
      <c r="J8" s="18">
        <f t="shared" si="4"/>
        <v>0.84573187048434573</v>
      </c>
      <c r="K8" s="18">
        <f t="shared" si="4"/>
        <v>0.94551582751311725</v>
      </c>
      <c r="L8" s="17">
        <f t="shared" si="5"/>
        <v>-9.9783957028771519E-2</v>
      </c>
    </row>
    <row r="9" spans="1:12" x14ac:dyDescent="0.4">
      <c r="A9" s="122" t="s">
        <v>58</v>
      </c>
      <c r="B9" s="32">
        <v>6648</v>
      </c>
      <c r="C9" s="32">
        <v>6453</v>
      </c>
      <c r="D9" s="19">
        <f t="shared" si="0"/>
        <v>1.0302185030218503</v>
      </c>
      <c r="E9" s="123">
        <f t="shared" si="1"/>
        <v>195</v>
      </c>
      <c r="F9" s="32">
        <v>8380</v>
      </c>
      <c r="G9" s="32">
        <v>7130</v>
      </c>
      <c r="H9" s="19">
        <f t="shared" si="2"/>
        <v>1.1753155680224403</v>
      </c>
      <c r="I9" s="123">
        <f t="shared" si="3"/>
        <v>1250</v>
      </c>
      <c r="J9" s="19">
        <f t="shared" si="4"/>
        <v>0.79331742243436754</v>
      </c>
      <c r="K9" s="19">
        <f t="shared" si="4"/>
        <v>0.90504908835904629</v>
      </c>
      <c r="L9" s="22">
        <f t="shared" si="5"/>
        <v>-0.11173166592467876</v>
      </c>
    </row>
    <row r="10" spans="1:12" x14ac:dyDescent="0.4">
      <c r="A10" s="122" t="s">
        <v>68</v>
      </c>
      <c r="B10" s="32">
        <v>4419</v>
      </c>
      <c r="C10" s="32">
        <v>6360</v>
      </c>
      <c r="D10" s="19">
        <f t="shared" si="0"/>
        <v>0.69481132075471697</v>
      </c>
      <c r="E10" s="123">
        <f t="shared" si="1"/>
        <v>-1941</v>
      </c>
      <c r="F10" s="32">
        <v>5400</v>
      </c>
      <c r="G10" s="32">
        <v>8802</v>
      </c>
      <c r="H10" s="19">
        <f t="shared" si="2"/>
        <v>0.61349693251533743</v>
      </c>
      <c r="I10" s="123">
        <f t="shared" si="3"/>
        <v>-3402</v>
      </c>
      <c r="J10" s="19">
        <f t="shared" si="4"/>
        <v>0.81833333333333336</v>
      </c>
      <c r="K10" s="19">
        <f t="shared" si="4"/>
        <v>0.72256305385139741</v>
      </c>
      <c r="L10" s="22">
        <f t="shared" si="5"/>
        <v>9.5770279481935949E-2</v>
      </c>
    </row>
    <row r="11" spans="1:12" x14ac:dyDescent="0.4">
      <c r="A11" s="122" t="s">
        <v>55</v>
      </c>
      <c r="B11" s="32">
        <v>5814</v>
      </c>
      <c r="C11" s="32">
        <v>7334</v>
      </c>
      <c r="D11" s="19">
        <f t="shared" si="0"/>
        <v>0.79274611398963735</v>
      </c>
      <c r="E11" s="123">
        <f t="shared" si="1"/>
        <v>-1520</v>
      </c>
      <c r="F11" s="32">
        <v>8370</v>
      </c>
      <c r="G11" s="32">
        <v>8910</v>
      </c>
      <c r="H11" s="19">
        <f t="shared" si="2"/>
        <v>0.93939393939393945</v>
      </c>
      <c r="I11" s="123">
        <f t="shared" si="3"/>
        <v>-540</v>
      </c>
      <c r="J11" s="19">
        <f t="shared" si="4"/>
        <v>0.69462365591397845</v>
      </c>
      <c r="K11" s="19">
        <f t="shared" si="4"/>
        <v>0.82312008978675644</v>
      </c>
      <c r="L11" s="22">
        <f t="shared" si="5"/>
        <v>-0.12849643387277798</v>
      </c>
    </row>
    <row r="12" spans="1:12" x14ac:dyDescent="0.4">
      <c r="A12" s="122" t="s">
        <v>92</v>
      </c>
      <c r="B12" s="32">
        <v>0</v>
      </c>
      <c r="C12" s="32">
        <v>0</v>
      </c>
      <c r="D12" s="19" t="e">
        <f t="shared" si="0"/>
        <v>#DIV/0!</v>
      </c>
      <c r="E12" s="123">
        <f t="shared" si="1"/>
        <v>0</v>
      </c>
      <c r="F12" s="32">
        <v>0</v>
      </c>
      <c r="G12" s="32">
        <v>0</v>
      </c>
      <c r="H12" s="19" t="e">
        <f t="shared" si="2"/>
        <v>#DIV/0!</v>
      </c>
      <c r="I12" s="123">
        <f t="shared" si="3"/>
        <v>0</v>
      </c>
      <c r="J12" s="19" t="e">
        <f t="shared" si="4"/>
        <v>#DIV/0!</v>
      </c>
      <c r="K12" s="19" t="e">
        <f t="shared" si="4"/>
        <v>#DIV/0!</v>
      </c>
      <c r="L12" s="22" t="e">
        <f t="shared" si="5"/>
        <v>#DIV/0!</v>
      </c>
    </row>
    <row r="13" spans="1:12" x14ac:dyDescent="0.4">
      <c r="A13" s="122" t="s">
        <v>56</v>
      </c>
      <c r="B13" s="32">
        <v>7161</v>
      </c>
      <c r="C13" s="32">
        <v>6576</v>
      </c>
      <c r="D13" s="19">
        <f t="shared" si="0"/>
        <v>1.0889598540145986</v>
      </c>
      <c r="E13" s="123">
        <f t="shared" si="1"/>
        <v>585</v>
      </c>
      <c r="F13" s="32">
        <v>10150</v>
      </c>
      <c r="G13" s="32">
        <v>8280</v>
      </c>
      <c r="H13" s="19">
        <f t="shared" si="2"/>
        <v>1.2258454106280192</v>
      </c>
      <c r="I13" s="123">
        <f t="shared" si="3"/>
        <v>1870</v>
      </c>
      <c r="J13" s="19">
        <f t="shared" si="4"/>
        <v>0.70551724137931038</v>
      </c>
      <c r="K13" s="19">
        <f t="shared" si="4"/>
        <v>0.79420289855072468</v>
      </c>
      <c r="L13" s="22">
        <f t="shared" si="5"/>
        <v>-8.86856571714143E-2</v>
      </c>
    </row>
    <row r="14" spans="1:12" x14ac:dyDescent="0.4">
      <c r="A14" s="122" t="s">
        <v>93</v>
      </c>
      <c r="B14" s="32">
        <v>0</v>
      </c>
      <c r="C14" s="32">
        <v>485</v>
      </c>
      <c r="D14" s="19">
        <f t="shared" si="0"/>
        <v>0</v>
      </c>
      <c r="E14" s="123">
        <f t="shared" si="1"/>
        <v>-485</v>
      </c>
      <c r="F14" s="32">
        <v>0</v>
      </c>
      <c r="G14" s="32">
        <v>600</v>
      </c>
      <c r="H14" s="19">
        <f t="shared" si="2"/>
        <v>0</v>
      </c>
      <c r="I14" s="123">
        <f t="shared" si="3"/>
        <v>-600</v>
      </c>
      <c r="J14" s="19" t="e">
        <f t="shared" si="4"/>
        <v>#DIV/0!</v>
      </c>
      <c r="K14" s="19">
        <f t="shared" si="4"/>
        <v>0.80833333333333335</v>
      </c>
      <c r="L14" s="22" t="e">
        <f t="shared" si="5"/>
        <v>#DIV/0!</v>
      </c>
    </row>
    <row r="15" spans="1:12" x14ac:dyDescent="0.4">
      <c r="A15" s="122" t="s">
        <v>150</v>
      </c>
      <c r="B15" s="32">
        <v>0</v>
      </c>
      <c r="C15" s="32">
        <v>0</v>
      </c>
      <c r="D15" s="19" t="e">
        <f t="shared" si="0"/>
        <v>#DIV/0!</v>
      </c>
      <c r="E15" s="123">
        <f t="shared" si="1"/>
        <v>0</v>
      </c>
      <c r="F15" s="32">
        <v>0</v>
      </c>
      <c r="G15" s="32">
        <v>0</v>
      </c>
      <c r="H15" s="19" t="e">
        <f t="shared" si="2"/>
        <v>#DIV/0!</v>
      </c>
      <c r="I15" s="123">
        <f t="shared" si="3"/>
        <v>0</v>
      </c>
      <c r="J15" s="19" t="e">
        <f t="shared" si="4"/>
        <v>#DIV/0!</v>
      </c>
      <c r="K15" s="19" t="e">
        <f t="shared" si="4"/>
        <v>#DIV/0!</v>
      </c>
      <c r="L15" s="22" t="e">
        <f t="shared" si="5"/>
        <v>#DIV/0!</v>
      </c>
    </row>
    <row r="16" spans="1:12" s="117" customFormat="1" x14ac:dyDescent="0.4">
      <c r="A16" s="115" t="s">
        <v>73</v>
      </c>
      <c r="B16" s="27">
        <f>+B17+B28</f>
        <v>79777</v>
      </c>
      <c r="C16" s="27">
        <f>+C17+C28</f>
        <v>71566</v>
      </c>
      <c r="D16" s="14">
        <f t="shared" si="0"/>
        <v>1.1147332532208032</v>
      </c>
      <c r="E16" s="116">
        <f t="shared" si="1"/>
        <v>8211</v>
      </c>
      <c r="F16" s="27">
        <f>+F17+F28</f>
        <v>99026</v>
      </c>
      <c r="G16" s="27">
        <f>+G17+G28</f>
        <v>86620</v>
      </c>
      <c r="H16" s="14">
        <f t="shared" si="2"/>
        <v>1.1432232740706534</v>
      </c>
      <c r="I16" s="116">
        <f t="shared" si="3"/>
        <v>12406</v>
      </c>
      <c r="J16" s="14">
        <f t="shared" si="4"/>
        <v>0.80561670672348673</v>
      </c>
      <c r="K16" s="14">
        <f t="shared" si="4"/>
        <v>0.82620641884091439</v>
      </c>
      <c r="L16" s="23">
        <f t="shared" si="5"/>
        <v>-2.0589712117427661E-2</v>
      </c>
    </row>
    <row r="17" spans="1:12" x14ac:dyDescent="0.4">
      <c r="A17" s="129" t="s">
        <v>72</v>
      </c>
      <c r="B17" s="29">
        <f>SUM(B18:B27)</f>
        <v>67469</v>
      </c>
      <c r="C17" s="29">
        <f>SUM(C18:C27)</f>
        <v>60659</v>
      </c>
      <c r="D17" s="18">
        <f t="shared" si="0"/>
        <v>1.1122669348324239</v>
      </c>
      <c r="E17" s="121">
        <f t="shared" si="1"/>
        <v>6810</v>
      </c>
      <c r="F17" s="29">
        <f>SUM(F18:F27)</f>
        <v>83938</v>
      </c>
      <c r="G17" s="29">
        <f>SUM(G18:G27)</f>
        <v>73552</v>
      </c>
      <c r="H17" s="18">
        <f t="shared" si="2"/>
        <v>1.141206221448771</v>
      </c>
      <c r="I17" s="121">
        <f t="shared" si="3"/>
        <v>10386</v>
      </c>
      <c r="J17" s="18">
        <f t="shared" si="4"/>
        <v>0.80379565870046943</v>
      </c>
      <c r="K17" s="18">
        <f t="shared" si="4"/>
        <v>0.82470904938003042</v>
      </c>
      <c r="L17" s="17">
        <f t="shared" si="5"/>
        <v>-2.0913390679560995E-2</v>
      </c>
    </row>
    <row r="18" spans="1:12" x14ac:dyDescent="0.4">
      <c r="A18" s="122" t="s">
        <v>57</v>
      </c>
      <c r="B18" s="32">
        <v>28554</v>
      </c>
      <c r="C18" s="32">
        <v>24294</v>
      </c>
      <c r="D18" s="19">
        <f t="shared" si="0"/>
        <v>1.1753519387503086</v>
      </c>
      <c r="E18" s="123">
        <f t="shared" si="1"/>
        <v>4260</v>
      </c>
      <c r="F18" s="32">
        <v>32979</v>
      </c>
      <c r="G18" s="32">
        <v>26665</v>
      </c>
      <c r="H18" s="19">
        <f t="shared" si="2"/>
        <v>1.2367897993624601</v>
      </c>
      <c r="I18" s="123">
        <f t="shared" si="3"/>
        <v>6314</v>
      </c>
      <c r="J18" s="19">
        <f t="shared" si="4"/>
        <v>0.86582370599472391</v>
      </c>
      <c r="K18" s="19">
        <f t="shared" si="4"/>
        <v>0.91108194262141384</v>
      </c>
      <c r="L18" s="22">
        <f t="shared" si="5"/>
        <v>-4.5258236626689929E-2</v>
      </c>
    </row>
    <row r="19" spans="1:12" x14ac:dyDescent="0.4">
      <c r="A19" s="122" t="s">
        <v>133</v>
      </c>
      <c r="B19" s="32">
        <v>6766</v>
      </c>
      <c r="C19" s="32">
        <v>6968</v>
      </c>
      <c r="D19" s="19">
        <f t="shared" si="0"/>
        <v>0.97101033295063144</v>
      </c>
      <c r="E19" s="123">
        <f t="shared" si="1"/>
        <v>-202</v>
      </c>
      <c r="F19" s="32">
        <v>8132</v>
      </c>
      <c r="G19" s="32">
        <v>8858</v>
      </c>
      <c r="H19" s="19">
        <f t="shared" si="2"/>
        <v>0.9180401896590652</v>
      </c>
      <c r="I19" s="123">
        <f t="shared" si="3"/>
        <v>-726</v>
      </c>
      <c r="J19" s="19">
        <f t="shared" si="4"/>
        <v>0.83202164289227742</v>
      </c>
      <c r="K19" s="19">
        <f t="shared" si="4"/>
        <v>0.78663355159178139</v>
      </c>
      <c r="L19" s="22">
        <f t="shared" si="5"/>
        <v>4.5388091300496036E-2</v>
      </c>
    </row>
    <row r="20" spans="1:12" x14ac:dyDescent="0.4">
      <c r="A20" s="122" t="s">
        <v>132</v>
      </c>
      <c r="B20" s="32">
        <v>8200</v>
      </c>
      <c r="C20" s="32">
        <v>7207</v>
      </c>
      <c r="D20" s="19">
        <f t="shared" si="0"/>
        <v>1.1377827112529486</v>
      </c>
      <c r="E20" s="123">
        <f t="shared" si="1"/>
        <v>993</v>
      </c>
      <c r="F20" s="32">
        <v>10300</v>
      </c>
      <c r="G20" s="32">
        <v>9266</v>
      </c>
      <c r="H20" s="19">
        <f t="shared" si="2"/>
        <v>1.1115907619253185</v>
      </c>
      <c r="I20" s="123">
        <f t="shared" si="3"/>
        <v>1034</v>
      </c>
      <c r="J20" s="19">
        <f t="shared" si="4"/>
        <v>0.79611650485436891</v>
      </c>
      <c r="K20" s="19">
        <f t="shared" si="4"/>
        <v>0.77778976904813291</v>
      </c>
      <c r="L20" s="22">
        <f t="shared" si="5"/>
        <v>1.8326735806236005E-2</v>
      </c>
    </row>
    <row r="21" spans="1:12" x14ac:dyDescent="0.4">
      <c r="A21" s="122" t="s">
        <v>55</v>
      </c>
      <c r="B21" s="32">
        <v>10947</v>
      </c>
      <c r="C21" s="32">
        <v>9644</v>
      </c>
      <c r="D21" s="19">
        <f t="shared" si="0"/>
        <v>1.1351099128992119</v>
      </c>
      <c r="E21" s="123">
        <f t="shared" si="1"/>
        <v>1303</v>
      </c>
      <c r="F21" s="32">
        <v>14400</v>
      </c>
      <c r="G21" s="32">
        <v>12672</v>
      </c>
      <c r="H21" s="19">
        <f t="shared" si="2"/>
        <v>1.1363636363636365</v>
      </c>
      <c r="I21" s="123">
        <f t="shared" si="3"/>
        <v>1728</v>
      </c>
      <c r="J21" s="19">
        <f t="shared" si="4"/>
        <v>0.76020833333333337</v>
      </c>
      <c r="K21" s="19">
        <f t="shared" si="4"/>
        <v>0.76104797979797978</v>
      </c>
      <c r="L21" s="22">
        <f t="shared" si="5"/>
        <v>-8.3964646464640413E-4</v>
      </c>
    </row>
    <row r="22" spans="1:12" x14ac:dyDescent="0.4">
      <c r="A22" s="122" t="s">
        <v>92</v>
      </c>
      <c r="B22" s="32">
        <v>0</v>
      </c>
      <c r="C22" s="32">
        <v>0</v>
      </c>
      <c r="D22" s="19" t="e">
        <f t="shared" si="0"/>
        <v>#DIV/0!</v>
      </c>
      <c r="E22" s="123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123">
        <f t="shared" si="3"/>
        <v>0</v>
      </c>
      <c r="J22" s="19" t="e">
        <f t="shared" si="4"/>
        <v>#DIV/0!</v>
      </c>
      <c r="K22" s="19" t="e">
        <f t="shared" si="4"/>
        <v>#DIV/0!</v>
      </c>
      <c r="L22" s="22" t="e">
        <f t="shared" si="5"/>
        <v>#DIV/0!</v>
      </c>
    </row>
    <row r="23" spans="1:12" x14ac:dyDescent="0.4">
      <c r="A23" s="122" t="s">
        <v>56</v>
      </c>
      <c r="B23" s="32">
        <v>6586</v>
      </c>
      <c r="C23" s="32">
        <v>6445</v>
      </c>
      <c r="D23" s="19">
        <f t="shared" si="0"/>
        <v>1.0218774243599689</v>
      </c>
      <c r="E23" s="123">
        <f t="shared" si="1"/>
        <v>141</v>
      </c>
      <c r="F23" s="32">
        <v>8763</v>
      </c>
      <c r="G23" s="32">
        <v>7686</v>
      </c>
      <c r="H23" s="19">
        <f t="shared" si="2"/>
        <v>1.1401249024199844</v>
      </c>
      <c r="I23" s="123">
        <f t="shared" si="3"/>
        <v>1077</v>
      </c>
      <c r="J23" s="19">
        <f t="shared" si="4"/>
        <v>0.75156909734109323</v>
      </c>
      <c r="K23" s="19">
        <f t="shared" si="4"/>
        <v>0.83853760083268281</v>
      </c>
      <c r="L23" s="22">
        <f t="shared" si="5"/>
        <v>-8.6968503491589577E-2</v>
      </c>
    </row>
    <row r="24" spans="1:12" x14ac:dyDescent="0.4">
      <c r="A24" s="122" t="s">
        <v>54</v>
      </c>
      <c r="B24" s="32">
        <v>1744</v>
      </c>
      <c r="C24" s="32">
        <v>1882</v>
      </c>
      <c r="D24" s="19">
        <f t="shared" si="0"/>
        <v>0.92667375132837404</v>
      </c>
      <c r="E24" s="123">
        <f t="shared" si="1"/>
        <v>-138</v>
      </c>
      <c r="F24" s="32">
        <v>2880</v>
      </c>
      <c r="G24" s="32">
        <v>2592</v>
      </c>
      <c r="H24" s="19">
        <f t="shared" si="2"/>
        <v>1.1111111111111112</v>
      </c>
      <c r="I24" s="123">
        <f t="shared" si="3"/>
        <v>288</v>
      </c>
      <c r="J24" s="19">
        <f t="shared" si="4"/>
        <v>0.60555555555555551</v>
      </c>
      <c r="K24" s="19">
        <f t="shared" si="4"/>
        <v>0.7260802469135802</v>
      </c>
      <c r="L24" s="22">
        <f t="shared" si="5"/>
        <v>-0.12052469135802468</v>
      </c>
    </row>
    <row r="25" spans="1:12" x14ac:dyDescent="0.4">
      <c r="A25" s="122" t="s">
        <v>91</v>
      </c>
      <c r="B25" s="32">
        <v>0</v>
      </c>
      <c r="C25" s="32">
        <v>0</v>
      </c>
      <c r="D25" s="19" t="e">
        <f t="shared" si="0"/>
        <v>#DIV/0!</v>
      </c>
      <c r="E25" s="123">
        <f t="shared" si="1"/>
        <v>0</v>
      </c>
      <c r="F25" s="32">
        <v>0</v>
      </c>
      <c r="G25" s="32">
        <v>0</v>
      </c>
      <c r="H25" s="19" t="e">
        <f t="shared" si="2"/>
        <v>#DIV/0!</v>
      </c>
      <c r="I25" s="123">
        <f t="shared" si="3"/>
        <v>0</v>
      </c>
      <c r="J25" s="19" t="e">
        <f t="shared" si="4"/>
        <v>#DIV/0!</v>
      </c>
      <c r="K25" s="19" t="e">
        <f t="shared" si="4"/>
        <v>#DIV/0!</v>
      </c>
      <c r="L25" s="22" t="e">
        <f t="shared" si="5"/>
        <v>#DIV/0!</v>
      </c>
    </row>
    <row r="26" spans="1:12" x14ac:dyDescent="0.4">
      <c r="A26" s="122" t="s">
        <v>53</v>
      </c>
      <c r="B26" s="32">
        <v>2158</v>
      </c>
      <c r="C26" s="32">
        <v>2229</v>
      </c>
      <c r="D26" s="19">
        <f t="shared" si="0"/>
        <v>0.96814715118887396</v>
      </c>
      <c r="E26" s="123">
        <f t="shared" si="1"/>
        <v>-71</v>
      </c>
      <c r="F26" s="32">
        <v>3604</v>
      </c>
      <c r="G26" s="32">
        <v>3221</v>
      </c>
      <c r="H26" s="19">
        <f t="shared" si="2"/>
        <v>1.1189071716858119</v>
      </c>
      <c r="I26" s="123">
        <f t="shared" si="3"/>
        <v>383</v>
      </c>
      <c r="J26" s="19">
        <f t="shared" si="4"/>
        <v>0.59877913429522756</v>
      </c>
      <c r="K26" s="19">
        <f t="shared" si="4"/>
        <v>0.69202111145606959</v>
      </c>
      <c r="L26" s="22">
        <f t="shared" si="5"/>
        <v>-9.3241977160842038E-2</v>
      </c>
    </row>
    <row r="27" spans="1:12" x14ac:dyDescent="0.4">
      <c r="A27" s="126" t="s">
        <v>52</v>
      </c>
      <c r="B27" s="33">
        <v>2514</v>
      </c>
      <c r="C27" s="33">
        <v>1990</v>
      </c>
      <c r="D27" s="16">
        <f t="shared" si="0"/>
        <v>1.2633165829145729</v>
      </c>
      <c r="E27" s="125">
        <f t="shared" si="1"/>
        <v>524</v>
      </c>
      <c r="F27" s="33">
        <v>2880</v>
      </c>
      <c r="G27" s="33">
        <v>2592</v>
      </c>
      <c r="H27" s="16">
        <f t="shared" si="2"/>
        <v>1.1111111111111112</v>
      </c>
      <c r="I27" s="125">
        <f t="shared" si="3"/>
        <v>288</v>
      </c>
      <c r="J27" s="16">
        <f t="shared" si="4"/>
        <v>0.87291666666666667</v>
      </c>
      <c r="K27" s="16">
        <f t="shared" si="4"/>
        <v>0.76774691358024694</v>
      </c>
      <c r="L27" s="15">
        <f t="shared" si="5"/>
        <v>0.10516975308641974</v>
      </c>
    </row>
    <row r="28" spans="1:12" x14ac:dyDescent="0.4">
      <c r="A28" s="113" t="s">
        <v>71</v>
      </c>
      <c r="B28" s="30">
        <f>SUM(B29:B38)</f>
        <v>12308</v>
      </c>
      <c r="C28" s="30">
        <f>SUM(C29:C38)</f>
        <v>10907</v>
      </c>
      <c r="D28" s="21">
        <f t="shared" si="0"/>
        <v>1.1284496195104061</v>
      </c>
      <c r="E28" s="124">
        <f t="shared" si="1"/>
        <v>1401</v>
      </c>
      <c r="F28" s="30">
        <f>SUM(F29:F38)</f>
        <v>15088</v>
      </c>
      <c r="G28" s="30">
        <f>SUM(G29:G38)</f>
        <v>13068</v>
      </c>
      <c r="H28" s="21">
        <f t="shared" si="2"/>
        <v>1.1545760636669729</v>
      </c>
      <c r="I28" s="124">
        <f t="shared" si="3"/>
        <v>2020</v>
      </c>
      <c r="J28" s="21">
        <f t="shared" si="4"/>
        <v>0.8157476139978791</v>
      </c>
      <c r="K28" s="21">
        <f t="shared" si="4"/>
        <v>0.83463422099785733</v>
      </c>
      <c r="L28" s="20">
        <f t="shared" si="5"/>
        <v>-1.8886606999978239E-2</v>
      </c>
    </row>
    <row r="29" spans="1:12" x14ac:dyDescent="0.4">
      <c r="A29" s="120" t="s">
        <v>55</v>
      </c>
      <c r="B29" s="34">
        <v>1095</v>
      </c>
      <c r="C29" s="34">
        <v>846</v>
      </c>
      <c r="D29" s="18">
        <f t="shared" si="0"/>
        <v>1.2943262411347518</v>
      </c>
      <c r="E29" s="121">
        <f t="shared" si="1"/>
        <v>249</v>
      </c>
      <c r="F29" s="34">
        <v>1274</v>
      </c>
      <c r="G29" s="34">
        <v>1134</v>
      </c>
      <c r="H29" s="18">
        <f t="shared" si="2"/>
        <v>1.1234567901234569</v>
      </c>
      <c r="I29" s="121">
        <f t="shared" si="3"/>
        <v>140</v>
      </c>
      <c r="J29" s="18">
        <f t="shared" si="4"/>
        <v>0.85949764521193095</v>
      </c>
      <c r="K29" s="18">
        <f t="shared" si="4"/>
        <v>0.74603174603174605</v>
      </c>
      <c r="L29" s="17">
        <f t="shared" si="5"/>
        <v>0.1134658991801849</v>
      </c>
    </row>
    <row r="30" spans="1:12" x14ac:dyDescent="0.4">
      <c r="A30" s="122" t="s">
        <v>67</v>
      </c>
      <c r="B30" s="32">
        <v>877</v>
      </c>
      <c r="C30" s="32">
        <v>847</v>
      </c>
      <c r="D30" s="19">
        <f t="shared" si="0"/>
        <v>1.0354191263282173</v>
      </c>
      <c r="E30" s="123">
        <f t="shared" si="1"/>
        <v>30</v>
      </c>
      <c r="F30" s="32">
        <v>1260</v>
      </c>
      <c r="G30" s="32">
        <v>1008</v>
      </c>
      <c r="H30" s="19">
        <f t="shared" si="2"/>
        <v>1.25</v>
      </c>
      <c r="I30" s="123">
        <f t="shared" si="3"/>
        <v>252</v>
      </c>
      <c r="J30" s="19">
        <f t="shared" si="4"/>
        <v>0.696031746031746</v>
      </c>
      <c r="K30" s="19">
        <f t="shared" si="4"/>
        <v>0.84027777777777779</v>
      </c>
      <c r="L30" s="22">
        <f t="shared" si="5"/>
        <v>-0.14424603174603179</v>
      </c>
    </row>
    <row r="31" spans="1:12" x14ac:dyDescent="0.4">
      <c r="A31" s="122" t="s">
        <v>65</v>
      </c>
      <c r="B31" s="32">
        <v>900</v>
      </c>
      <c r="C31" s="32">
        <v>876</v>
      </c>
      <c r="D31" s="19">
        <f t="shared" si="0"/>
        <v>1.0273972602739727</v>
      </c>
      <c r="E31" s="123">
        <f t="shared" si="1"/>
        <v>24</v>
      </c>
      <c r="F31" s="32">
        <v>1183</v>
      </c>
      <c r="G31" s="32">
        <v>1008</v>
      </c>
      <c r="H31" s="19">
        <f t="shared" si="2"/>
        <v>1.1736111111111112</v>
      </c>
      <c r="I31" s="123">
        <f t="shared" si="3"/>
        <v>175</v>
      </c>
      <c r="J31" s="19">
        <f t="shared" si="4"/>
        <v>0.76077768385460698</v>
      </c>
      <c r="K31" s="19">
        <f t="shared" si="4"/>
        <v>0.86904761904761907</v>
      </c>
      <c r="L31" s="22">
        <f t="shared" si="5"/>
        <v>-0.10826993519301209</v>
      </c>
    </row>
    <row r="32" spans="1:12" x14ac:dyDescent="0.4">
      <c r="A32" s="122" t="s">
        <v>49</v>
      </c>
      <c r="B32" s="32">
        <v>3703</v>
      </c>
      <c r="C32" s="32">
        <v>2694</v>
      </c>
      <c r="D32" s="19">
        <f t="shared" si="0"/>
        <v>1.3745360059391241</v>
      </c>
      <c r="E32" s="123">
        <f t="shared" si="1"/>
        <v>1009</v>
      </c>
      <c r="F32" s="32">
        <v>4650</v>
      </c>
      <c r="G32" s="32">
        <v>3402</v>
      </c>
      <c r="H32" s="19">
        <f t="shared" si="2"/>
        <v>1.3668430335097002</v>
      </c>
      <c r="I32" s="123">
        <f t="shared" si="3"/>
        <v>1248</v>
      </c>
      <c r="J32" s="19">
        <f t="shared" si="4"/>
        <v>0.79634408602150542</v>
      </c>
      <c r="K32" s="19">
        <f t="shared" si="4"/>
        <v>0.79188712522045857</v>
      </c>
      <c r="L32" s="22">
        <f t="shared" si="5"/>
        <v>4.4569608010468498E-3</v>
      </c>
    </row>
    <row r="33" spans="1:12" x14ac:dyDescent="0.4">
      <c r="A33" s="122" t="s">
        <v>51</v>
      </c>
      <c r="B33" s="32">
        <v>952</v>
      </c>
      <c r="C33" s="32">
        <v>741</v>
      </c>
      <c r="D33" s="19">
        <f t="shared" si="0"/>
        <v>1.2847503373819162</v>
      </c>
      <c r="E33" s="123">
        <f t="shared" si="1"/>
        <v>211</v>
      </c>
      <c r="F33" s="32">
        <v>1267</v>
      </c>
      <c r="G33" s="32">
        <v>1008</v>
      </c>
      <c r="H33" s="19">
        <f t="shared" si="2"/>
        <v>1.2569444444444444</v>
      </c>
      <c r="I33" s="123">
        <f t="shared" si="3"/>
        <v>259</v>
      </c>
      <c r="J33" s="19">
        <f t="shared" si="4"/>
        <v>0.75138121546961323</v>
      </c>
      <c r="K33" s="19">
        <f t="shared" si="4"/>
        <v>0.73511904761904767</v>
      </c>
      <c r="L33" s="22">
        <f t="shared" si="5"/>
        <v>1.6262167850565556E-2</v>
      </c>
    </row>
    <row r="34" spans="1:12" x14ac:dyDescent="0.4">
      <c r="A34" s="122" t="s">
        <v>50</v>
      </c>
      <c r="B34" s="32">
        <v>1081</v>
      </c>
      <c r="C34" s="32">
        <v>1146</v>
      </c>
      <c r="D34" s="19">
        <f t="shared" si="0"/>
        <v>0.94328097731239091</v>
      </c>
      <c r="E34" s="123">
        <f t="shared" si="1"/>
        <v>-65</v>
      </c>
      <c r="F34" s="32">
        <v>1267</v>
      </c>
      <c r="G34" s="32">
        <v>1328</v>
      </c>
      <c r="H34" s="19">
        <f t="shared" si="2"/>
        <v>0.95406626506024095</v>
      </c>
      <c r="I34" s="123">
        <f t="shared" si="3"/>
        <v>-61</v>
      </c>
      <c r="J34" s="19">
        <f t="shared" si="4"/>
        <v>0.85319652722967643</v>
      </c>
      <c r="K34" s="19">
        <f t="shared" si="4"/>
        <v>0.86295180722891562</v>
      </c>
      <c r="L34" s="22">
        <f t="shared" si="5"/>
        <v>-9.755279999239197E-3</v>
      </c>
    </row>
    <row r="35" spans="1:12" x14ac:dyDescent="0.4">
      <c r="A35" s="122" t="s">
        <v>90</v>
      </c>
      <c r="B35" s="32">
        <v>1544</v>
      </c>
      <c r="C35" s="32">
        <v>1635</v>
      </c>
      <c r="D35" s="19">
        <f t="shared" si="0"/>
        <v>0.94434250764525995</v>
      </c>
      <c r="E35" s="123">
        <f t="shared" si="1"/>
        <v>-91</v>
      </c>
      <c r="F35" s="32">
        <v>1660</v>
      </c>
      <c r="G35" s="32">
        <v>1660</v>
      </c>
      <c r="H35" s="19">
        <f t="shared" si="2"/>
        <v>1</v>
      </c>
      <c r="I35" s="123">
        <f t="shared" si="3"/>
        <v>0</v>
      </c>
      <c r="J35" s="19">
        <f t="shared" si="4"/>
        <v>0.9301204819277108</v>
      </c>
      <c r="K35" s="19">
        <f t="shared" si="4"/>
        <v>0.98493975903614461</v>
      </c>
      <c r="L35" s="22">
        <f t="shared" si="5"/>
        <v>-5.4819277108433817E-2</v>
      </c>
    </row>
    <row r="36" spans="1:12" x14ac:dyDescent="0.4">
      <c r="A36" s="122" t="s">
        <v>69</v>
      </c>
      <c r="B36" s="32">
        <v>996</v>
      </c>
      <c r="C36" s="32">
        <v>934</v>
      </c>
      <c r="D36" s="19">
        <f t="shared" si="0"/>
        <v>1.0663811563169165</v>
      </c>
      <c r="E36" s="123">
        <f t="shared" si="1"/>
        <v>62</v>
      </c>
      <c r="F36" s="32">
        <v>1267</v>
      </c>
      <c r="G36" s="32">
        <v>1260</v>
      </c>
      <c r="H36" s="19">
        <f t="shared" si="2"/>
        <v>1.0055555555555555</v>
      </c>
      <c r="I36" s="123">
        <f t="shared" si="3"/>
        <v>7</v>
      </c>
      <c r="J36" s="19">
        <f t="shared" si="4"/>
        <v>0.78610891870560384</v>
      </c>
      <c r="K36" s="19">
        <f t="shared" si="4"/>
        <v>0.7412698412698413</v>
      </c>
      <c r="L36" s="22">
        <f t="shared" si="5"/>
        <v>4.4839077435762542E-2</v>
      </c>
    </row>
    <row r="37" spans="1:12" x14ac:dyDescent="0.4">
      <c r="A37" s="122" t="s">
        <v>89</v>
      </c>
      <c r="B37" s="32">
        <v>1160</v>
      </c>
      <c r="C37" s="32">
        <v>1188</v>
      </c>
      <c r="D37" s="19">
        <f t="shared" si="0"/>
        <v>0.97643097643097643</v>
      </c>
      <c r="E37" s="123">
        <f t="shared" si="1"/>
        <v>-28</v>
      </c>
      <c r="F37" s="32">
        <v>1260</v>
      </c>
      <c r="G37" s="32">
        <v>1260</v>
      </c>
      <c r="H37" s="19">
        <f t="shared" si="2"/>
        <v>1</v>
      </c>
      <c r="I37" s="123">
        <f t="shared" si="3"/>
        <v>0</v>
      </c>
      <c r="J37" s="19">
        <f t="shared" si="4"/>
        <v>0.92063492063492058</v>
      </c>
      <c r="K37" s="19">
        <f t="shared" si="4"/>
        <v>0.94285714285714284</v>
      </c>
      <c r="L37" s="22">
        <f t="shared" si="5"/>
        <v>-2.2222222222222254E-2</v>
      </c>
    </row>
    <row r="38" spans="1:12" x14ac:dyDescent="0.4">
      <c r="A38" s="122" t="s">
        <v>88</v>
      </c>
      <c r="B38" s="32">
        <v>0</v>
      </c>
      <c r="C38" s="32">
        <v>0</v>
      </c>
      <c r="D38" s="19" t="e">
        <f t="shared" si="0"/>
        <v>#DIV/0!</v>
      </c>
      <c r="E38" s="123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123">
        <f t="shared" si="3"/>
        <v>0</v>
      </c>
      <c r="J38" s="19" t="e">
        <f t="shared" ref="J38:K60" si="6">+B38/F38</f>
        <v>#DIV/0!</v>
      </c>
      <c r="K38" s="19" t="e">
        <f t="shared" si="6"/>
        <v>#DIV/0!</v>
      </c>
      <c r="L38" s="22" t="e">
        <f t="shared" si="5"/>
        <v>#DIV/0!</v>
      </c>
    </row>
    <row r="39" spans="1:12" s="117" customFormat="1" x14ac:dyDescent="0.4">
      <c r="A39" s="115" t="s">
        <v>70</v>
      </c>
      <c r="B39" s="27">
        <f>SUM(B40:B46)</f>
        <v>16503</v>
      </c>
      <c r="C39" s="27">
        <f>SUM(C40:C46)</f>
        <v>15362</v>
      </c>
      <c r="D39" s="14">
        <f t="shared" si="0"/>
        <v>1.0742741830490821</v>
      </c>
      <c r="E39" s="116">
        <f t="shared" si="1"/>
        <v>1141</v>
      </c>
      <c r="F39" s="27">
        <f>SUM(F40:F46)</f>
        <v>21300</v>
      </c>
      <c r="G39" s="27">
        <f>SUM(G40:G46)</f>
        <v>19567</v>
      </c>
      <c r="H39" s="14">
        <f t="shared" si="2"/>
        <v>1.0885674860734911</v>
      </c>
      <c r="I39" s="116">
        <f t="shared" si="3"/>
        <v>1733</v>
      </c>
      <c r="J39" s="14">
        <f t="shared" si="6"/>
        <v>0.77478873239436619</v>
      </c>
      <c r="K39" s="14">
        <f t="shared" si="6"/>
        <v>0.78509735779628964</v>
      </c>
      <c r="L39" s="23">
        <f t="shared" si="5"/>
        <v>-1.0308625401923455E-2</v>
      </c>
    </row>
    <row r="40" spans="1:12" x14ac:dyDescent="0.4">
      <c r="A40" s="120" t="s">
        <v>57</v>
      </c>
      <c r="B40" s="34">
        <v>9399</v>
      </c>
      <c r="C40" s="34">
        <v>8744</v>
      </c>
      <c r="D40" s="18">
        <f t="shared" si="0"/>
        <v>1.0749085086916743</v>
      </c>
      <c r="E40" s="121">
        <f t="shared" si="1"/>
        <v>655</v>
      </c>
      <c r="F40" s="34">
        <v>10420</v>
      </c>
      <c r="G40" s="34">
        <v>9910</v>
      </c>
      <c r="H40" s="18">
        <f t="shared" si="2"/>
        <v>1.0514631685166498</v>
      </c>
      <c r="I40" s="121">
        <f t="shared" si="3"/>
        <v>510</v>
      </c>
      <c r="J40" s="18">
        <f t="shared" si="6"/>
        <v>0.90201535508637232</v>
      </c>
      <c r="K40" s="18">
        <f t="shared" si="6"/>
        <v>0.88234106962663972</v>
      </c>
      <c r="L40" s="17">
        <f t="shared" si="5"/>
        <v>1.9674285459732599E-2</v>
      </c>
    </row>
    <row r="41" spans="1:12" x14ac:dyDescent="0.4">
      <c r="A41" s="122" t="s">
        <v>58</v>
      </c>
      <c r="B41" s="32">
        <v>3317</v>
      </c>
      <c r="C41" s="32">
        <v>3272</v>
      </c>
      <c r="D41" s="19">
        <f t="shared" si="0"/>
        <v>1.0137530562347188</v>
      </c>
      <c r="E41" s="123">
        <f t="shared" si="1"/>
        <v>45</v>
      </c>
      <c r="F41" s="32">
        <v>5960</v>
      </c>
      <c r="G41" s="32">
        <v>5229</v>
      </c>
      <c r="H41" s="19">
        <f t="shared" si="2"/>
        <v>1.1397972843755977</v>
      </c>
      <c r="I41" s="123">
        <f t="shared" si="3"/>
        <v>731</v>
      </c>
      <c r="J41" s="19">
        <f t="shared" si="6"/>
        <v>0.55654362416107384</v>
      </c>
      <c r="K41" s="19">
        <f t="shared" si="6"/>
        <v>0.62574105947599923</v>
      </c>
      <c r="L41" s="22">
        <f t="shared" si="5"/>
        <v>-6.9197435314925393E-2</v>
      </c>
    </row>
    <row r="42" spans="1:12" x14ac:dyDescent="0.4">
      <c r="A42" s="122" t="s">
        <v>68</v>
      </c>
      <c r="B42" s="32">
        <v>1396</v>
      </c>
      <c r="C42" s="32">
        <v>1061</v>
      </c>
      <c r="D42" s="19">
        <f t="shared" si="0"/>
        <v>1.3157398680490104</v>
      </c>
      <c r="E42" s="123">
        <f t="shared" si="1"/>
        <v>335</v>
      </c>
      <c r="F42" s="32">
        <v>1660</v>
      </c>
      <c r="G42" s="32">
        <v>1494</v>
      </c>
      <c r="H42" s="19">
        <f t="shared" si="2"/>
        <v>1.1111111111111112</v>
      </c>
      <c r="I42" s="123">
        <f t="shared" si="3"/>
        <v>166</v>
      </c>
      <c r="J42" s="19">
        <f t="shared" si="6"/>
        <v>0.84096385542168672</v>
      </c>
      <c r="K42" s="19">
        <f t="shared" si="6"/>
        <v>0.71017402945113783</v>
      </c>
      <c r="L42" s="22">
        <f t="shared" si="5"/>
        <v>0.13078982597054889</v>
      </c>
    </row>
    <row r="43" spans="1:12" x14ac:dyDescent="0.4">
      <c r="A43" s="122" t="s">
        <v>55</v>
      </c>
      <c r="B43" s="32">
        <v>2391</v>
      </c>
      <c r="C43" s="32">
        <v>2285</v>
      </c>
      <c r="D43" s="19">
        <f t="shared" si="0"/>
        <v>1.0463894967177243</v>
      </c>
      <c r="E43" s="123">
        <f t="shared" si="1"/>
        <v>106</v>
      </c>
      <c r="F43" s="32">
        <v>3260</v>
      </c>
      <c r="G43" s="32">
        <v>2934</v>
      </c>
      <c r="H43" s="19">
        <f t="shared" si="2"/>
        <v>1.1111111111111112</v>
      </c>
      <c r="I43" s="123">
        <f t="shared" si="3"/>
        <v>326</v>
      </c>
      <c r="J43" s="19">
        <f t="shared" si="6"/>
        <v>0.73343558282208587</v>
      </c>
      <c r="K43" s="19">
        <f t="shared" si="6"/>
        <v>0.77880027266530338</v>
      </c>
      <c r="L43" s="22">
        <f t="shared" si="5"/>
        <v>-4.5364689843217509E-2</v>
      </c>
    </row>
    <row r="44" spans="1:12" x14ac:dyDescent="0.4">
      <c r="A44" s="122" t="s">
        <v>131</v>
      </c>
      <c r="B44" s="32">
        <v>0</v>
      </c>
      <c r="C44" s="32">
        <v>0</v>
      </c>
      <c r="D44" s="19" t="e">
        <f t="shared" si="0"/>
        <v>#DIV/0!</v>
      </c>
      <c r="E44" s="123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123">
        <f t="shared" si="3"/>
        <v>0</v>
      </c>
      <c r="J44" s="19" t="e">
        <f t="shared" si="6"/>
        <v>#DIV/0!</v>
      </c>
      <c r="K44" s="19" t="e">
        <f t="shared" si="6"/>
        <v>#DIV/0!</v>
      </c>
      <c r="L44" s="22" t="e">
        <f t="shared" si="5"/>
        <v>#DIV/0!</v>
      </c>
    </row>
    <row r="45" spans="1:12" x14ac:dyDescent="0.4">
      <c r="A45" s="126" t="s">
        <v>87</v>
      </c>
      <c r="B45" s="33">
        <v>0</v>
      </c>
      <c r="C45" s="33">
        <v>0</v>
      </c>
      <c r="D45" s="16" t="e">
        <f t="shared" si="0"/>
        <v>#DIV/0!</v>
      </c>
      <c r="E45" s="125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125">
        <f t="shared" si="3"/>
        <v>0</v>
      </c>
      <c r="J45" s="16" t="e">
        <f t="shared" si="6"/>
        <v>#DIV/0!</v>
      </c>
      <c r="K45" s="16" t="e">
        <f t="shared" si="6"/>
        <v>#DIV/0!</v>
      </c>
      <c r="L45" s="15" t="e">
        <f t="shared" si="5"/>
        <v>#DIV/0!</v>
      </c>
    </row>
    <row r="46" spans="1:12" x14ac:dyDescent="0.4">
      <c r="A46" s="127" t="s">
        <v>143</v>
      </c>
      <c r="B46" s="31">
        <v>0</v>
      </c>
      <c r="C46" s="31">
        <v>0</v>
      </c>
      <c r="D46" s="25" t="e">
        <f t="shared" si="0"/>
        <v>#DIV/0!</v>
      </c>
      <c r="E46" s="128">
        <f t="shared" si="1"/>
        <v>0</v>
      </c>
      <c r="F46" s="31">
        <v>0</v>
      </c>
      <c r="G46" s="31">
        <v>0</v>
      </c>
      <c r="H46" s="25" t="e">
        <f t="shared" si="2"/>
        <v>#DIV/0!</v>
      </c>
      <c r="I46" s="128">
        <f t="shared" si="3"/>
        <v>0</v>
      </c>
      <c r="J46" s="25" t="e">
        <f t="shared" si="6"/>
        <v>#DIV/0!</v>
      </c>
      <c r="K46" s="25" t="e">
        <f t="shared" si="6"/>
        <v>#DIV/0!</v>
      </c>
      <c r="L46" s="24" t="e">
        <f t="shared" si="5"/>
        <v>#DIV/0!</v>
      </c>
    </row>
    <row r="47" spans="1:12" s="117" customFormat="1" x14ac:dyDescent="0.4">
      <c r="A47" s="115" t="s">
        <v>170</v>
      </c>
      <c r="B47" s="27">
        <f>SUM(B48:B60)</f>
        <v>15947</v>
      </c>
      <c r="C47" s="27">
        <f>SUM(C48:C60)</f>
        <v>13224</v>
      </c>
      <c r="D47" s="14">
        <f t="shared" si="0"/>
        <v>1.2059134906231095</v>
      </c>
      <c r="E47" s="116">
        <f t="shared" si="1"/>
        <v>2723</v>
      </c>
      <c r="F47" s="27">
        <f>SUM(F48:F60)</f>
        <v>21401</v>
      </c>
      <c r="G47" s="27">
        <f>SUM(G48:G60)</f>
        <v>16222</v>
      </c>
      <c r="H47" s="14">
        <f t="shared" si="2"/>
        <v>1.3192577980520281</v>
      </c>
      <c r="I47" s="116">
        <f t="shared" si="3"/>
        <v>5179</v>
      </c>
      <c r="J47" s="14">
        <f t="shared" si="6"/>
        <v>0.74515209569646279</v>
      </c>
      <c r="K47" s="14">
        <f t="shared" si="6"/>
        <v>0.81518924916779678</v>
      </c>
      <c r="L47" s="23">
        <f t="shared" si="5"/>
        <v>-7.003715347133399E-2</v>
      </c>
    </row>
    <row r="48" spans="1:12" x14ac:dyDescent="0.4">
      <c r="A48" s="120" t="s">
        <v>169</v>
      </c>
      <c r="B48" s="34">
        <v>723</v>
      </c>
      <c r="C48" s="34">
        <v>764</v>
      </c>
      <c r="D48" s="18">
        <f t="shared" si="0"/>
        <v>0.94633507853403143</v>
      </c>
      <c r="E48" s="121">
        <f t="shared" si="1"/>
        <v>-41</v>
      </c>
      <c r="F48" s="34">
        <v>1500</v>
      </c>
      <c r="G48" s="34">
        <v>1140</v>
      </c>
      <c r="H48" s="18">
        <f t="shared" si="2"/>
        <v>1.3157894736842106</v>
      </c>
      <c r="I48" s="121">
        <f t="shared" si="3"/>
        <v>360</v>
      </c>
      <c r="J48" s="18">
        <f t="shared" si="6"/>
        <v>0.48199999999999998</v>
      </c>
      <c r="K48" s="18">
        <f t="shared" si="6"/>
        <v>0.6701754385964912</v>
      </c>
      <c r="L48" s="17">
        <f t="shared" si="5"/>
        <v>-0.18817543859649122</v>
      </c>
    </row>
    <row r="49" spans="1:12" x14ac:dyDescent="0.4">
      <c r="A49" s="122" t="s">
        <v>168</v>
      </c>
      <c r="B49" s="32">
        <v>1198</v>
      </c>
      <c r="C49" s="32">
        <v>1123</v>
      </c>
      <c r="D49" s="19">
        <f t="shared" si="0"/>
        <v>1.0667853962600178</v>
      </c>
      <c r="E49" s="123">
        <f t="shared" si="1"/>
        <v>75</v>
      </c>
      <c r="F49" s="32">
        <v>1500</v>
      </c>
      <c r="G49" s="32">
        <v>1258</v>
      </c>
      <c r="H49" s="19">
        <f t="shared" si="2"/>
        <v>1.192368839427663</v>
      </c>
      <c r="I49" s="123">
        <f t="shared" si="3"/>
        <v>242</v>
      </c>
      <c r="J49" s="19">
        <f t="shared" si="6"/>
        <v>0.79866666666666664</v>
      </c>
      <c r="K49" s="19">
        <f t="shared" si="6"/>
        <v>0.89268680445151039</v>
      </c>
      <c r="L49" s="22">
        <f t="shared" si="5"/>
        <v>-9.4020137784843749E-2</v>
      </c>
    </row>
    <row r="50" spans="1:12" x14ac:dyDescent="0.4">
      <c r="A50" s="122" t="s">
        <v>167</v>
      </c>
      <c r="B50" s="32">
        <v>2430</v>
      </c>
      <c r="C50" s="32">
        <v>2455</v>
      </c>
      <c r="D50" s="19">
        <f t="shared" si="0"/>
        <v>0.98981670061099791</v>
      </c>
      <c r="E50" s="123">
        <f t="shared" si="1"/>
        <v>-25</v>
      </c>
      <c r="F50" s="32">
        <v>2700</v>
      </c>
      <c r="G50" s="32">
        <v>2700</v>
      </c>
      <c r="H50" s="19">
        <f t="shared" si="2"/>
        <v>1</v>
      </c>
      <c r="I50" s="123">
        <f t="shared" si="3"/>
        <v>0</v>
      </c>
      <c r="J50" s="19">
        <f t="shared" si="6"/>
        <v>0.9</v>
      </c>
      <c r="K50" s="19">
        <f t="shared" si="6"/>
        <v>0.90925925925925921</v>
      </c>
      <c r="L50" s="22">
        <f t="shared" si="5"/>
        <v>-9.2592592592591894E-3</v>
      </c>
    </row>
    <row r="51" spans="1:12" x14ac:dyDescent="0.4">
      <c r="A51" s="122" t="s">
        <v>166</v>
      </c>
      <c r="B51" s="32">
        <v>1358</v>
      </c>
      <c r="C51" s="32">
        <v>1385</v>
      </c>
      <c r="D51" s="19">
        <f t="shared" si="0"/>
        <v>0.98050541516245482</v>
      </c>
      <c r="E51" s="123">
        <f t="shared" si="1"/>
        <v>-27</v>
      </c>
      <c r="F51" s="32">
        <v>3000</v>
      </c>
      <c r="G51" s="32">
        <v>2550</v>
      </c>
      <c r="H51" s="19">
        <f t="shared" si="2"/>
        <v>1.1764705882352942</v>
      </c>
      <c r="I51" s="123">
        <f t="shared" si="3"/>
        <v>450</v>
      </c>
      <c r="J51" s="19">
        <f t="shared" si="6"/>
        <v>0.45266666666666666</v>
      </c>
      <c r="K51" s="19">
        <f t="shared" si="6"/>
        <v>0.54313725490196074</v>
      </c>
      <c r="L51" s="22">
        <f t="shared" si="5"/>
        <v>-9.047058823529408E-2</v>
      </c>
    </row>
    <row r="52" spans="1:12" x14ac:dyDescent="0.4">
      <c r="A52" s="122" t="s">
        <v>165</v>
      </c>
      <c r="B52" s="32">
        <v>0</v>
      </c>
      <c r="C52" s="32">
        <v>811</v>
      </c>
      <c r="D52" s="19">
        <f t="shared" si="0"/>
        <v>0</v>
      </c>
      <c r="E52" s="123">
        <f t="shared" si="1"/>
        <v>-811</v>
      </c>
      <c r="F52" s="32">
        <v>0</v>
      </c>
      <c r="G52" s="32">
        <v>1152</v>
      </c>
      <c r="H52" s="19">
        <f t="shared" si="2"/>
        <v>0</v>
      </c>
      <c r="I52" s="123">
        <f t="shared" si="3"/>
        <v>-1152</v>
      </c>
      <c r="J52" s="19" t="e">
        <f t="shared" si="6"/>
        <v>#DIV/0!</v>
      </c>
      <c r="K52" s="19">
        <f t="shared" si="6"/>
        <v>0.70399305555555558</v>
      </c>
      <c r="L52" s="22" t="e">
        <f t="shared" si="5"/>
        <v>#DIV/0!</v>
      </c>
    </row>
    <row r="53" spans="1:12" x14ac:dyDescent="0.4">
      <c r="A53" s="122" t="s">
        <v>164</v>
      </c>
      <c r="B53" s="33">
        <v>1397</v>
      </c>
      <c r="C53" s="33">
        <v>1486</v>
      </c>
      <c r="D53" s="16">
        <f t="shared" si="0"/>
        <v>0.94010767160161512</v>
      </c>
      <c r="E53" s="125">
        <f t="shared" si="1"/>
        <v>-89</v>
      </c>
      <c r="F53" s="33">
        <v>1500</v>
      </c>
      <c r="G53" s="33">
        <v>1500</v>
      </c>
      <c r="H53" s="16">
        <f t="shared" si="2"/>
        <v>1</v>
      </c>
      <c r="I53" s="125">
        <f t="shared" si="3"/>
        <v>0</v>
      </c>
      <c r="J53" s="16">
        <f t="shared" si="6"/>
        <v>0.93133333333333335</v>
      </c>
      <c r="K53" s="16">
        <f t="shared" si="6"/>
        <v>0.9906666666666667</v>
      </c>
      <c r="L53" s="15">
        <f t="shared" si="5"/>
        <v>-5.9333333333333349E-2</v>
      </c>
    </row>
    <row r="54" spans="1:12" x14ac:dyDescent="0.4">
      <c r="A54" s="126" t="s">
        <v>163</v>
      </c>
      <c r="B54" s="32">
        <v>2667</v>
      </c>
      <c r="C54" s="32">
        <v>2662</v>
      </c>
      <c r="D54" s="19">
        <f t="shared" si="0"/>
        <v>1.001878287002254</v>
      </c>
      <c r="E54" s="123">
        <f t="shared" si="1"/>
        <v>5</v>
      </c>
      <c r="F54" s="32">
        <v>3017</v>
      </c>
      <c r="G54" s="32">
        <v>3000</v>
      </c>
      <c r="H54" s="19">
        <f t="shared" si="2"/>
        <v>1.0056666666666667</v>
      </c>
      <c r="I54" s="123">
        <f t="shared" si="3"/>
        <v>17</v>
      </c>
      <c r="J54" s="19">
        <f t="shared" si="6"/>
        <v>0.88399071925754058</v>
      </c>
      <c r="K54" s="19">
        <f t="shared" si="6"/>
        <v>0.88733333333333331</v>
      </c>
      <c r="L54" s="22">
        <f t="shared" si="5"/>
        <v>-3.342614075792727E-3</v>
      </c>
    </row>
    <row r="55" spans="1:12" x14ac:dyDescent="0.4">
      <c r="A55" s="122" t="s">
        <v>162</v>
      </c>
      <c r="B55" s="32">
        <v>1017</v>
      </c>
      <c r="C55" s="32">
        <v>951</v>
      </c>
      <c r="D55" s="19">
        <f t="shared" si="0"/>
        <v>1.0694006309148265</v>
      </c>
      <c r="E55" s="123">
        <f t="shared" si="1"/>
        <v>66</v>
      </c>
      <c r="F55" s="32">
        <v>1500</v>
      </c>
      <c r="G55" s="32">
        <v>1200</v>
      </c>
      <c r="H55" s="19">
        <f t="shared" si="2"/>
        <v>1.25</v>
      </c>
      <c r="I55" s="123">
        <f t="shared" si="3"/>
        <v>300</v>
      </c>
      <c r="J55" s="19">
        <f t="shared" si="6"/>
        <v>0.67800000000000005</v>
      </c>
      <c r="K55" s="19">
        <f t="shared" si="6"/>
        <v>0.79249999999999998</v>
      </c>
      <c r="L55" s="22">
        <f t="shared" si="5"/>
        <v>-0.11449999999999994</v>
      </c>
    </row>
    <row r="56" spans="1:12" x14ac:dyDescent="0.4">
      <c r="A56" s="122" t="s">
        <v>161</v>
      </c>
      <c r="B56" s="32">
        <v>1601</v>
      </c>
      <c r="C56" s="32">
        <v>1310</v>
      </c>
      <c r="D56" s="19">
        <f t="shared" si="0"/>
        <v>1.2221374045801527</v>
      </c>
      <c r="E56" s="123">
        <f t="shared" si="1"/>
        <v>291</v>
      </c>
      <c r="F56" s="32">
        <v>1670</v>
      </c>
      <c r="G56" s="32">
        <v>1350</v>
      </c>
      <c r="H56" s="19">
        <f t="shared" si="2"/>
        <v>1.2370370370370369</v>
      </c>
      <c r="I56" s="123">
        <f t="shared" si="3"/>
        <v>320</v>
      </c>
      <c r="J56" s="19">
        <f t="shared" si="6"/>
        <v>0.95868263473053894</v>
      </c>
      <c r="K56" s="19">
        <f t="shared" si="6"/>
        <v>0.97037037037037033</v>
      </c>
      <c r="L56" s="22">
        <f t="shared" si="5"/>
        <v>-1.1687735639831387E-2</v>
      </c>
    </row>
    <row r="57" spans="1:12" x14ac:dyDescent="0.4">
      <c r="A57" s="122" t="s">
        <v>160</v>
      </c>
      <c r="B57" s="33">
        <v>233</v>
      </c>
      <c r="C57" s="33">
        <v>277</v>
      </c>
      <c r="D57" s="16">
        <f t="shared" si="0"/>
        <v>0.84115523465703967</v>
      </c>
      <c r="E57" s="125">
        <f t="shared" si="1"/>
        <v>-44</v>
      </c>
      <c r="F57" s="33">
        <v>514</v>
      </c>
      <c r="G57" s="33">
        <v>372</v>
      </c>
      <c r="H57" s="16">
        <f t="shared" si="2"/>
        <v>1.381720430107527</v>
      </c>
      <c r="I57" s="125">
        <f t="shared" si="3"/>
        <v>142</v>
      </c>
      <c r="J57" s="16">
        <f t="shared" si="6"/>
        <v>0.45330739299610895</v>
      </c>
      <c r="K57" s="16">
        <f t="shared" si="6"/>
        <v>0.7446236559139785</v>
      </c>
      <c r="L57" s="15">
        <f t="shared" si="5"/>
        <v>-0.29131626291786955</v>
      </c>
    </row>
    <row r="58" spans="1:12" x14ac:dyDescent="0.4">
      <c r="A58" s="126" t="s">
        <v>159</v>
      </c>
      <c r="B58" s="32">
        <v>951</v>
      </c>
      <c r="C58" s="32">
        <v>0</v>
      </c>
      <c r="D58" s="19" t="e">
        <f t="shared" si="0"/>
        <v>#DIV/0!</v>
      </c>
      <c r="E58" s="123">
        <f t="shared" si="1"/>
        <v>951</v>
      </c>
      <c r="F58" s="32">
        <v>1500</v>
      </c>
      <c r="G58" s="32">
        <v>0</v>
      </c>
      <c r="H58" s="19" t="e">
        <f t="shared" si="2"/>
        <v>#DIV/0!</v>
      </c>
      <c r="I58" s="123">
        <f t="shared" si="3"/>
        <v>1500</v>
      </c>
      <c r="J58" s="19">
        <f t="shared" si="6"/>
        <v>0.63400000000000001</v>
      </c>
      <c r="K58" s="19" t="e">
        <f t="shared" si="6"/>
        <v>#DIV/0!</v>
      </c>
      <c r="L58" s="22" t="e">
        <f t="shared" si="5"/>
        <v>#DIV/0!</v>
      </c>
    </row>
    <row r="59" spans="1:12" x14ac:dyDescent="0.4">
      <c r="A59" s="122" t="s">
        <v>158</v>
      </c>
      <c r="B59" s="32">
        <v>1165</v>
      </c>
      <c r="C59" s="32">
        <v>0</v>
      </c>
      <c r="D59" s="19" t="e">
        <f t="shared" si="0"/>
        <v>#DIV/0!</v>
      </c>
      <c r="E59" s="123">
        <f t="shared" si="1"/>
        <v>1165</v>
      </c>
      <c r="F59" s="32">
        <v>1500</v>
      </c>
      <c r="G59" s="32">
        <v>0</v>
      </c>
      <c r="H59" s="19" t="e">
        <f t="shared" si="2"/>
        <v>#DIV/0!</v>
      </c>
      <c r="I59" s="123">
        <f t="shared" si="3"/>
        <v>1500</v>
      </c>
      <c r="J59" s="19">
        <f t="shared" si="6"/>
        <v>0.77666666666666662</v>
      </c>
      <c r="K59" s="19" t="e">
        <f t="shared" si="6"/>
        <v>#DIV/0!</v>
      </c>
      <c r="L59" s="22" t="e">
        <f t="shared" si="5"/>
        <v>#DIV/0!</v>
      </c>
    </row>
    <row r="60" spans="1:12" x14ac:dyDescent="0.4">
      <c r="A60" s="127" t="s">
        <v>157</v>
      </c>
      <c r="B60" s="31">
        <v>1207</v>
      </c>
      <c r="C60" s="31">
        <v>0</v>
      </c>
      <c r="D60" s="25" t="e">
        <f t="shared" si="0"/>
        <v>#DIV/0!</v>
      </c>
      <c r="E60" s="128">
        <f t="shared" si="1"/>
        <v>1207</v>
      </c>
      <c r="F60" s="31">
        <v>1500</v>
      </c>
      <c r="G60" s="31">
        <v>0</v>
      </c>
      <c r="H60" s="25" t="e">
        <f t="shared" si="2"/>
        <v>#DIV/0!</v>
      </c>
      <c r="I60" s="128">
        <f t="shared" si="3"/>
        <v>1500</v>
      </c>
      <c r="J60" s="25">
        <f t="shared" si="6"/>
        <v>0.80466666666666664</v>
      </c>
      <c r="K60" s="25" t="e">
        <f t="shared" si="6"/>
        <v>#DIV/0!</v>
      </c>
      <c r="L60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８月(上中旬)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116</v>
      </c>
      <c r="C4" s="144" t="s">
        <v>181</v>
      </c>
      <c r="D4" s="147" t="s">
        <v>61</v>
      </c>
      <c r="E4" s="147"/>
      <c r="F4" s="140" t="str">
        <f>+B4</f>
        <v>(01'8/1～20)</v>
      </c>
      <c r="G4" s="140" t="str">
        <f>+C4</f>
        <v>(00'8/1～20)</v>
      </c>
      <c r="H4" s="147" t="s">
        <v>61</v>
      </c>
      <c r="I4" s="147"/>
      <c r="J4" s="140" t="str">
        <f>+B4</f>
        <v>(01'8/1～20)</v>
      </c>
      <c r="K4" s="140" t="str">
        <f>+C4</f>
        <v>(00'8/1～20)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171</v>
      </c>
      <c r="B6" s="27">
        <f>+B7+B16+B39+B47</f>
        <v>334265</v>
      </c>
      <c r="C6" s="27">
        <f>+C7+C16+C39+C47</f>
        <v>323890</v>
      </c>
      <c r="D6" s="14">
        <f t="shared" ref="D6:D60" si="0">+B6/C6</f>
        <v>1.0320324801630183</v>
      </c>
      <c r="E6" s="116">
        <f t="shared" ref="E6:E60" si="1">+B6-C6</f>
        <v>10375</v>
      </c>
      <c r="F6" s="27">
        <f>+F7+F16+F39+F47</f>
        <v>426584</v>
      </c>
      <c r="G6" s="27">
        <f>+G7+G16+G39+G47</f>
        <v>393298</v>
      </c>
      <c r="H6" s="14">
        <f t="shared" ref="H6:H60" si="2">+F6/G6</f>
        <v>1.0846330263566049</v>
      </c>
      <c r="I6" s="116">
        <f t="shared" ref="I6:I60" si="3">+F6-G6</f>
        <v>33286</v>
      </c>
      <c r="J6" s="14">
        <f t="shared" ref="J6:K37" si="4">+B6/F6</f>
        <v>0.78358541342385091</v>
      </c>
      <c r="K6" s="14">
        <f t="shared" si="4"/>
        <v>0.82352313004388533</v>
      </c>
      <c r="L6" s="23">
        <f t="shared" ref="L6:L60" si="5">+J6-K6</f>
        <v>-3.9937716620034425E-2</v>
      </c>
    </row>
    <row r="7" spans="1:12" s="117" customFormat="1" x14ac:dyDescent="0.4">
      <c r="A7" s="115" t="s">
        <v>134</v>
      </c>
      <c r="B7" s="27">
        <f>SUM(B8:B15)</f>
        <v>110641</v>
      </c>
      <c r="C7" s="27">
        <f>SUM(C8:C15)</f>
        <v>114100</v>
      </c>
      <c r="D7" s="14">
        <f t="shared" si="0"/>
        <v>0.96968448729184931</v>
      </c>
      <c r="E7" s="116">
        <f t="shared" si="1"/>
        <v>-3459</v>
      </c>
      <c r="F7" s="27">
        <f>SUM(F8:F15)</f>
        <v>141105</v>
      </c>
      <c r="G7" s="27">
        <f>SUM(G8:G15)</f>
        <v>133191</v>
      </c>
      <c r="H7" s="14">
        <f t="shared" si="2"/>
        <v>1.0594184291731423</v>
      </c>
      <c r="I7" s="116">
        <f t="shared" si="3"/>
        <v>7914</v>
      </c>
      <c r="J7" s="14">
        <f t="shared" si="4"/>
        <v>0.78410403600155909</v>
      </c>
      <c r="K7" s="14">
        <f t="shared" si="4"/>
        <v>0.85666448934237294</v>
      </c>
      <c r="L7" s="23">
        <f t="shared" si="5"/>
        <v>-7.2560453340813846E-2</v>
      </c>
    </row>
    <row r="8" spans="1:12" x14ac:dyDescent="0.4">
      <c r="A8" s="120" t="s">
        <v>57</v>
      </c>
      <c r="B8" s="34">
        <v>60611</v>
      </c>
      <c r="C8" s="34">
        <v>56784</v>
      </c>
      <c r="D8" s="18">
        <f t="shared" si="0"/>
        <v>1.0673957452803606</v>
      </c>
      <c r="E8" s="121">
        <f t="shared" si="1"/>
        <v>3827</v>
      </c>
      <c r="F8" s="111">
        <v>74587</v>
      </c>
      <c r="G8" s="34">
        <v>60503</v>
      </c>
      <c r="H8" s="18">
        <f t="shared" si="2"/>
        <v>1.2327818455283208</v>
      </c>
      <c r="I8" s="121">
        <f t="shared" si="3"/>
        <v>14084</v>
      </c>
      <c r="J8" s="18">
        <f t="shared" si="4"/>
        <v>0.81262150240658559</v>
      </c>
      <c r="K8" s="18">
        <f t="shared" si="4"/>
        <v>0.93853197362114271</v>
      </c>
      <c r="L8" s="17">
        <f t="shared" si="5"/>
        <v>-0.12591047121455712</v>
      </c>
    </row>
    <row r="9" spans="1:12" x14ac:dyDescent="0.4">
      <c r="A9" s="122" t="s">
        <v>58</v>
      </c>
      <c r="B9" s="32">
        <v>15156</v>
      </c>
      <c r="C9" s="32">
        <v>12934</v>
      </c>
      <c r="D9" s="19">
        <f t="shared" si="0"/>
        <v>1.17179526828514</v>
      </c>
      <c r="E9" s="123">
        <f t="shared" si="1"/>
        <v>2222</v>
      </c>
      <c r="F9" s="34">
        <v>19298</v>
      </c>
      <c r="G9" s="32">
        <v>15030</v>
      </c>
      <c r="H9" s="19">
        <f t="shared" si="2"/>
        <v>1.2839654025282767</v>
      </c>
      <c r="I9" s="123">
        <f t="shared" si="3"/>
        <v>4268</v>
      </c>
      <c r="J9" s="19">
        <f t="shared" si="4"/>
        <v>0.78536635920820808</v>
      </c>
      <c r="K9" s="19">
        <f t="shared" si="4"/>
        <v>0.86054557551563537</v>
      </c>
      <c r="L9" s="22">
        <f t="shared" si="5"/>
        <v>-7.5179216307427299E-2</v>
      </c>
    </row>
    <row r="10" spans="1:12" x14ac:dyDescent="0.4">
      <c r="A10" s="122" t="s">
        <v>68</v>
      </c>
      <c r="B10" s="32">
        <v>8551</v>
      </c>
      <c r="C10" s="32">
        <v>13197</v>
      </c>
      <c r="D10" s="19">
        <f t="shared" si="0"/>
        <v>0.64795029173296959</v>
      </c>
      <c r="E10" s="123">
        <f t="shared" si="1"/>
        <v>-4646</v>
      </c>
      <c r="F10" s="32">
        <v>10760</v>
      </c>
      <c r="G10" s="32">
        <v>19650</v>
      </c>
      <c r="H10" s="19">
        <f t="shared" si="2"/>
        <v>0.54758269720101782</v>
      </c>
      <c r="I10" s="123">
        <f t="shared" si="3"/>
        <v>-8890</v>
      </c>
      <c r="J10" s="19">
        <f t="shared" si="4"/>
        <v>0.79470260223048328</v>
      </c>
      <c r="K10" s="19">
        <f t="shared" si="4"/>
        <v>0.67160305343511451</v>
      </c>
      <c r="L10" s="22">
        <f t="shared" si="5"/>
        <v>0.12309954879536877</v>
      </c>
    </row>
    <row r="11" spans="1:12" x14ac:dyDescent="0.4">
      <c r="A11" s="122" t="s">
        <v>55</v>
      </c>
      <c r="B11" s="32">
        <v>11732</v>
      </c>
      <c r="C11" s="32">
        <v>15463</v>
      </c>
      <c r="D11" s="19">
        <f t="shared" si="0"/>
        <v>0.75871435038478952</v>
      </c>
      <c r="E11" s="123">
        <f t="shared" si="1"/>
        <v>-3731</v>
      </c>
      <c r="F11" s="32">
        <v>16430</v>
      </c>
      <c r="G11" s="32">
        <v>19098</v>
      </c>
      <c r="H11" s="19">
        <f t="shared" si="2"/>
        <v>0.86029950780186404</v>
      </c>
      <c r="I11" s="123">
        <f t="shared" si="3"/>
        <v>-2668</v>
      </c>
      <c r="J11" s="19">
        <f t="shared" si="4"/>
        <v>0.71405964698721847</v>
      </c>
      <c r="K11" s="19">
        <f t="shared" si="4"/>
        <v>0.80966593360561312</v>
      </c>
      <c r="L11" s="22">
        <f t="shared" si="5"/>
        <v>-9.5606286618394654E-2</v>
      </c>
    </row>
    <row r="12" spans="1:12" x14ac:dyDescent="0.4">
      <c r="A12" s="122" t="s">
        <v>92</v>
      </c>
      <c r="B12" s="32">
        <v>0</v>
      </c>
      <c r="C12" s="32">
        <v>0</v>
      </c>
      <c r="D12" s="19" t="e">
        <f t="shared" si="0"/>
        <v>#DIV/0!</v>
      </c>
      <c r="E12" s="123">
        <f t="shared" si="1"/>
        <v>0</v>
      </c>
      <c r="F12" s="32">
        <v>0</v>
      </c>
      <c r="G12" s="32">
        <v>0</v>
      </c>
      <c r="H12" s="19" t="e">
        <f t="shared" si="2"/>
        <v>#DIV/0!</v>
      </c>
      <c r="I12" s="123">
        <f t="shared" si="3"/>
        <v>0</v>
      </c>
      <c r="J12" s="19" t="e">
        <f t="shared" si="4"/>
        <v>#DIV/0!</v>
      </c>
      <c r="K12" s="19" t="e">
        <f t="shared" si="4"/>
        <v>#DIV/0!</v>
      </c>
      <c r="L12" s="22" t="e">
        <f t="shared" si="5"/>
        <v>#DIV/0!</v>
      </c>
    </row>
    <row r="13" spans="1:12" x14ac:dyDescent="0.4">
      <c r="A13" s="122" t="s">
        <v>56</v>
      </c>
      <c r="B13" s="32">
        <v>14591</v>
      </c>
      <c r="C13" s="32">
        <v>14608</v>
      </c>
      <c r="D13" s="19">
        <f t="shared" si="0"/>
        <v>0.99883625410733845</v>
      </c>
      <c r="E13" s="123">
        <f t="shared" si="1"/>
        <v>-17</v>
      </c>
      <c r="F13" s="32">
        <v>20030</v>
      </c>
      <c r="G13" s="32">
        <v>17560</v>
      </c>
      <c r="H13" s="19">
        <f t="shared" si="2"/>
        <v>1.1406605922551254</v>
      </c>
      <c r="I13" s="123">
        <f t="shared" si="3"/>
        <v>2470</v>
      </c>
      <c r="J13" s="19">
        <f t="shared" si="4"/>
        <v>0.72845731402895653</v>
      </c>
      <c r="K13" s="19">
        <f t="shared" si="4"/>
        <v>0.83189066059225514</v>
      </c>
      <c r="L13" s="22">
        <f t="shared" si="5"/>
        <v>-0.10343334656329861</v>
      </c>
    </row>
    <row r="14" spans="1:12" x14ac:dyDescent="0.4">
      <c r="A14" s="122" t="s">
        <v>93</v>
      </c>
      <c r="B14" s="32">
        <v>0</v>
      </c>
      <c r="C14" s="32">
        <v>1114</v>
      </c>
      <c r="D14" s="19">
        <f t="shared" si="0"/>
        <v>0</v>
      </c>
      <c r="E14" s="123">
        <f t="shared" si="1"/>
        <v>-1114</v>
      </c>
      <c r="F14" s="32">
        <v>0</v>
      </c>
      <c r="G14" s="32">
        <v>1350</v>
      </c>
      <c r="H14" s="19">
        <f t="shared" si="2"/>
        <v>0</v>
      </c>
      <c r="I14" s="123">
        <f t="shared" si="3"/>
        <v>-1350</v>
      </c>
      <c r="J14" s="19" t="e">
        <f t="shared" si="4"/>
        <v>#DIV/0!</v>
      </c>
      <c r="K14" s="19">
        <f t="shared" si="4"/>
        <v>0.82518518518518513</v>
      </c>
      <c r="L14" s="22" t="e">
        <f t="shared" si="5"/>
        <v>#DIV/0!</v>
      </c>
    </row>
    <row r="15" spans="1:12" x14ac:dyDescent="0.4">
      <c r="A15" s="122" t="s">
        <v>150</v>
      </c>
      <c r="B15" s="32">
        <v>0</v>
      </c>
      <c r="C15" s="32">
        <v>0</v>
      </c>
      <c r="D15" s="19" t="e">
        <f t="shared" si="0"/>
        <v>#DIV/0!</v>
      </c>
      <c r="E15" s="123">
        <f t="shared" si="1"/>
        <v>0</v>
      </c>
      <c r="F15" s="32">
        <v>0</v>
      </c>
      <c r="G15" s="32">
        <v>0</v>
      </c>
      <c r="H15" s="19" t="e">
        <f t="shared" si="2"/>
        <v>#DIV/0!</v>
      </c>
      <c r="I15" s="123">
        <f t="shared" si="3"/>
        <v>0</v>
      </c>
      <c r="J15" s="19" t="e">
        <f t="shared" si="4"/>
        <v>#DIV/0!</v>
      </c>
      <c r="K15" s="19" t="e">
        <f t="shared" si="4"/>
        <v>#DIV/0!</v>
      </c>
      <c r="L15" s="22" t="e">
        <f t="shared" si="5"/>
        <v>#DIV/0!</v>
      </c>
    </row>
    <row r="16" spans="1:12" s="117" customFormat="1" x14ac:dyDescent="0.4">
      <c r="A16" s="115" t="s">
        <v>73</v>
      </c>
      <c r="B16" s="27">
        <f>+B17+B28</f>
        <v>158486</v>
      </c>
      <c r="C16" s="27">
        <f>+C17+C28</f>
        <v>150209</v>
      </c>
      <c r="D16" s="14">
        <f t="shared" si="0"/>
        <v>1.055103222842839</v>
      </c>
      <c r="E16" s="116">
        <f t="shared" si="1"/>
        <v>8277</v>
      </c>
      <c r="F16" s="27">
        <f>+F17+F28</f>
        <v>199834</v>
      </c>
      <c r="G16" s="27">
        <f>+G17+G28</f>
        <v>184980</v>
      </c>
      <c r="H16" s="14">
        <f t="shared" si="2"/>
        <v>1.0803005730349227</v>
      </c>
      <c r="I16" s="116">
        <f t="shared" si="3"/>
        <v>14854</v>
      </c>
      <c r="J16" s="14">
        <f t="shared" si="4"/>
        <v>0.79308826325850457</v>
      </c>
      <c r="K16" s="14">
        <f t="shared" si="4"/>
        <v>0.81202832738674446</v>
      </c>
      <c r="L16" s="23">
        <f t="shared" si="5"/>
        <v>-1.8940064128239897E-2</v>
      </c>
    </row>
    <row r="17" spans="1:12" x14ac:dyDescent="0.4">
      <c r="A17" s="129" t="s">
        <v>72</v>
      </c>
      <c r="B17" s="29">
        <f>SUM(B18:B27)</f>
        <v>133716</v>
      </c>
      <c r="C17" s="29">
        <f>SUM(C18:C27)</f>
        <v>127225</v>
      </c>
      <c r="D17" s="18">
        <f t="shared" si="0"/>
        <v>1.0510198467282375</v>
      </c>
      <c r="E17" s="121">
        <f t="shared" si="1"/>
        <v>6491</v>
      </c>
      <c r="F17" s="29">
        <f>SUM(F18:F27)</f>
        <v>169806</v>
      </c>
      <c r="G17" s="29">
        <f>SUM(G18:G27)</f>
        <v>157255</v>
      </c>
      <c r="H17" s="18">
        <f t="shared" si="2"/>
        <v>1.0798130425105721</v>
      </c>
      <c r="I17" s="121">
        <f t="shared" si="3"/>
        <v>12551</v>
      </c>
      <c r="J17" s="18">
        <f t="shared" si="4"/>
        <v>0.78746334051800293</v>
      </c>
      <c r="K17" s="18">
        <f t="shared" si="4"/>
        <v>0.80903627865568661</v>
      </c>
      <c r="L17" s="17">
        <f t="shared" si="5"/>
        <v>-2.1572938137683684E-2</v>
      </c>
    </row>
    <row r="18" spans="1:12" x14ac:dyDescent="0.4">
      <c r="A18" s="122" t="s">
        <v>57</v>
      </c>
      <c r="B18" s="32">
        <v>56415</v>
      </c>
      <c r="C18" s="32">
        <v>50898</v>
      </c>
      <c r="D18" s="19">
        <f t="shared" si="0"/>
        <v>1.1083932571024402</v>
      </c>
      <c r="E18" s="123">
        <f t="shared" si="1"/>
        <v>5517</v>
      </c>
      <c r="F18" s="32">
        <v>68103</v>
      </c>
      <c r="G18" s="32">
        <v>57459</v>
      </c>
      <c r="H18" s="19">
        <f t="shared" si="2"/>
        <v>1.1852451313110217</v>
      </c>
      <c r="I18" s="123">
        <f t="shared" si="3"/>
        <v>10644</v>
      </c>
      <c r="J18" s="19">
        <f t="shared" si="4"/>
        <v>0.82837760451081455</v>
      </c>
      <c r="K18" s="19">
        <f t="shared" si="4"/>
        <v>0.88581423275727045</v>
      </c>
      <c r="L18" s="22">
        <f t="shared" si="5"/>
        <v>-5.7436628246455901E-2</v>
      </c>
    </row>
    <row r="19" spans="1:12" x14ac:dyDescent="0.4">
      <c r="A19" s="122" t="s">
        <v>133</v>
      </c>
      <c r="B19" s="32">
        <v>13069</v>
      </c>
      <c r="C19" s="32">
        <v>14358</v>
      </c>
      <c r="D19" s="19">
        <f t="shared" si="0"/>
        <v>0.91022426521799693</v>
      </c>
      <c r="E19" s="123">
        <f t="shared" si="1"/>
        <v>-1289</v>
      </c>
      <c r="F19" s="32">
        <v>15832</v>
      </c>
      <c r="G19" s="32">
        <v>19050</v>
      </c>
      <c r="H19" s="19">
        <f t="shared" si="2"/>
        <v>0.83107611548556426</v>
      </c>
      <c r="I19" s="123">
        <f t="shared" si="3"/>
        <v>-3218</v>
      </c>
      <c r="J19" s="19">
        <f t="shared" si="4"/>
        <v>0.82548004042445677</v>
      </c>
      <c r="K19" s="19">
        <f t="shared" si="4"/>
        <v>0.75370078740157476</v>
      </c>
      <c r="L19" s="22">
        <f t="shared" si="5"/>
        <v>7.1779253022882017E-2</v>
      </c>
    </row>
    <row r="20" spans="1:12" x14ac:dyDescent="0.4">
      <c r="A20" s="122" t="s">
        <v>132</v>
      </c>
      <c r="B20" s="32">
        <v>16383</v>
      </c>
      <c r="C20" s="32">
        <v>14759</v>
      </c>
      <c r="D20" s="19">
        <f t="shared" si="0"/>
        <v>1.1100345551866657</v>
      </c>
      <c r="E20" s="123">
        <f t="shared" si="1"/>
        <v>1624</v>
      </c>
      <c r="F20" s="32">
        <v>20816</v>
      </c>
      <c r="G20" s="32">
        <v>19564</v>
      </c>
      <c r="H20" s="19">
        <f t="shared" si="2"/>
        <v>1.0639950930280107</v>
      </c>
      <c r="I20" s="123">
        <f t="shared" si="3"/>
        <v>1252</v>
      </c>
      <c r="J20" s="19">
        <f t="shared" si="4"/>
        <v>0.78703881629515759</v>
      </c>
      <c r="K20" s="19">
        <f t="shared" si="4"/>
        <v>0.75439582907380909</v>
      </c>
      <c r="L20" s="22">
        <f t="shared" si="5"/>
        <v>3.2642987221348507E-2</v>
      </c>
    </row>
    <row r="21" spans="1:12" x14ac:dyDescent="0.4">
      <c r="A21" s="122" t="s">
        <v>55</v>
      </c>
      <c r="B21" s="32">
        <v>20870</v>
      </c>
      <c r="C21" s="32">
        <v>19724</v>
      </c>
      <c r="D21" s="19">
        <f t="shared" si="0"/>
        <v>1.0581018049077267</v>
      </c>
      <c r="E21" s="123">
        <f t="shared" si="1"/>
        <v>1146</v>
      </c>
      <c r="F21" s="32">
        <v>28800</v>
      </c>
      <c r="G21" s="32">
        <v>27072</v>
      </c>
      <c r="H21" s="19">
        <f t="shared" si="2"/>
        <v>1.0638297872340425</v>
      </c>
      <c r="I21" s="123">
        <f t="shared" si="3"/>
        <v>1728</v>
      </c>
      <c r="J21" s="19">
        <f t="shared" si="4"/>
        <v>0.72465277777777781</v>
      </c>
      <c r="K21" s="19">
        <f t="shared" si="4"/>
        <v>0.72857565011820336</v>
      </c>
      <c r="L21" s="22">
        <f t="shared" si="5"/>
        <v>-3.9228723404255428E-3</v>
      </c>
    </row>
    <row r="22" spans="1:12" x14ac:dyDescent="0.4">
      <c r="A22" s="122" t="s">
        <v>92</v>
      </c>
      <c r="B22" s="32">
        <v>0</v>
      </c>
      <c r="C22" s="32">
        <v>0</v>
      </c>
      <c r="D22" s="19" t="e">
        <f t="shared" si="0"/>
        <v>#DIV/0!</v>
      </c>
      <c r="E22" s="123">
        <f t="shared" si="1"/>
        <v>0</v>
      </c>
      <c r="F22" s="32">
        <v>0</v>
      </c>
      <c r="G22" s="32">
        <v>0</v>
      </c>
      <c r="H22" s="19" t="e">
        <f t="shared" si="2"/>
        <v>#DIV/0!</v>
      </c>
      <c r="I22" s="123">
        <f t="shared" si="3"/>
        <v>0</v>
      </c>
      <c r="J22" s="19" t="e">
        <f t="shared" si="4"/>
        <v>#DIV/0!</v>
      </c>
      <c r="K22" s="19" t="e">
        <f t="shared" si="4"/>
        <v>#DIV/0!</v>
      </c>
      <c r="L22" s="22" t="e">
        <f t="shared" si="5"/>
        <v>#DIV/0!</v>
      </c>
    </row>
    <row r="23" spans="1:12" x14ac:dyDescent="0.4">
      <c r="A23" s="122" t="s">
        <v>56</v>
      </c>
      <c r="B23" s="32">
        <v>13752</v>
      </c>
      <c r="C23" s="32">
        <v>14153</v>
      </c>
      <c r="D23" s="19">
        <f t="shared" si="0"/>
        <v>0.9716667844273299</v>
      </c>
      <c r="E23" s="123">
        <f t="shared" si="1"/>
        <v>-401</v>
      </c>
      <c r="F23" s="32">
        <v>17551</v>
      </c>
      <c r="G23" s="32">
        <v>16365</v>
      </c>
      <c r="H23" s="19">
        <f t="shared" si="2"/>
        <v>1.072471738466239</v>
      </c>
      <c r="I23" s="123">
        <f t="shared" si="3"/>
        <v>1186</v>
      </c>
      <c r="J23" s="19">
        <f t="shared" si="4"/>
        <v>0.78354509714546183</v>
      </c>
      <c r="K23" s="19">
        <f t="shared" si="4"/>
        <v>0.86483348609838073</v>
      </c>
      <c r="L23" s="22">
        <f t="shared" si="5"/>
        <v>-8.12883889529189E-2</v>
      </c>
    </row>
    <row r="24" spans="1:12" x14ac:dyDescent="0.4">
      <c r="A24" s="122" t="s">
        <v>54</v>
      </c>
      <c r="B24" s="32">
        <v>3620</v>
      </c>
      <c r="C24" s="32">
        <v>3745</v>
      </c>
      <c r="D24" s="19">
        <f t="shared" si="0"/>
        <v>0.96662216288384517</v>
      </c>
      <c r="E24" s="123">
        <f t="shared" si="1"/>
        <v>-125</v>
      </c>
      <c r="F24" s="32">
        <v>5760</v>
      </c>
      <c r="G24" s="32">
        <v>5472</v>
      </c>
      <c r="H24" s="19">
        <f t="shared" si="2"/>
        <v>1.0526315789473684</v>
      </c>
      <c r="I24" s="123">
        <f t="shared" si="3"/>
        <v>288</v>
      </c>
      <c r="J24" s="19">
        <f t="shared" si="4"/>
        <v>0.62847222222222221</v>
      </c>
      <c r="K24" s="19">
        <f t="shared" si="4"/>
        <v>0.68439327485380119</v>
      </c>
      <c r="L24" s="22">
        <f t="shared" si="5"/>
        <v>-5.5921052631578982E-2</v>
      </c>
    </row>
    <row r="25" spans="1:12" x14ac:dyDescent="0.4">
      <c r="A25" s="122" t="s">
        <v>91</v>
      </c>
      <c r="B25" s="32">
        <v>0</v>
      </c>
      <c r="C25" s="32">
        <v>0</v>
      </c>
      <c r="D25" s="19" t="e">
        <f t="shared" si="0"/>
        <v>#DIV/0!</v>
      </c>
      <c r="E25" s="123">
        <f t="shared" si="1"/>
        <v>0</v>
      </c>
      <c r="F25" s="32">
        <v>0</v>
      </c>
      <c r="G25" s="32">
        <v>0</v>
      </c>
      <c r="H25" s="19" t="e">
        <f t="shared" si="2"/>
        <v>#DIV/0!</v>
      </c>
      <c r="I25" s="123">
        <f t="shared" si="3"/>
        <v>0</v>
      </c>
      <c r="J25" s="19" t="e">
        <f t="shared" si="4"/>
        <v>#DIV/0!</v>
      </c>
      <c r="K25" s="19" t="e">
        <f t="shared" si="4"/>
        <v>#DIV/0!</v>
      </c>
      <c r="L25" s="22" t="e">
        <f t="shared" si="5"/>
        <v>#DIV/0!</v>
      </c>
    </row>
    <row r="26" spans="1:12" x14ac:dyDescent="0.4">
      <c r="A26" s="122" t="s">
        <v>53</v>
      </c>
      <c r="B26" s="32">
        <v>5014</v>
      </c>
      <c r="C26" s="32">
        <v>5419</v>
      </c>
      <c r="D26" s="19">
        <f t="shared" si="0"/>
        <v>0.92526296364642924</v>
      </c>
      <c r="E26" s="123">
        <f t="shared" si="1"/>
        <v>-405</v>
      </c>
      <c r="F26" s="32">
        <v>7184</v>
      </c>
      <c r="G26" s="32">
        <v>6801</v>
      </c>
      <c r="H26" s="19">
        <f t="shared" si="2"/>
        <v>1.0563152477576827</v>
      </c>
      <c r="I26" s="123">
        <f t="shared" si="3"/>
        <v>383</v>
      </c>
      <c r="J26" s="19">
        <f t="shared" si="4"/>
        <v>0.6979398663697105</v>
      </c>
      <c r="K26" s="19">
        <f t="shared" si="4"/>
        <v>0.79679458903102485</v>
      </c>
      <c r="L26" s="22">
        <f t="shared" si="5"/>
        <v>-9.8854722661314343E-2</v>
      </c>
    </row>
    <row r="27" spans="1:12" x14ac:dyDescent="0.4">
      <c r="A27" s="126" t="s">
        <v>52</v>
      </c>
      <c r="B27" s="33">
        <v>4593</v>
      </c>
      <c r="C27" s="33">
        <v>4169</v>
      </c>
      <c r="D27" s="16">
        <f t="shared" si="0"/>
        <v>1.1017030462940753</v>
      </c>
      <c r="E27" s="125">
        <f t="shared" si="1"/>
        <v>424</v>
      </c>
      <c r="F27" s="33">
        <v>5760</v>
      </c>
      <c r="G27" s="33">
        <v>5472</v>
      </c>
      <c r="H27" s="16">
        <f t="shared" si="2"/>
        <v>1.0526315789473684</v>
      </c>
      <c r="I27" s="125">
        <f t="shared" si="3"/>
        <v>288</v>
      </c>
      <c r="J27" s="16">
        <f t="shared" si="4"/>
        <v>0.7973958333333333</v>
      </c>
      <c r="K27" s="16">
        <f t="shared" si="4"/>
        <v>0.76187865497076024</v>
      </c>
      <c r="L27" s="15">
        <f t="shared" si="5"/>
        <v>3.5517178362573065E-2</v>
      </c>
    </row>
    <row r="28" spans="1:12" x14ac:dyDescent="0.4">
      <c r="A28" s="113" t="s">
        <v>71</v>
      </c>
      <c r="B28" s="30">
        <f>SUM(B29:B38)</f>
        <v>24770</v>
      </c>
      <c r="C28" s="30">
        <f>SUM(C29:C38)</f>
        <v>22984</v>
      </c>
      <c r="D28" s="21">
        <f t="shared" si="0"/>
        <v>1.0777062304211626</v>
      </c>
      <c r="E28" s="124">
        <f t="shared" si="1"/>
        <v>1786</v>
      </c>
      <c r="F28" s="30">
        <f>SUM(F29:F38)</f>
        <v>30028</v>
      </c>
      <c r="G28" s="30">
        <f>SUM(G29:G38)</f>
        <v>27725</v>
      </c>
      <c r="H28" s="21">
        <f t="shared" si="2"/>
        <v>1.0830658250676284</v>
      </c>
      <c r="I28" s="124">
        <f t="shared" si="3"/>
        <v>2303</v>
      </c>
      <c r="J28" s="21">
        <f t="shared" si="4"/>
        <v>0.8248967630211802</v>
      </c>
      <c r="K28" s="21">
        <f t="shared" si="4"/>
        <v>0.82899909828674478</v>
      </c>
      <c r="L28" s="20">
        <f t="shared" si="5"/>
        <v>-4.1023352655645828E-3</v>
      </c>
    </row>
    <row r="29" spans="1:12" x14ac:dyDescent="0.4">
      <c r="A29" s="120" t="s">
        <v>55</v>
      </c>
      <c r="B29" s="34">
        <v>2008</v>
      </c>
      <c r="C29" s="34">
        <v>1642</v>
      </c>
      <c r="D29" s="18">
        <f t="shared" si="0"/>
        <v>1.2228989037758831</v>
      </c>
      <c r="E29" s="121">
        <f t="shared" si="1"/>
        <v>366</v>
      </c>
      <c r="F29" s="34">
        <v>2541</v>
      </c>
      <c r="G29" s="34">
        <v>2394</v>
      </c>
      <c r="H29" s="18">
        <f t="shared" si="2"/>
        <v>1.0614035087719298</v>
      </c>
      <c r="I29" s="121">
        <f t="shared" si="3"/>
        <v>147</v>
      </c>
      <c r="J29" s="18">
        <f t="shared" si="4"/>
        <v>0.79024006296733573</v>
      </c>
      <c r="K29" s="18">
        <f t="shared" si="4"/>
        <v>0.68588137009189643</v>
      </c>
      <c r="L29" s="17">
        <f t="shared" si="5"/>
        <v>0.10435869287543931</v>
      </c>
    </row>
    <row r="30" spans="1:12" x14ac:dyDescent="0.4">
      <c r="A30" s="122" t="s">
        <v>67</v>
      </c>
      <c r="B30" s="32">
        <v>1831</v>
      </c>
      <c r="C30" s="32">
        <v>1825</v>
      </c>
      <c r="D30" s="19">
        <f t="shared" si="0"/>
        <v>1.0032876712328767</v>
      </c>
      <c r="E30" s="123">
        <f t="shared" si="1"/>
        <v>6</v>
      </c>
      <c r="F30" s="32">
        <v>2520</v>
      </c>
      <c r="G30" s="32">
        <v>2268</v>
      </c>
      <c r="H30" s="19">
        <f t="shared" si="2"/>
        <v>1.1111111111111112</v>
      </c>
      <c r="I30" s="123">
        <f t="shared" si="3"/>
        <v>252</v>
      </c>
      <c r="J30" s="19">
        <f t="shared" si="4"/>
        <v>0.72658730158730156</v>
      </c>
      <c r="K30" s="19">
        <f t="shared" si="4"/>
        <v>0.80467372134038806</v>
      </c>
      <c r="L30" s="22">
        <f t="shared" si="5"/>
        <v>-7.80864197530865E-2</v>
      </c>
    </row>
    <row r="31" spans="1:12" x14ac:dyDescent="0.4">
      <c r="A31" s="122" t="s">
        <v>65</v>
      </c>
      <c r="B31" s="32">
        <v>1997</v>
      </c>
      <c r="C31" s="32">
        <v>1964</v>
      </c>
      <c r="D31" s="19">
        <f t="shared" si="0"/>
        <v>1.0168024439918533</v>
      </c>
      <c r="E31" s="123">
        <f t="shared" si="1"/>
        <v>33</v>
      </c>
      <c r="F31" s="32">
        <v>2506</v>
      </c>
      <c r="G31" s="32">
        <v>2268</v>
      </c>
      <c r="H31" s="19">
        <f t="shared" si="2"/>
        <v>1.1049382716049383</v>
      </c>
      <c r="I31" s="123">
        <f t="shared" si="3"/>
        <v>238</v>
      </c>
      <c r="J31" s="19">
        <f t="shared" si="4"/>
        <v>0.79688747007182759</v>
      </c>
      <c r="K31" s="19">
        <f t="shared" si="4"/>
        <v>0.86596119929453264</v>
      </c>
      <c r="L31" s="22">
        <f t="shared" si="5"/>
        <v>-6.9073729222705049E-2</v>
      </c>
    </row>
    <row r="32" spans="1:12" x14ac:dyDescent="0.4">
      <c r="A32" s="122" t="s">
        <v>49</v>
      </c>
      <c r="B32" s="32">
        <v>7431</v>
      </c>
      <c r="C32" s="32">
        <v>5626</v>
      </c>
      <c r="D32" s="19">
        <f t="shared" si="0"/>
        <v>1.3208318521151796</v>
      </c>
      <c r="E32" s="123">
        <f t="shared" si="1"/>
        <v>1805</v>
      </c>
      <c r="F32" s="32">
        <v>9167</v>
      </c>
      <c r="G32" s="32">
        <v>7182</v>
      </c>
      <c r="H32" s="19">
        <f t="shared" si="2"/>
        <v>1.2763854079643553</v>
      </c>
      <c r="I32" s="123">
        <f t="shared" si="3"/>
        <v>1985</v>
      </c>
      <c r="J32" s="19">
        <f t="shared" si="4"/>
        <v>0.81062506817933888</v>
      </c>
      <c r="K32" s="19">
        <f t="shared" si="4"/>
        <v>0.78334725703146757</v>
      </c>
      <c r="L32" s="22">
        <f t="shared" si="5"/>
        <v>2.7277811147871311E-2</v>
      </c>
    </row>
    <row r="33" spans="1:12" x14ac:dyDescent="0.4">
      <c r="A33" s="122" t="s">
        <v>51</v>
      </c>
      <c r="B33" s="32">
        <v>2056</v>
      </c>
      <c r="C33" s="32">
        <v>1754</v>
      </c>
      <c r="D33" s="19">
        <f t="shared" si="0"/>
        <v>1.1721778791334094</v>
      </c>
      <c r="E33" s="123">
        <f t="shared" si="1"/>
        <v>302</v>
      </c>
      <c r="F33" s="32">
        <v>2527</v>
      </c>
      <c r="G33" s="32">
        <v>2268</v>
      </c>
      <c r="H33" s="19">
        <f t="shared" si="2"/>
        <v>1.1141975308641976</v>
      </c>
      <c r="I33" s="123">
        <f t="shared" si="3"/>
        <v>259</v>
      </c>
      <c r="J33" s="19">
        <f t="shared" si="4"/>
        <v>0.81361297981796599</v>
      </c>
      <c r="K33" s="19">
        <f t="shared" si="4"/>
        <v>0.77336860670194008</v>
      </c>
      <c r="L33" s="22">
        <f t="shared" si="5"/>
        <v>4.0244373116025911E-2</v>
      </c>
    </row>
    <row r="34" spans="1:12" x14ac:dyDescent="0.4">
      <c r="A34" s="122" t="s">
        <v>50</v>
      </c>
      <c r="B34" s="32">
        <v>2105</v>
      </c>
      <c r="C34" s="32">
        <v>2608</v>
      </c>
      <c r="D34" s="19">
        <f t="shared" si="0"/>
        <v>0.80713190184049077</v>
      </c>
      <c r="E34" s="123">
        <f t="shared" si="1"/>
        <v>-503</v>
      </c>
      <c r="F34" s="32">
        <v>2401</v>
      </c>
      <c r="G34" s="32">
        <v>2988</v>
      </c>
      <c r="H34" s="19">
        <f t="shared" si="2"/>
        <v>0.8035475234270415</v>
      </c>
      <c r="I34" s="123">
        <f t="shared" si="3"/>
        <v>-587</v>
      </c>
      <c r="J34" s="19">
        <f t="shared" si="4"/>
        <v>0.87671803415243643</v>
      </c>
      <c r="K34" s="19">
        <f t="shared" si="4"/>
        <v>0.87282463186077641</v>
      </c>
      <c r="L34" s="22">
        <f t="shared" si="5"/>
        <v>3.8934022916600197E-3</v>
      </c>
    </row>
    <row r="35" spans="1:12" x14ac:dyDescent="0.4">
      <c r="A35" s="122" t="s">
        <v>90</v>
      </c>
      <c r="B35" s="32">
        <v>3027</v>
      </c>
      <c r="C35" s="32">
        <v>3206</v>
      </c>
      <c r="D35" s="19">
        <f t="shared" si="0"/>
        <v>0.9441671865252651</v>
      </c>
      <c r="E35" s="123">
        <f t="shared" si="1"/>
        <v>-179</v>
      </c>
      <c r="F35" s="32">
        <v>3319</v>
      </c>
      <c r="G35" s="32">
        <v>3320</v>
      </c>
      <c r="H35" s="19">
        <f t="shared" si="2"/>
        <v>0.99969879518072291</v>
      </c>
      <c r="I35" s="123">
        <f t="shared" si="3"/>
        <v>-1</v>
      </c>
      <c r="J35" s="19">
        <f t="shared" si="4"/>
        <v>0.91202169328110871</v>
      </c>
      <c r="K35" s="19">
        <f t="shared" si="4"/>
        <v>0.96566265060240963</v>
      </c>
      <c r="L35" s="22">
        <f t="shared" si="5"/>
        <v>-5.3640957321300919E-2</v>
      </c>
    </row>
    <row r="36" spans="1:12" x14ac:dyDescent="0.4">
      <c r="A36" s="122" t="s">
        <v>69</v>
      </c>
      <c r="B36" s="32">
        <v>2083</v>
      </c>
      <c r="C36" s="32">
        <v>1997</v>
      </c>
      <c r="D36" s="19">
        <f t="shared" si="0"/>
        <v>1.0430645968953429</v>
      </c>
      <c r="E36" s="123">
        <f t="shared" si="1"/>
        <v>86</v>
      </c>
      <c r="F36" s="32">
        <v>2527</v>
      </c>
      <c r="G36" s="32">
        <v>2517</v>
      </c>
      <c r="H36" s="19">
        <f t="shared" si="2"/>
        <v>1.0039729837107667</v>
      </c>
      <c r="I36" s="123">
        <f t="shared" si="3"/>
        <v>10</v>
      </c>
      <c r="J36" s="19">
        <f t="shared" si="4"/>
        <v>0.82429758607043924</v>
      </c>
      <c r="K36" s="19">
        <f t="shared" si="4"/>
        <v>0.79340484704012715</v>
      </c>
      <c r="L36" s="22">
        <f t="shared" si="5"/>
        <v>3.0892739030312089E-2</v>
      </c>
    </row>
    <row r="37" spans="1:12" x14ac:dyDescent="0.4">
      <c r="A37" s="122" t="s">
        <v>89</v>
      </c>
      <c r="B37" s="32">
        <v>2232</v>
      </c>
      <c r="C37" s="32">
        <v>2362</v>
      </c>
      <c r="D37" s="19">
        <f t="shared" si="0"/>
        <v>0.9449618966977138</v>
      </c>
      <c r="E37" s="123">
        <f t="shared" si="1"/>
        <v>-130</v>
      </c>
      <c r="F37" s="32">
        <v>2520</v>
      </c>
      <c r="G37" s="32">
        <v>2520</v>
      </c>
      <c r="H37" s="19">
        <f t="shared" si="2"/>
        <v>1</v>
      </c>
      <c r="I37" s="123">
        <f t="shared" si="3"/>
        <v>0</v>
      </c>
      <c r="J37" s="19">
        <f t="shared" si="4"/>
        <v>0.88571428571428568</v>
      </c>
      <c r="K37" s="19">
        <f t="shared" si="4"/>
        <v>0.9373015873015873</v>
      </c>
      <c r="L37" s="22">
        <f t="shared" si="5"/>
        <v>-5.1587301587301626E-2</v>
      </c>
    </row>
    <row r="38" spans="1:12" x14ac:dyDescent="0.4">
      <c r="A38" s="122" t="s">
        <v>88</v>
      </c>
      <c r="B38" s="32">
        <v>0</v>
      </c>
      <c r="C38" s="32">
        <v>0</v>
      </c>
      <c r="D38" s="19" t="e">
        <f t="shared" si="0"/>
        <v>#DIV/0!</v>
      </c>
      <c r="E38" s="123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123">
        <f t="shared" si="3"/>
        <v>0</v>
      </c>
      <c r="J38" s="19" t="e">
        <f t="shared" ref="J38:K60" si="6">+B38/F38</f>
        <v>#DIV/0!</v>
      </c>
      <c r="K38" s="19" t="e">
        <f t="shared" si="6"/>
        <v>#DIV/0!</v>
      </c>
      <c r="L38" s="22" t="e">
        <f t="shared" si="5"/>
        <v>#DIV/0!</v>
      </c>
    </row>
    <row r="39" spans="1:12" s="117" customFormat="1" x14ac:dyDescent="0.4">
      <c r="A39" s="115" t="s">
        <v>70</v>
      </c>
      <c r="B39" s="27">
        <f>SUM(B40:B46)</f>
        <v>32274</v>
      </c>
      <c r="C39" s="27">
        <f>SUM(C40:C46)</f>
        <v>31551</v>
      </c>
      <c r="D39" s="14">
        <f t="shared" si="0"/>
        <v>1.0229152800228203</v>
      </c>
      <c r="E39" s="116">
        <f t="shared" si="1"/>
        <v>723</v>
      </c>
      <c r="F39" s="27">
        <f>SUM(F40:F46)</f>
        <v>42898</v>
      </c>
      <c r="G39" s="27">
        <f>SUM(G40:G46)</f>
        <v>40987</v>
      </c>
      <c r="H39" s="14">
        <f t="shared" si="2"/>
        <v>1.0466245394881304</v>
      </c>
      <c r="I39" s="116">
        <f t="shared" si="3"/>
        <v>1911</v>
      </c>
      <c r="J39" s="14">
        <f t="shared" si="6"/>
        <v>0.75234276656254373</v>
      </c>
      <c r="K39" s="14">
        <f t="shared" si="6"/>
        <v>0.76978066216117302</v>
      </c>
      <c r="L39" s="23">
        <f t="shared" si="5"/>
        <v>-1.7437895598629294E-2</v>
      </c>
    </row>
    <row r="40" spans="1:12" x14ac:dyDescent="0.4">
      <c r="A40" s="120" t="s">
        <v>57</v>
      </c>
      <c r="B40" s="34">
        <v>17788</v>
      </c>
      <c r="C40" s="34">
        <v>18456</v>
      </c>
      <c r="D40" s="18">
        <f t="shared" si="0"/>
        <v>0.96380580840918939</v>
      </c>
      <c r="E40" s="121">
        <f t="shared" si="1"/>
        <v>-668</v>
      </c>
      <c r="F40" s="34">
        <v>21132</v>
      </c>
      <c r="G40" s="34">
        <v>20450</v>
      </c>
      <c r="H40" s="18">
        <f t="shared" si="2"/>
        <v>1.0333496332518337</v>
      </c>
      <c r="I40" s="121">
        <f t="shared" si="3"/>
        <v>682</v>
      </c>
      <c r="J40" s="18">
        <f t="shared" si="6"/>
        <v>0.84175657770206325</v>
      </c>
      <c r="K40" s="18">
        <f t="shared" si="6"/>
        <v>0.90249388753056237</v>
      </c>
      <c r="L40" s="17">
        <f t="shared" si="5"/>
        <v>-6.073730982849912E-2</v>
      </c>
    </row>
    <row r="41" spans="1:12" x14ac:dyDescent="0.4">
      <c r="A41" s="122" t="s">
        <v>58</v>
      </c>
      <c r="B41" s="32">
        <v>7047</v>
      </c>
      <c r="C41" s="32">
        <v>6558</v>
      </c>
      <c r="D41" s="19">
        <f t="shared" si="0"/>
        <v>1.074565416285453</v>
      </c>
      <c r="E41" s="123">
        <f t="shared" si="1"/>
        <v>489</v>
      </c>
      <c r="F41" s="32">
        <v>11920</v>
      </c>
      <c r="G41" s="32">
        <v>11189</v>
      </c>
      <c r="H41" s="19">
        <f t="shared" si="2"/>
        <v>1.0653320225221199</v>
      </c>
      <c r="I41" s="123">
        <f t="shared" si="3"/>
        <v>731</v>
      </c>
      <c r="J41" s="19">
        <f t="shared" si="6"/>
        <v>0.59119127516778525</v>
      </c>
      <c r="K41" s="19">
        <f t="shared" si="6"/>
        <v>0.5861113593708106</v>
      </c>
      <c r="L41" s="22">
        <f t="shared" si="5"/>
        <v>5.0799157969746433E-3</v>
      </c>
    </row>
    <row r="42" spans="1:12" x14ac:dyDescent="0.4">
      <c r="A42" s="122" t="s">
        <v>68</v>
      </c>
      <c r="B42" s="32">
        <v>2714</v>
      </c>
      <c r="C42" s="32">
        <v>2219</v>
      </c>
      <c r="D42" s="19">
        <f t="shared" si="0"/>
        <v>1.2230734565119423</v>
      </c>
      <c r="E42" s="123">
        <f t="shared" si="1"/>
        <v>495</v>
      </c>
      <c r="F42" s="32">
        <v>3320</v>
      </c>
      <c r="G42" s="32">
        <v>3154</v>
      </c>
      <c r="H42" s="19">
        <f t="shared" si="2"/>
        <v>1.0526315789473684</v>
      </c>
      <c r="I42" s="123">
        <f t="shared" si="3"/>
        <v>166</v>
      </c>
      <c r="J42" s="19">
        <f t="shared" si="6"/>
        <v>0.81746987951807226</v>
      </c>
      <c r="K42" s="19">
        <f t="shared" si="6"/>
        <v>0.70355104629042486</v>
      </c>
      <c r="L42" s="22">
        <f t="shared" si="5"/>
        <v>0.1139188332276474</v>
      </c>
    </row>
    <row r="43" spans="1:12" x14ac:dyDescent="0.4">
      <c r="A43" s="122" t="s">
        <v>55</v>
      </c>
      <c r="B43" s="32">
        <v>4725</v>
      </c>
      <c r="C43" s="32">
        <v>4318</v>
      </c>
      <c r="D43" s="19">
        <f t="shared" si="0"/>
        <v>1.0942566002779064</v>
      </c>
      <c r="E43" s="123">
        <f t="shared" si="1"/>
        <v>407</v>
      </c>
      <c r="F43" s="32">
        <v>6526</v>
      </c>
      <c r="G43" s="32">
        <v>6194</v>
      </c>
      <c r="H43" s="19">
        <f t="shared" si="2"/>
        <v>1.0536002583144979</v>
      </c>
      <c r="I43" s="123">
        <f t="shared" si="3"/>
        <v>332</v>
      </c>
      <c r="J43" s="19">
        <f t="shared" si="6"/>
        <v>0.72402696904688935</v>
      </c>
      <c r="K43" s="19">
        <f t="shared" si="6"/>
        <v>0.69712625121084926</v>
      </c>
      <c r="L43" s="22">
        <f t="shared" si="5"/>
        <v>2.6900717836040089E-2</v>
      </c>
    </row>
    <row r="44" spans="1:12" x14ac:dyDescent="0.4">
      <c r="A44" s="122" t="s">
        <v>131</v>
      </c>
      <c r="B44" s="32">
        <v>0</v>
      </c>
      <c r="C44" s="32">
        <v>0</v>
      </c>
      <c r="D44" s="19" t="e">
        <f t="shared" si="0"/>
        <v>#DIV/0!</v>
      </c>
      <c r="E44" s="123">
        <f t="shared" si="1"/>
        <v>0</v>
      </c>
      <c r="F44" s="32">
        <v>0</v>
      </c>
      <c r="G44" s="32">
        <v>0</v>
      </c>
      <c r="H44" s="19" t="e">
        <f t="shared" si="2"/>
        <v>#DIV/0!</v>
      </c>
      <c r="I44" s="123">
        <f t="shared" si="3"/>
        <v>0</v>
      </c>
      <c r="J44" s="19" t="e">
        <f t="shared" si="6"/>
        <v>#DIV/0!</v>
      </c>
      <c r="K44" s="19" t="e">
        <f t="shared" si="6"/>
        <v>#DIV/0!</v>
      </c>
      <c r="L44" s="22" t="e">
        <f t="shared" si="5"/>
        <v>#DIV/0!</v>
      </c>
    </row>
    <row r="45" spans="1:12" x14ac:dyDescent="0.4">
      <c r="A45" s="126" t="s">
        <v>87</v>
      </c>
      <c r="B45" s="33">
        <v>0</v>
      </c>
      <c r="C45" s="33">
        <v>0</v>
      </c>
      <c r="D45" s="16" t="e">
        <f t="shared" si="0"/>
        <v>#DIV/0!</v>
      </c>
      <c r="E45" s="125">
        <f t="shared" si="1"/>
        <v>0</v>
      </c>
      <c r="F45" s="33">
        <v>0</v>
      </c>
      <c r="G45" s="33">
        <v>0</v>
      </c>
      <c r="H45" s="16" t="e">
        <f t="shared" si="2"/>
        <v>#DIV/0!</v>
      </c>
      <c r="I45" s="125">
        <f t="shared" si="3"/>
        <v>0</v>
      </c>
      <c r="J45" s="16" t="e">
        <f t="shared" si="6"/>
        <v>#DIV/0!</v>
      </c>
      <c r="K45" s="16" t="e">
        <f t="shared" si="6"/>
        <v>#DIV/0!</v>
      </c>
      <c r="L45" s="15" t="e">
        <f t="shared" si="5"/>
        <v>#DIV/0!</v>
      </c>
    </row>
    <row r="46" spans="1:12" x14ac:dyDescent="0.4">
      <c r="A46" s="127" t="s">
        <v>143</v>
      </c>
      <c r="B46" s="31">
        <v>0</v>
      </c>
      <c r="C46" s="31">
        <v>0</v>
      </c>
      <c r="D46" s="25" t="e">
        <f t="shared" si="0"/>
        <v>#DIV/0!</v>
      </c>
      <c r="E46" s="128">
        <f t="shared" si="1"/>
        <v>0</v>
      </c>
      <c r="F46" s="31">
        <v>0</v>
      </c>
      <c r="G46" s="31">
        <v>0</v>
      </c>
      <c r="H46" s="25" t="e">
        <f t="shared" si="2"/>
        <v>#DIV/0!</v>
      </c>
      <c r="I46" s="128">
        <f t="shared" si="3"/>
        <v>0</v>
      </c>
      <c r="J46" s="25" t="e">
        <f t="shared" si="6"/>
        <v>#DIV/0!</v>
      </c>
      <c r="K46" s="25" t="e">
        <f t="shared" si="6"/>
        <v>#DIV/0!</v>
      </c>
      <c r="L46" s="24" t="e">
        <f t="shared" si="5"/>
        <v>#DIV/0!</v>
      </c>
    </row>
    <row r="47" spans="1:12" s="117" customFormat="1" x14ac:dyDescent="0.4">
      <c r="A47" s="115" t="s">
        <v>170</v>
      </c>
      <c r="B47" s="27">
        <f>SUM(B48:B60)</f>
        <v>32864</v>
      </c>
      <c r="C47" s="27">
        <f>SUM(C48:C60)</f>
        <v>28030</v>
      </c>
      <c r="D47" s="14">
        <f t="shared" si="0"/>
        <v>1.1724580806278986</v>
      </c>
      <c r="E47" s="116">
        <f t="shared" si="1"/>
        <v>4834</v>
      </c>
      <c r="F47" s="27">
        <f>SUM(F48:F60)</f>
        <v>42747</v>
      </c>
      <c r="G47" s="27">
        <f>SUM(G48:G60)</f>
        <v>34140</v>
      </c>
      <c r="H47" s="14">
        <f t="shared" si="2"/>
        <v>1.2521089630931459</v>
      </c>
      <c r="I47" s="116">
        <f t="shared" si="3"/>
        <v>8607</v>
      </c>
      <c r="J47" s="14">
        <f t="shared" si="6"/>
        <v>0.76880248906355997</v>
      </c>
      <c r="K47" s="14">
        <f t="shared" si="6"/>
        <v>0.82103104862331577</v>
      </c>
      <c r="L47" s="23">
        <f t="shared" si="5"/>
        <v>-5.2228559559755805E-2</v>
      </c>
    </row>
    <row r="48" spans="1:12" x14ac:dyDescent="0.4">
      <c r="A48" s="120" t="s">
        <v>169</v>
      </c>
      <c r="B48" s="34">
        <v>1555</v>
      </c>
      <c r="C48" s="34">
        <v>1778</v>
      </c>
      <c r="D48" s="18">
        <f t="shared" si="0"/>
        <v>0.87457817772778401</v>
      </c>
      <c r="E48" s="121">
        <f t="shared" si="1"/>
        <v>-223</v>
      </c>
      <c r="F48" s="34">
        <v>3000</v>
      </c>
      <c r="G48" s="34">
        <v>2410</v>
      </c>
      <c r="H48" s="18">
        <f t="shared" si="2"/>
        <v>1.2448132780082988</v>
      </c>
      <c r="I48" s="121">
        <f t="shared" si="3"/>
        <v>590</v>
      </c>
      <c r="J48" s="18">
        <f t="shared" si="6"/>
        <v>0.51833333333333331</v>
      </c>
      <c r="K48" s="18">
        <f t="shared" si="6"/>
        <v>0.73775933609958511</v>
      </c>
      <c r="L48" s="17">
        <f t="shared" si="5"/>
        <v>-0.21942600276625179</v>
      </c>
    </row>
    <row r="49" spans="1:12" x14ac:dyDescent="0.4">
      <c r="A49" s="122" t="s">
        <v>168</v>
      </c>
      <c r="B49" s="32">
        <v>2602</v>
      </c>
      <c r="C49" s="32">
        <v>2533</v>
      </c>
      <c r="D49" s="19">
        <f t="shared" si="0"/>
        <v>1.0272404263718911</v>
      </c>
      <c r="E49" s="123">
        <f t="shared" si="1"/>
        <v>69</v>
      </c>
      <c r="F49" s="32">
        <v>3000</v>
      </c>
      <c r="G49" s="32">
        <v>2758</v>
      </c>
      <c r="H49" s="19">
        <f t="shared" si="2"/>
        <v>1.0877447425670776</v>
      </c>
      <c r="I49" s="123">
        <f t="shared" si="3"/>
        <v>242</v>
      </c>
      <c r="J49" s="19">
        <f t="shared" si="6"/>
        <v>0.86733333333333329</v>
      </c>
      <c r="K49" s="19">
        <f t="shared" si="6"/>
        <v>0.91841914430746918</v>
      </c>
      <c r="L49" s="22">
        <f t="shared" si="5"/>
        <v>-5.1085810974135892E-2</v>
      </c>
    </row>
    <row r="50" spans="1:12" x14ac:dyDescent="0.4">
      <c r="A50" s="122" t="s">
        <v>167</v>
      </c>
      <c r="B50" s="32">
        <v>4819</v>
      </c>
      <c r="C50" s="32">
        <v>4982</v>
      </c>
      <c r="D50" s="19">
        <f t="shared" si="0"/>
        <v>0.96728221597751907</v>
      </c>
      <c r="E50" s="123">
        <f t="shared" si="1"/>
        <v>-163</v>
      </c>
      <c r="F50" s="32">
        <v>5400</v>
      </c>
      <c r="G50" s="32">
        <v>5400</v>
      </c>
      <c r="H50" s="19">
        <f t="shared" si="2"/>
        <v>1</v>
      </c>
      <c r="I50" s="123">
        <f t="shared" si="3"/>
        <v>0</v>
      </c>
      <c r="J50" s="19">
        <f t="shared" si="6"/>
        <v>0.89240740740740743</v>
      </c>
      <c r="K50" s="19">
        <f t="shared" si="6"/>
        <v>0.92259259259259263</v>
      </c>
      <c r="L50" s="22">
        <f t="shared" si="5"/>
        <v>-3.0185185185185204E-2</v>
      </c>
    </row>
    <row r="51" spans="1:12" x14ac:dyDescent="0.4">
      <c r="A51" s="122" t="s">
        <v>166</v>
      </c>
      <c r="B51" s="32">
        <v>3305</v>
      </c>
      <c r="C51" s="32">
        <v>3048</v>
      </c>
      <c r="D51" s="19">
        <f t="shared" si="0"/>
        <v>1.0843175853018372</v>
      </c>
      <c r="E51" s="123">
        <f t="shared" si="1"/>
        <v>257</v>
      </c>
      <c r="F51" s="32">
        <v>6000</v>
      </c>
      <c r="G51" s="32">
        <v>5550</v>
      </c>
      <c r="H51" s="19">
        <f t="shared" si="2"/>
        <v>1.0810810810810811</v>
      </c>
      <c r="I51" s="123">
        <f t="shared" si="3"/>
        <v>450</v>
      </c>
      <c r="J51" s="19">
        <f t="shared" si="6"/>
        <v>0.55083333333333329</v>
      </c>
      <c r="K51" s="19">
        <f t="shared" si="6"/>
        <v>0.54918918918918924</v>
      </c>
      <c r="L51" s="22">
        <f t="shared" si="5"/>
        <v>1.6441441441440441E-3</v>
      </c>
    </row>
    <row r="52" spans="1:12" x14ac:dyDescent="0.4">
      <c r="A52" s="122" t="s">
        <v>165</v>
      </c>
      <c r="B52" s="32">
        <v>0</v>
      </c>
      <c r="C52" s="32">
        <v>1577</v>
      </c>
      <c r="D52" s="19">
        <f t="shared" si="0"/>
        <v>0</v>
      </c>
      <c r="E52" s="123">
        <f t="shared" si="1"/>
        <v>-1577</v>
      </c>
      <c r="F52" s="32">
        <v>0</v>
      </c>
      <c r="G52" s="32">
        <v>2448</v>
      </c>
      <c r="H52" s="19">
        <f t="shared" si="2"/>
        <v>0</v>
      </c>
      <c r="I52" s="123">
        <f t="shared" si="3"/>
        <v>-2448</v>
      </c>
      <c r="J52" s="19" t="e">
        <f t="shared" si="6"/>
        <v>#DIV/0!</v>
      </c>
      <c r="K52" s="19">
        <f t="shared" si="6"/>
        <v>0.6441993464052288</v>
      </c>
      <c r="L52" s="22" t="e">
        <f t="shared" si="5"/>
        <v>#DIV/0!</v>
      </c>
    </row>
    <row r="53" spans="1:12" x14ac:dyDescent="0.4">
      <c r="A53" s="122" t="s">
        <v>164</v>
      </c>
      <c r="B53" s="33">
        <v>2613</v>
      </c>
      <c r="C53" s="33">
        <v>2913</v>
      </c>
      <c r="D53" s="16">
        <f t="shared" si="0"/>
        <v>0.89701338825952626</v>
      </c>
      <c r="E53" s="125">
        <f t="shared" si="1"/>
        <v>-300</v>
      </c>
      <c r="F53" s="33">
        <v>2850</v>
      </c>
      <c r="G53" s="33">
        <v>3000</v>
      </c>
      <c r="H53" s="16">
        <f t="shared" si="2"/>
        <v>0.95</v>
      </c>
      <c r="I53" s="125">
        <f t="shared" si="3"/>
        <v>-150</v>
      </c>
      <c r="J53" s="16">
        <f t="shared" si="6"/>
        <v>0.9168421052631579</v>
      </c>
      <c r="K53" s="16">
        <f t="shared" si="6"/>
        <v>0.97099999999999997</v>
      </c>
      <c r="L53" s="15">
        <f t="shared" si="5"/>
        <v>-5.4157894736842072E-2</v>
      </c>
    </row>
    <row r="54" spans="1:12" x14ac:dyDescent="0.4">
      <c r="A54" s="126" t="s">
        <v>163</v>
      </c>
      <c r="B54" s="32">
        <v>5346</v>
      </c>
      <c r="C54" s="32">
        <v>5339</v>
      </c>
      <c r="D54" s="19">
        <f t="shared" si="0"/>
        <v>1.0013111069488669</v>
      </c>
      <c r="E54" s="123">
        <f t="shared" si="1"/>
        <v>7</v>
      </c>
      <c r="F54" s="32">
        <v>6017</v>
      </c>
      <c r="G54" s="32">
        <v>6000</v>
      </c>
      <c r="H54" s="19">
        <f t="shared" si="2"/>
        <v>1.0028333333333332</v>
      </c>
      <c r="I54" s="123">
        <f t="shared" si="3"/>
        <v>17</v>
      </c>
      <c r="J54" s="19">
        <f t="shared" si="6"/>
        <v>0.88848263254113347</v>
      </c>
      <c r="K54" s="19">
        <f t="shared" si="6"/>
        <v>0.88983333333333337</v>
      </c>
      <c r="L54" s="22">
        <f t="shared" si="5"/>
        <v>-1.3507007921998992E-3</v>
      </c>
    </row>
    <row r="55" spans="1:12" x14ac:dyDescent="0.4">
      <c r="A55" s="122" t="s">
        <v>162</v>
      </c>
      <c r="B55" s="32">
        <v>2149</v>
      </c>
      <c r="C55" s="32">
        <v>2268</v>
      </c>
      <c r="D55" s="19">
        <f t="shared" si="0"/>
        <v>0.94753086419753085</v>
      </c>
      <c r="E55" s="123">
        <f t="shared" si="1"/>
        <v>-119</v>
      </c>
      <c r="F55" s="32">
        <v>3000</v>
      </c>
      <c r="G55" s="32">
        <v>2700</v>
      </c>
      <c r="H55" s="19">
        <f t="shared" si="2"/>
        <v>1.1111111111111112</v>
      </c>
      <c r="I55" s="123">
        <f t="shared" si="3"/>
        <v>300</v>
      </c>
      <c r="J55" s="19">
        <f t="shared" si="6"/>
        <v>0.71633333333333338</v>
      </c>
      <c r="K55" s="19">
        <f t="shared" si="6"/>
        <v>0.84</v>
      </c>
      <c r="L55" s="22">
        <f t="shared" si="5"/>
        <v>-0.12366666666666659</v>
      </c>
    </row>
    <row r="56" spans="1:12" x14ac:dyDescent="0.4">
      <c r="A56" s="122" t="s">
        <v>161</v>
      </c>
      <c r="B56" s="32">
        <v>3166</v>
      </c>
      <c r="C56" s="32">
        <v>2793</v>
      </c>
      <c r="D56" s="19">
        <f t="shared" si="0"/>
        <v>1.1335481561045471</v>
      </c>
      <c r="E56" s="123">
        <f t="shared" si="1"/>
        <v>373</v>
      </c>
      <c r="F56" s="32">
        <v>3340</v>
      </c>
      <c r="G56" s="32">
        <v>2850</v>
      </c>
      <c r="H56" s="19">
        <f t="shared" si="2"/>
        <v>1.1719298245614036</v>
      </c>
      <c r="I56" s="123">
        <f t="shared" si="3"/>
        <v>490</v>
      </c>
      <c r="J56" s="19">
        <f t="shared" si="6"/>
        <v>0.94790419161676642</v>
      </c>
      <c r="K56" s="19">
        <f t="shared" si="6"/>
        <v>0.98</v>
      </c>
      <c r="L56" s="22">
        <f t="shared" si="5"/>
        <v>-3.2095808383233559E-2</v>
      </c>
    </row>
    <row r="57" spans="1:12" x14ac:dyDescent="0.4">
      <c r="A57" s="122" t="s">
        <v>160</v>
      </c>
      <c r="B57" s="33">
        <v>650</v>
      </c>
      <c r="C57" s="33">
        <v>662</v>
      </c>
      <c r="D57" s="16">
        <f t="shared" si="0"/>
        <v>0.98187311178247738</v>
      </c>
      <c r="E57" s="125">
        <f t="shared" si="1"/>
        <v>-12</v>
      </c>
      <c r="F57" s="33">
        <v>1140</v>
      </c>
      <c r="G57" s="33">
        <v>874</v>
      </c>
      <c r="H57" s="16">
        <f t="shared" si="2"/>
        <v>1.3043478260869565</v>
      </c>
      <c r="I57" s="125">
        <f t="shared" si="3"/>
        <v>266</v>
      </c>
      <c r="J57" s="16">
        <f t="shared" si="6"/>
        <v>0.57017543859649122</v>
      </c>
      <c r="K57" s="16">
        <f t="shared" si="6"/>
        <v>0.75743707093821511</v>
      </c>
      <c r="L57" s="15">
        <f t="shared" si="5"/>
        <v>-0.18726163234172388</v>
      </c>
    </row>
    <row r="58" spans="1:12" x14ac:dyDescent="0.4">
      <c r="A58" s="126" t="s">
        <v>159</v>
      </c>
      <c r="B58" s="32">
        <v>1951</v>
      </c>
      <c r="C58" s="32">
        <v>137</v>
      </c>
      <c r="D58" s="19">
        <f t="shared" si="0"/>
        <v>14.240875912408759</v>
      </c>
      <c r="E58" s="123">
        <f t="shared" si="1"/>
        <v>1814</v>
      </c>
      <c r="F58" s="32">
        <v>3000</v>
      </c>
      <c r="G58" s="32">
        <v>150</v>
      </c>
      <c r="H58" s="19">
        <f t="shared" si="2"/>
        <v>20</v>
      </c>
      <c r="I58" s="123">
        <f t="shared" si="3"/>
        <v>2850</v>
      </c>
      <c r="J58" s="19">
        <f t="shared" si="6"/>
        <v>0.65033333333333332</v>
      </c>
      <c r="K58" s="19">
        <f t="shared" si="6"/>
        <v>0.91333333333333333</v>
      </c>
      <c r="L58" s="22">
        <f t="shared" si="5"/>
        <v>-0.26300000000000001</v>
      </c>
    </row>
    <row r="59" spans="1:12" x14ac:dyDescent="0.4">
      <c r="A59" s="122" t="s">
        <v>158</v>
      </c>
      <c r="B59" s="32">
        <v>2348</v>
      </c>
      <c r="C59" s="32">
        <v>0</v>
      </c>
      <c r="D59" s="19" t="e">
        <f t="shared" si="0"/>
        <v>#DIV/0!</v>
      </c>
      <c r="E59" s="123">
        <f t="shared" si="1"/>
        <v>2348</v>
      </c>
      <c r="F59" s="32">
        <v>3000</v>
      </c>
      <c r="G59" s="32">
        <v>0</v>
      </c>
      <c r="H59" s="19" t="e">
        <f t="shared" si="2"/>
        <v>#DIV/0!</v>
      </c>
      <c r="I59" s="123">
        <f t="shared" si="3"/>
        <v>3000</v>
      </c>
      <c r="J59" s="19">
        <f t="shared" si="6"/>
        <v>0.78266666666666662</v>
      </c>
      <c r="K59" s="19" t="e">
        <f t="shared" si="6"/>
        <v>#DIV/0!</v>
      </c>
      <c r="L59" s="22" t="e">
        <f t="shared" si="5"/>
        <v>#DIV/0!</v>
      </c>
    </row>
    <row r="60" spans="1:12" x14ac:dyDescent="0.4">
      <c r="A60" s="127" t="s">
        <v>157</v>
      </c>
      <c r="B60" s="31">
        <v>2360</v>
      </c>
      <c r="C60" s="31">
        <v>0</v>
      </c>
      <c r="D60" s="25" t="e">
        <f t="shared" si="0"/>
        <v>#DIV/0!</v>
      </c>
      <c r="E60" s="128">
        <f t="shared" si="1"/>
        <v>2360</v>
      </c>
      <c r="F60" s="31">
        <v>3000</v>
      </c>
      <c r="G60" s="31">
        <v>0</v>
      </c>
      <c r="H60" s="25" t="e">
        <f t="shared" si="2"/>
        <v>#DIV/0!</v>
      </c>
      <c r="I60" s="128">
        <f t="shared" si="3"/>
        <v>3000</v>
      </c>
      <c r="J60" s="25">
        <f t="shared" si="6"/>
        <v>0.78666666666666663</v>
      </c>
      <c r="K60" s="25" t="e">
        <f t="shared" si="6"/>
        <v>#DIV/0!</v>
      </c>
      <c r="L60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９月(月間)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117</v>
      </c>
      <c r="C4" s="144" t="s">
        <v>183</v>
      </c>
      <c r="D4" s="147" t="s">
        <v>61</v>
      </c>
      <c r="E4" s="147"/>
      <c r="F4" s="140" t="str">
        <f>+B4</f>
        <v>(01'9/1～30)</v>
      </c>
      <c r="G4" s="140" t="str">
        <f>+C4</f>
        <v>(00'9/1～30)</v>
      </c>
      <c r="H4" s="147" t="s">
        <v>61</v>
      </c>
      <c r="I4" s="147"/>
      <c r="J4" s="140" t="str">
        <f>+B4</f>
        <v>(01'9/1～30)</v>
      </c>
      <c r="K4" s="140" t="str">
        <f>+C4</f>
        <v>(00'9/1～30)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66</v>
      </c>
      <c r="B6" s="27">
        <f>+B7+B32+B55</f>
        <v>416996</v>
      </c>
      <c r="C6" s="27">
        <f>+C7+C32+C55</f>
        <v>411237</v>
      </c>
      <c r="D6" s="14">
        <f t="shared" ref="D6:D62" si="0">+B6/C6</f>
        <v>1.0140040900988967</v>
      </c>
      <c r="E6" s="116">
        <f t="shared" ref="E6:E62" si="1">+B6-C6</f>
        <v>5759</v>
      </c>
      <c r="F6" s="27">
        <f>+F7+F32+F55</f>
        <v>578032</v>
      </c>
      <c r="G6" s="27">
        <f>+G7+G32+G55</f>
        <v>538074</v>
      </c>
      <c r="H6" s="14">
        <f t="shared" ref="H6:H62" si="2">+F6/G6</f>
        <v>1.0742611611042348</v>
      </c>
      <c r="I6" s="116">
        <f t="shared" ref="I6:I62" si="3">+F6-G6</f>
        <v>39958</v>
      </c>
      <c r="J6" s="14">
        <f t="shared" ref="J6:K38" si="4">+B6/F6</f>
        <v>0.72140642732582283</v>
      </c>
      <c r="K6" s="14">
        <f t="shared" si="4"/>
        <v>0.76427591743886525</v>
      </c>
      <c r="L6" s="23">
        <f t="shared" ref="L6:L62" si="5">+J6-K6</f>
        <v>-4.2869490113042419E-2</v>
      </c>
    </row>
    <row r="7" spans="1:12" s="117" customFormat="1" x14ac:dyDescent="0.4">
      <c r="A7" s="115" t="s">
        <v>178</v>
      </c>
      <c r="B7" s="27">
        <f>+B8+B18</f>
        <v>186372</v>
      </c>
      <c r="C7" s="27">
        <f>+C8+C18</f>
        <v>179876</v>
      </c>
      <c r="D7" s="14">
        <f t="shared" si="0"/>
        <v>1.0361137672618914</v>
      </c>
      <c r="E7" s="116">
        <f t="shared" si="1"/>
        <v>6496</v>
      </c>
      <c r="F7" s="27">
        <f>+F8+F18</f>
        <v>247879</v>
      </c>
      <c r="G7" s="27">
        <f>+G8+G18</f>
        <v>223738</v>
      </c>
      <c r="H7" s="14">
        <f t="shared" si="2"/>
        <v>1.1078985241666592</v>
      </c>
      <c r="I7" s="116">
        <f t="shared" si="3"/>
        <v>24141</v>
      </c>
      <c r="J7" s="14">
        <f t="shared" si="4"/>
        <v>0.75186683825576184</v>
      </c>
      <c r="K7" s="14">
        <f t="shared" si="4"/>
        <v>0.80395820111022709</v>
      </c>
      <c r="L7" s="23">
        <f t="shared" si="5"/>
        <v>-5.2091362854465251E-2</v>
      </c>
    </row>
    <row r="8" spans="1:12" x14ac:dyDescent="0.4">
      <c r="A8" s="118" t="s">
        <v>64</v>
      </c>
      <c r="B8" s="28">
        <f>SUM(B9:B17)</f>
        <v>152935</v>
      </c>
      <c r="C8" s="28">
        <f>SUM(C9:C17)</f>
        <v>150172</v>
      </c>
      <c r="D8" s="26">
        <f t="shared" si="0"/>
        <v>1.0183989025916949</v>
      </c>
      <c r="E8" s="119">
        <f t="shared" si="1"/>
        <v>2763</v>
      </c>
      <c r="F8" s="28">
        <f>SUM(F9:F17)</f>
        <v>197540</v>
      </c>
      <c r="G8" s="28">
        <f>SUM(G9:G17)</f>
        <v>183732</v>
      </c>
      <c r="H8" s="26">
        <f t="shared" si="2"/>
        <v>1.0751529401519604</v>
      </c>
      <c r="I8" s="119">
        <f t="shared" si="3"/>
        <v>13808</v>
      </c>
      <c r="J8" s="26">
        <f t="shared" si="4"/>
        <v>0.77419763085957272</v>
      </c>
      <c r="K8" s="26">
        <f t="shared" si="4"/>
        <v>0.81734265125291183</v>
      </c>
      <c r="L8" s="52">
        <f t="shared" si="5"/>
        <v>-4.3145020393339117E-2</v>
      </c>
    </row>
    <row r="9" spans="1:12" x14ac:dyDescent="0.4">
      <c r="A9" s="120" t="s">
        <v>57</v>
      </c>
      <c r="B9" s="34">
        <v>91925</v>
      </c>
      <c r="C9" s="34">
        <v>84847</v>
      </c>
      <c r="D9" s="18">
        <f t="shared" si="0"/>
        <v>1.0834207455773333</v>
      </c>
      <c r="E9" s="121">
        <f t="shared" si="1"/>
        <v>7078</v>
      </c>
      <c r="F9" s="34">
        <v>112010</v>
      </c>
      <c r="G9" s="34">
        <v>95239</v>
      </c>
      <c r="H9" s="18">
        <f t="shared" si="2"/>
        <v>1.1760938271086425</v>
      </c>
      <c r="I9" s="121">
        <f t="shared" si="3"/>
        <v>16771</v>
      </c>
      <c r="J9" s="18">
        <f t="shared" si="4"/>
        <v>0.8206856530666905</v>
      </c>
      <c r="K9" s="18">
        <f t="shared" si="4"/>
        <v>0.89088503659215235</v>
      </c>
      <c r="L9" s="17">
        <f t="shared" si="5"/>
        <v>-7.0199383525461845E-2</v>
      </c>
    </row>
    <row r="10" spans="1:12" x14ac:dyDescent="0.4">
      <c r="A10" s="122" t="s">
        <v>58</v>
      </c>
      <c r="B10" s="32">
        <v>13500</v>
      </c>
      <c r="C10" s="32">
        <v>11560</v>
      </c>
      <c r="D10" s="19">
        <f t="shared" si="0"/>
        <v>1.1678200692041523</v>
      </c>
      <c r="E10" s="123">
        <f t="shared" si="1"/>
        <v>1940</v>
      </c>
      <c r="F10" s="34">
        <v>17340</v>
      </c>
      <c r="G10" s="32">
        <v>13630</v>
      </c>
      <c r="H10" s="19">
        <f t="shared" si="2"/>
        <v>1.2721936903888482</v>
      </c>
      <c r="I10" s="123">
        <f t="shared" si="3"/>
        <v>3710</v>
      </c>
      <c r="J10" s="19">
        <f t="shared" si="4"/>
        <v>0.77854671280276821</v>
      </c>
      <c r="K10" s="19">
        <f t="shared" si="4"/>
        <v>0.8481291269258987</v>
      </c>
      <c r="L10" s="22">
        <f t="shared" si="5"/>
        <v>-6.9582414123130487E-2</v>
      </c>
    </row>
    <row r="11" spans="1:12" x14ac:dyDescent="0.4">
      <c r="A11" s="122" t="s">
        <v>68</v>
      </c>
      <c r="B11" s="32">
        <v>11528</v>
      </c>
      <c r="C11" s="32">
        <v>18423</v>
      </c>
      <c r="D11" s="19">
        <f t="shared" si="0"/>
        <v>0.62573956467459158</v>
      </c>
      <c r="E11" s="123">
        <f t="shared" si="1"/>
        <v>-6895</v>
      </c>
      <c r="F11" s="32">
        <v>15390</v>
      </c>
      <c r="G11" s="32">
        <v>25386</v>
      </c>
      <c r="H11" s="19">
        <f t="shared" si="2"/>
        <v>0.60623965965492788</v>
      </c>
      <c r="I11" s="123">
        <f t="shared" si="3"/>
        <v>-9996</v>
      </c>
      <c r="J11" s="19">
        <f t="shared" si="4"/>
        <v>0.74905782975958413</v>
      </c>
      <c r="K11" s="19">
        <f t="shared" si="4"/>
        <v>0.72571496100212718</v>
      </c>
      <c r="L11" s="22">
        <f t="shared" si="5"/>
        <v>2.3342868757456947E-2</v>
      </c>
    </row>
    <row r="12" spans="1:12" x14ac:dyDescent="0.4">
      <c r="A12" s="122" t="s">
        <v>55</v>
      </c>
      <c r="B12" s="32">
        <v>15180</v>
      </c>
      <c r="C12" s="32">
        <v>20236</v>
      </c>
      <c r="D12" s="19">
        <f t="shared" si="0"/>
        <v>0.75014825064241941</v>
      </c>
      <c r="E12" s="123">
        <f t="shared" si="1"/>
        <v>-5056</v>
      </c>
      <c r="F12" s="32">
        <v>24030</v>
      </c>
      <c r="G12" s="32">
        <v>28088</v>
      </c>
      <c r="H12" s="19">
        <f t="shared" si="2"/>
        <v>0.85552549131301625</v>
      </c>
      <c r="I12" s="123">
        <f t="shared" si="3"/>
        <v>-4058</v>
      </c>
      <c r="J12" s="19">
        <f t="shared" si="4"/>
        <v>0.63171036204744069</v>
      </c>
      <c r="K12" s="19">
        <f t="shared" si="4"/>
        <v>0.720450014240957</v>
      </c>
      <c r="L12" s="22">
        <f t="shared" si="5"/>
        <v>-8.8739652193516316E-2</v>
      </c>
    </row>
    <row r="13" spans="1:12" x14ac:dyDescent="0.4">
      <c r="A13" s="122" t="s">
        <v>92</v>
      </c>
      <c r="B13" s="32">
        <v>5813</v>
      </c>
      <c r="C13" s="32">
        <v>0</v>
      </c>
      <c r="D13" s="19" t="e">
        <f>+B13/C13</f>
        <v>#DIV/0!</v>
      </c>
      <c r="E13" s="123">
        <f>+B13-C13</f>
        <v>5813</v>
      </c>
      <c r="F13" s="32">
        <v>20400</v>
      </c>
      <c r="G13" s="32">
        <v>0</v>
      </c>
      <c r="H13" s="19" t="e">
        <f>+F13/G13</f>
        <v>#DIV/0!</v>
      </c>
      <c r="I13" s="123">
        <f>+F13-G13</f>
        <v>20400</v>
      </c>
      <c r="J13" s="19">
        <f>+B13/F13</f>
        <v>0.28495098039215688</v>
      </c>
      <c r="K13" s="19" t="e">
        <f>+C13/G13</f>
        <v>#DIV/0!</v>
      </c>
      <c r="L13" s="22" t="e">
        <f>+J13-K13</f>
        <v>#DIV/0!</v>
      </c>
    </row>
    <row r="14" spans="1:12" x14ac:dyDescent="0.4">
      <c r="A14" s="122" t="s">
        <v>56</v>
      </c>
      <c r="B14" s="32">
        <v>14720</v>
      </c>
      <c r="C14" s="32">
        <v>13657</v>
      </c>
      <c r="D14" s="19">
        <f t="shared" si="0"/>
        <v>1.0778355422127845</v>
      </c>
      <c r="E14" s="123">
        <f t="shared" si="1"/>
        <v>1063</v>
      </c>
      <c r="F14" s="32">
        <v>8100</v>
      </c>
      <c r="G14" s="32">
        <v>19589</v>
      </c>
      <c r="H14" s="19">
        <f t="shared" si="2"/>
        <v>0.41349737097350553</v>
      </c>
      <c r="I14" s="123">
        <f t="shared" si="3"/>
        <v>-11489</v>
      </c>
      <c r="J14" s="19">
        <f t="shared" si="4"/>
        <v>1.817283950617284</v>
      </c>
      <c r="K14" s="19">
        <f t="shared" si="4"/>
        <v>0.69717698708458831</v>
      </c>
      <c r="L14" s="22">
        <f t="shared" si="5"/>
        <v>1.1201069635326957</v>
      </c>
    </row>
    <row r="15" spans="1:12" x14ac:dyDescent="0.4">
      <c r="A15" s="122" t="s">
        <v>93</v>
      </c>
      <c r="B15" s="32">
        <v>0</v>
      </c>
      <c r="C15" s="32">
        <v>1449</v>
      </c>
      <c r="D15" s="19">
        <f t="shared" si="0"/>
        <v>0</v>
      </c>
      <c r="E15" s="123">
        <f t="shared" si="1"/>
        <v>-1449</v>
      </c>
      <c r="F15" s="32">
        <v>0</v>
      </c>
      <c r="G15" s="32">
        <v>1800</v>
      </c>
      <c r="H15" s="19">
        <f t="shared" si="2"/>
        <v>0</v>
      </c>
      <c r="I15" s="123">
        <f t="shared" si="3"/>
        <v>-1800</v>
      </c>
      <c r="J15" s="19" t="e">
        <f t="shared" si="4"/>
        <v>#DIV/0!</v>
      </c>
      <c r="K15" s="19">
        <f t="shared" si="4"/>
        <v>0.80500000000000005</v>
      </c>
      <c r="L15" s="22" t="e">
        <f t="shared" si="5"/>
        <v>#DIV/0!</v>
      </c>
    </row>
    <row r="16" spans="1:12" x14ac:dyDescent="0.4">
      <c r="A16" s="122" t="s">
        <v>150</v>
      </c>
      <c r="B16" s="32">
        <v>0</v>
      </c>
      <c r="C16" s="32">
        <v>0</v>
      </c>
      <c r="D16" s="19" t="e">
        <f t="shared" si="0"/>
        <v>#DIV/0!</v>
      </c>
      <c r="E16" s="123">
        <f t="shared" si="1"/>
        <v>0</v>
      </c>
      <c r="F16" s="32">
        <v>0</v>
      </c>
      <c r="G16" s="32">
        <v>0</v>
      </c>
      <c r="H16" s="19" t="e">
        <f t="shared" si="2"/>
        <v>#DIV/0!</v>
      </c>
      <c r="I16" s="123">
        <f t="shared" si="3"/>
        <v>0</v>
      </c>
      <c r="J16" s="19" t="e">
        <f t="shared" si="4"/>
        <v>#DIV/0!</v>
      </c>
      <c r="K16" s="19" t="e">
        <f t="shared" si="4"/>
        <v>#DIV/0!</v>
      </c>
      <c r="L16" s="22" t="e">
        <f t="shared" si="5"/>
        <v>#DIV/0!</v>
      </c>
    </row>
    <row r="17" spans="1:12" x14ac:dyDescent="0.4">
      <c r="A17" s="122" t="s">
        <v>182</v>
      </c>
      <c r="B17" s="32">
        <v>269</v>
      </c>
      <c r="C17" s="32">
        <v>0</v>
      </c>
      <c r="D17" s="19" t="e">
        <f>+B17/C17</f>
        <v>#DIV/0!</v>
      </c>
      <c r="E17" s="123">
        <f>+B17-C17</f>
        <v>269</v>
      </c>
      <c r="F17" s="32">
        <v>270</v>
      </c>
      <c r="G17" s="32">
        <v>0</v>
      </c>
      <c r="H17" s="19" t="e">
        <f>+F17/G17</f>
        <v>#DIV/0!</v>
      </c>
      <c r="I17" s="123">
        <f>+F17-G17</f>
        <v>270</v>
      </c>
      <c r="J17" s="19">
        <f>+B17/F17</f>
        <v>0.99629629629629635</v>
      </c>
      <c r="K17" s="19" t="e">
        <f>+C17/G17</f>
        <v>#DIV/0!</v>
      </c>
      <c r="L17" s="22" t="e">
        <f>+J17-K17</f>
        <v>#DIV/0!</v>
      </c>
    </row>
    <row r="18" spans="1:12" x14ac:dyDescent="0.4">
      <c r="A18" s="113" t="s">
        <v>63</v>
      </c>
      <c r="B18" s="30">
        <f>SUM(B19:B31)</f>
        <v>33437</v>
      </c>
      <c r="C18" s="30">
        <f>SUM(C19:C31)</f>
        <v>29704</v>
      </c>
      <c r="D18" s="21">
        <f t="shared" si="0"/>
        <v>1.1256733099919203</v>
      </c>
      <c r="E18" s="124">
        <f t="shared" si="1"/>
        <v>3733</v>
      </c>
      <c r="F18" s="30">
        <f>SUM(F19:F31)</f>
        <v>50339</v>
      </c>
      <c r="G18" s="30">
        <f>SUM(G19:G31)</f>
        <v>40006</v>
      </c>
      <c r="H18" s="21">
        <f t="shared" si="2"/>
        <v>1.2582862570614408</v>
      </c>
      <c r="I18" s="124">
        <f t="shared" si="3"/>
        <v>10333</v>
      </c>
      <c r="J18" s="21">
        <f t="shared" si="4"/>
        <v>0.66423647668805497</v>
      </c>
      <c r="K18" s="21">
        <f t="shared" si="4"/>
        <v>0.74248862670599414</v>
      </c>
      <c r="L18" s="20">
        <f t="shared" si="5"/>
        <v>-7.825215001793917E-2</v>
      </c>
    </row>
    <row r="19" spans="1:12" x14ac:dyDescent="0.4">
      <c r="A19" s="120" t="s">
        <v>169</v>
      </c>
      <c r="B19" s="34">
        <v>1561</v>
      </c>
      <c r="C19" s="34">
        <v>1403</v>
      </c>
      <c r="D19" s="18">
        <f t="shared" si="0"/>
        <v>1.1126158232359231</v>
      </c>
      <c r="E19" s="121">
        <f t="shared" si="1"/>
        <v>158</v>
      </c>
      <c r="F19" s="34">
        <v>2734</v>
      </c>
      <c r="G19" s="34">
        <v>2058</v>
      </c>
      <c r="H19" s="18">
        <f t="shared" si="2"/>
        <v>1.3284742468415938</v>
      </c>
      <c r="I19" s="121">
        <f t="shared" si="3"/>
        <v>676</v>
      </c>
      <c r="J19" s="18">
        <f t="shared" si="4"/>
        <v>0.57095830285296267</v>
      </c>
      <c r="K19" s="18">
        <f t="shared" si="4"/>
        <v>0.68172983479105931</v>
      </c>
      <c r="L19" s="17">
        <f t="shared" si="5"/>
        <v>-0.11077153193809663</v>
      </c>
    </row>
    <row r="20" spans="1:12" x14ac:dyDescent="0.4">
      <c r="A20" s="122" t="s">
        <v>168</v>
      </c>
      <c r="B20" s="32">
        <v>2814</v>
      </c>
      <c r="C20" s="32">
        <v>3006</v>
      </c>
      <c r="D20" s="19">
        <f t="shared" si="0"/>
        <v>0.93612774451097802</v>
      </c>
      <c r="E20" s="123">
        <f t="shared" si="1"/>
        <v>-192</v>
      </c>
      <c r="F20" s="32">
        <v>4500</v>
      </c>
      <c r="G20" s="32">
        <v>3986</v>
      </c>
      <c r="H20" s="19">
        <f t="shared" si="2"/>
        <v>1.1289513296537883</v>
      </c>
      <c r="I20" s="123">
        <f t="shared" si="3"/>
        <v>514</v>
      </c>
      <c r="J20" s="19">
        <f t="shared" si="4"/>
        <v>0.6253333333333333</v>
      </c>
      <c r="K20" s="19">
        <f t="shared" si="4"/>
        <v>0.75413948820873056</v>
      </c>
      <c r="L20" s="22">
        <f t="shared" si="5"/>
        <v>-0.12880615487539726</v>
      </c>
    </row>
    <row r="21" spans="1:12" x14ac:dyDescent="0.4">
      <c r="A21" s="122" t="s">
        <v>167</v>
      </c>
      <c r="B21" s="32">
        <v>4245</v>
      </c>
      <c r="C21" s="32">
        <v>4117</v>
      </c>
      <c r="D21" s="19">
        <f t="shared" si="0"/>
        <v>1.0310905999514208</v>
      </c>
      <c r="E21" s="123">
        <f t="shared" si="1"/>
        <v>128</v>
      </c>
      <c r="F21" s="32">
        <v>4500</v>
      </c>
      <c r="G21" s="32">
        <v>4350</v>
      </c>
      <c r="H21" s="19">
        <f t="shared" si="2"/>
        <v>1.0344827586206897</v>
      </c>
      <c r="I21" s="123">
        <f t="shared" si="3"/>
        <v>150</v>
      </c>
      <c r="J21" s="19">
        <f t="shared" si="4"/>
        <v>0.94333333333333336</v>
      </c>
      <c r="K21" s="19">
        <f t="shared" si="4"/>
        <v>0.94643678160919542</v>
      </c>
      <c r="L21" s="22">
        <f t="shared" si="5"/>
        <v>-3.1034482758620641E-3</v>
      </c>
    </row>
    <row r="22" spans="1:12" x14ac:dyDescent="0.4">
      <c r="A22" s="122" t="s">
        <v>166</v>
      </c>
      <c r="B22" s="32">
        <v>2900</v>
      </c>
      <c r="C22" s="32">
        <v>4025</v>
      </c>
      <c r="D22" s="19">
        <f t="shared" si="0"/>
        <v>0.72049689440993792</v>
      </c>
      <c r="E22" s="123">
        <f t="shared" si="1"/>
        <v>-1125</v>
      </c>
      <c r="F22" s="32">
        <v>6600</v>
      </c>
      <c r="G22" s="32">
        <v>6750</v>
      </c>
      <c r="H22" s="19">
        <f t="shared" si="2"/>
        <v>0.97777777777777775</v>
      </c>
      <c r="I22" s="123">
        <f t="shared" si="3"/>
        <v>-150</v>
      </c>
      <c r="J22" s="19">
        <f t="shared" si="4"/>
        <v>0.43939393939393939</v>
      </c>
      <c r="K22" s="19">
        <f t="shared" si="4"/>
        <v>0.59629629629629632</v>
      </c>
      <c r="L22" s="22">
        <f t="shared" si="5"/>
        <v>-0.15690235690235693</v>
      </c>
    </row>
    <row r="23" spans="1:12" x14ac:dyDescent="0.4">
      <c r="A23" s="122" t="s">
        <v>165</v>
      </c>
      <c r="B23" s="32">
        <v>0</v>
      </c>
      <c r="C23" s="32">
        <v>2625</v>
      </c>
      <c r="D23" s="19">
        <f t="shared" si="0"/>
        <v>0</v>
      </c>
      <c r="E23" s="123">
        <f t="shared" si="1"/>
        <v>-2625</v>
      </c>
      <c r="F23" s="32">
        <v>0</v>
      </c>
      <c r="G23" s="32">
        <v>4256</v>
      </c>
      <c r="H23" s="19">
        <f t="shared" si="2"/>
        <v>0</v>
      </c>
      <c r="I23" s="123">
        <f t="shared" si="3"/>
        <v>-4256</v>
      </c>
      <c r="J23" s="19" t="e">
        <f t="shared" si="4"/>
        <v>#DIV/0!</v>
      </c>
      <c r="K23" s="19">
        <f t="shared" si="4"/>
        <v>0.61677631578947367</v>
      </c>
      <c r="L23" s="22" t="e">
        <f t="shared" si="5"/>
        <v>#DIV/0!</v>
      </c>
    </row>
    <row r="24" spans="1:12" x14ac:dyDescent="0.4">
      <c r="A24" s="122" t="s">
        <v>164</v>
      </c>
      <c r="B24" s="33">
        <v>3746</v>
      </c>
      <c r="C24" s="33">
        <v>3248</v>
      </c>
      <c r="D24" s="16">
        <f t="shared" si="0"/>
        <v>1.1533251231527093</v>
      </c>
      <c r="E24" s="125">
        <f t="shared" si="1"/>
        <v>498</v>
      </c>
      <c r="F24" s="33">
        <v>4500</v>
      </c>
      <c r="G24" s="33">
        <v>4050</v>
      </c>
      <c r="H24" s="16">
        <f t="shared" si="2"/>
        <v>1.1111111111111112</v>
      </c>
      <c r="I24" s="125">
        <f t="shared" si="3"/>
        <v>450</v>
      </c>
      <c r="J24" s="16">
        <f t="shared" si="4"/>
        <v>0.83244444444444443</v>
      </c>
      <c r="K24" s="16">
        <f t="shared" si="4"/>
        <v>0.8019753086419753</v>
      </c>
      <c r="L24" s="15">
        <f t="shared" si="5"/>
        <v>3.0469135802469127E-2</v>
      </c>
    </row>
    <row r="25" spans="1:12" x14ac:dyDescent="0.4">
      <c r="A25" s="126" t="s">
        <v>163</v>
      </c>
      <c r="B25" s="32">
        <v>3113</v>
      </c>
      <c r="C25" s="32">
        <v>3216</v>
      </c>
      <c r="D25" s="19">
        <f t="shared" si="0"/>
        <v>0.96797263681592038</v>
      </c>
      <c r="E25" s="123">
        <f t="shared" si="1"/>
        <v>-103</v>
      </c>
      <c r="F25" s="32">
        <v>4500</v>
      </c>
      <c r="G25" s="32">
        <v>4200</v>
      </c>
      <c r="H25" s="19">
        <f t="shared" si="2"/>
        <v>1.0714285714285714</v>
      </c>
      <c r="I25" s="123">
        <f t="shared" si="3"/>
        <v>300</v>
      </c>
      <c r="J25" s="19">
        <f t="shared" si="4"/>
        <v>0.69177777777777782</v>
      </c>
      <c r="K25" s="19">
        <f t="shared" si="4"/>
        <v>0.76571428571428568</v>
      </c>
      <c r="L25" s="22">
        <f t="shared" si="5"/>
        <v>-7.3936507936507856E-2</v>
      </c>
    </row>
    <row r="26" spans="1:12" x14ac:dyDescent="0.4">
      <c r="A26" s="122" t="s">
        <v>162</v>
      </c>
      <c r="B26" s="32">
        <v>2855</v>
      </c>
      <c r="C26" s="32">
        <v>3073</v>
      </c>
      <c r="D26" s="19">
        <f t="shared" si="0"/>
        <v>0.92905955092743253</v>
      </c>
      <c r="E26" s="123">
        <f t="shared" si="1"/>
        <v>-218</v>
      </c>
      <c r="F26" s="32">
        <v>4050</v>
      </c>
      <c r="G26" s="32">
        <v>4350</v>
      </c>
      <c r="H26" s="19">
        <f t="shared" si="2"/>
        <v>0.93103448275862066</v>
      </c>
      <c r="I26" s="123">
        <f t="shared" si="3"/>
        <v>-300</v>
      </c>
      <c r="J26" s="19">
        <f t="shared" si="4"/>
        <v>0.70493827160493827</v>
      </c>
      <c r="K26" s="19">
        <f t="shared" si="4"/>
        <v>0.70643678160919543</v>
      </c>
      <c r="L26" s="22">
        <f t="shared" si="5"/>
        <v>-1.4985100042571586E-3</v>
      </c>
    </row>
    <row r="27" spans="1:12" x14ac:dyDescent="0.4">
      <c r="A27" s="122" t="s">
        <v>161</v>
      </c>
      <c r="B27" s="32">
        <v>3372</v>
      </c>
      <c r="C27" s="32">
        <v>3865</v>
      </c>
      <c r="D27" s="19">
        <f t="shared" si="0"/>
        <v>0.87244501940491592</v>
      </c>
      <c r="E27" s="123">
        <f t="shared" si="1"/>
        <v>-493</v>
      </c>
      <c r="F27" s="32">
        <v>4251</v>
      </c>
      <c r="G27" s="32">
        <v>4200</v>
      </c>
      <c r="H27" s="19">
        <f t="shared" si="2"/>
        <v>1.0121428571428572</v>
      </c>
      <c r="I27" s="123">
        <f t="shared" si="3"/>
        <v>51</v>
      </c>
      <c r="J27" s="19">
        <f t="shared" si="4"/>
        <v>0.7932251235003529</v>
      </c>
      <c r="K27" s="19">
        <f t="shared" si="4"/>
        <v>0.92023809523809519</v>
      </c>
      <c r="L27" s="22">
        <f t="shared" si="5"/>
        <v>-0.12701297173774229</v>
      </c>
    </row>
    <row r="28" spans="1:12" x14ac:dyDescent="0.4">
      <c r="A28" s="122" t="s">
        <v>160</v>
      </c>
      <c r="B28" s="33">
        <v>1000</v>
      </c>
      <c r="C28" s="33">
        <v>1042</v>
      </c>
      <c r="D28" s="16">
        <f t="shared" si="0"/>
        <v>0.95969289827255277</v>
      </c>
      <c r="E28" s="125">
        <f t="shared" si="1"/>
        <v>-42</v>
      </c>
      <c r="F28" s="33">
        <v>1804</v>
      </c>
      <c r="G28" s="33">
        <v>1656</v>
      </c>
      <c r="H28" s="16">
        <f t="shared" si="2"/>
        <v>1.0893719806763285</v>
      </c>
      <c r="I28" s="125">
        <f t="shared" si="3"/>
        <v>148</v>
      </c>
      <c r="J28" s="16">
        <f t="shared" si="4"/>
        <v>0.55432372505543237</v>
      </c>
      <c r="K28" s="16">
        <f t="shared" si="4"/>
        <v>0.62922705314009664</v>
      </c>
      <c r="L28" s="15">
        <f t="shared" si="5"/>
        <v>-7.4903328084664267E-2</v>
      </c>
    </row>
    <row r="29" spans="1:12" x14ac:dyDescent="0.4">
      <c r="A29" s="126" t="s">
        <v>159</v>
      </c>
      <c r="B29" s="32">
        <v>2376</v>
      </c>
      <c r="C29" s="32">
        <v>84</v>
      </c>
      <c r="D29" s="19">
        <f t="shared" si="0"/>
        <v>28.285714285714285</v>
      </c>
      <c r="E29" s="123">
        <f t="shared" si="1"/>
        <v>2292</v>
      </c>
      <c r="F29" s="32">
        <v>4200</v>
      </c>
      <c r="G29" s="32">
        <v>150</v>
      </c>
      <c r="H29" s="19">
        <f t="shared" si="2"/>
        <v>28</v>
      </c>
      <c r="I29" s="123">
        <f t="shared" si="3"/>
        <v>4050</v>
      </c>
      <c r="J29" s="19">
        <f t="shared" si="4"/>
        <v>0.56571428571428573</v>
      </c>
      <c r="K29" s="19">
        <f t="shared" si="4"/>
        <v>0.56000000000000005</v>
      </c>
      <c r="L29" s="22">
        <f t="shared" si="5"/>
        <v>5.7142857142856718E-3</v>
      </c>
    </row>
    <row r="30" spans="1:12" x14ac:dyDescent="0.4">
      <c r="A30" s="122" t="s">
        <v>158</v>
      </c>
      <c r="B30" s="32">
        <v>2462</v>
      </c>
      <c r="C30" s="32">
        <v>0</v>
      </c>
      <c r="D30" s="19" t="e">
        <f t="shared" si="0"/>
        <v>#DIV/0!</v>
      </c>
      <c r="E30" s="123">
        <f t="shared" si="1"/>
        <v>2462</v>
      </c>
      <c r="F30" s="32">
        <v>4350</v>
      </c>
      <c r="G30" s="32">
        <v>0</v>
      </c>
      <c r="H30" s="19" t="e">
        <f t="shared" si="2"/>
        <v>#DIV/0!</v>
      </c>
      <c r="I30" s="123">
        <f t="shared" si="3"/>
        <v>4350</v>
      </c>
      <c r="J30" s="19">
        <f t="shared" si="4"/>
        <v>0.56597701149425284</v>
      </c>
      <c r="K30" s="19" t="e">
        <f t="shared" si="4"/>
        <v>#DIV/0!</v>
      </c>
      <c r="L30" s="22" t="e">
        <f t="shared" si="5"/>
        <v>#DIV/0!</v>
      </c>
    </row>
    <row r="31" spans="1:12" x14ac:dyDescent="0.4">
      <c r="A31" s="127" t="s">
        <v>157</v>
      </c>
      <c r="B31" s="31">
        <v>2993</v>
      </c>
      <c r="C31" s="31">
        <v>0</v>
      </c>
      <c r="D31" s="25" t="e">
        <f t="shared" si="0"/>
        <v>#DIV/0!</v>
      </c>
      <c r="E31" s="128">
        <f t="shared" si="1"/>
        <v>2993</v>
      </c>
      <c r="F31" s="31">
        <v>4350</v>
      </c>
      <c r="G31" s="31">
        <v>0</v>
      </c>
      <c r="H31" s="25" t="e">
        <f t="shared" si="2"/>
        <v>#DIV/0!</v>
      </c>
      <c r="I31" s="128">
        <f t="shared" si="3"/>
        <v>4350</v>
      </c>
      <c r="J31" s="25">
        <f t="shared" si="4"/>
        <v>0.68804597701149428</v>
      </c>
      <c r="K31" s="25" t="e">
        <f t="shared" si="4"/>
        <v>#DIV/0!</v>
      </c>
      <c r="L31" s="24" t="e">
        <f t="shared" si="5"/>
        <v>#DIV/0!</v>
      </c>
    </row>
    <row r="32" spans="1:12" s="117" customFormat="1" x14ac:dyDescent="0.4">
      <c r="A32" s="115" t="s">
        <v>73</v>
      </c>
      <c r="B32" s="27">
        <f>+B33+B44</f>
        <v>188911</v>
      </c>
      <c r="C32" s="27">
        <f>+C33+C44</f>
        <v>195163</v>
      </c>
      <c r="D32" s="14">
        <f t="shared" si="0"/>
        <v>0.96796523931277956</v>
      </c>
      <c r="E32" s="116">
        <f t="shared" si="1"/>
        <v>-6252</v>
      </c>
      <c r="F32" s="27">
        <f>+F33+F44</f>
        <v>275863</v>
      </c>
      <c r="G32" s="27">
        <f>+G33+G44</f>
        <v>267590</v>
      </c>
      <c r="H32" s="14">
        <f t="shared" si="2"/>
        <v>1.030916700923054</v>
      </c>
      <c r="I32" s="116">
        <f t="shared" si="3"/>
        <v>8273</v>
      </c>
      <c r="J32" s="14">
        <f t="shared" si="4"/>
        <v>0.68480006379978464</v>
      </c>
      <c r="K32" s="14">
        <f t="shared" si="4"/>
        <v>0.72933592436189698</v>
      </c>
      <c r="L32" s="23">
        <f t="shared" si="5"/>
        <v>-4.4535860562112339E-2</v>
      </c>
    </row>
    <row r="33" spans="1:12" x14ac:dyDescent="0.4">
      <c r="A33" s="129" t="s">
        <v>72</v>
      </c>
      <c r="B33" s="29">
        <f>SUM(B34:B43)</f>
        <v>162351</v>
      </c>
      <c r="C33" s="29">
        <f>SUM(C34:C43)</f>
        <v>167857</v>
      </c>
      <c r="D33" s="18">
        <f t="shared" si="0"/>
        <v>0.96719826995597447</v>
      </c>
      <c r="E33" s="121">
        <f t="shared" si="1"/>
        <v>-5506</v>
      </c>
      <c r="F33" s="29">
        <f>SUM(F34:F43)</f>
        <v>232886</v>
      </c>
      <c r="G33" s="29">
        <f>SUM(G34:G43)</f>
        <v>226124</v>
      </c>
      <c r="H33" s="18">
        <f t="shared" si="2"/>
        <v>1.0299039465072262</v>
      </c>
      <c r="I33" s="121">
        <f t="shared" si="3"/>
        <v>6762</v>
      </c>
      <c r="J33" s="18">
        <f t="shared" si="4"/>
        <v>0.69712649107288549</v>
      </c>
      <c r="K33" s="18">
        <f t="shared" si="4"/>
        <v>0.74232279634183018</v>
      </c>
      <c r="L33" s="17">
        <f t="shared" si="5"/>
        <v>-4.5196305268944692E-2</v>
      </c>
    </row>
    <row r="34" spans="1:12" x14ac:dyDescent="0.4">
      <c r="A34" s="122" t="s">
        <v>57</v>
      </c>
      <c r="B34" s="32">
        <v>78509</v>
      </c>
      <c r="C34" s="32">
        <v>80061</v>
      </c>
      <c r="D34" s="19">
        <f t="shared" si="0"/>
        <v>0.98061478122931267</v>
      </c>
      <c r="E34" s="123">
        <f t="shared" si="1"/>
        <v>-1552</v>
      </c>
      <c r="F34" s="32">
        <v>100828</v>
      </c>
      <c r="G34" s="32">
        <v>98570</v>
      </c>
      <c r="H34" s="19">
        <f t="shared" si="2"/>
        <v>1.0229075783707011</v>
      </c>
      <c r="I34" s="123">
        <f t="shared" si="3"/>
        <v>2258</v>
      </c>
      <c r="J34" s="19">
        <f t="shared" si="4"/>
        <v>0.77864283730709727</v>
      </c>
      <c r="K34" s="19">
        <f t="shared" si="4"/>
        <v>0.81222481485238918</v>
      </c>
      <c r="L34" s="22">
        <f t="shared" si="5"/>
        <v>-3.3581977545291908E-2</v>
      </c>
    </row>
    <row r="35" spans="1:12" x14ac:dyDescent="0.4">
      <c r="A35" s="122" t="s">
        <v>133</v>
      </c>
      <c r="B35" s="32">
        <v>12783</v>
      </c>
      <c r="C35" s="32">
        <v>11413</v>
      </c>
      <c r="D35" s="19">
        <f t="shared" si="0"/>
        <v>1.1200385525278191</v>
      </c>
      <c r="E35" s="123">
        <f t="shared" si="1"/>
        <v>1370</v>
      </c>
      <c r="F35" s="32">
        <v>16072</v>
      </c>
      <c r="G35" s="32">
        <v>15006</v>
      </c>
      <c r="H35" s="19">
        <f t="shared" si="2"/>
        <v>1.0710382513661203</v>
      </c>
      <c r="I35" s="123">
        <f t="shared" si="3"/>
        <v>1066</v>
      </c>
      <c r="J35" s="19">
        <f t="shared" si="4"/>
        <v>0.79535838725734198</v>
      </c>
      <c r="K35" s="19">
        <f t="shared" si="4"/>
        <v>0.76056244168999065</v>
      </c>
      <c r="L35" s="22">
        <f t="shared" si="5"/>
        <v>3.4795945567351327E-2</v>
      </c>
    </row>
    <row r="36" spans="1:12" x14ac:dyDescent="0.4">
      <c r="A36" s="122" t="s">
        <v>132</v>
      </c>
      <c r="B36" s="32">
        <v>18998</v>
      </c>
      <c r="C36" s="32">
        <v>18137</v>
      </c>
      <c r="D36" s="19">
        <f t="shared" si="0"/>
        <v>1.0474720185256658</v>
      </c>
      <c r="E36" s="123">
        <f t="shared" si="1"/>
        <v>861</v>
      </c>
      <c r="F36" s="32">
        <v>25278</v>
      </c>
      <c r="G36" s="32">
        <v>24697</v>
      </c>
      <c r="H36" s="19">
        <f t="shared" si="2"/>
        <v>1.0235251245090498</v>
      </c>
      <c r="I36" s="123">
        <f t="shared" si="3"/>
        <v>581</v>
      </c>
      <c r="J36" s="19">
        <f t="shared" si="4"/>
        <v>0.75156262362528681</v>
      </c>
      <c r="K36" s="19">
        <f t="shared" si="4"/>
        <v>0.73438069401141837</v>
      </c>
      <c r="L36" s="22">
        <f t="shared" si="5"/>
        <v>1.7181929613868441E-2</v>
      </c>
    </row>
    <row r="37" spans="1:12" x14ac:dyDescent="0.4">
      <c r="A37" s="122" t="s">
        <v>55</v>
      </c>
      <c r="B37" s="32">
        <v>25863</v>
      </c>
      <c r="C37" s="32">
        <v>27055</v>
      </c>
      <c r="D37" s="19">
        <f t="shared" si="0"/>
        <v>0.95594160044354093</v>
      </c>
      <c r="E37" s="123">
        <f t="shared" si="1"/>
        <v>-1192</v>
      </c>
      <c r="F37" s="32">
        <v>42336</v>
      </c>
      <c r="G37" s="32">
        <v>40608</v>
      </c>
      <c r="H37" s="19">
        <f t="shared" si="2"/>
        <v>1.0425531914893618</v>
      </c>
      <c r="I37" s="123">
        <f t="shared" si="3"/>
        <v>1728</v>
      </c>
      <c r="J37" s="19">
        <f t="shared" si="4"/>
        <v>0.61089852607709749</v>
      </c>
      <c r="K37" s="19">
        <f t="shared" si="4"/>
        <v>0.66624802994483845</v>
      </c>
      <c r="L37" s="22">
        <f t="shared" si="5"/>
        <v>-5.5349503867740957E-2</v>
      </c>
    </row>
    <row r="38" spans="1:12" x14ac:dyDescent="0.4">
      <c r="A38" s="122" t="s">
        <v>92</v>
      </c>
      <c r="B38" s="32">
        <v>0</v>
      </c>
      <c r="C38" s="32">
        <v>0</v>
      </c>
      <c r="D38" s="19" t="e">
        <f t="shared" si="0"/>
        <v>#DIV/0!</v>
      </c>
      <c r="E38" s="123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123">
        <f t="shared" si="3"/>
        <v>0</v>
      </c>
      <c r="J38" s="19" t="e">
        <f t="shared" si="4"/>
        <v>#DIV/0!</v>
      </c>
      <c r="K38" s="19" t="e">
        <f t="shared" si="4"/>
        <v>#DIV/0!</v>
      </c>
      <c r="L38" s="22" t="e">
        <f t="shared" si="5"/>
        <v>#DIV/0!</v>
      </c>
    </row>
    <row r="39" spans="1:12" x14ac:dyDescent="0.4">
      <c r="A39" s="122" t="s">
        <v>56</v>
      </c>
      <c r="B39" s="32">
        <v>12218</v>
      </c>
      <c r="C39" s="32">
        <v>13406</v>
      </c>
      <c r="D39" s="19">
        <f t="shared" si="0"/>
        <v>0.91138296285245413</v>
      </c>
      <c r="E39" s="123">
        <f t="shared" si="1"/>
        <v>-1188</v>
      </c>
      <c r="F39" s="32">
        <v>20358</v>
      </c>
      <c r="G39" s="32">
        <v>20122</v>
      </c>
      <c r="H39" s="19">
        <f t="shared" si="2"/>
        <v>1.0117284564158633</v>
      </c>
      <c r="I39" s="123">
        <f t="shared" si="3"/>
        <v>236</v>
      </c>
      <c r="J39" s="19">
        <f t="shared" ref="J39:K62" si="6">+B39/F39</f>
        <v>0.60015718636408288</v>
      </c>
      <c r="K39" s="19">
        <f t="shared" si="6"/>
        <v>0.66623596064009538</v>
      </c>
      <c r="L39" s="22">
        <f t="shared" si="5"/>
        <v>-6.6078774276012497E-2</v>
      </c>
    </row>
    <row r="40" spans="1:12" x14ac:dyDescent="0.4">
      <c r="A40" s="122" t="s">
        <v>54</v>
      </c>
      <c r="B40" s="32">
        <v>4388</v>
      </c>
      <c r="C40" s="32">
        <v>5084</v>
      </c>
      <c r="D40" s="19">
        <f t="shared" si="0"/>
        <v>0.86309992132179392</v>
      </c>
      <c r="E40" s="123">
        <f t="shared" si="1"/>
        <v>-696</v>
      </c>
      <c r="F40" s="32">
        <v>8640</v>
      </c>
      <c r="G40" s="32">
        <v>8064</v>
      </c>
      <c r="H40" s="19">
        <f t="shared" si="2"/>
        <v>1.0714285714285714</v>
      </c>
      <c r="I40" s="123">
        <f t="shared" si="3"/>
        <v>576</v>
      </c>
      <c r="J40" s="19">
        <f t="shared" si="6"/>
        <v>0.50787037037037042</v>
      </c>
      <c r="K40" s="19">
        <f t="shared" si="6"/>
        <v>0.63045634920634919</v>
      </c>
      <c r="L40" s="22">
        <f t="shared" si="5"/>
        <v>-0.12258597883597877</v>
      </c>
    </row>
    <row r="41" spans="1:12" x14ac:dyDescent="0.4">
      <c r="A41" s="122" t="s">
        <v>91</v>
      </c>
      <c r="B41" s="32">
        <v>0</v>
      </c>
      <c r="C41" s="32">
        <v>0</v>
      </c>
      <c r="D41" s="19" t="e">
        <f t="shared" si="0"/>
        <v>#DIV/0!</v>
      </c>
      <c r="E41" s="123">
        <f t="shared" si="1"/>
        <v>0</v>
      </c>
      <c r="F41" s="32">
        <v>0</v>
      </c>
      <c r="G41" s="32">
        <v>0</v>
      </c>
      <c r="H41" s="19" t="e">
        <f t="shared" si="2"/>
        <v>#DIV/0!</v>
      </c>
      <c r="I41" s="123">
        <f t="shared" si="3"/>
        <v>0</v>
      </c>
      <c r="J41" s="19" t="e">
        <f t="shared" si="6"/>
        <v>#DIV/0!</v>
      </c>
      <c r="K41" s="19" t="e">
        <f t="shared" si="6"/>
        <v>#DIV/0!</v>
      </c>
      <c r="L41" s="22" t="e">
        <f t="shared" si="5"/>
        <v>#DIV/0!</v>
      </c>
    </row>
    <row r="42" spans="1:12" x14ac:dyDescent="0.4">
      <c r="A42" s="122" t="s">
        <v>53</v>
      </c>
      <c r="B42" s="32">
        <v>6072</v>
      </c>
      <c r="C42" s="32">
        <v>7849</v>
      </c>
      <c r="D42" s="19">
        <f t="shared" si="0"/>
        <v>0.77360173270480315</v>
      </c>
      <c r="E42" s="123">
        <f t="shared" si="1"/>
        <v>-1777</v>
      </c>
      <c r="F42" s="32">
        <v>10788</v>
      </c>
      <c r="G42" s="32">
        <v>10993</v>
      </c>
      <c r="H42" s="19">
        <f t="shared" si="2"/>
        <v>0.98135176930774126</v>
      </c>
      <c r="I42" s="123">
        <f t="shared" si="3"/>
        <v>-205</v>
      </c>
      <c r="J42" s="19">
        <f t="shared" si="6"/>
        <v>0.56284760845383763</v>
      </c>
      <c r="K42" s="19">
        <f t="shared" si="6"/>
        <v>0.71399981806604207</v>
      </c>
      <c r="L42" s="22">
        <f t="shared" si="5"/>
        <v>-0.15115220961220444</v>
      </c>
    </row>
    <row r="43" spans="1:12" x14ac:dyDescent="0.4">
      <c r="A43" s="126" t="s">
        <v>52</v>
      </c>
      <c r="B43" s="33">
        <v>3520</v>
      </c>
      <c r="C43" s="33">
        <v>4852</v>
      </c>
      <c r="D43" s="16">
        <f t="shared" si="0"/>
        <v>0.72547403132728772</v>
      </c>
      <c r="E43" s="125">
        <f t="shared" si="1"/>
        <v>-1332</v>
      </c>
      <c r="F43" s="33">
        <v>8586</v>
      </c>
      <c r="G43" s="33">
        <v>8064</v>
      </c>
      <c r="H43" s="16">
        <f t="shared" si="2"/>
        <v>1.0647321428571428</v>
      </c>
      <c r="I43" s="125">
        <f t="shared" si="3"/>
        <v>522</v>
      </c>
      <c r="J43" s="16">
        <f t="shared" si="6"/>
        <v>0.40996971814581878</v>
      </c>
      <c r="K43" s="16">
        <f t="shared" si="6"/>
        <v>0.60168650793650791</v>
      </c>
      <c r="L43" s="15">
        <f t="shared" si="5"/>
        <v>-0.19171678979068912</v>
      </c>
    </row>
    <row r="44" spans="1:12" x14ac:dyDescent="0.4">
      <c r="A44" s="113" t="s">
        <v>71</v>
      </c>
      <c r="B44" s="30">
        <f>SUM(B45:B54)</f>
        <v>26560</v>
      </c>
      <c r="C44" s="30">
        <f>SUM(C45:C54)</f>
        <v>27306</v>
      </c>
      <c r="D44" s="21">
        <f t="shared" si="0"/>
        <v>0.972679997070241</v>
      </c>
      <c r="E44" s="124">
        <f t="shared" si="1"/>
        <v>-746</v>
      </c>
      <c r="F44" s="30">
        <f>SUM(F45:F54)</f>
        <v>42977</v>
      </c>
      <c r="G44" s="30">
        <f>SUM(G45:G54)</f>
        <v>41466</v>
      </c>
      <c r="H44" s="21">
        <f t="shared" si="2"/>
        <v>1.036439492596344</v>
      </c>
      <c r="I44" s="124">
        <f t="shared" si="3"/>
        <v>1511</v>
      </c>
      <c r="J44" s="21">
        <f t="shared" si="6"/>
        <v>0.61800497940759014</v>
      </c>
      <c r="K44" s="21">
        <f t="shared" si="6"/>
        <v>0.65851541021559834</v>
      </c>
      <c r="L44" s="20">
        <f t="shared" si="5"/>
        <v>-4.0510430808008202E-2</v>
      </c>
    </row>
    <row r="45" spans="1:12" x14ac:dyDescent="0.4">
      <c r="A45" s="120" t="s">
        <v>55</v>
      </c>
      <c r="B45" s="34">
        <v>2833</v>
      </c>
      <c r="C45" s="34">
        <v>2648</v>
      </c>
      <c r="D45" s="18">
        <f t="shared" si="0"/>
        <v>1.0698640483383686</v>
      </c>
      <c r="E45" s="121">
        <f t="shared" si="1"/>
        <v>185</v>
      </c>
      <c r="F45" s="34">
        <v>3836</v>
      </c>
      <c r="G45" s="34">
        <v>3654</v>
      </c>
      <c r="H45" s="18">
        <f t="shared" si="2"/>
        <v>1.0498084291187739</v>
      </c>
      <c r="I45" s="121">
        <f t="shared" si="3"/>
        <v>182</v>
      </c>
      <c r="J45" s="18">
        <f t="shared" si="6"/>
        <v>0.73852971845672577</v>
      </c>
      <c r="K45" s="18">
        <f t="shared" si="6"/>
        <v>0.72468527640941438</v>
      </c>
      <c r="L45" s="17">
        <f t="shared" si="5"/>
        <v>1.3844442047311389E-2</v>
      </c>
    </row>
    <row r="46" spans="1:12" x14ac:dyDescent="0.4">
      <c r="A46" s="122" t="s">
        <v>67</v>
      </c>
      <c r="B46" s="32">
        <v>1713</v>
      </c>
      <c r="C46" s="32">
        <v>1950</v>
      </c>
      <c r="D46" s="19">
        <f t="shared" si="0"/>
        <v>0.87846153846153852</v>
      </c>
      <c r="E46" s="123">
        <f t="shared" si="1"/>
        <v>-237</v>
      </c>
      <c r="F46" s="32">
        <v>3636</v>
      </c>
      <c r="G46" s="32">
        <v>3528</v>
      </c>
      <c r="H46" s="19">
        <f t="shared" si="2"/>
        <v>1.0306122448979591</v>
      </c>
      <c r="I46" s="123">
        <f t="shared" si="3"/>
        <v>108</v>
      </c>
      <c r="J46" s="19">
        <f t="shared" si="6"/>
        <v>0.47112211221122113</v>
      </c>
      <c r="K46" s="19">
        <f t="shared" si="6"/>
        <v>0.55272108843537415</v>
      </c>
      <c r="L46" s="22">
        <f t="shared" si="5"/>
        <v>-8.1598976224153019E-2</v>
      </c>
    </row>
    <row r="47" spans="1:12" x14ac:dyDescent="0.4">
      <c r="A47" s="122" t="s">
        <v>65</v>
      </c>
      <c r="B47" s="32">
        <v>2151</v>
      </c>
      <c r="C47" s="32">
        <v>2491</v>
      </c>
      <c r="D47" s="19">
        <f t="shared" si="0"/>
        <v>0.86350863107185871</v>
      </c>
      <c r="E47" s="123">
        <f t="shared" si="1"/>
        <v>-340</v>
      </c>
      <c r="F47" s="32">
        <v>3771</v>
      </c>
      <c r="G47" s="32">
        <v>3654</v>
      </c>
      <c r="H47" s="19">
        <f t="shared" si="2"/>
        <v>1.0320197044334976</v>
      </c>
      <c r="I47" s="123">
        <f t="shared" si="3"/>
        <v>117</v>
      </c>
      <c r="J47" s="19">
        <f t="shared" si="6"/>
        <v>0.57040572792362765</v>
      </c>
      <c r="K47" s="19">
        <f t="shared" si="6"/>
        <v>0.68171866447728513</v>
      </c>
      <c r="L47" s="22">
        <f t="shared" si="5"/>
        <v>-0.11131293655365748</v>
      </c>
    </row>
    <row r="48" spans="1:12" x14ac:dyDescent="0.4">
      <c r="A48" s="122" t="s">
        <v>49</v>
      </c>
      <c r="B48" s="32">
        <v>7372</v>
      </c>
      <c r="C48" s="32">
        <v>7204</v>
      </c>
      <c r="D48" s="19">
        <f t="shared" si="0"/>
        <v>1.0233203775680177</v>
      </c>
      <c r="E48" s="123">
        <f t="shared" si="1"/>
        <v>168</v>
      </c>
      <c r="F48" s="32">
        <v>11375</v>
      </c>
      <c r="G48" s="32">
        <v>10584</v>
      </c>
      <c r="H48" s="19">
        <f t="shared" si="2"/>
        <v>1.0747354497354498</v>
      </c>
      <c r="I48" s="123">
        <f t="shared" si="3"/>
        <v>791</v>
      </c>
      <c r="J48" s="19">
        <f t="shared" si="6"/>
        <v>0.64808791208791205</v>
      </c>
      <c r="K48" s="19">
        <f t="shared" si="6"/>
        <v>0.6806500377928949</v>
      </c>
      <c r="L48" s="22">
        <f t="shared" si="5"/>
        <v>-3.2562125704982847E-2</v>
      </c>
    </row>
    <row r="49" spans="1:12" x14ac:dyDescent="0.4">
      <c r="A49" s="122" t="s">
        <v>51</v>
      </c>
      <c r="B49" s="32">
        <v>1763</v>
      </c>
      <c r="C49" s="32">
        <v>2237</v>
      </c>
      <c r="D49" s="19">
        <f t="shared" si="0"/>
        <v>0.78810907465355384</v>
      </c>
      <c r="E49" s="123">
        <f t="shared" si="1"/>
        <v>-474</v>
      </c>
      <c r="F49" s="32">
        <v>3990</v>
      </c>
      <c r="G49" s="32">
        <v>3654</v>
      </c>
      <c r="H49" s="19">
        <f t="shared" si="2"/>
        <v>1.0919540229885059</v>
      </c>
      <c r="I49" s="123">
        <f t="shared" si="3"/>
        <v>336</v>
      </c>
      <c r="J49" s="19">
        <f t="shared" si="6"/>
        <v>0.44185463659147872</v>
      </c>
      <c r="K49" s="19">
        <f t="shared" si="6"/>
        <v>0.61220580186097429</v>
      </c>
      <c r="L49" s="22">
        <f t="shared" si="5"/>
        <v>-0.17035116526949556</v>
      </c>
    </row>
    <row r="50" spans="1:12" x14ac:dyDescent="0.4">
      <c r="A50" s="122" t="s">
        <v>50</v>
      </c>
      <c r="B50" s="32">
        <v>2194</v>
      </c>
      <c r="C50" s="32">
        <v>2686</v>
      </c>
      <c r="D50" s="19">
        <f t="shared" si="0"/>
        <v>0.81682799702159348</v>
      </c>
      <c r="E50" s="123">
        <f t="shared" si="1"/>
        <v>-492</v>
      </c>
      <c r="F50" s="32">
        <v>3787</v>
      </c>
      <c r="G50" s="32">
        <v>4814</v>
      </c>
      <c r="H50" s="19">
        <f t="shared" si="2"/>
        <v>0.78666389696717909</v>
      </c>
      <c r="I50" s="123">
        <f t="shared" si="3"/>
        <v>-1027</v>
      </c>
      <c r="J50" s="19">
        <f t="shared" si="6"/>
        <v>0.5793504092949564</v>
      </c>
      <c r="K50" s="19">
        <f t="shared" si="6"/>
        <v>0.5579559617781471</v>
      </c>
      <c r="L50" s="22">
        <f t="shared" si="5"/>
        <v>2.1394447516809301E-2</v>
      </c>
    </row>
    <row r="51" spans="1:12" x14ac:dyDescent="0.4">
      <c r="A51" s="122" t="s">
        <v>90</v>
      </c>
      <c r="B51" s="32">
        <v>3739</v>
      </c>
      <c r="C51" s="32">
        <v>3424</v>
      </c>
      <c r="D51" s="19">
        <f t="shared" si="0"/>
        <v>1.0919976635514019</v>
      </c>
      <c r="E51" s="123">
        <f t="shared" si="1"/>
        <v>315</v>
      </c>
      <c r="F51" s="32">
        <v>4980</v>
      </c>
      <c r="G51" s="32">
        <v>4648</v>
      </c>
      <c r="H51" s="19">
        <f t="shared" si="2"/>
        <v>1.0714285714285714</v>
      </c>
      <c r="I51" s="123">
        <f t="shared" si="3"/>
        <v>332</v>
      </c>
      <c r="J51" s="19">
        <f t="shared" si="6"/>
        <v>0.75080321285140561</v>
      </c>
      <c r="K51" s="19">
        <f t="shared" si="6"/>
        <v>0.73666092943201378</v>
      </c>
      <c r="L51" s="22">
        <f t="shared" si="5"/>
        <v>1.4142283419391832E-2</v>
      </c>
    </row>
    <row r="52" spans="1:12" x14ac:dyDescent="0.4">
      <c r="A52" s="122" t="s">
        <v>69</v>
      </c>
      <c r="B52" s="32">
        <v>2163</v>
      </c>
      <c r="C52" s="32">
        <v>1852</v>
      </c>
      <c r="D52" s="19">
        <f t="shared" si="0"/>
        <v>1.16792656587473</v>
      </c>
      <c r="E52" s="123">
        <f t="shared" si="1"/>
        <v>311</v>
      </c>
      <c r="F52" s="32">
        <v>3780</v>
      </c>
      <c r="G52" s="32">
        <v>3402</v>
      </c>
      <c r="H52" s="19">
        <f t="shared" si="2"/>
        <v>1.1111111111111112</v>
      </c>
      <c r="I52" s="123">
        <f t="shared" si="3"/>
        <v>378</v>
      </c>
      <c r="J52" s="19">
        <f t="shared" si="6"/>
        <v>0.57222222222222219</v>
      </c>
      <c r="K52" s="19">
        <f t="shared" si="6"/>
        <v>0.54438565549676665</v>
      </c>
      <c r="L52" s="22">
        <f t="shared" si="5"/>
        <v>2.7836566725455536E-2</v>
      </c>
    </row>
    <row r="53" spans="1:12" x14ac:dyDescent="0.4">
      <c r="A53" s="122" t="s">
        <v>89</v>
      </c>
      <c r="B53" s="32">
        <v>2632</v>
      </c>
      <c r="C53" s="32">
        <v>2814</v>
      </c>
      <c r="D53" s="19">
        <f t="shared" si="0"/>
        <v>0.93532338308457708</v>
      </c>
      <c r="E53" s="123">
        <f t="shared" si="1"/>
        <v>-182</v>
      </c>
      <c r="F53" s="32">
        <v>3822</v>
      </c>
      <c r="G53" s="32">
        <v>3528</v>
      </c>
      <c r="H53" s="19">
        <f t="shared" si="2"/>
        <v>1.0833333333333333</v>
      </c>
      <c r="I53" s="123">
        <f t="shared" si="3"/>
        <v>294</v>
      </c>
      <c r="J53" s="19">
        <f t="shared" si="6"/>
        <v>0.68864468864468864</v>
      </c>
      <c r="K53" s="19">
        <f t="shared" si="6"/>
        <v>0.79761904761904767</v>
      </c>
      <c r="L53" s="22">
        <f t="shared" si="5"/>
        <v>-0.10897435897435903</v>
      </c>
    </row>
    <row r="54" spans="1:12" x14ac:dyDescent="0.4">
      <c r="A54" s="122" t="s">
        <v>88</v>
      </c>
      <c r="B54" s="32">
        <v>0</v>
      </c>
      <c r="C54" s="32">
        <v>0</v>
      </c>
      <c r="D54" s="19" t="e">
        <f t="shared" si="0"/>
        <v>#DIV/0!</v>
      </c>
      <c r="E54" s="123">
        <f t="shared" si="1"/>
        <v>0</v>
      </c>
      <c r="F54" s="32">
        <v>0</v>
      </c>
      <c r="G54" s="32">
        <v>0</v>
      </c>
      <c r="H54" s="19" t="e">
        <f t="shared" si="2"/>
        <v>#DIV/0!</v>
      </c>
      <c r="I54" s="123">
        <f t="shared" si="3"/>
        <v>0</v>
      </c>
      <c r="J54" s="19" t="e">
        <f t="shared" si="6"/>
        <v>#DIV/0!</v>
      </c>
      <c r="K54" s="19" t="e">
        <f t="shared" si="6"/>
        <v>#DIV/0!</v>
      </c>
      <c r="L54" s="22" t="e">
        <f t="shared" si="5"/>
        <v>#DIV/0!</v>
      </c>
    </row>
    <row r="55" spans="1:12" s="117" customFormat="1" x14ac:dyDescent="0.4">
      <c r="A55" s="115" t="s">
        <v>70</v>
      </c>
      <c r="B55" s="27">
        <f>SUM(B56:B62)</f>
        <v>41713</v>
      </c>
      <c r="C55" s="27">
        <f>SUM(C56:C62)</f>
        <v>36198</v>
      </c>
      <c r="D55" s="14">
        <f t="shared" si="0"/>
        <v>1.1523564837836344</v>
      </c>
      <c r="E55" s="116">
        <f t="shared" si="1"/>
        <v>5515</v>
      </c>
      <c r="F55" s="27">
        <f>SUM(F56:F62)</f>
        <v>54290</v>
      </c>
      <c r="G55" s="27">
        <f>SUM(G56:G62)</f>
        <v>46746</v>
      </c>
      <c r="H55" s="14">
        <f t="shared" si="2"/>
        <v>1.1613827921105548</v>
      </c>
      <c r="I55" s="116">
        <f t="shared" si="3"/>
        <v>7544</v>
      </c>
      <c r="J55" s="14">
        <f t="shared" si="6"/>
        <v>0.76833671025971639</v>
      </c>
      <c r="K55" s="14">
        <f t="shared" si="6"/>
        <v>0.77435502502887943</v>
      </c>
      <c r="L55" s="23">
        <f t="shared" si="5"/>
        <v>-6.0183147691630356E-3</v>
      </c>
    </row>
    <row r="56" spans="1:12" x14ac:dyDescent="0.4">
      <c r="A56" s="120" t="s">
        <v>57</v>
      </c>
      <c r="B56" s="34">
        <v>25511</v>
      </c>
      <c r="C56" s="34">
        <v>20423</v>
      </c>
      <c r="D56" s="18">
        <f t="shared" si="0"/>
        <v>1.2491308818488958</v>
      </c>
      <c r="E56" s="121">
        <f t="shared" si="1"/>
        <v>5088</v>
      </c>
      <c r="F56" s="34">
        <v>30919</v>
      </c>
      <c r="G56" s="34">
        <v>23676</v>
      </c>
      <c r="H56" s="18">
        <f>+F56/G56</f>
        <v>1.305921608379794</v>
      </c>
      <c r="I56" s="121">
        <f>+F56-G56</f>
        <v>7243</v>
      </c>
      <c r="J56" s="18">
        <f>+B56/F56</f>
        <v>0.82509136776739223</v>
      </c>
      <c r="K56" s="18">
        <f t="shared" si="6"/>
        <v>0.86260348031762124</v>
      </c>
      <c r="L56" s="17">
        <f t="shared" si="5"/>
        <v>-3.7512112550229015E-2</v>
      </c>
    </row>
    <row r="57" spans="1:12" x14ac:dyDescent="0.4">
      <c r="A57" s="122" t="s">
        <v>58</v>
      </c>
      <c r="B57" s="32">
        <v>6499</v>
      </c>
      <c r="C57" s="32">
        <v>6320</v>
      </c>
      <c r="D57" s="19">
        <f t="shared" si="0"/>
        <v>1.0283227848101266</v>
      </c>
      <c r="E57" s="123">
        <f t="shared" si="1"/>
        <v>179</v>
      </c>
      <c r="F57" s="32">
        <v>8940</v>
      </c>
      <c r="G57" s="32">
        <v>8968</v>
      </c>
      <c r="H57" s="19">
        <f>+F57/G57</f>
        <v>0.99687778768956292</v>
      </c>
      <c r="I57" s="123">
        <f>+F57-G57</f>
        <v>-28</v>
      </c>
      <c r="J57" s="19">
        <f>+B57/F57</f>
        <v>0.72695749440715884</v>
      </c>
      <c r="K57" s="19">
        <f t="shared" si="6"/>
        <v>0.70472792149866192</v>
      </c>
      <c r="L57" s="22">
        <f t="shared" si="5"/>
        <v>2.222957290849692E-2</v>
      </c>
    </row>
    <row r="58" spans="1:12" x14ac:dyDescent="0.4">
      <c r="A58" s="122" t="s">
        <v>68</v>
      </c>
      <c r="B58" s="32">
        <v>3407</v>
      </c>
      <c r="C58" s="32">
        <v>3170</v>
      </c>
      <c r="D58" s="19">
        <f t="shared" si="0"/>
        <v>1.0747634069400631</v>
      </c>
      <c r="E58" s="123">
        <f t="shared" si="1"/>
        <v>237</v>
      </c>
      <c r="F58" s="32">
        <v>4814</v>
      </c>
      <c r="G58" s="32">
        <v>4648</v>
      </c>
      <c r="H58" s="19">
        <f>+F58/G58</f>
        <v>1.0357142857142858</v>
      </c>
      <c r="I58" s="123">
        <f>+F58-G58</f>
        <v>166</v>
      </c>
      <c r="J58" s="19">
        <f>+B58/F58</f>
        <v>0.70772746157041966</v>
      </c>
      <c r="K58" s="19">
        <f t="shared" si="6"/>
        <v>0.68201376936316693</v>
      </c>
      <c r="L58" s="22">
        <f t="shared" si="5"/>
        <v>2.5713692207252725E-2</v>
      </c>
    </row>
    <row r="59" spans="1:12" x14ac:dyDescent="0.4">
      <c r="A59" s="122" t="s">
        <v>55</v>
      </c>
      <c r="B59" s="32">
        <v>6296</v>
      </c>
      <c r="C59" s="32">
        <v>6285</v>
      </c>
      <c r="D59" s="19">
        <f t="shared" si="0"/>
        <v>1.0017501988862372</v>
      </c>
      <c r="E59" s="123">
        <f t="shared" si="1"/>
        <v>11</v>
      </c>
      <c r="F59" s="32">
        <v>9617</v>
      </c>
      <c r="G59" s="32">
        <v>9454</v>
      </c>
      <c r="H59" s="19">
        <f>+F59/G59</f>
        <v>1.0172413793103448</v>
      </c>
      <c r="I59" s="123">
        <f>+F59-G59</f>
        <v>163</v>
      </c>
      <c r="J59" s="19">
        <f>+B59/F59</f>
        <v>0.65467401476551934</v>
      </c>
      <c r="K59" s="19">
        <f t="shared" si="6"/>
        <v>0.66479796911360267</v>
      </c>
      <c r="L59" s="22">
        <f t="shared" si="5"/>
        <v>-1.0123954348083331E-2</v>
      </c>
    </row>
    <row r="60" spans="1:12" x14ac:dyDescent="0.4">
      <c r="A60" s="122" t="s">
        <v>131</v>
      </c>
      <c r="B60" s="32">
        <v>0</v>
      </c>
      <c r="C60" s="32">
        <v>0</v>
      </c>
      <c r="D60" s="19" t="e">
        <f t="shared" si="0"/>
        <v>#DIV/0!</v>
      </c>
      <c r="E60" s="123">
        <f t="shared" si="1"/>
        <v>0</v>
      </c>
      <c r="F60" s="32">
        <v>0</v>
      </c>
      <c r="G60" s="32">
        <v>0</v>
      </c>
      <c r="H60" s="19" t="e">
        <f t="shared" si="2"/>
        <v>#DIV/0!</v>
      </c>
      <c r="I60" s="123">
        <f t="shared" si="3"/>
        <v>0</v>
      </c>
      <c r="J60" s="19" t="e">
        <f t="shared" si="6"/>
        <v>#DIV/0!</v>
      </c>
      <c r="K60" s="19" t="e">
        <f t="shared" si="6"/>
        <v>#DIV/0!</v>
      </c>
      <c r="L60" s="22" t="e">
        <f t="shared" si="5"/>
        <v>#DIV/0!</v>
      </c>
    </row>
    <row r="61" spans="1:12" x14ac:dyDescent="0.4">
      <c r="A61" s="126" t="s">
        <v>87</v>
      </c>
      <c r="B61" s="33">
        <v>0</v>
      </c>
      <c r="C61" s="33">
        <v>0</v>
      </c>
      <c r="D61" s="16" t="e">
        <f t="shared" si="0"/>
        <v>#DIV/0!</v>
      </c>
      <c r="E61" s="125">
        <f t="shared" si="1"/>
        <v>0</v>
      </c>
      <c r="F61" s="33">
        <v>0</v>
      </c>
      <c r="G61" s="33">
        <v>0</v>
      </c>
      <c r="H61" s="16" t="e">
        <f t="shared" si="2"/>
        <v>#DIV/0!</v>
      </c>
      <c r="I61" s="125">
        <f t="shared" si="3"/>
        <v>0</v>
      </c>
      <c r="J61" s="16" t="e">
        <f t="shared" si="6"/>
        <v>#DIV/0!</v>
      </c>
      <c r="K61" s="16" t="e">
        <f t="shared" si="6"/>
        <v>#DIV/0!</v>
      </c>
      <c r="L61" s="15" t="e">
        <f t="shared" si="5"/>
        <v>#DIV/0!</v>
      </c>
    </row>
    <row r="62" spans="1:12" x14ac:dyDescent="0.4">
      <c r="A62" s="127" t="s">
        <v>143</v>
      </c>
      <c r="B62" s="31">
        <v>0</v>
      </c>
      <c r="C62" s="31">
        <v>0</v>
      </c>
      <c r="D62" s="25" t="e">
        <f t="shared" si="0"/>
        <v>#DIV/0!</v>
      </c>
      <c r="E62" s="128">
        <f t="shared" si="1"/>
        <v>0</v>
      </c>
      <c r="F62" s="31">
        <v>0</v>
      </c>
      <c r="G62" s="31">
        <v>0</v>
      </c>
      <c r="H62" s="25" t="e">
        <f t="shared" si="2"/>
        <v>#DIV/0!</v>
      </c>
      <c r="I62" s="128">
        <f t="shared" si="3"/>
        <v>0</v>
      </c>
      <c r="J62" s="25" t="e">
        <f t="shared" si="6"/>
        <v>#DIV/0!</v>
      </c>
      <c r="K62" s="25" t="e">
        <f t="shared" si="6"/>
        <v>#DIV/0!</v>
      </c>
      <c r="L62" s="24" t="e">
        <f t="shared" si="5"/>
        <v>#DIV/0!</v>
      </c>
    </row>
    <row r="66" spans="5:11" x14ac:dyDescent="0.4">
      <c r="E66" s="13"/>
      <c r="G66" s="112"/>
      <c r="I66" s="13"/>
      <c r="K66" s="112"/>
    </row>
    <row r="67" spans="5:11" x14ac:dyDescent="0.4">
      <c r="E67" s="13"/>
      <c r="G67" s="112"/>
      <c r="I67" s="13"/>
      <c r="K67" s="112"/>
    </row>
    <row r="68" spans="5:11" x14ac:dyDescent="0.4">
      <c r="E68" s="13"/>
      <c r="G68" s="112"/>
      <c r="I68" s="13"/>
      <c r="K68" s="112"/>
    </row>
    <row r="69" spans="5:11" x14ac:dyDescent="0.4">
      <c r="E69" s="13"/>
      <c r="G69" s="112"/>
      <c r="I69" s="13"/>
      <c r="K69" s="112"/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９月(上旬)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118</v>
      </c>
      <c r="C4" s="144" t="s">
        <v>184</v>
      </c>
      <c r="D4" s="147" t="s">
        <v>61</v>
      </c>
      <c r="E4" s="147"/>
      <c r="F4" s="140" t="str">
        <f>+B4</f>
        <v>(01'9/1～10)</v>
      </c>
      <c r="G4" s="140" t="str">
        <f>+C4</f>
        <v>(00'9/1～10)</v>
      </c>
      <c r="H4" s="147" t="s">
        <v>61</v>
      </c>
      <c r="I4" s="147"/>
      <c r="J4" s="140" t="str">
        <f>+B4</f>
        <v>(01'9/1～10)</v>
      </c>
      <c r="K4" s="140" t="str">
        <f>+C4</f>
        <v>(00'9/1～10)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66</v>
      </c>
      <c r="B6" s="27">
        <f>+B7+B32+B55</f>
        <v>154284</v>
      </c>
      <c r="C6" s="27">
        <f>+C7+C32+C55</f>
        <v>153964</v>
      </c>
      <c r="D6" s="14">
        <f t="shared" ref="D6:D62" si="0">+B6/C6</f>
        <v>1.0020784079395184</v>
      </c>
      <c r="E6" s="116">
        <f t="shared" ref="E6:E62" si="1">+B6-C6</f>
        <v>320</v>
      </c>
      <c r="F6" s="27">
        <f>+F7+F32+F55</f>
        <v>195572</v>
      </c>
      <c r="G6" s="27">
        <f>+G7+G32+G55</f>
        <v>188159</v>
      </c>
      <c r="H6" s="14">
        <f t="shared" ref="H6:H62" si="2">+F6/G6</f>
        <v>1.0393975308117072</v>
      </c>
      <c r="I6" s="116">
        <f t="shared" ref="I6:I62" si="3">+F6-G6</f>
        <v>7413</v>
      </c>
      <c r="J6" s="14">
        <f t="shared" ref="J6:K53" si="4">+B6/F6</f>
        <v>0.78888593459186385</v>
      </c>
      <c r="K6" s="14">
        <f t="shared" si="4"/>
        <v>0.81826540319623298</v>
      </c>
      <c r="L6" s="23">
        <f t="shared" ref="L6:L62" si="5">+J6-K6</f>
        <v>-2.937946860436913E-2</v>
      </c>
    </row>
    <row r="7" spans="1:12" s="117" customFormat="1" x14ac:dyDescent="0.4">
      <c r="A7" s="115" t="s">
        <v>178</v>
      </c>
      <c r="B7" s="27">
        <f>+B8+B18</f>
        <v>68707</v>
      </c>
      <c r="C7" s="27">
        <f>+C8+C18</f>
        <v>66783</v>
      </c>
      <c r="D7" s="14">
        <f>+B7/C7</f>
        <v>1.028809727026339</v>
      </c>
      <c r="E7" s="116">
        <f>+B7-C7</f>
        <v>1924</v>
      </c>
      <c r="F7" s="27">
        <f>+F8+F18</f>
        <v>85185</v>
      </c>
      <c r="G7" s="27">
        <f>+G8+G18</f>
        <v>78277</v>
      </c>
      <c r="H7" s="14">
        <f>+F7/G7</f>
        <v>1.0882506994391712</v>
      </c>
      <c r="I7" s="116">
        <f>+F7-G7</f>
        <v>6908</v>
      </c>
      <c r="J7" s="14">
        <f>+B7/F7</f>
        <v>0.80656218817866998</v>
      </c>
      <c r="K7" s="14">
        <f>+C7/G7</f>
        <v>0.85316248706516606</v>
      </c>
      <c r="L7" s="23">
        <f>+J7-K7</f>
        <v>-4.6600298886496083E-2</v>
      </c>
    </row>
    <row r="8" spans="1:12" x14ac:dyDescent="0.4">
      <c r="A8" s="118" t="s">
        <v>64</v>
      </c>
      <c r="B8" s="28">
        <f>SUM(B9:B17)</f>
        <v>56811</v>
      </c>
      <c r="C8" s="28">
        <f>SUM(C9:C17)</f>
        <v>56015</v>
      </c>
      <c r="D8" s="26">
        <f t="shared" si="0"/>
        <v>1.0142104793358921</v>
      </c>
      <c r="E8" s="119">
        <f t="shared" si="1"/>
        <v>796</v>
      </c>
      <c r="F8" s="28">
        <f>SUM(F9:F17)</f>
        <v>67104</v>
      </c>
      <c r="G8" s="28">
        <f>SUM(G9:G17)</f>
        <v>64313</v>
      </c>
      <c r="H8" s="26">
        <f t="shared" si="2"/>
        <v>1.0433971358823255</v>
      </c>
      <c r="I8" s="119">
        <f t="shared" si="3"/>
        <v>2791</v>
      </c>
      <c r="J8" s="26">
        <f t="shared" si="4"/>
        <v>0.84661123032904151</v>
      </c>
      <c r="K8" s="26">
        <f t="shared" si="4"/>
        <v>0.8709747640445944</v>
      </c>
      <c r="L8" s="52">
        <f t="shared" si="5"/>
        <v>-2.4363533715552887E-2</v>
      </c>
    </row>
    <row r="9" spans="1:12" x14ac:dyDescent="0.4">
      <c r="A9" s="120" t="s">
        <v>57</v>
      </c>
      <c r="B9" s="34">
        <v>33676</v>
      </c>
      <c r="C9" s="34">
        <v>31352</v>
      </c>
      <c r="D9" s="18">
        <f t="shared" si="0"/>
        <v>1.0741260525644296</v>
      </c>
      <c r="E9" s="121">
        <f t="shared" si="1"/>
        <v>2324</v>
      </c>
      <c r="F9" s="34">
        <v>38024</v>
      </c>
      <c r="G9" s="34">
        <v>33263</v>
      </c>
      <c r="H9" s="18">
        <f t="shared" si="2"/>
        <v>1.1431320085380152</v>
      </c>
      <c r="I9" s="121">
        <f t="shared" si="3"/>
        <v>4761</v>
      </c>
      <c r="J9" s="18">
        <f t="shared" si="4"/>
        <v>0.88565116768356822</v>
      </c>
      <c r="K9" s="18">
        <f t="shared" si="4"/>
        <v>0.94254877792141423</v>
      </c>
      <c r="L9" s="17">
        <f t="shared" si="5"/>
        <v>-5.6897610237846008E-2</v>
      </c>
    </row>
    <row r="10" spans="1:12" x14ac:dyDescent="0.4">
      <c r="A10" s="122" t="s">
        <v>58</v>
      </c>
      <c r="B10" s="32">
        <v>5387</v>
      </c>
      <c r="C10" s="32">
        <v>3898</v>
      </c>
      <c r="D10" s="19">
        <f t="shared" si="0"/>
        <v>1.3819907644946126</v>
      </c>
      <c r="E10" s="123">
        <f t="shared" si="1"/>
        <v>1489</v>
      </c>
      <c r="F10" s="34">
        <v>5980</v>
      </c>
      <c r="G10" s="32">
        <v>4700</v>
      </c>
      <c r="H10" s="19">
        <f t="shared" si="2"/>
        <v>1.2723404255319148</v>
      </c>
      <c r="I10" s="123">
        <f t="shared" si="3"/>
        <v>1280</v>
      </c>
      <c r="J10" s="19">
        <f t="shared" si="4"/>
        <v>0.90083612040133776</v>
      </c>
      <c r="K10" s="19">
        <f t="shared" si="4"/>
        <v>0.82936170212765958</v>
      </c>
      <c r="L10" s="22">
        <f t="shared" si="5"/>
        <v>7.1474418273678175E-2</v>
      </c>
    </row>
    <row r="11" spans="1:12" x14ac:dyDescent="0.4">
      <c r="A11" s="122" t="s">
        <v>68</v>
      </c>
      <c r="B11" s="32">
        <v>4267</v>
      </c>
      <c r="C11" s="32">
        <v>6992</v>
      </c>
      <c r="D11" s="19">
        <f t="shared" si="0"/>
        <v>0.61026887871853552</v>
      </c>
      <c r="E11" s="123">
        <f t="shared" si="1"/>
        <v>-2725</v>
      </c>
      <c r="F11" s="32">
        <v>5130</v>
      </c>
      <c r="G11" s="32">
        <v>8900</v>
      </c>
      <c r="H11" s="19">
        <f t="shared" si="2"/>
        <v>0.57640449438202246</v>
      </c>
      <c r="I11" s="123">
        <f t="shared" si="3"/>
        <v>-3770</v>
      </c>
      <c r="J11" s="19">
        <f t="shared" si="4"/>
        <v>0.83177387914230017</v>
      </c>
      <c r="K11" s="19">
        <f t="shared" si="4"/>
        <v>0.78561797752808993</v>
      </c>
      <c r="L11" s="22">
        <f t="shared" si="5"/>
        <v>4.6155901614210237E-2</v>
      </c>
    </row>
    <row r="12" spans="1:12" x14ac:dyDescent="0.4">
      <c r="A12" s="122" t="s">
        <v>55</v>
      </c>
      <c r="B12" s="32">
        <v>5711</v>
      </c>
      <c r="C12" s="32">
        <v>7812</v>
      </c>
      <c r="D12" s="19">
        <f t="shared" si="0"/>
        <v>0.73105478750640041</v>
      </c>
      <c r="E12" s="123">
        <f t="shared" si="1"/>
        <v>-2101</v>
      </c>
      <c r="F12" s="32">
        <v>8100</v>
      </c>
      <c r="G12" s="32">
        <v>9800</v>
      </c>
      <c r="H12" s="19">
        <f t="shared" si="2"/>
        <v>0.82653061224489799</v>
      </c>
      <c r="I12" s="123">
        <f t="shared" si="3"/>
        <v>-1700</v>
      </c>
      <c r="J12" s="19">
        <f t="shared" si="4"/>
        <v>0.70506172839506176</v>
      </c>
      <c r="K12" s="19">
        <f t="shared" si="4"/>
        <v>0.79714285714285715</v>
      </c>
      <c r="L12" s="22">
        <f t="shared" si="5"/>
        <v>-9.2081128747795393E-2</v>
      </c>
    </row>
    <row r="13" spans="1:12" x14ac:dyDescent="0.4">
      <c r="A13" s="122" t="s">
        <v>92</v>
      </c>
      <c r="B13" s="32">
        <v>1943</v>
      </c>
      <c r="C13" s="32">
        <v>0</v>
      </c>
      <c r="D13" s="19" t="e">
        <f t="shared" si="0"/>
        <v>#DIV/0!</v>
      </c>
      <c r="E13" s="123">
        <f t="shared" si="1"/>
        <v>1943</v>
      </c>
      <c r="F13" s="32">
        <v>2700</v>
      </c>
      <c r="G13" s="32">
        <v>0</v>
      </c>
      <c r="H13" s="19" t="e">
        <f t="shared" si="2"/>
        <v>#DIV/0!</v>
      </c>
      <c r="I13" s="123">
        <f t="shared" si="3"/>
        <v>2700</v>
      </c>
      <c r="J13" s="19">
        <f t="shared" si="4"/>
        <v>0.71962962962962962</v>
      </c>
      <c r="K13" s="19" t="e">
        <f t="shared" si="4"/>
        <v>#DIV/0!</v>
      </c>
      <c r="L13" s="22" t="e">
        <f t="shared" si="5"/>
        <v>#DIV/0!</v>
      </c>
    </row>
    <row r="14" spans="1:12" x14ac:dyDescent="0.4">
      <c r="A14" s="122" t="s">
        <v>56</v>
      </c>
      <c r="B14" s="32">
        <v>5558</v>
      </c>
      <c r="C14" s="32">
        <v>5280</v>
      </c>
      <c r="D14" s="19">
        <f t="shared" si="0"/>
        <v>1.0526515151515152</v>
      </c>
      <c r="E14" s="123">
        <f t="shared" si="1"/>
        <v>278</v>
      </c>
      <c r="F14" s="32">
        <v>6900</v>
      </c>
      <c r="G14" s="32">
        <v>6900</v>
      </c>
      <c r="H14" s="19">
        <f t="shared" si="2"/>
        <v>1</v>
      </c>
      <c r="I14" s="123">
        <f t="shared" si="3"/>
        <v>0</v>
      </c>
      <c r="J14" s="19">
        <f t="shared" si="4"/>
        <v>0.80550724637681159</v>
      </c>
      <c r="K14" s="19">
        <f t="shared" si="4"/>
        <v>0.76521739130434785</v>
      </c>
      <c r="L14" s="22">
        <f t="shared" si="5"/>
        <v>4.0289855072463743E-2</v>
      </c>
    </row>
    <row r="15" spans="1:12" x14ac:dyDescent="0.4">
      <c r="A15" s="122" t="s">
        <v>93</v>
      </c>
      <c r="B15" s="32">
        <v>0</v>
      </c>
      <c r="C15" s="32">
        <v>681</v>
      </c>
      <c r="D15" s="19">
        <f t="shared" si="0"/>
        <v>0</v>
      </c>
      <c r="E15" s="123">
        <f t="shared" si="1"/>
        <v>-681</v>
      </c>
      <c r="F15" s="32">
        <v>0</v>
      </c>
      <c r="G15" s="32">
        <v>750</v>
      </c>
      <c r="H15" s="19">
        <f t="shared" si="2"/>
        <v>0</v>
      </c>
      <c r="I15" s="123">
        <f t="shared" si="3"/>
        <v>-750</v>
      </c>
      <c r="J15" s="19" t="e">
        <f t="shared" si="4"/>
        <v>#DIV/0!</v>
      </c>
      <c r="K15" s="19">
        <f t="shared" si="4"/>
        <v>0.90800000000000003</v>
      </c>
      <c r="L15" s="22" t="e">
        <f t="shared" si="5"/>
        <v>#DIV/0!</v>
      </c>
    </row>
    <row r="16" spans="1:12" x14ac:dyDescent="0.4">
      <c r="A16" s="122" t="s">
        <v>150</v>
      </c>
      <c r="B16" s="32">
        <v>0</v>
      </c>
      <c r="C16" s="32">
        <v>0</v>
      </c>
      <c r="D16" s="19" t="e">
        <f t="shared" si="0"/>
        <v>#DIV/0!</v>
      </c>
      <c r="E16" s="123">
        <f t="shared" si="1"/>
        <v>0</v>
      </c>
      <c r="F16" s="32">
        <v>0</v>
      </c>
      <c r="G16" s="32">
        <v>0</v>
      </c>
      <c r="H16" s="19" t="e">
        <f t="shared" si="2"/>
        <v>#DIV/0!</v>
      </c>
      <c r="I16" s="123">
        <f t="shared" si="3"/>
        <v>0</v>
      </c>
      <c r="J16" s="19" t="e">
        <f t="shared" si="4"/>
        <v>#DIV/0!</v>
      </c>
      <c r="K16" s="19" t="e">
        <f t="shared" si="4"/>
        <v>#DIV/0!</v>
      </c>
      <c r="L16" s="22" t="e">
        <f t="shared" si="5"/>
        <v>#DIV/0!</v>
      </c>
    </row>
    <row r="17" spans="1:12" x14ac:dyDescent="0.4">
      <c r="A17" s="122" t="s">
        <v>182</v>
      </c>
      <c r="B17" s="32">
        <v>269</v>
      </c>
      <c r="C17" s="32">
        <v>0</v>
      </c>
      <c r="D17" s="19" t="e">
        <f>+B17/C17</f>
        <v>#DIV/0!</v>
      </c>
      <c r="E17" s="123">
        <f>+B17-C17</f>
        <v>269</v>
      </c>
      <c r="F17" s="32">
        <v>270</v>
      </c>
      <c r="G17" s="32">
        <v>0</v>
      </c>
      <c r="H17" s="19" t="e">
        <f>+F17/G17</f>
        <v>#DIV/0!</v>
      </c>
      <c r="I17" s="123">
        <f>+F17-G17</f>
        <v>270</v>
      </c>
      <c r="J17" s="19">
        <f>+B17/F17</f>
        <v>0.99629629629629635</v>
      </c>
      <c r="K17" s="19" t="e">
        <f>+C17/G17</f>
        <v>#DIV/0!</v>
      </c>
      <c r="L17" s="22" t="e">
        <f>+J17-K17</f>
        <v>#DIV/0!</v>
      </c>
    </row>
    <row r="18" spans="1:12" x14ac:dyDescent="0.4">
      <c r="A18" s="113" t="s">
        <v>63</v>
      </c>
      <c r="B18" s="30">
        <f>SUM(B19:B31)</f>
        <v>11896</v>
      </c>
      <c r="C18" s="30">
        <f>SUM(C19:C31)</f>
        <v>10768</v>
      </c>
      <c r="D18" s="21">
        <f t="shared" ref="D18:D31" si="6">+B18/C18</f>
        <v>1.1047548291233285</v>
      </c>
      <c r="E18" s="124">
        <f t="shared" ref="E18:E31" si="7">+B18-C18</f>
        <v>1128</v>
      </c>
      <c r="F18" s="30">
        <f>SUM(F19:F31)</f>
        <v>18081</v>
      </c>
      <c r="G18" s="30">
        <f>SUM(G19:G31)</f>
        <v>13964</v>
      </c>
      <c r="H18" s="21">
        <f t="shared" ref="H18:H31" si="8">+F18/G18</f>
        <v>1.2948295617301633</v>
      </c>
      <c r="I18" s="124">
        <f t="shared" ref="I18:I31" si="9">+F18-G18</f>
        <v>4117</v>
      </c>
      <c r="J18" s="21">
        <f t="shared" ref="J18:J31" si="10">+B18/F18</f>
        <v>0.65792821193518058</v>
      </c>
      <c r="K18" s="21">
        <f t="shared" si="4"/>
        <v>0.77112575193354338</v>
      </c>
      <c r="L18" s="20">
        <f t="shared" ref="L18:L31" si="11">+J18-K18</f>
        <v>-0.1131975399983628</v>
      </c>
    </row>
    <row r="19" spans="1:12" x14ac:dyDescent="0.4">
      <c r="A19" s="120" t="s">
        <v>169</v>
      </c>
      <c r="B19" s="34">
        <v>401</v>
      </c>
      <c r="C19" s="34">
        <v>554</v>
      </c>
      <c r="D19" s="18">
        <f t="shared" si="6"/>
        <v>0.723826714801444</v>
      </c>
      <c r="E19" s="121">
        <f t="shared" si="7"/>
        <v>-153</v>
      </c>
      <c r="F19" s="34">
        <v>670</v>
      </c>
      <c r="G19" s="34">
        <v>788</v>
      </c>
      <c r="H19" s="18">
        <f t="shared" si="8"/>
        <v>0.85025380710659904</v>
      </c>
      <c r="I19" s="121">
        <f t="shared" si="9"/>
        <v>-118</v>
      </c>
      <c r="J19" s="18">
        <f t="shared" si="10"/>
        <v>0.59850746268656718</v>
      </c>
      <c r="K19" s="18">
        <f t="shared" si="4"/>
        <v>0.70304568527918787</v>
      </c>
      <c r="L19" s="17">
        <f t="shared" si="11"/>
        <v>-0.10453822259262069</v>
      </c>
    </row>
    <row r="20" spans="1:12" x14ac:dyDescent="0.4">
      <c r="A20" s="122" t="s">
        <v>168</v>
      </c>
      <c r="B20" s="32">
        <v>1091</v>
      </c>
      <c r="C20" s="32">
        <v>1084</v>
      </c>
      <c r="D20" s="19">
        <f t="shared" si="6"/>
        <v>1.0064575645756457</v>
      </c>
      <c r="E20" s="123">
        <f t="shared" si="7"/>
        <v>7</v>
      </c>
      <c r="F20" s="32">
        <v>1500</v>
      </c>
      <c r="G20" s="32">
        <v>1322</v>
      </c>
      <c r="H20" s="19">
        <f t="shared" si="8"/>
        <v>1.1346444780635401</v>
      </c>
      <c r="I20" s="123">
        <f t="shared" si="9"/>
        <v>178</v>
      </c>
      <c r="J20" s="19">
        <f t="shared" si="10"/>
        <v>0.72733333333333339</v>
      </c>
      <c r="K20" s="19">
        <f t="shared" si="4"/>
        <v>0.81996974281391832</v>
      </c>
      <c r="L20" s="22">
        <f t="shared" si="11"/>
        <v>-9.2636409480584936E-2</v>
      </c>
    </row>
    <row r="21" spans="1:12" x14ac:dyDescent="0.4">
      <c r="A21" s="122" t="s">
        <v>167</v>
      </c>
      <c r="B21" s="32">
        <v>1468</v>
      </c>
      <c r="C21" s="32">
        <v>1463</v>
      </c>
      <c r="D21" s="19">
        <f t="shared" si="6"/>
        <v>1.0034176349965824</v>
      </c>
      <c r="E21" s="123">
        <f t="shared" si="7"/>
        <v>5</v>
      </c>
      <c r="F21" s="32">
        <v>1500</v>
      </c>
      <c r="G21" s="32">
        <v>1500</v>
      </c>
      <c r="H21" s="19">
        <f t="shared" si="8"/>
        <v>1</v>
      </c>
      <c r="I21" s="123">
        <f t="shared" si="9"/>
        <v>0</v>
      </c>
      <c r="J21" s="19">
        <f t="shared" si="10"/>
        <v>0.97866666666666668</v>
      </c>
      <c r="K21" s="19">
        <f t="shared" si="4"/>
        <v>0.97533333333333339</v>
      </c>
      <c r="L21" s="22">
        <f t="shared" si="11"/>
        <v>3.3333333333332993E-3</v>
      </c>
    </row>
    <row r="22" spans="1:12" x14ac:dyDescent="0.4">
      <c r="A22" s="122" t="s">
        <v>166</v>
      </c>
      <c r="B22" s="32">
        <v>1099</v>
      </c>
      <c r="C22" s="32">
        <v>1448</v>
      </c>
      <c r="D22" s="19">
        <f t="shared" si="6"/>
        <v>0.75897790055248615</v>
      </c>
      <c r="E22" s="123">
        <f t="shared" si="7"/>
        <v>-349</v>
      </c>
      <c r="F22" s="32">
        <v>3000</v>
      </c>
      <c r="G22" s="32">
        <v>3000</v>
      </c>
      <c r="H22" s="19">
        <f t="shared" si="8"/>
        <v>1</v>
      </c>
      <c r="I22" s="123">
        <f t="shared" si="9"/>
        <v>0</v>
      </c>
      <c r="J22" s="19">
        <f t="shared" si="10"/>
        <v>0.36633333333333334</v>
      </c>
      <c r="K22" s="19">
        <f t="shared" si="4"/>
        <v>0.48266666666666669</v>
      </c>
      <c r="L22" s="22">
        <f t="shared" si="11"/>
        <v>-0.11633333333333334</v>
      </c>
    </row>
    <row r="23" spans="1:12" x14ac:dyDescent="0.4">
      <c r="A23" s="122" t="s">
        <v>165</v>
      </c>
      <c r="B23" s="32">
        <v>0</v>
      </c>
      <c r="C23" s="32">
        <v>880</v>
      </c>
      <c r="D23" s="19">
        <f t="shared" si="6"/>
        <v>0</v>
      </c>
      <c r="E23" s="123">
        <f t="shared" si="7"/>
        <v>-880</v>
      </c>
      <c r="F23" s="32">
        <v>0</v>
      </c>
      <c r="G23" s="32">
        <v>1282</v>
      </c>
      <c r="H23" s="19">
        <f t="shared" si="8"/>
        <v>0</v>
      </c>
      <c r="I23" s="123">
        <f t="shared" si="9"/>
        <v>-1282</v>
      </c>
      <c r="J23" s="19" t="e">
        <f t="shared" si="10"/>
        <v>#DIV/0!</v>
      </c>
      <c r="K23" s="19">
        <f t="shared" si="4"/>
        <v>0.6864274570982839</v>
      </c>
      <c r="L23" s="22" t="e">
        <f t="shared" si="11"/>
        <v>#DIV/0!</v>
      </c>
    </row>
    <row r="24" spans="1:12" x14ac:dyDescent="0.4">
      <c r="A24" s="122" t="s">
        <v>164</v>
      </c>
      <c r="B24" s="33">
        <v>1331</v>
      </c>
      <c r="C24" s="33">
        <v>1278</v>
      </c>
      <c r="D24" s="16">
        <f t="shared" si="6"/>
        <v>1.0414710485133021</v>
      </c>
      <c r="E24" s="125">
        <f t="shared" si="7"/>
        <v>53</v>
      </c>
      <c r="F24" s="33">
        <v>1500</v>
      </c>
      <c r="G24" s="33">
        <v>1350</v>
      </c>
      <c r="H24" s="16">
        <f t="shared" si="8"/>
        <v>1.1111111111111112</v>
      </c>
      <c r="I24" s="125">
        <f t="shared" si="9"/>
        <v>150</v>
      </c>
      <c r="J24" s="16">
        <f t="shared" si="10"/>
        <v>0.88733333333333331</v>
      </c>
      <c r="K24" s="16">
        <f t="shared" si="4"/>
        <v>0.94666666666666666</v>
      </c>
      <c r="L24" s="15">
        <f t="shared" si="11"/>
        <v>-5.9333333333333349E-2</v>
      </c>
    </row>
    <row r="25" spans="1:12" x14ac:dyDescent="0.4">
      <c r="A25" s="126" t="s">
        <v>163</v>
      </c>
      <c r="B25" s="32">
        <v>1124</v>
      </c>
      <c r="C25" s="32">
        <v>1198</v>
      </c>
      <c r="D25" s="19">
        <f t="shared" si="6"/>
        <v>0.93823038397328884</v>
      </c>
      <c r="E25" s="123">
        <f t="shared" si="7"/>
        <v>-74</v>
      </c>
      <c r="F25" s="32">
        <v>1500</v>
      </c>
      <c r="G25" s="32">
        <v>1350</v>
      </c>
      <c r="H25" s="19">
        <f t="shared" si="8"/>
        <v>1.1111111111111112</v>
      </c>
      <c r="I25" s="123">
        <f t="shared" si="9"/>
        <v>150</v>
      </c>
      <c r="J25" s="19">
        <f t="shared" si="10"/>
        <v>0.7493333333333333</v>
      </c>
      <c r="K25" s="19">
        <f t="shared" si="4"/>
        <v>0.88740740740740742</v>
      </c>
      <c r="L25" s="22">
        <f t="shared" si="11"/>
        <v>-0.13807407407407413</v>
      </c>
    </row>
    <row r="26" spans="1:12" x14ac:dyDescent="0.4">
      <c r="A26" s="122" t="s">
        <v>162</v>
      </c>
      <c r="B26" s="32">
        <v>1190</v>
      </c>
      <c r="C26" s="32">
        <v>1259</v>
      </c>
      <c r="D26" s="19">
        <f t="shared" si="6"/>
        <v>0.94519459888800639</v>
      </c>
      <c r="E26" s="123">
        <f t="shared" si="7"/>
        <v>-69</v>
      </c>
      <c r="F26" s="32">
        <v>1500</v>
      </c>
      <c r="G26" s="32">
        <v>1500</v>
      </c>
      <c r="H26" s="19">
        <f t="shared" si="8"/>
        <v>1</v>
      </c>
      <c r="I26" s="123">
        <f t="shared" si="9"/>
        <v>0</v>
      </c>
      <c r="J26" s="19">
        <f t="shared" si="10"/>
        <v>0.79333333333333333</v>
      </c>
      <c r="K26" s="19">
        <f t="shared" si="4"/>
        <v>0.83933333333333338</v>
      </c>
      <c r="L26" s="22">
        <f t="shared" si="11"/>
        <v>-4.6000000000000041E-2</v>
      </c>
    </row>
    <row r="27" spans="1:12" x14ac:dyDescent="0.4">
      <c r="A27" s="122" t="s">
        <v>161</v>
      </c>
      <c r="B27" s="32">
        <v>1232</v>
      </c>
      <c r="C27" s="32">
        <v>1312</v>
      </c>
      <c r="D27" s="19">
        <f t="shared" si="6"/>
        <v>0.93902439024390238</v>
      </c>
      <c r="E27" s="123">
        <f t="shared" si="7"/>
        <v>-80</v>
      </c>
      <c r="F27" s="32">
        <v>1551</v>
      </c>
      <c r="G27" s="32">
        <v>1350</v>
      </c>
      <c r="H27" s="19">
        <f t="shared" si="8"/>
        <v>1.1488888888888888</v>
      </c>
      <c r="I27" s="123">
        <f t="shared" si="9"/>
        <v>201</v>
      </c>
      <c r="J27" s="19">
        <f t="shared" si="10"/>
        <v>0.79432624113475181</v>
      </c>
      <c r="K27" s="19">
        <f t="shared" si="4"/>
        <v>0.97185185185185186</v>
      </c>
      <c r="L27" s="22">
        <f t="shared" si="11"/>
        <v>-0.17752561071710005</v>
      </c>
    </row>
    <row r="28" spans="1:12" x14ac:dyDescent="0.4">
      <c r="A28" s="122" t="s">
        <v>160</v>
      </c>
      <c r="B28" s="33">
        <v>308</v>
      </c>
      <c r="C28" s="33">
        <v>292</v>
      </c>
      <c r="D28" s="16">
        <f t="shared" si="6"/>
        <v>1.0547945205479452</v>
      </c>
      <c r="E28" s="125">
        <f t="shared" si="7"/>
        <v>16</v>
      </c>
      <c r="F28" s="33">
        <v>710</v>
      </c>
      <c r="G28" s="33">
        <v>522</v>
      </c>
      <c r="H28" s="16">
        <f t="shared" si="8"/>
        <v>1.3601532567049808</v>
      </c>
      <c r="I28" s="125">
        <f t="shared" si="9"/>
        <v>188</v>
      </c>
      <c r="J28" s="16">
        <f t="shared" si="10"/>
        <v>0.43380281690140843</v>
      </c>
      <c r="K28" s="16">
        <f t="shared" si="4"/>
        <v>0.55938697318007657</v>
      </c>
      <c r="L28" s="15">
        <f t="shared" si="11"/>
        <v>-0.12558415627866815</v>
      </c>
    </row>
    <row r="29" spans="1:12" x14ac:dyDescent="0.4">
      <c r="A29" s="126" t="s">
        <v>159</v>
      </c>
      <c r="B29" s="32">
        <v>702</v>
      </c>
      <c r="C29" s="32">
        <v>0</v>
      </c>
      <c r="D29" s="19" t="e">
        <f t="shared" si="6"/>
        <v>#DIV/0!</v>
      </c>
      <c r="E29" s="123">
        <f t="shared" si="7"/>
        <v>702</v>
      </c>
      <c r="F29" s="32">
        <v>1500</v>
      </c>
      <c r="G29" s="32">
        <v>0</v>
      </c>
      <c r="H29" s="19" t="e">
        <f t="shared" si="8"/>
        <v>#DIV/0!</v>
      </c>
      <c r="I29" s="123">
        <f t="shared" si="9"/>
        <v>1500</v>
      </c>
      <c r="J29" s="19">
        <f t="shared" si="10"/>
        <v>0.46800000000000003</v>
      </c>
      <c r="K29" s="19" t="e">
        <f t="shared" si="4"/>
        <v>#DIV/0!</v>
      </c>
      <c r="L29" s="22" t="e">
        <f t="shared" si="11"/>
        <v>#DIV/0!</v>
      </c>
    </row>
    <row r="30" spans="1:12" x14ac:dyDescent="0.4">
      <c r="A30" s="122" t="s">
        <v>158</v>
      </c>
      <c r="B30" s="32">
        <v>850</v>
      </c>
      <c r="C30" s="32">
        <v>0</v>
      </c>
      <c r="D30" s="19" t="e">
        <f t="shared" si="6"/>
        <v>#DIV/0!</v>
      </c>
      <c r="E30" s="123">
        <f t="shared" si="7"/>
        <v>850</v>
      </c>
      <c r="F30" s="32">
        <v>1500</v>
      </c>
      <c r="G30" s="32">
        <v>0</v>
      </c>
      <c r="H30" s="19" t="e">
        <f t="shared" si="8"/>
        <v>#DIV/0!</v>
      </c>
      <c r="I30" s="123">
        <f t="shared" si="9"/>
        <v>1500</v>
      </c>
      <c r="J30" s="19">
        <f t="shared" si="10"/>
        <v>0.56666666666666665</v>
      </c>
      <c r="K30" s="19" t="e">
        <f t="shared" si="4"/>
        <v>#DIV/0!</v>
      </c>
      <c r="L30" s="22" t="e">
        <f t="shared" si="11"/>
        <v>#DIV/0!</v>
      </c>
    </row>
    <row r="31" spans="1:12" x14ac:dyDescent="0.4">
      <c r="A31" s="127" t="s">
        <v>157</v>
      </c>
      <c r="B31" s="31">
        <v>1100</v>
      </c>
      <c r="C31" s="31">
        <v>0</v>
      </c>
      <c r="D31" s="25" t="e">
        <f t="shared" si="6"/>
        <v>#DIV/0!</v>
      </c>
      <c r="E31" s="128">
        <f t="shared" si="7"/>
        <v>1100</v>
      </c>
      <c r="F31" s="31">
        <v>1650</v>
      </c>
      <c r="G31" s="31">
        <v>0</v>
      </c>
      <c r="H31" s="25" t="e">
        <f t="shared" si="8"/>
        <v>#DIV/0!</v>
      </c>
      <c r="I31" s="128">
        <f t="shared" si="9"/>
        <v>1650</v>
      </c>
      <c r="J31" s="25">
        <f t="shared" si="10"/>
        <v>0.66666666666666663</v>
      </c>
      <c r="K31" s="25" t="e">
        <f t="shared" si="4"/>
        <v>#DIV/0!</v>
      </c>
      <c r="L31" s="24" t="e">
        <f t="shared" si="11"/>
        <v>#DIV/0!</v>
      </c>
    </row>
    <row r="32" spans="1:12" s="117" customFormat="1" x14ac:dyDescent="0.4">
      <c r="A32" s="115" t="s">
        <v>73</v>
      </c>
      <c r="B32" s="27">
        <f>+B33+B44</f>
        <v>70886</v>
      </c>
      <c r="C32" s="27">
        <f>+C33+C44</f>
        <v>73422</v>
      </c>
      <c r="D32" s="14">
        <f t="shared" si="0"/>
        <v>0.96545994388602874</v>
      </c>
      <c r="E32" s="116">
        <f t="shared" si="1"/>
        <v>-2536</v>
      </c>
      <c r="F32" s="27">
        <f>+F33+F44</f>
        <v>92396</v>
      </c>
      <c r="G32" s="27">
        <f>+G33+G44</f>
        <v>93254</v>
      </c>
      <c r="H32" s="14">
        <f t="shared" si="2"/>
        <v>0.99079932228108181</v>
      </c>
      <c r="I32" s="116">
        <f t="shared" si="3"/>
        <v>-858</v>
      </c>
      <c r="J32" s="14">
        <f t="shared" si="4"/>
        <v>0.7671977141867613</v>
      </c>
      <c r="K32" s="14">
        <f t="shared" si="4"/>
        <v>0.78733351920561045</v>
      </c>
      <c r="L32" s="23">
        <f t="shared" si="5"/>
        <v>-2.0135805018849151E-2</v>
      </c>
    </row>
    <row r="33" spans="1:12" x14ac:dyDescent="0.4">
      <c r="A33" s="129" t="s">
        <v>72</v>
      </c>
      <c r="B33" s="29">
        <f>SUM(B34:B43)</f>
        <v>61097</v>
      </c>
      <c r="C33" s="29">
        <f>SUM(C34:C43)</f>
        <v>63046</v>
      </c>
      <c r="D33" s="18">
        <f t="shared" si="0"/>
        <v>0.96908606414364118</v>
      </c>
      <c r="E33" s="121">
        <f t="shared" si="1"/>
        <v>-1949</v>
      </c>
      <c r="F33" s="29">
        <f>SUM(F34:F43)</f>
        <v>77993</v>
      </c>
      <c r="G33" s="29">
        <f>SUM(G34:G43)</f>
        <v>78846</v>
      </c>
      <c r="H33" s="18">
        <f t="shared" si="2"/>
        <v>0.98918144230525329</v>
      </c>
      <c r="I33" s="121">
        <f t="shared" si="3"/>
        <v>-853</v>
      </c>
      <c r="J33" s="18">
        <f t="shared" si="4"/>
        <v>0.78336517379764847</v>
      </c>
      <c r="K33" s="18">
        <f t="shared" si="4"/>
        <v>0.79960936509144409</v>
      </c>
      <c r="L33" s="17">
        <f t="shared" si="5"/>
        <v>-1.6244191293795618E-2</v>
      </c>
    </row>
    <row r="34" spans="1:12" x14ac:dyDescent="0.4">
      <c r="A34" s="122" t="s">
        <v>57</v>
      </c>
      <c r="B34" s="32">
        <v>29193</v>
      </c>
      <c r="C34" s="32">
        <v>30350</v>
      </c>
      <c r="D34" s="19">
        <f t="shared" si="0"/>
        <v>0.96187808896210869</v>
      </c>
      <c r="E34" s="123">
        <f t="shared" si="1"/>
        <v>-1157</v>
      </c>
      <c r="F34" s="32">
        <v>33913</v>
      </c>
      <c r="G34" s="32">
        <v>34554</v>
      </c>
      <c r="H34" s="19">
        <f t="shared" si="2"/>
        <v>0.98144932569311805</v>
      </c>
      <c r="I34" s="123">
        <f t="shared" si="3"/>
        <v>-641</v>
      </c>
      <c r="J34" s="19">
        <f t="shared" si="4"/>
        <v>0.86082033438504413</v>
      </c>
      <c r="K34" s="19">
        <f t="shared" si="4"/>
        <v>0.87833535914800021</v>
      </c>
      <c r="L34" s="22">
        <f t="shared" si="5"/>
        <v>-1.7515024762956077E-2</v>
      </c>
    </row>
    <row r="35" spans="1:12" x14ac:dyDescent="0.4">
      <c r="A35" s="122" t="s">
        <v>133</v>
      </c>
      <c r="B35" s="32">
        <v>4925</v>
      </c>
      <c r="C35" s="32">
        <v>4149</v>
      </c>
      <c r="D35" s="19">
        <f t="shared" si="0"/>
        <v>1.1870330200048205</v>
      </c>
      <c r="E35" s="123">
        <f t="shared" si="1"/>
        <v>776</v>
      </c>
      <c r="F35" s="32">
        <v>5352</v>
      </c>
      <c r="G35" s="32">
        <v>5357</v>
      </c>
      <c r="H35" s="19">
        <f t="shared" si="2"/>
        <v>0.99906664177711402</v>
      </c>
      <c r="I35" s="123">
        <f t="shared" si="3"/>
        <v>-5</v>
      </c>
      <c r="J35" s="19">
        <f t="shared" si="4"/>
        <v>0.92021674140508225</v>
      </c>
      <c r="K35" s="19">
        <f t="shared" si="4"/>
        <v>0.77450065335075602</v>
      </c>
      <c r="L35" s="22">
        <f t="shared" si="5"/>
        <v>0.14571608805432623</v>
      </c>
    </row>
    <row r="36" spans="1:12" x14ac:dyDescent="0.4">
      <c r="A36" s="122" t="s">
        <v>132</v>
      </c>
      <c r="B36" s="32">
        <v>7332</v>
      </c>
      <c r="C36" s="32">
        <v>6389</v>
      </c>
      <c r="D36" s="19">
        <f t="shared" si="0"/>
        <v>1.1475974330881202</v>
      </c>
      <c r="E36" s="123">
        <f t="shared" si="1"/>
        <v>943</v>
      </c>
      <c r="F36" s="32">
        <v>8646</v>
      </c>
      <c r="G36" s="32">
        <v>8355</v>
      </c>
      <c r="H36" s="19">
        <f t="shared" si="2"/>
        <v>1.0348294434470378</v>
      </c>
      <c r="I36" s="123">
        <f t="shared" si="3"/>
        <v>291</v>
      </c>
      <c r="J36" s="19">
        <f t="shared" si="4"/>
        <v>0.84802220680083273</v>
      </c>
      <c r="K36" s="19">
        <f t="shared" si="4"/>
        <v>0.76469180131657688</v>
      </c>
      <c r="L36" s="22">
        <f t="shared" si="5"/>
        <v>8.3330405484255854E-2</v>
      </c>
    </row>
    <row r="37" spans="1:12" x14ac:dyDescent="0.4">
      <c r="A37" s="122" t="s">
        <v>55</v>
      </c>
      <c r="B37" s="32">
        <v>9254</v>
      </c>
      <c r="C37" s="32">
        <v>9839</v>
      </c>
      <c r="D37" s="19">
        <f t="shared" si="0"/>
        <v>0.94054273808313849</v>
      </c>
      <c r="E37" s="123">
        <f t="shared" si="1"/>
        <v>-585</v>
      </c>
      <c r="F37" s="32">
        <v>14112</v>
      </c>
      <c r="G37" s="32">
        <v>14112</v>
      </c>
      <c r="H37" s="19">
        <f t="shared" si="2"/>
        <v>1</v>
      </c>
      <c r="I37" s="123">
        <f t="shared" si="3"/>
        <v>0</v>
      </c>
      <c r="J37" s="19">
        <f t="shared" si="4"/>
        <v>0.65575396825396826</v>
      </c>
      <c r="K37" s="19">
        <f t="shared" si="4"/>
        <v>0.69720804988662133</v>
      </c>
      <c r="L37" s="22">
        <f t="shared" si="5"/>
        <v>-4.1454081632653073E-2</v>
      </c>
    </row>
    <row r="38" spans="1:12" x14ac:dyDescent="0.4">
      <c r="A38" s="122" t="s">
        <v>92</v>
      </c>
      <c r="B38" s="32">
        <v>0</v>
      </c>
      <c r="C38" s="32">
        <v>0</v>
      </c>
      <c r="D38" s="19" t="e">
        <f t="shared" si="0"/>
        <v>#DIV/0!</v>
      </c>
      <c r="E38" s="123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123">
        <f t="shared" si="3"/>
        <v>0</v>
      </c>
      <c r="J38" s="19" t="e">
        <f t="shared" si="4"/>
        <v>#DIV/0!</v>
      </c>
      <c r="K38" s="19" t="e">
        <f t="shared" si="4"/>
        <v>#DIV/0!</v>
      </c>
      <c r="L38" s="22" t="e">
        <f t="shared" si="5"/>
        <v>#DIV/0!</v>
      </c>
    </row>
    <row r="39" spans="1:12" x14ac:dyDescent="0.4">
      <c r="A39" s="122" t="s">
        <v>56</v>
      </c>
      <c r="B39" s="32">
        <v>4614</v>
      </c>
      <c r="C39" s="32">
        <v>5273</v>
      </c>
      <c r="D39" s="19">
        <f t="shared" si="0"/>
        <v>0.87502370567039633</v>
      </c>
      <c r="E39" s="123">
        <f t="shared" si="1"/>
        <v>-659</v>
      </c>
      <c r="F39" s="32">
        <v>6630</v>
      </c>
      <c r="G39" s="32">
        <v>7020</v>
      </c>
      <c r="H39" s="19">
        <f t="shared" si="2"/>
        <v>0.94444444444444442</v>
      </c>
      <c r="I39" s="123">
        <f t="shared" si="3"/>
        <v>-390</v>
      </c>
      <c r="J39" s="19">
        <f t="shared" si="4"/>
        <v>0.69592760180995472</v>
      </c>
      <c r="K39" s="19">
        <f t="shared" si="4"/>
        <v>0.7511396011396011</v>
      </c>
      <c r="L39" s="22">
        <f t="shared" si="5"/>
        <v>-5.5211999329646377E-2</v>
      </c>
    </row>
    <row r="40" spans="1:12" x14ac:dyDescent="0.4">
      <c r="A40" s="122" t="s">
        <v>54</v>
      </c>
      <c r="B40" s="32">
        <v>1757</v>
      </c>
      <c r="C40" s="32">
        <v>1985</v>
      </c>
      <c r="D40" s="19">
        <f t="shared" si="0"/>
        <v>0.88513853904282114</v>
      </c>
      <c r="E40" s="123">
        <f t="shared" si="1"/>
        <v>-228</v>
      </c>
      <c r="F40" s="32">
        <v>2880</v>
      </c>
      <c r="G40" s="32">
        <v>2880</v>
      </c>
      <c r="H40" s="19">
        <f t="shared" si="2"/>
        <v>1</v>
      </c>
      <c r="I40" s="123">
        <f t="shared" si="3"/>
        <v>0</v>
      </c>
      <c r="J40" s="19">
        <f t="shared" si="4"/>
        <v>0.61006944444444444</v>
      </c>
      <c r="K40" s="19">
        <f t="shared" si="4"/>
        <v>0.68923611111111116</v>
      </c>
      <c r="L40" s="22">
        <f t="shared" si="5"/>
        <v>-7.9166666666666718E-2</v>
      </c>
    </row>
    <row r="41" spans="1:12" x14ac:dyDescent="0.4">
      <c r="A41" s="122" t="s">
        <v>91</v>
      </c>
      <c r="B41" s="32">
        <v>0</v>
      </c>
      <c r="C41" s="32">
        <v>0</v>
      </c>
      <c r="D41" s="19" t="e">
        <f t="shared" si="0"/>
        <v>#DIV/0!</v>
      </c>
      <c r="E41" s="123">
        <f t="shared" si="1"/>
        <v>0</v>
      </c>
      <c r="F41" s="32">
        <v>0</v>
      </c>
      <c r="G41" s="32">
        <v>0</v>
      </c>
      <c r="H41" s="19" t="e">
        <f t="shared" si="2"/>
        <v>#DIV/0!</v>
      </c>
      <c r="I41" s="123">
        <f t="shared" si="3"/>
        <v>0</v>
      </c>
      <c r="J41" s="19" t="e">
        <f t="shared" si="4"/>
        <v>#DIV/0!</v>
      </c>
      <c r="K41" s="19" t="e">
        <f t="shared" si="4"/>
        <v>#DIV/0!</v>
      </c>
      <c r="L41" s="22" t="e">
        <f t="shared" si="5"/>
        <v>#DIV/0!</v>
      </c>
    </row>
    <row r="42" spans="1:12" x14ac:dyDescent="0.4">
      <c r="A42" s="122" t="s">
        <v>53</v>
      </c>
      <c r="B42" s="32">
        <v>2522</v>
      </c>
      <c r="C42" s="32">
        <v>2807</v>
      </c>
      <c r="D42" s="19">
        <f t="shared" si="0"/>
        <v>0.89846811542572136</v>
      </c>
      <c r="E42" s="123">
        <f t="shared" si="1"/>
        <v>-285</v>
      </c>
      <c r="F42" s="32">
        <v>3580</v>
      </c>
      <c r="G42" s="32">
        <v>3688</v>
      </c>
      <c r="H42" s="19">
        <f t="shared" si="2"/>
        <v>0.9707158351409978</v>
      </c>
      <c r="I42" s="123">
        <f t="shared" si="3"/>
        <v>-108</v>
      </c>
      <c r="J42" s="19">
        <f t="shared" si="4"/>
        <v>0.70446927374301671</v>
      </c>
      <c r="K42" s="19">
        <f t="shared" si="4"/>
        <v>0.76111713665943603</v>
      </c>
      <c r="L42" s="22">
        <f t="shared" si="5"/>
        <v>-5.6647862916419323E-2</v>
      </c>
    </row>
    <row r="43" spans="1:12" x14ac:dyDescent="0.4">
      <c r="A43" s="126" t="s">
        <v>52</v>
      </c>
      <c r="B43" s="33">
        <v>1500</v>
      </c>
      <c r="C43" s="33">
        <v>2254</v>
      </c>
      <c r="D43" s="16">
        <f t="shared" si="0"/>
        <v>0.66548358473824309</v>
      </c>
      <c r="E43" s="125">
        <f t="shared" si="1"/>
        <v>-754</v>
      </c>
      <c r="F43" s="33">
        <v>2880</v>
      </c>
      <c r="G43" s="33">
        <v>2880</v>
      </c>
      <c r="H43" s="16">
        <f t="shared" si="2"/>
        <v>1</v>
      </c>
      <c r="I43" s="125">
        <f t="shared" si="3"/>
        <v>0</v>
      </c>
      <c r="J43" s="16">
        <f t="shared" si="4"/>
        <v>0.52083333333333337</v>
      </c>
      <c r="K43" s="16">
        <f t="shared" si="4"/>
        <v>0.78263888888888888</v>
      </c>
      <c r="L43" s="15">
        <f t="shared" si="5"/>
        <v>-0.26180555555555551</v>
      </c>
    </row>
    <row r="44" spans="1:12" x14ac:dyDescent="0.4">
      <c r="A44" s="113" t="s">
        <v>71</v>
      </c>
      <c r="B44" s="30">
        <f>SUM(B45:B54)</f>
        <v>9789</v>
      </c>
      <c r="C44" s="30">
        <f>SUM(C45:C54)</f>
        <v>10376</v>
      </c>
      <c r="D44" s="21">
        <f t="shared" si="0"/>
        <v>0.94342713955281421</v>
      </c>
      <c r="E44" s="124">
        <f t="shared" si="1"/>
        <v>-587</v>
      </c>
      <c r="F44" s="30">
        <f>SUM(F45:F54)</f>
        <v>14403</v>
      </c>
      <c r="G44" s="30">
        <f>SUM(G45:G54)</f>
        <v>14408</v>
      </c>
      <c r="H44" s="21">
        <f t="shared" si="2"/>
        <v>0.9996529705719045</v>
      </c>
      <c r="I44" s="124">
        <f t="shared" si="3"/>
        <v>-5</v>
      </c>
      <c r="J44" s="21">
        <f t="shared" si="4"/>
        <v>0.67965007290147883</v>
      </c>
      <c r="K44" s="21">
        <f t="shared" si="4"/>
        <v>0.72015546918378681</v>
      </c>
      <c r="L44" s="20">
        <f t="shared" si="5"/>
        <v>-4.0505396282307982E-2</v>
      </c>
    </row>
    <row r="45" spans="1:12" x14ac:dyDescent="0.4">
      <c r="A45" s="120" t="s">
        <v>55</v>
      </c>
      <c r="B45" s="34">
        <v>935</v>
      </c>
      <c r="C45" s="34">
        <v>964</v>
      </c>
      <c r="D45" s="18">
        <f t="shared" si="0"/>
        <v>0.96991701244813278</v>
      </c>
      <c r="E45" s="121">
        <f t="shared" si="1"/>
        <v>-29</v>
      </c>
      <c r="F45" s="34">
        <v>1442</v>
      </c>
      <c r="G45" s="34">
        <v>1260</v>
      </c>
      <c r="H45" s="18">
        <f t="shared" si="2"/>
        <v>1.1444444444444444</v>
      </c>
      <c r="I45" s="121">
        <f t="shared" si="3"/>
        <v>182</v>
      </c>
      <c r="J45" s="18">
        <f t="shared" si="4"/>
        <v>0.64840499306518729</v>
      </c>
      <c r="K45" s="18">
        <f t="shared" si="4"/>
        <v>0.76507936507936503</v>
      </c>
      <c r="L45" s="17">
        <f t="shared" si="5"/>
        <v>-0.11667437201417774</v>
      </c>
    </row>
    <row r="46" spans="1:12" x14ac:dyDescent="0.4">
      <c r="A46" s="122" t="s">
        <v>67</v>
      </c>
      <c r="B46" s="32">
        <v>626</v>
      </c>
      <c r="C46" s="32">
        <v>737</v>
      </c>
      <c r="D46" s="19">
        <f t="shared" si="0"/>
        <v>0.84938941655359568</v>
      </c>
      <c r="E46" s="123">
        <f t="shared" si="1"/>
        <v>-111</v>
      </c>
      <c r="F46" s="32">
        <v>1116</v>
      </c>
      <c r="G46" s="32">
        <v>1260</v>
      </c>
      <c r="H46" s="19">
        <f t="shared" si="2"/>
        <v>0.88571428571428568</v>
      </c>
      <c r="I46" s="123">
        <f t="shared" si="3"/>
        <v>-144</v>
      </c>
      <c r="J46" s="19">
        <f t="shared" si="4"/>
        <v>0.56093189964157708</v>
      </c>
      <c r="K46" s="19">
        <f t="shared" si="4"/>
        <v>0.58492063492063495</v>
      </c>
      <c r="L46" s="22">
        <f t="shared" si="5"/>
        <v>-2.3988735279057871E-2</v>
      </c>
    </row>
    <row r="47" spans="1:12" x14ac:dyDescent="0.4">
      <c r="A47" s="122" t="s">
        <v>65</v>
      </c>
      <c r="B47" s="32">
        <v>789</v>
      </c>
      <c r="C47" s="32">
        <v>950</v>
      </c>
      <c r="D47" s="19">
        <f t="shared" si="0"/>
        <v>0.83052631578947367</v>
      </c>
      <c r="E47" s="123">
        <f t="shared" si="1"/>
        <v>-161</v>
      </c>
      <c r="F47" s="32">
        <v>1260</v>
      </c>
      <c r="G47" s="32">
        <v>1260</v>
      </c>
      <c r="H47" s="19">
        <f t="shared" si="2"/>
        <v>1</v>
      </c>
      <c r="I47" s="123">
        <f t="shared" si="3"/>
        <v>0</v>
      </c>
      <c r="J47" s="19">
        <f t="shared" si="4"/>
        <v>0.62619047619047619</v>
      </c>
      <c r="K47" s="19">
        <f t="shared" si="4"/>
        <v>0.75396825396825395</v>
      </c>
      <c r="L47" s="22">
        <f t="shared" si="5"/>
        <v>-0.12777777777777777</v>
      </c>
    </row>
    <row r="48" spans="1:12" x14ac:dyDescent="0.4">
      <c r="A48" s="122" t="s">
        <v>49</v>
      </c>
      <c r="B48" s="32">
        <v>2666</v>
      </c>
      <c r="C48" s="32">
        <v>2625</v>
      </c>
      <c r="D48" s="19">
        <f t="shared" si="0"/>
        <v>1.0156190476190476</v>
      </c>
      <c r="E48" s="123">
        <f t="shared" si="1"/>
        <v>41</v>
      </c>
      <c r="F48" s="32">
        <v>3794</v>
      </c>
      <c r="G48" s="32">
        <v>3780</v>
      </c>
      <c r="H48" s="19">
        <f t="shared" si="2"/>
        <v>1.0037037037037038</v>
      </c>
      <c r="I48" s="123">
        <f t="shared" si="3"/>
        <v>14</v>
      </c>
      <c r="J48" s="19">
        <f t="shared" si="4"/>
        <v>0.70268845545598313</v>
      </c>
      <c r="K48" s="19">
        <f t="shared" si="4"/>
        <v>0.69444444444444442</v>
      </c>
      <c r="L48" s="22">
        <f t="shared" si="5"/>
        <v>8.24401101153871E-3</v>
      </c>
    </row>
    <row r="49" spans="1:12" x14ac:dyDescent="0.4">
      <c r="A49" s="122" t="s">
        <v>51</v>
      </c>
      <c r="B49" s="32">
        <v>660</v>
      </c>
      <c r="C49" s="32">
        <v>856</v>
      </c>
      <c r="D49" s="19">
        <f t="shared" si="0"/>
        <v>0.7710280373831776</v>
      </c>
      <c r="E49" s="123">
        <f t="shared" si="1"/>
        <v>-196</v>
      </c>
      <c r="F49" s="32">
        <v>1330</v>
      </c>
      <c r="G49" s="32">
        <v>1260</v>
      </c>
      <c r="H49" s="19">
        <f t="shared" si="2"/>
        <v>1.0555555555555556</v>
      </c>
      <c r="I49" s="123">
        <f t="shared" si="3"/>
        <v>70</v>
      </c>
      <c r="J49" s="19">
        <f t="shared" si="4"/>
        <v>0.49624060150375937</v>
      </c>
      <c r="K49" s="19">
        <f t="shared" si="4"/>
        <v>0.67936507936507939</v>
      </c>
      <c r="L49" s="22">
        <f t="shared" si="5"/>
        <v>-0.18312447786132002</v>
      </c>
    </row>
    <row r="50" spans="1:12" x14ac:dyDescent="0.4">
      <c r="A50" s="122" t="s">
        <v>50</v>
      </c>
      <c r="B50" s="32">
        <v>708</v>
      </c>
      <c r="C50" s="32">
        <v>973</v>
      </c>
      <c r="D50" s="19">
        <f t="shared" si="0"/>
        <v>0.72764645426515928</v>
      </c>
      <c r="E50" s="123">
        <f t="shared" si="1"/>
        <v>-265</v>
      </c>
      <c r="F50" s="32">
        <v>1267</v>
      </c>
      <c r="G50" s="32">
        <v>1660</v>
      </c>
      <c r="H50" s="19">
        <f t="shared" si="2"/>
        <v>0.76325301204819274</v>
      </c>
      <c r="I50" s="123">
        <f t="shared" si="3"/>
        <v>-393</v>
      </c>
      <c r="J50" s="19">
        <f t="shared" si="4"/>
        <v>0.5588003157063931</v>
      </c>
      <c r="K50" s="19">
        <f t="shared" si="4"/>
        <v>0.58614457831325306</v>
      </c>
      <c r="L50" s="22">
        <f t="shared" si="5"/>
        <v>-2.7344262606859959E-2</v>
      </c>
    </row>
    <row r="51" spans="1:12" x14ac:dyDescent="0.4">
      <c r="A51" s="122" t="s">
        <v>90</v>
      </c>
      <c r="B51" s="32">
        <v>1380</v>
      </c>
      <c r="C51" s="32">
        <v>1508</v>
      </c>
      <c r="D51" s="19">
        <f t="shared" si="0"/>
        <v>0.91511936339522548</v>
      </c>
      <c r="E51" s="123">
        <f t="shared" si="1"/>
        <v>-128</v>
      </c>
      <c r="F51" s="32">
        <v>1660</v>
      </c>
      <c r="G51" s="32">
        <v>1660</v>
      </c>
      <c r="H51" s="19">
        <f t="shared" si="2"/>
        <v>1</v>
      </c>
      <c r="I51" s="123">
        <f t="shared" si="3"/>
        <v>0</v>
      </c>
      <c r="J51" s="19">
        <f t="shared" si="4"/>
        <v>0.83132530120481929</v>
      </c>
      <c r="K51" s="19">
        <f t="shared" si="4"/>
        <v>0.90843373493975899</v>
      </c>
      <c r="L51" s="22">
        <f t="shared" si="5"/>
        <v>-7.7108433734939696E-2</v>
      </c>
    </row>
    <row r="52" spans="1:12" x14ac:dyDescent="0.4">
      <c r="A52" s="122" t="s">
        <v>69</v>
      </c>
      <c r="B52" s="32">
        <v>903</v>
      </c>
      <c r="C52" s="32">
        <v>775</v>
      </c>
      <c r="D52" s="19">
        <f t="shared" si="0"/>
        <v>1.1651612903225808</v>
      </c>
      <c r="E52" s="123">
        <f t="shared" si="1"/>
        <v>128</v>
      </c>
      <c r="F52" s="32">
        <v>1260</v>
      </c>
      <c r="G52" s="32">
        <v>1134</v>
      </c>
      <c r="H52" s="19">
        <f t="shared" si="2"/>
        <v>1.1111111111111112</v>
      </c>
      <c r="I52" s="123">
        <f t="shared" si="3"/>
        <v>126</v>
      </c>
      <c r="J52" s="19">
        <f t="shared" si="4"/>
        <v>0.71666666666666667</v>
      </c>
      <c r="K52" s="19">
        <f t="shared" si="4"/>
        <v>0.68342151675485008</v>
      </c>
      <c r="L52" s="22">
        <f t="shared" si="5"/>
        <v>3.3245149911816596E-2</v>
      </c>
    </row>
    <row r="53" spans="1:12" x14ac:dyDescent="0.4">
      <c r="A53" s="122" t="s">
        <v>89</v>
      </c>
      <c r="B53" s="32">
        <v>1122</v>
      </c>
      <c r="C53" s="32">
        <v>988</v>
      </c>
      <c r="D53" s="19">
        <f t="shared" si="0"/>
        <v>1.1356275303643724</v>
      </c>
      <c r="E53" s="123">
        <f t="shared" si="1"/>
        <v>134</v>
      </c>
      <c r="F53" s="32">
        <v>1274</v>
      </c>
      <c r="G53" s="32">
        <v>1134</v>
      </c>
      <c r="H53" s="19">
        <f t="shared" si="2"/>
        <v>1.1234567901234569</v>
      </c>
      <c r="I53" s="123">
        <f t="shared" si="3"/>
        <v>140</v>
      </c>
      <c r="J53" s="19">
        <f t="shared" si="4"/>
        <v>0.88069073783359497</v>
      </c>
      <c r="K53" s="19">
        <f t="shared" si="4"/>
        <v>0.87125220458553787</v>
      </c>
      <c r="L53" s="22">
        <f t="shared" si="5"/>
        <v>9.4385332480571016E-3</v>
      </c>
    </row>
    <row r="54" spans="1:12" x14ac:dyDescent="0.4">
      <c r="A54" s="122" t="s">
        <v>88</v>
      </c>
      <c r="B54" s="32">
        <v>0</v>
      </c>
      <c r="C54" s="32">
        <v>0</v>
      </c>
      <c r="D54" s="19" t="e">
        <f t="shared" si="0"/>
        <v>#DIV/0!</v>
      </c>
      <c r="E54" s="123">
        <f t="shared" si="1"/>
        <v>0</v>
      </c>
      <c r="F54" s="32">
        <v>0</v>
      </c>
      <c r="G54" s="32">
        <v>0</v>
      </c>
      <c r="H54" s="19" t="e">
        <f t="shared" si="2"/>
        <v>#DIV/0!</v>
      </c>
      <c r="I54" s="123">
        <f t="shared" si="3"/>
        <v>0</v>
      </c>
      <c r="J54" s="19" t="e">
        <f t="shared" ref="J54:K62" si="12">+B54/F54</f>
        <v>#DIV/0!</v>
      </c>
      <c r="K54" s="19" t="e">
        <f t="shared" si="12"/>
        <v>#DIV/0!</v>
      </c>
      <c r="L54" s="22" t="e">
        <f t="shared" si="5"/>
        <v>#DIV/0!</v>
      </c>
    </row>
    <row r="55" spans="1:12" s="117" customFormat="1" x14ac:dyDescent="0.4">
      <c r="A55" s="115" t="s">
        <v>70</v>
      </c>
      <c r="B55" s="27">
        <f>SUM(B56:B62)</f>
        <v>14691</v>
      </c>
      <c r="C55" s="27">
        <f>SUM(C56:C62)</f>
        <v>13759</v>
      </c>
      <c r="D55" s="14">
        <f t="shared" si="0"/>
        <v>1.0677374809215785</v>
      </c>
      <c r="E55" s="116">
        <f t="shared" si="1"/>
        <v>932</v>
      </c>
      <c r="F55" s="27">
        <f>SUM(F56:F62)</f>
        <v>17991</v>
      </c>
      <c r="G55" s="27">
        <f>SUM(G56:G62)</f>
        <v>16628</v>
      </c>
      <c r="H55" s="14">
        <f t="shared" si="2"/>
        <v>1.0819701707962472</v>
      </c>
      <c r="I55" s="116">
        <f t="shared" si="3"/>
        <v>1363</v>
      </c>
      <c r="J55" s="14">
        <f t="shared" si="12"/>
        <v>0.81657495414373849</v>
      </c>
      <c r="K55" s="14">
        <f t="shared" si="12"/>
        <v>0.82745970651912437</v>
      </c>
      <c r="L55" s="23">
        <f t="shared" si="5"/>
        <v>-1.0884752375385887E-2</v>
      </c>
    </row>
    <row r="56" spans="1:12" x14ac:dyDescent="0.4">
      <c r="A56" s="120" t="s">
        <v>57</v>
      </c>
      <c r="B56" s="34">
        <v>9029</v>
      </c>
      <c r="C56" s="34">
        <v>8103</v>
      </c>
      <c r="D56" s="18">
        <f t="shared" si="0"/>
        <v>1.1142786622238676</v>
      </c>
      <c r="E56" s="121">
        <f t="shared" si="1"/>
        <v>926</v>
      </c>
      <c r="F56" s="34">
        <v>10254</v>
      </c>
      <c r="G56" s="34">
        <v>8728</v>
      </c>
      <c r="H56" s="18">
        <f t="shared" si="2"/>
        <v>1.1748395967002749</v>
      </c>
      <c r="I56" s="121">
        <f t="shared" si="3"/>
        <v>1526</v>
      </c>
      <c r="J56" s="18">
        <f t="shared" si="12"/>
        <v>0.8805344255900136</v>
      </c>
      <c r="K56" s="18">
        <f t="shared" si="12"/>
        <v>0.92839138405132904</v>
      </c>
      <c r="L56" s="17">
        <f t="shared" si="5"/>
        <v>-4.7856958461315435E-2</v>
      </c>
    </row>
    <row r="57" spans="1:12" x14ac:dyDescent="0.4">
      <c r="A57" s="122" t="s">
        <v>58</v>
      </c>
      <c r="B57" s="32">
        <v>2292</v>
      </c>
      <c r="C57" s="32">
        <v>2222</v>
      </c>
      <c r="D57" s="19">
        <f t="shared" si="0"/>
        <v>1.0315031503150316</v>
      </c>
      <c r="E57" s="123">
        <f t="shared" si="1"/>
        <v>70</v>
      </c>
      <c r="F57" s="32">
        <v>2980</v>
      </c>
      <c r="G57" s="32">
        <v>2980</v>
      </c>
      <c r="H57" s="19">
        <f t="shared" si="2"/>
        <v>1</v>
      </c>
      <c r="I57" s="123">
        <f t="shared" si="3"/>
        <v>0</v>
      </c>
      <c r="J57" s="19">
        <f t="shared" si="12"/>
        <v>0.76912751677852353</v>
      </c>
      <c r="K57" s="19">
        <f t="shared" si="12"/>
        <v>0.74563758389261747</v>
      </c>
      <c r="L57" s="22">
        <f t="shared" si="5"/>
        <v>2.3489932885906062E-2</v>
      </c>
    </row>
    <row r="58" spans="1:12" x14ac:dyDescent="0.4">
      <c r="A58" s="122" t="s">
        <v>68</v>
      </c>
      <c r="B58" s="32">
        <v>1260</v>
      </c>
      <c r="C58" s="32">
        <v>1173</v>
      </c>
      <c r="D58" s="19">
        <f t="shared" si="0"/>
        <v>1.0741687979539642</v>
      </c>
      <c r="E58" s="123">
        <f t="shared" si="1"/>
        <v>87</v>
      </c>
      <c r="F58" s="32">
        <v>1660</v>
      </c>
      <c r="G58" s="32">
        <v>1660</v>
      </c>
      <c r="H58" s="19">
        <f t="shared" si="2"/>
        <v>1</v>
      </c>
      <c r="I58" s="123">
        <f t="shared" si="3"/>
        <v>0</v>
      </c>
      <c r="J58" s="19">
        <f t="shared" si="12"/>
        <v>0.75903614457831325</v>
      </c>
      <c r="K58" s="19">
        <f t="shared" si="12"/>
        <v>0.70662650602409638</v>
      </c>
      <c r="L58" s="22">
        <f t="shared" si="5"/>
        <v>5.2409638554216875E-2</v>
      </c>
    </row>
    <row r="59" spans="1:12" x14ac:dyDescent="0.4">
      <c r="A59" s="122" t="s">
        <v>55</v>
      </c>
      <c r="B59" s="32">
        <v>2110</v>
      </c>
      <c r="C59" s="32">
        <v>2261</v>
      </c>
      <c r="D59" s="19">
        <f t="shared" si="0"/>
        <v>0.93321539141972576</v>
      </c>
      <c r="E59" s="123">
        <f t="shared" si="1"/>
        <v>-151</v>
      </c>
      <c r="F59" s="32">
        <v>3097</v>
      </c>
      <c r="G59" s="32">
        <v>3260</v>
      </c>
      <c r="H59" s="19">
        <f t="shared" si="2"/>
        <v>0.95</v>
      </c>
      <c r="I59" s="123">
        <f t="shared" si="3"/>
        <v>-163</v>
      </c>
      <c r="J59" s="19">
        <f t="shared" si="12"/>
        <v>0.68130448821440104</v>
      </c>
      <c r="K59" s="19">
        <f t="shared" si="12"/>
        <v>0.69355828220858895</v>
      </c>
      <c r="L59" s="22">
        <f t="shared" si="5"/>
        <v>-1.2253793994187911E-2</v>
      </c>
    </row>
    <row r="60" spans="1:12" x14ac:dyDescent="0.4">
      <c r="A60" s="122" t="s">
        <v>131</v>
      </c>
      <c r="B60" s="32">
        <v>0</v>
      </c>
      <c r="C60" s="32">
        <v>0</v>
      </c>
      <c r="D60" s="19" t="e">
        <f t="shared" si="0"/>
        <v>#DIV/0!</v>
      </c>
      <c r="E60" s="123">
        <f t="shared" si="1"/>
        <v>0</v>
      </c>
      <c r="F60" s="32">
        <v>0</v>
      </c>
      <c r="G60" s="32">
        <v>0</v>
      </c>
      <c r="H60" s="19" t="e">
        <f t="shared" si="2"/>
        <v>#DIV/0!</v>
      </c>
      <c r="I60" s="123">
        <f t="shared" si="3"/>
        <v>0</v>
      </c>
      <c r="J60" s="19" t="e">
        <f t="shared" si="12"/>
        <v>#DIV/0!</v>
      </c>
      <c r="K60" s="19" t="e">
        <f t="shared" si="12"/>
        <v>#DIV/0!</v>
      </c>
      <c r="L60" s="22" t="e">
        <f t="shared" si="5"/>
        <v>#DIV/0!</v>
      </c>
    </row>
    <row r="61" spans="1:12" x14ac:dyDescent="0.4">
      <c r="A61" s="126" t="s">
        <v>87</v>
      </c>
      <c r="B61" s="33">
        <v>0</v>
      </c>
      <c r="C61" s="33">
        <v>0</v>
      </c>
      <c r="D61" s="16" t="e">
        <f t="shared" si="0"/>
        <v>#DIV/0!</v>
      </c>
      <c r="E61" s="125">
        <f t="shared" si="1"/>
        <v>0</v>
      </c>
      <c r="F61" s="33">
        <v>0</v>
      </c>
      <c r="G61" s="33">
        <v>0</v>
      </c>
      <c r="H61" s="16" t="e">
        <f t="shared" si="2"/>
        <v>#DIV/0!</v>
      </c>
      <c r="I61" s="125">
        <f t="shared" si="3"/>
        <v>0</v>
      </c>
      <c r="J61" s="16" t="e">
        <f t="shared" si="12"/>
        <v>#DIV/0!</v>
      </c>
      <c r="K61" s="16" t="e">
        <f t="shared" si="12"/>
        <v>#DIV/0!</v>
      </c>
      <c r="L61" s="15" t="e">
        <f t="shared" si="5"/>
        <v>#DIV/0!</v>
      </c>
    </row>
    <row r="62" spans="1:12" x14ac:dyDescent="0.4">
      <c r="A62" s="127" t="s">
        <v>143</v>
      </c>
      <c r="B62" s="31">
        <v>0</v>
      </c>
      <c r="C62" s="31">
        <v>0</v>
      </c>
      <c r="D62" s="25" t="e">
        <f t="shared" si="0"/>
        <v>#DIV/0!</v>
      </c>
      <c r="E62" s="128">
        <f t="shared" si="1"/>
        <v>0</v>
      </c>
      <c r="F62" s="31">
        <v>0</v>
      </c>
      <c r="G62" s="31">
        <v>0</v>
      </c>
      <c r="H62" s="25" t="e">
        <f t="shared" si="2"/>
        <v>#DIV/0!</v>
      </c>
      <c r="I62" s="128">
        <f t="shared" si="3"/>
        <v>0</v>
      </c>
      <c r="J62" s="25" t="e">
        <f t="shared" si="12"/>
        <v>#DIV/0!</v>
      </c>
      <c r="K62" s="25" t="e">
        <f t="shared" si="12"/>
        <v>#DIV/0!</v>
      </c>
      <c r="L62" s="24" t="e">
        <f t="shared" si="5"/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９月(上中旬)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119</v>
      </c>
      <c r="C4" s="144" t="s">
        <v>185</v>
      </c>
      <c r="D4" s="147" t="s">
        <v>61</v>
      </c>
      <c r="E4" s="147"/>
      <c r="F4" s="140" t="s">
        <v>119</v>
      </c>
      <c r="G4" s="140" t="s">
        <v>185</v>
      </c>
      <c r="H4" s="147" t="s">
        <v>61</v>
      </c>
      <c r="I4" s="147"/>
      <c r="J4" s="140" t="s">
        <v>119</v>
      </c>
      <c r="K4" s="140" t="s">
        <v>185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66</v>
      </c>
      <c r="B6" s="27">
        <v>283527</v>
      </c>
      <c r="C6" s="27">
        <v>287850</v>
      </c>
      <c r="D6" s="14">
        <v>0.98498176133402815</v>
      </c>
      <c r="E6" s="116">
        <v>-4323</v>
      </c>
      <c r="F6" s="27">
        <v>381492</v>
      </c>
      <c r="G6" s="27">
        <v>359583</v>
      </c>
      <c r="H6" s="14">
        <v>1.0609289093199623</v>
      </c>
      <c r="I6" s="116">
        <v>21909</v>
      </c>
      <c r="J6" s="14">
        <v>0.74320562423327352</v>
      </c>
      <c r="K6" s="14">
        <v>0.80051059143507897</v>
      </c>
      <c r="L6" s="23">
        <v>-5.7304967201805446E-2</v>
      </c>
    </row>
    <row r="7" spans="1:12" s="117" customFormat="1" x14ac:dyDescent="0.4">
      <c r="A7" s="115" t="s">
        <v>178</v>
      </c>
      <c r="B7" s="27">
        <v>125885</v>
      </c>
      <c r="C7" s="27">
        <v>124630</v>
      </c>
      <c r="D7" s="14">
        <v>1.0100698066276177</v>
      </c>
      <c r="E7" s="116">
        <v>1255</v>
      </c>
      <c r="F7" s="27">
        <v>162999</v>
      </c>
      <c r="G7" s="27">
        <v>150056</v>
      </c>
      <c r="H7" s="14">
        <v>1.0862544649997334</v>
      </c>
      <c r="I7" s="116">
        <v>12943</v>
      </c>
      <c r="J7" s="14">
        <v>0.77230535156657398</v>
      </c>
      <c r="K7" s="14">
        <v>0.83055659220557654</v>
      </c>
      <c r="L7" s="23">
        <v>-5.8251240639002555E-2</v>
      </c>
    </row>
    <row r="8" spans="1:12" x14ac:dyDescent="0.4">
      <c r="A8" s="118" t="s">
        <v>64</v>
      </c>
      <c r="B8" s="28">
        <v>103480</v>
      </c>
      <c r="C8" s="28">
        <v>104111</v>
      </c>
      <c r="D8" s="26">
        <v>0.99393916108768521</v>
      </c>
      <c r="E8" s="119">
        <v>-631</v>
      </c>
      <c r="F8" s="28">
        <v>129478</v>
      </c>
      <c r="G8" s="28">
        <v>123084</v>
      </c>
      <c r="H8" s="26">
        <v>1.0519482629748789</v>
      </c>
      <c r="I8" s="119">
        <v>6394</v>
      </c>
      <c r="J8" s="26">
        <v>0.79920913205332178</v>
      </c>
      <c r="K8" s="26">
        <v>0.84585323843878979</v>
      </c>
      <c r="L8" s="52">
        <v>-4.6644106385468009E-2</v>
      </c>
    </row>
    <row r="9" spans="1:12" x14ac:dyDescent="0.4">
      <c r="A9" s="120" t="s">
        <v>57</v>
      </c>
      <c r="B9" s="34">
        <v>61405</v>
      </c>
      <c r="C9" s="34">
        <v>58930</v>
      </c>
      <c r="D9" s="18">
        <v>1.0419989818428643</v>
      </c>
      <c r="E9" s="121">
        <v>2475</v>
      </c>
      <c r="F9" s="34">
        <v>72728</v>
      </c>
      <c r="G9" s="34">
        <v>64011</v>
      </c>
      <c r="H9" s="18">
        <v>1.1361797191107779</v>
      </c>
      <c r="I9" s="121">
        <v>8717</v>
      </c>
      <c r="J9" s="18">
        <v>0.84431030689693098</v>
      </c>
      <c r="K9" s="18">
        <v>0.92062301791879519</v>
      </c>
      <c r="L9" s="17">
        <v>-7.631271102186421E-2</v>
      </c>
    </row>
    <row r="10" spans="1:12" x14ac:dyDescent="0.4">
      <c r="A10" s="122" t="s">
        <v>58</v>
      </c>
      <c r="B10" s="32">
        <v>9695</v>
      </c>
      <c r="C10" s="32">
        <v>7477</v>
      </c>
      <c r="D10" s="19">
        <v>1.2966430386518657</v>
      </c>
      <c r="E10" s="123">
        <v>2218</v>
      </c>
      <c r="F10" s="34">
        <v>11660</v>
      </c>
      <c r="G10" s="32">
        <v>8930</v>
      </c>
      <c r="H10" s="19">
        <v>1.3057110862262038</v>
      </c>
      <c r="I10" s="123">
        <v>2730</v>
      </c>
      <c r="J10" s="19">
        <v>0.83147512864494</v>
      </c>
      <c r="K10" s="19">
        <v>0.83729003359462484</v>
      </c>
      <c r="L10" s="22">
        <v>-5.8149049496848404E-3</v>
      </c>
    </row>
    <row r="11" spans="1:12" x14ac:dyDescent="0.4">
      <c r="A11" s="122" t="s">
        <v>68</v>
      </c>
      <c r="B11" s="32">
        <v>8006</v>
      </c>
      <c r="C11" s="32">
        <v>13024</v>
      </c>
      <c r="D11" s="19">
        <v>0.61471130221130221</v>
      </c>
      <c r="E11" s="123">
        <v>-5018</v>
      </c>
      <c r="F11" s="32">
        <v>9990</v>
      </c>
      <c r="G11" s="32">
        <v>17226</v>
      </c>
      <c r="H11" s="19">
        <v>0.57993730407523514</v>
      </c>
      <c r="I11" s="123">
        <v>-7236</v>
      </c>
      <c r="J11" s="19">
        <v>0.80140140140140137</v>
      </c>
      <c r="K11" s="19">
        <v>0.75606641123882501</v>
      </c>
      <c r="L11" s="22">
        <v>4.5334990162576361E-2</v>
      </c>
    </row>
    <row r="12" spans="1:12" x14ac:dyDescent="0.4">
      <c r="A12" s="122" t="s">
        <v>55</v>
      </c>
      <c r="B12" s="32">
        <v>10321</v>
      </c>
      <c r="C12" s="32">
        <v>14262</v>
      </c>
      <c r="D12" s="19">
        <v>0.72367129434861865</v>
      </c>
      <c r="E12" s="123">
        <v>-3941</v>
      </c>
      <c r="F12" s="32">
        <v>15930</v>
      </c>
      <c r="G12" s="32">
        <v>18758</v>
      </c>
      <c r="H12" s="19">
        <v>0.8492376585989978</v>
      </c>
      <c r="I12" s="123">
        <v>-2828</v>
      </c>
      <c r="J12" s="19">
        <v>0.64789704959196481</v>
      </c>
      <c r="K12" s="19">
        <v>0.76031559867789744</v>
      </c>
      <c r="L12" s="22">
        <v>-0.11241854908593263</v>
      </c>
    </row>
    <row r="13" spans="1:12" x14ac:dyDescent="0.4">
      <c r="A13" s="122" t="s">
        <v>92</v>
      </c>
      <c r="B13" s="32">
        <v>3925</v>
      </c>
      <c r="C13" s="32">
        <v>0</v>
      </c>
      <c r="D13" s="19" t="e">
        <v>#DIV/0!</v>
      </c>
      <c r="E13" s="123">
        <v>3925</v>
      </c>
      <c r="F13" s="32">
        <v>5400</v>
      </c>
      <c r="G13" s="32">
        <v>0</v>
      </c>
      <c r="H13" s="19" t="e">
        <v>#DIV/0!</v>
      </c>
      <c r="I13" s="123">
        <v>5400</v>
      </c>
      <c r="J13" s="19">
        <v>0.72685185185185186</v>
      </c>
      <c r="K13" s="19" t="e">
        <v>#DIV/0!</v>
      </c>
      <c r="L13" s="22" t="e">
        <v>#DIV/0!</v>
      </c>
    </row>
    <row r="14" spans="1:12" x14ac:dyDescent="0.4">
      <c r="A14" s="122" t="s">
        <v>56</v>
      </c>
      <c r="B14" s="32">
        <v>9859</v>
      </c>
      <c r="C14" s="32">
        <v>9397</v>
      </c>
      <c r="D14" s="19">
        <v>1.0491646270086197</v>
      </c>
      <c r="E14" s="123">
        <v>462</v>
      </c>
      <c r="F14" s="32">
        <v>13500</v>
      </c>
      <c r="G14" s="32">
        <v>12959</v>
      </c>
      <c r="H14" s="19">
        <v>1.0417470483833629</v>
      </c>
      <c r="I14" s="123">
        <v>541</v>
      </c>
      <c r="J14" s="19">
        <v>0.73029629629629633</v>
      </c>
      <c r="K14" s="19">
        <v>0.72513311212284903</v>
      </c>
      <c r="L14" s="22">
        <v>5.1631841734472994E-3</v>
      </c>
    </row>
    <row r="15" spans="1:12" x14ac:dyDescent="0.4">
      <c r="A15" s="122" t="s">
        <v>93</v>
      </c>
      <c r="B15" s="32">
        <v>0</v>
      </c>
      <c r="C15" s="32">
        <v>1021</v>
      </c>
      <c r="D15" s="19">
        <v>0</v>
      </c>
      <c r="E15" s="123">
        <v>-1021</v>
      </c>
      <c r="F15" s="32">
        <v>0</v>
      </c>
      <c r="G15" s="32">
        <v>1200</v>
      </c>
      <c r="H15" s="19">
        <v>0</v>
      </c>
      <c r="I15" s="123">
        <v>-1200</v>
      </c>
      <c r="J15" s="19" t="e">
        <v>#DIV/0!</v>
      </c>
      <c r="K15" s="19">
        <v>0.85083333333333333</v>
      </c>
      <c r="L15" s="22" t="e">
        <v>#DIV/0!</v>
      </c>
    </row>
    <row r="16" spans="1:12" x14ac:dyDescent="0.4">
      <c r="A16" s="122" t="s">
        <v>150</v>
      </c>
      <c r="B16" s="32">
        <v>0</v>
      </c>
      <c r="C16" s="32">
        <v>0</v>
      </c>
      <c r="D16" s="19" t="e">
        <v>#DIV/0!</v>
      </c>
      <c r="E16" s="123">
        <v>0</v>
      </c>
      <c r="F16" s="32">
        <v>0</v>
      </c>
      <c r="G16" s="32">
        <v>0</v>
      </c>
      <c r="H16" s="19" t="e">
        <v>#DIV/0!</v>
      </c>
      <c r="I16" s="123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122" t="s">
        <v>182</v>
      </c>
      <c r="B17" s="32">
        <v>269</v>
      </c>
      <c r="C17" s="32">
        <v>0</v>
      </c>
      <c r="D17" s="19" t="e">
        <v>#DIV/0!</v>
      </c>
      <c r="E17" s="123">
        <v>269</v>
      </c>
      <c r="F17" s="32">
        <v>270</v>
      </c>
      <c r="G17" s="32">
        <v>0</v>
      </c>
      <c r="H17" s="19" t="e">
        <v>#DIV/0!</v>
      </c>
      <c r="I17" s="123">
        <v>270</v>
      </c>
      <c r="J17" s="19">
        <v>0.99629629629629635</v>
      </c>
      <c r="K17" s="19" t="e">
        <v>#DIV/0!</v>
      </c>
      <c r="L17" s="22" t="e">
        <v>#DIV/0!</v>
      </c>
    </row>
    <row r="18" spans="1:12" x14ac:dyDescent="0.4">
      <c r="A18" s="113" t="s">
        <v>63</v>
      </c>
      <c r="B18" s="30">
        <v>22405</v>
      </c>
      <c r="C18" s="30">
        <v>20519</v>
      </c>
      <c r="D18" s="21">
        <v>1.0919148106632877</v>
      </c>
      <c r="E18" s="124">
        <v>1886</v>
      </c>
      <c r="F18" s="30">
        <v>33521</v>
      </c>
      <c r="G18" s="30">
        <v>26972</v>
      </c>
      <c r="H18" s="21">
        <v>1.2428073557763606</v>
      </c>
      <c r="I18" s="124">
        <v>6549</v>
      </c>
      <c r="J18" s="21">
        <v>0.66838698129530738</v>
      </c>
      <c r="K18" s="21">
        <v>0.76075189084977013</v>
      </c>
      <c r="L18" s="20">
        <v>-9.2364909554462749E-2</v>
      </c>
    </row>
    <row r="19" spans="1:12" x14ac:dyDescent="0.4">
      <c r="A19" s="120" t="s">
        <v>169</v>
      </c>
      <c r="B19" s="34">
        <v>908</v>
      </c>
      <c r="C19" s="34">
        <v>1017</v>
      </c>
      <c r="D19" s="18">
        <v>0.89282202556538837</v>
      </c>
      <c r="E19" s="121">
        <v>-109</v>
      </c>
      <c r="F19" s="34">
        <v>1470</v>
      </c>
      <c r="G19" s="34">
        <v>1426</v>
      </c>
      <c r="H19" s="18">
        <v>1.0308555399719495</v>
      </c>
      <c r="I19" s="121">
        <v>44</v>
      </c>
      <c r="J19" s="18">
        <v>0.61768707482993201</v>
      </c>
      <c r="K19" s="18">
        <v>0.71318373071528751</v>
      </c>
      <c r="L19" s="17">
        <v>-9.5496655885355497E-2</v>
      </c>
    </row>
    <row r="20" spans="1:12" x14ac:dyDescent="0.4">
      <c r="A20" s="122" t="s">
        <v>168</v>
      </c>
      <c r="B20" s="32">
        <v>1929</v>
      </c>
      <c r="C20" s="32">
        <v>2092</v>
      </c>
      <c r="D20" s="19">
        <v>0.92208413001912048</v>
      </c>
      <c r="E20" s="123">
        <v>-163</v>
      </c>
      <c r="F20" s="32">
        <v>3000</v>
      </c>
      <c r="G20" s="32">
        <v>2710</v>
      </c>
      <c r="H20" s="19">
        <v>1.1070110701107012</v>
      </c>
      <c r="I20" s="123">
        <v>290</v>
      </c>
      <c r="J20" s="19">
        <v>0.64300000000000002</v>
      </c>
      <c r="K20" s="19">
        <v>0.77195571955719555</v>
      </c>
      <c r="L20" s="22">
        <v>-0.12895571955719554</v>
      </c>
    </row>
    <row r="21" spans="1:12" x14ac:dyDescent="0.4">
      <c r="A21" s="122" t="s">
        <v>167</v>
      </c>
      <c r="B21" s="32">
        <v>2844</v>
      </c>
      <c r="C21" s="32">
        <v>2770</v>
      </c>
      <c r="D21" s="19">
        <v>1.0267148014440433</v>
      </c>
      <c r="E21" s="123">
        <v>74</v>
      </c>
      <c r="F21" s="32">
        <v>3000</v>
      </c>
      <c r="G21" s="32">
        <v>2850</v>
      </c>
      <c r="H21" s="19">
        <v>1.0526315789473684</v>
      </c>
      <c r="I21" s="123">
        <v>150</v>
      </c>
      <c r="J21" s="19">
        <v>0.94799999999999995</v>
      </c>
      <c r="K21" s="19">
        <v>0.97192982456140353</v>
      </c>
      <c r="L21" s="22">
        <v>-2.3929824561403579E-2</v>
      </c>
    </row>
    <row r="22" spans="1:12" x14ac:dyDescent="0.4">
      <c r="A22" s="122" t="s">
        <v>166</v>
      </c>
      <c r="B22" s="32">
        <v>2155</v>
      </c>
      <c r="C22" s="32">
        <v>2988</v>
      </c>
      <c r="D22" s="19">
        <v>0.72121820615796517</v>
      </c>
      <c r="E22" s="123">
        <v>-833</v>
      </c>
      <c r="F22" s="32">
        <v>5100</v>
      </c>
      <c r="G22" s="32">
        <v>5250</v>
      </c>
      <c r="H22" s="19">
        <v>0.97142857142857142</v>
      </c>
      <c r="I22" s="123">
        <v>-150</v>
      </c>
      <c r="J22" s="19">
        <v>0.42254901960784313</v>
      </c>
      <c r="K22" s="19">
        <v>0.56914285714285717</v>
      </c>
      <c r="L22" s="22">
        <v>-0.14659383753501404</v>
      </c>
    </row>
    <row r="23" spans="1:12" x14ac:dyDescent="0.4">
      <c r="A23" s="122" t="s">
        <v>165</v>
      </c>
      <c r="B23" s="32">
        <v>0</v>
      </c>
      <c r="C23" s="32">
        <v>1651</v>
      </c>
      <c r="D23" s="19">
        <v>0</v>
      </c>
      <c r="E23" s="123">
        <v>-1651</v>
      </c>
      <c r="F23" s="32">
        <v>0</v>
      </c>
      <c r="G23" s="32">
        <v>2756</v>
      </c>
      <c r="H23" s="19">
        <v>0</v>
      </c>
      <c r="I23" s="123">
        <v>-2756</v>
      </c>
      <c r="J23" s="19" t="e">
        <v>#DIV/0!</v>
      </c>
      <c r="K23" s="19">
        <v>0.59905660377358494</v>
      </c>
      <c r="L23" s="22" t="e">
        <v>#DIV/0!</v>
      </c>
    </row>
    <row r="24" spans="1:12" x14ac:dyDescent="0.4">
      <c r="A24" s="122" t="s">
        <v>164</v>
      </c>
      <c r="B24" s="33">
        <v>2606</v>
      </c>
      <c r="C24" s="33">
        <v>2316</v>
      </c>
      <c r="D24" s="16">
        <v>1.1252158894645941</v>
      </c>
      <c r="E24" s="125">
        <v>290</v>
      </c>
      <c r="F24" s="33">
        <v>3000</v>
      </c>
      <c r="G24" s="33">
        <v>2550</v>
      </c>
      <c r="H24" s="16">
        <v>1.1764705882352942</v>
      </c>
      <c r="I24" s="125">
        <v>450</v>
      </c>
      <c r="J24" s="16">
        <v>0.8686666666666667</v>
      </c>
      <c r="K24" s="16">
        <v>0.90823529411764703</v>
      </c>
      <c r="L24" s="15">
        <v>-3.9568627450980332E-2</v>
      </c>
    </row>
    <row r="25" spans="1:12" x14ac:dyDescent="0.4">
      <c r="A25" s="126" t="s">
        <v>163</v>
      </c>
      <c r="B25" s="32">
        <v>2150</v>
      </c>
      <c r="C25" s="32">
        <v>2251</v>
      </c>
      <c r="D25" s="19">
        <v>0.95513105286539313</v>
      </c>
      <c r="E25" s="123">
        <v>-101</v>
      </c>
      <c r="F25" s="32">
        <v>3000</v>
      </c>
      <c r="G25" s="32">
        <v>2700</v>
      </c>
      <c r="H25" s="19">
        <v>1.1111111111111112</v>
      </c>
      <c r="I25" s="123">
        <v>300</v>
      </c>
      <c r="J25" s="19">
        <v>0.71666666666666667</v>
      </c>
      <c r="K25" s="19">
        <v>0.83370370370370372</v>
      </c>
      <c r="L25" s="22">
        <v>-0.11703703703703705</v>
      </c>
    </row>
    <row r="26" spans="1:12" x14ac:dyDescent="0.4">
      <c r="A26" s="122" t="s">
        <v>162</v>
      </c>
      <c r="B26" s="32">
        <v>1993</v>
      </c>
      <c r="C26" s="32">
        <v>2285</v>
      </c>
      <c r="D26" s="19">
        <v>0.87221006564551418</v>
      </c>
      <c r="E26" s="123">
        <v>-292</v>
      </c>
      <c r="F26" s="32">
        <v>2550</v>
      </c>
      <c r="G26" s="32">
        <v>2850</v>
      </c>
      <c r="H26" s="19">
        <v>0.89473684210526316</v>
      </c>
      <c r="I26" s="123">
        <v>-300</v>
      </c>
      <c r="J26" s="19">
        <v>0.78156862745098044</v>
      </c>
      <c r="K26" s="19">
        <v>0.80175438596491233</v>
      </c>
      <c r="L26" s="22">
        <v>-2.0185758513931895E-2</v>
      </c>
    </row>
    <row r="27" spans="1:12" x14ac:dyDescent="0.4">
      <c r="A27" s="122" t="s">
        <v>161</v>
      </c>
      <c r="B27" s="32">
        <v>2203</v>
      </c>
      <c r="C27" s="32">
        <v>2445</v>
      </c>
      <c r="D27" s="19">
        <v>0.90102249488752562</v>
      </c>
      <c r="E27" s="123">
        <v>-242</v>
      </c>
      <c r="F27" s="32">
        <v>2751</v>
      </c>
      <c r="G27" s="32">
        <v>2700</v>
      </c>
      <c r="H27" s="19">
        <v>1.018888888888889</v>
      </c>
      <c r="I27" s="123">
        <v>51</v>
      </c>
      <c r="J27" s="19">
        <v>0.80079970919665577</v>
      </c>
      <c r="K27" s="19">
        <v>0.90555555555555556</v>
      </c>
      <c r="L27" s="22">
        <v>-0.10475584635889978</v>
      </c>
    </row>
    <row r="28" spans="1:12" x14ac:dyDescent="0.4">
      <c r="A28" s="122" t="s">
        <v>160</v>
      </c>
      <c r="B28" s="33">
        <v>657</v>
      </c>
      <c r="C28" s="33">
        <v>620</v>
      </c>
      <c r="D28" s="16">
        <v>1.0596774193548386</v>
      </c>
      <c r="E28" s="125">
        <v>37</v>
      </c>
      <c r="F28" s="33">
        <v>1250</v>
      </c>
      <c r="G28" s="33">
        <v>1030</v>
      </c>
      <c r="H28" s="16">
        <v>1.2135922330097086</v>
      </c>
      <c r="I28" s="125">
        <v>220</v>
      </c>
      <c r="J28" s="16">
        <v>0.52559999999999996</v>
      </c>
      <c r="K28" s="16">
        <v>0.60194174757281549</v>
      </c>
      <c r="L28" s="15">
        <v>-7.6341747572815533E-2</v>
      </c>
    </row>
    <row r="29" spans="1:12" x14ac:dyDescent="0.4">
      <c r="A29" s="126" t="s">
        <v>159</v>
      </c>
      <c r="B29" s="32">
        <v>1436</v>
      </c>
      <c r="C29" s="32">
        <v>84</v>
      </c>
      <c r="D29" s="19">
        <v>17.095238095238095</v>
      </c>
      <c r="E29" s="123">
        <v>1352</v>
      </c>
      <c r="F29" s="32">
        <v>2700</v>
      </c>
      <c r="G29" s="32">
        <v>150</v>
      </c>
      <c r="H29" s="19">
        <v>18</v>
      </c>
      <c r="I29" s="123">
        <v>2550</v>
      </c>
      <c r="J29" s="19">
        <v>0.5318518518518518</v>
      </c>
      <c r="K29" s="19">
        <v>0.56000000000000005</v>
      </c>
      <c r="L29" s="22">
        <v>-2.8148148148148255E-2</v>
      </c>
    </row>
    <row r="30" spans="1:12" x14ac:dyDescent="0.4">
      <c r="A30" s="122" t="s">
        <v>158</v>
      </c>
      <c r="B30" s="32">
        <v>1578</v>
      </c>
      <c r="C30" s="32">
        <v>0</v>
      </c>
      <c r="D30" s="19" t="e">
        <v>#DIV/0!</v>
      </c>
      <c r="E30" s="123">
        <v>1578</v>
      </c>
      <c r="F30" s="32">
        <v>2850</v>
      </c>
      <c r="G30" s="32">
        <v>0</v>
      </c>
      <c r="H30" s="19" t="e">
        <v>#DIV/0!</v>
      </c>
      <c r="I30" s="123">
        <v>2850</v>
      </c>
      <c r="J30" s="19">
        <v>0.55368421052631578</v>
      </c>
      <c r="K30" s="19" t="e">
        <v>#DIV/0!</v>
      </c>
      <c r="L30" s="22" t="e">
        <v>#DIV/0!</v>
      </c>
    </row>
    <row r="31" spans="1:12" x14ac:dyDescent="0.4">
      <c r="A31" s="127" t="s">
        <v>157</v>
      </c>
      <c r="B31" s="31">
        <v>1946</v>
      </c>
      <c r="C31" s="31">
        <v>0</v>
      </c>
      <c r="D31" s="25" t="e">
        <v>#DIV/0!</v>
      </c>
      <c r="E31" s="128">
        <v>1946</v>
      </c>
      <c r="F31" s="31">
        <v>2850</v>
      </c>
      <c r="G31" s="31">
        <v>0</v>
      </c>
      <c r="H31" s="25" t="e">
        <v>#DIV/0!</v>
      </c>
      <c r="I31" s="128">
        <v>2850</v>
      </c>
      <c r="J31" s="25">
        <v>0.68280701754385964</v>
      </c>
      <c r="K31" s="25" t="e">
        <v>#DIV/0!</v>
      </c>
      <c r="L31" s="24" t="e">
        <v>#DIV/0!</v>
      </c>
    </row>
    <row r="32" spans="1:12" s="117" customFormat="1" x14ac:dyDescent="0.4">
      <c r="A32" s="115" t="s">
        <v>73</v>
      </c>
      <c r="B32" s="27">
        <v>130697</v>
      </c>
      <c r="C32" s="27">
        <v>137664</v>
      </c>
      <c r="D32" s="14">
        <v>0.94939127150162717</v>
      </c>
      <c r="E32" s="116">
        <v>-6967</v>
      </c>
      <c r="F32" s="27">
        <v>182806</v>
      </c>
      <c r="G32" s="27">
        <v>178079</v>
      </c>
      <c r="H32" s="14">
        <v>1.0265443988342253</v>
      </c>
      <c r="I32" s="116">
        <v>4727</v>
      </c>
      <c r="J32" s="14">
        <v>0.71494918109908867</v>
      </c>
      <c r="K32" s="14">
        <v>0.77305016312984687</v>
      </c>
      <c r="L32" s="23">
        <v>-5.8100982030758197E-2</v>
      </c>
    </row>
    <row r="33" spans="1:12" x14ac:dyDescent="0.4">
      <c r="A33" s="129" t="s">
        <v>72</v>
      </c>
      <c r="B33" s="29">
        <v>112945</v>
      </c>
      <c r="C33" s="29">
        <v>118684</v>
      </c>
      <c r="D33" s="18">
        <v>0.95164470358262276</v>
      </c>
      <c r="E33" s="121">
        <v>-5739</v>
      </c>
      <c r="F33" s="29">
        <v>154243</v>
      </c>
      <c r="G33" s="29">
        <v>150769</v>
      </c>
      <c r="H33" s="18">
        <v>1.0230418720028653</v>
      </c>
      <c r="I33" s="121">
        <v>3474</v>
      </c>
      <c r="J33" s="18">
        <v>0.73225365170542589</v>
      </c>
      <c r="K33" s="18">
        <v>0.78719100080255222</v>
      </c>
      <c r="L33" s="17">
        <v>-5.4937349097126331E-2</v>
      </c>
    </row>
    <row r="34" spans="1:12" x14ac:dyDescent="0.4">
      <c r="A34" s="122" t="s">
        <v>57</v>
      </c>
      <c r="B34" s="32">
        <v>54847</v>
      </c>
      <c r="C34" s="32">
        <v>57394</v>
      </c>
      <c r="D34" s="19">
        <v>0.95562253894135274</v>
      </c>
      <c r="E34" s="123">
        <v>-2547</v>
      </c>
      <c r="F34" s="32">
        <v>66561</v>
      </c>
      <c r="G34" s="32">
        <v>65788</v>
      </c>
      <c r="H34" s="19">
        <v>1.0117498631969357</v>
      </c>
      <c r="I34" s="123">
        <v>773</v>
      </c>
      <c r="J34" s="19">
        <v>0.82401105752617898</v>
      </c>
      <c r="K34" s="19">
        <v>0.87240834194685957</v>
      </c>
      <c r="L34" s="22">
        <v>-4.8397284420680586E-2</v>
      </c>
    </row>
    <row r="35" spans="1:12" x14ac:dyDescent="0.4">
      <c r="A35" s="122" t="s">
        <v>133</v>
      </c>
      <c r="B35" s="32">
        <v>9181</v>
      </c>
      <c r="C35" s="32">
        <v>7990</v>
      </c>
      <c r="D35" s="19">
        <v>1.1490613266583229</v>
      </c>
      <c r="E35" s="123">
        <v>1191</v>
      </c>
      <c r="F35" s="32">
        <v>10712</v>
      </c>
      <c r="G35" s="32">
        <v>10183</v>
      </c>
      <c r="H35" s="19">
        <v>1.0519493273102229</v>
      </c>
      <c r="I35" s="123">
        <v>529</v>
      </c>
      <c r="J35" s="19">
        <v>0.85707617625093357</v>
      </c>
      <c r="K35" s="19">
        <v>0.78464106844741233</v>
      </c>
      <c r="L35" s="22">
        <v>7.2435107803521248E-2</v>
      </c>
    </row>
    <row r="36" spans="1:12" x14ac:dyDescent="0.4">
      <c r="A36" s="122" t="s">
        <v>132</v>
      </c>
      <c r="B36" s="32">
        <v>13198</v>
      </c>
      <c r="C36" s="32">
        <v>12415</v>
      </c>
      <c r="D36" s="19">
        <v>1.0630688683044704</v>
      </c>
      <c r="E36" s="123">
        <v>783</v>
      </c>
      <c r="F36" s="32">
        <v>16710</v>
      </c>
      <c r="G36" s="32">
        <v>16344</v>
      </c>
      <c r="H36" s="19">
        <v>1.0223935389133627</v>
      </c>
      <c r="I36" s="123">
        <v>366</v>
      </c>
      <c r="J36" s="19">
        <v>0.78982645122681028</v>
      </c>
      <c r="K36" s="19">
        <v>0.75960597161037691</v>
      </c>
      <c r="L36" s="22">
        <v>3.0220479616433371E-2</v>
      </c>
    </row>
    <row r="37" spans="1:12" x14ac:dyDescent="0.4">
      <c r="A37" s="122" t="s">
        <v>55</v>
      </c>
      <c r="B37" s="32">
        <v>17427</v>
      </c>
      <c r="C37" s="32">
        <v>18754</v>
      </c>
      <c r="D37" s="19">
        <v>0.92924176175749174</v>
      </c>
      <c r="E37" s="123">
        <v>-1327</v>
      </c>
      <c r="F37" s="32">
        <v>27936</v>
      </c>
      <c r="G37" s="32">
        <v>27072</v>
      </c>
      <c r="H37" s="19">
        <v>1.0319148936170213</v>
      </c>
      <c r="I37" s="123">
        <v>864</v>
      </c>
      <c r="J37" s="19">
        <v>0.62381872852233677</v>
      </c>
      <c r="K37" s="19">
        <v>0.69274527186761226</v>
      </c>
      <c r="L37" s="22">
        <v>-6.8926543345275482E-2</v>
      </c>
    </row>
    <row r="38" spans="1:12" x14ac:dyDescent="0.4">
      <c r="A38" s="122" t="s">
        <v>92</v>
      </c>
      <c r="B38" s="32">
        <v>0</v>
      </c>
      <c r="C38" s="32">
        <v>0</v>
      </c>
      <c r="D38" s="19" t="e">
        <v>#DIV/0!</v>
      </c>
      <c r="E38" s="123">
        <v>0</v>
      </c>
      <c r="F38" s="32">
        <v>0</v>
      </c>
      <c r="G38" s="32">
        <v>0</v>
      </c>
      <c r="H38" s="19" t="e">
        <v>#DIV/0!</v>
      </c>
      <c r="I38" s="123">
        <v>0</v>
      </c>
      <c r="J38" s="19" t="e">
        <v>#DIV/0!</v>
      </c>
      <c r="K38" s="19" t="e">
        <v>#DIV/0!</v>
      </c>
      <c r="L38" s="22" t="e">
        <v>#DIV/0!</v>
      </c>
    </row>
    <row r="39" spans="1:12" x14ac:dyDescent="0.4">
      <c r="A39" s="122" t="s">
        <v>56</v>
      </c>
      <c r="B39" s="32">
        <v>8287</v>
      </c>
      <c r="C39" s="32">
        <v>9326</v>
      </c>
      <c r="D39" s="19">
        <v>0.88859103581385379</v>
      </c>
      <c r="E39" s="123">
        <v>-1039</v>
      </c>
      <c r="F39" s="32">
        <v>13650</v>
      </c>
      <c r="G39" s="32">
        <v>13336</v>
      </c>
      <c r="H39" s="19">
        <v>1.0235452909418117</v>
      </c>
      <c r="I39" s="123">
        <v>314</v>
      </c>
      <c r="J39" s="19">
        <v>0.60710622710622708</v>
      </c>
      <c r="K39" s="19">
        <v>0.69931013797240549</v>
      </c>
      <c r="L39" s="22">
        <v>-9.2203910866178407E-2</v>
      </c>
    </row>
    <row r="40" spans="1:12" x14ac:dyDescent="0.4">
      <c r="A40" s="122" t="s">
        <v>54</v>
      </c>
      <c r="B40" s="32">
        <v>3171</v>
      </c>
      <c r="C40" s="32">
        <v>3661</v>
      </c>
      <c r="D40" s="19">
        <v>0.86615678776290628</v>
      </c>
      <c r="E40" s="123">
        <v>-490</v>
      </c>
      <c r="F40" s="32">
        <v>5760</v>
      </c>
      <c r="G40" s="32">
        <v>5472</v>
      </c>
      <c r="H40" s="19">
        <v>1.0526315789473684</v>
      </c>
      <c r="I40" s="123">
        <v>288</v>
      </c>
      <c r="J40" s="19">
        <v>0.55052083333333335</v>
      </c>
      <c r="K40" s="19">
        <v>0.66904239766081874</v>
      </c>
      <c r="L40" s="22">
        <v>-0.1185215643274854</v>
      </c>
    </row>
    <row r="41" spans="1:12" x14ac:dyDescent="0.4">
      <c r="A41" s="122" t="s">
        <v>91</v>
      </c>
      <c r="B41" s="32">
        <v>0</v>
      </c>
      <c r="C41" s="32">
        <v>0</v>
      </c>
      <c r="D41" s="19" t="e">
        <v>#DIV/0!</v>
      </c>
      <c r="E41" s="123">
        <v>0</v>
      </c>
      <c r="F41" s="32">
        <v>0</v>
      </c>
      <c r="G41" s="32">
        <v>0</v>
      </c>
      <c r="H41" s="19" t="e">
        <v>#DIV/0!</v>
      </c>
      <c r="I41" s="123">
        <v>0</v>
      </c>
      <c r="J41" s="19" t="e">
        <v>#DIV/0!</v>
      </c>
      <c r="K41" s="19" t="e">
        <v>#DIV/0!</v>
      </c>
      <c r="L41" s="22" t="e">
        <v>#DIV/0!</v>
      </c>
    </row>
    <row r="42" spans="1:12" x14ac:dyDescent="0.4">
      <c r="A42" s="122" t="s">
        <v>53</v>
      </c>
      <c r="B42" s="32">
        <v>4375</v>
      </c>
      <c r="C42" s="32">
        <v>5421</v>
      </c>
      <c r="D42" s="19">
        <v>0.80704667035602284</v>
      </c>
      <c r="E42" s="123">
        <v>-1046</v>
      </c>
      <c r="F42" s="32">
        <v>7208</v>
      </c>
      <c r="G42" s="32">
        <v>7102</v>
      </c>
      <c r="H42" s="19">
        <v>1.0149253731343284</v>
      </c>
      <c r="I42" s="123">
        <v>106</v>
      </c>
      <c r="J42" s="19">
        <v>0.60696448390677027</v>
      </c>
      <c r="K42" s="19">
        <v>0.76330611095466061</v>
      </c>
      <c r="L42" s="22">
        <v>-0.15634162704789034</v>
      </c>
    </row>
    <row r="43" spans="1:12" x14ac:dyDescent="0.4">
      <c r="A43" s="126" t="s">
        <v>52</v>
      </c>
      <c r="B43" s="33">
        <v>2459</v>
      </c>
      <c r="C43" s="33">
        <v>3723</v>
      </c>
      <c r="D43" s="16">
        <v>0.66048885307547678</v>
      </c>
      <c r="E43" s="125">
        <v>-1264</v>
      </c>
      <c r="F43" s="33">
        <v>5706</v>
      </c>
      <c r="G43" s="33">
        <v>5472</v>
      </c>
      <c r="H43" s="16">
        <v>1.0427631578947369</v>
      </c>
      <c r="I43" s="125">
        <v>234</v>
      </c>
      <c r="J43" s="16">
        <v>0.43094987732211709</v>
      </c>
      <c r="K43" s="16">
        <v>0.68037280701754388</v>
      </c>
      <c r="L43" s="15">
        <v>-0.24942292969542679</v>
      </c>
    </row>
    <row r="44" spans="1:12" x14ac:dyDescent="0.4">
      <c r="A44" s="113" t="s">
        <v>71</v>
      </c>
      <c r="B44" s="30">
        <v>17752</v>
      </c>
      <c r="C44" s="30">
        <v>18980</v>
      </c>
      <c r="D44" s="21">
        <v>0.93530031612223397</v>
      </c>
      <c r="E44" s="124">
        <v>-1228</v>
      </c>
      <c r="F44" s="30">
        <v>28563</v>
      </c>
      <c r="G44" s="30">
        <v>27310</v>
      </c>
      <c r="H44" s="21">
        <v>1.045880629805932</v>
      </c>
      <c r="I44" s="124">
        <v>1253</v>
      </c>
      <c r="J44" s="21">
        <v>0.62150334348632852</v>
      </c>
      <c r="K44" s="21">
        <v>0.69498352251922368</v>
      </c>
      <c r="L44" s="20">
        <v>-7.3480179032895165E-2</v>
      </c>
    </row>
    <row r="45" spans="1:12" x14ac:dyDescent="0.4">
      <c r="A45" s="120" t="s">
        <v>55</v>
      </c>
      <c r="B45" s="34">
        <v>1816</v>
      </c>
      <c r="C45" s="34">
        <v>1741</v>
      </c>
      <c r="D45" s="18">
        <v>1.0430786904078115</v>
      </c>
      <c r="E45" s="121">
        <v>75</v>
      </c>
      <c r="F45" s="34">
        <v>2506</v>
      </c>
      <c r="G45" s="34">
        <v>2394</v>
      </c>
      <c r="H45" s="18">
        <v>1.0467836257309941</v>
      </c>
      <c r="I45" s="121">
        <v>112</v>
      </c>
      <c r="J45" s="18">
        <v>0.7246608140462889</v>
      </c>
      <c r="K45" s="18">
        <v>0.72723475355054301</v>
      </c>
      <c r="L45" s="17">
        <v>-2.573939504254108E-3</v>
      </c>
    </row>
    <row r="46" spans="1:12" x14ac:dyDescent="0.4">
      <c r="A46" s="122" t="s">
        <v>67</v>
      </c>
      <c r="B46" s="32">
        <v>1180</v>
      </c>
      <c r="C46" s="32">
        <v>1278</v>
      </c>
      <c r="D46" s="19">
        <v>0.92331768388106417</v>
      </c>
      <c r="E46" s="123">
        <v>-98</v>
      </c>
      <c r="F46" s="32">
        <v>2376</v>
      </c>
      <c r="G46" s="32">
        <v>2394</v>
      </c>
      <c r="H46" s="19">
        <v>0.99248120300751874</v>
      </c>
      <c r="I46" s="123">
        <v>-18</v>
      </c>
      <c r="J46" s="19">
        <v>0.49663299663299665</v>
      </c>
      <c r="K46" s="19">
        <v>0.53383458646616544</v>
      </c>
      <c r="L46" s="22">
        <v>-3.7201589833168791E-2</v>
      </c>
    </row>
    <row r="47" spans="1:12" x14ac:dyDescent="0.4">
      <c r="A47" s="122" t="s">
        <v>65</v>
      </c>
      <c r="B47" s="32">
        <v>1398</v>
      </c>
      <c r="C47" s="32">
        <v>1719</v>
      </c>
      <c r="D47" s="19">
        <v>0.81326352530541013</v>
      </c>
      <c r="E47" s="123">
        <v>-321</v>
      </c>
      <c r="F47" s="32">
        <v>2511</v>
      </c>
      <c r="G47" s="32">
        <v>2394</v>
      </c>
      <c r="H47" s="19">
        <v>1.0488721804511278</v>
      </c>
      <c r="I47" s="123">
        <v>117</v>
      </c>
      <c r="J47" s="19">
        <v>0.55675029868578252</v>
      </c>
      <c r="K47" s="19">
        <v>0.71804511278195493</v>
      </c>
      <c r="L47" s="22">
        <v>-0.16129481409617241</v>
      </c>
    </row>
    <row r="48" spans="1:12" x14ac:dyDescent="0.4">
      <c r="A48" s="122" t="s">
        <v>49</v>
      </c>
      <c r="B48" s="32">
        <v>4819</v>
      </c>
      <c r="C48" s="32">
        <v>5003</v>
      </c>
      <c r="D48" s="19">
        <v>0.96322206675994404</v>
      </c>
      <c r="E48" s="123">
        <v>-184</v>
      </c>
      <c r="F48" s="32">
        <v>7595</v>
      </c>
      <c r="G48" s="32">
        <v>7182</v>
      </c>
      <c r="H48" s="19">
        <v>1.0575048732943471</v>
      </c>
      <c r="I48" s="123">
        <v>413</v>
      </c>
      <c r="J48" s="19">
        <v>0.63449637919683999</v>
      </c>
      <c r="K48" s="19">
        <v>0.69660261765524922</v>
      </c>
      <c r="L48" s="22">
        <v>-6.2106238458409235E-2</v>
      </c>
    </row>
    <row r="49" spans="1:12" x14ac:dyDescent="0.4">
      <c r="A49" s="122" t="s">
        <v>51</v>
      </c>
      <c r="B49" s="32">
        <v>1138</v>
      </c>
      <c r="C49" s="32">
        <v>1601</v>
      </c>
      <c r="D49" s="19">
        <v>0.7108057464084947</v>
      </c>
      <c r="E49" s="123">
        <v>-463</v>
      </c>
      <c r="F49" s="32">
        <v>2660</v>
      </c>
      <c r="G49" s="32">
        <v>2394</v>
      </c>
      <c r="H49" s="19">
        <v>1.1111111111111112</v>
      </c>
      <c r="I49" s="123">
        <v>266</v>
      </c>
      <c r="J49" s="19">
        <v>0.42781954887218043</v>
      </c>
      <c r="K49" s="19">
        <v>0.66875522138680032</v>
      </c>
      <c r="L49" s="22">
        <v>-0.24093567251461989</v>
      </c>
    </row>
    <row r="50" spans="1:12" x14ac:dyDescent="0.4">
      <c r="A50" s="122" t="s">
        <v>50</v>
      </c>
      <c r="B50" s="32">
        <v>1385</v>
      </c>
      <c r="C50" s="32">
        <v>1804</v>
      </c>
      <c r="D50" s="19">
        <v>0.7677383592017738</v>
      </c>
      <c r="E50" s="123">
        <v>-419</v>
      </c>
      <c r="F50" s="32">
        <v>2527</v>
      </c>
      <c r="G50" s="32">
        <v>3154</v>
      </c>
      <c r="H50" s="19">
        <v>0.8012048192771084</v>
      </c>
      <c r="I50" s="123">
        <v>-627</v>
      </c>
      <c r="J50" s="19">
        <v>0.54808072813612985</v>
      </c>
      <c r="K50" s="19">
        <v>0.57197209892200385</v>
      </c>
      <c r="L50" s="22">
        <v>-2.3891370785874E-2</v>
      </c>
    </row>
    <row r="51" spans="1:12" x14ac:dyDescent="0.4">
      <c r="A51" s="122" t="s">
        <v>90</v>
      </c>
      <c r="B51" s="32">
        <v>2657</v>
      </c>
      <c r="C51" s="32">
        <v>2559</v>
      </c>
      <c r="D51" s="19">
        <v>1.0382962094568191</v>
      </c>
      <c r="E51" s="123">
        <v>98</v>
      </c>
      <c r="F51" s="32">
        <v>3320</v>
      </c>
      <c r="G51" s="32">
        <v>2988</v>
      </c>
      <c r="H51" s="19">
        <v>1.1111111111111112</v>
      </c>
      <c r="I51" s="123">
        <v>332</v>
      </c>
      <c r="J51" s="19">
        <v>0.80030120481927713</v>
      </c>
      <c r="K51" s="19">
        <v>0.85642570281124497</v>
      </c>
      <c r="L51" s="22">
        <v>-5.6124497991967837E-2</v>
      </c>
    </row>
    <row r="52" spans="1:12" x14ac:dyDescent="0.4">
      <c r="A52" s="122" t="s">
        <v>69</v>
      </c>
      <c r="B52" s="32">
        <v>1476</v>
      </c>
      <c r="C52" s="32">
        <v>1365</v>
      </c>
      <c r="D52" s="19">
        <v>1.0813186813186813</v>
      </c>
      <c r="E52" s="123">
        <v>111</v>
      </c>
      <c r="F52" s="32">
        <v>2520</v>
      </c>
      <c r="G52" s="32">
        <v>2142</v>
      </c>
      <c r="H52" s="19">
        <v>1.1764705882352942</v>
      </c>
      <c r="I52" s="123">
        <v>378</v>
      </c>
      <c r="J52" s="19">
        <v>0.58571428571428574</v>
      </c>
      <c r="K52" s="19">
        <v>0.63725490196078427</v>
      </c>
      <c r="L52" s="22">
        <v>-5.1540616246498527E-2</v>
      </c>
    </row>
    <row r="53" spans="1:12" x14ac:dyDescent="0.4">
      <c r="A53" s="122" t="s">
        <v>89</v>
      </c>
      <c r="B53" s="32">
        <v>1883</v>
      </c>
      <c r="C53" s="32">
        <v>1910</v>
      </c>
      <c r="D53" s="19">
        <v>0.98586387434554978</v>
      </c>
      <c r="E53" s="123">
        <v>-27</v>
      </c>
      <c r="F53" s="32">
        <v>2548</v>
      </c>
      <c r="G53" s="32">
        <v>2268</v>
      </c>
      <c r="H53" s="19">
        <v>1.1234567901234569</v>
      </c>
      <c r="I53" s="123">
        <v>280</v>
      </c>
      <c r="J53" s="19">
        <v>0.73901098901098905</v>
      </c>
      <c r="K53" s="19">
        <v>0.8421516754850088</v>
      </c>
      <c r="L53" s="22">
        <v>-0.10314068647401975</v>
      </c>
    </row>
    <row r="54" spans="1:12" x14ac:dyDescent="0.4">
      <c r="A54" s="122" t="s">
        <v>88</v>
      </c>
      <c r="B54" s="32">
        <v>0</v>
      </c>
      <c r="C54" s="32">
        <v>0</v>
      </c>
      <c r="D54" s="19" t="e">
        <v>#DIV/0!</v>
      </c>
      <c r="E54" s="123">
        <v>0</v>
      </c>
      <c r="F54" s="32">
        <v>0</v>
      </c>
      <c r="G54" s="32">
        <v>0</v>
      </c>
      <c r="H54" s="19" t="e">
        <v>#DIV/0!</v>
      </c>
      <c r="I54" s="123">
        <v>0</v>
      </c>
      <c r="J54" s="19" t="e">
        <v>#DIV/0!</v>
      </c>
      <c r="K54" s="19" t="e">
        <v>#DIV/0!</v>
      </c>
      <c r="L54" s="22" t="e">
        <v>#DIV/0!</v>
      </c>
    </row>
    <row r="55" spans="1:12" s="117" customFormat="1" x14ac:dyDescent="0.4">
      <c r="A55" s="115" t="s">
        <v>70</v>
      </c>
      <c r="B55" s="27">
        <v>26945</v>
      </c>
      <c r="C55" s="27">
        <v>25556</v>
      </c>
      <c r="D55" s="14">
        <v>1.054351228674284</v>
      </c>
      <c r="E55" s="116">
        <v>1389</v>
      </c>
      <c r="F55" s="27">
        <v>35687</v>
      </c>
      <c r="G55" s="27">
        <v>31448</v>
      </c>
      <c r="H55" s="14">
        <v>1.1347939455609259</v>
      </c>
      <c r="I55" s="116">
        <v>4239</v>
      </c>
      <c r="J55" s="14">
        <v>0.75503684815198813</v>
      </c>
      <c r="K55" s="14">
        <v>0.81264309336046803</v>
      </c>
      <c r="L55" s="23">
        <v>-5.76062452084799E-2</v>
      </c>
    </row>
    <row r="56" spans="1:12" x14ac:dyDescent="0.4">
      <c r="A56" s="120" t="s">
        <v>57</v>
      </c>
      <c r="B56" s="34">
        <v>16185</v>
      </c>
      <c r="C56" s="34">
        <v>14539</v>
      </c>
      <c r="D56" s="18">
        <v>1.1132127381525552</v>
      </c>
      <c r="E56" s="121">
        <v>1646</v>
      </c>
      <c r="F56" s="34">
        <v>20216</v>
      </c>
      <c r="G56" s="34">
        <v>16112</v>
      </c>
      <c r="H56" s="18">
        <v>1.2547169811320755</v>
      </c>
      <c r="I56" s="121">
        <v>4104</v>
      </c>
      <c r="J56" s="18">
        <v>0.80060348239018597</v>
      </c>
      <c r="K56" s="18">
        <v>0.90237090367428008</v>
      </c>
      <c r="L56" s="17">
        <v>-0.10176742128409411</v>
      </c>
    </row>
    <row r="57" spans="1:12" x14ac:dyDescent="0.4">
      <c r="A57" s="122" t="s">
        <v>58</v>
      </c>
      <c r="B57" s="32">
        <v>4471</v>
      </c>
      <c r="C57" s="32">
        <v>4554</v>
      </c>
      <c r="D57" s="19">
        <v>0.98177426438296</v>
      </c>
      <c r="E57" s="123">
        <v>-83</v>
      </c>
      <c r="F57" s="32">
        <v>5960</v>
      </c>
      <c r="G57" s="32">
        <v>5988</v>
      </c>
      <c r="H57" s="19">
        <v>0.99532398129592514</v>
      </c>
      <c r="I57" s="123">
        <v>-28</v>
      </c>
      <c r="J57" s="19">
        <v>0.75016778523489935</v>
      </c>
      <c r="K57" s="19">
        <v>0.76052104208416837</v>
      </c>
      <c r="L57" s="22">
        <v>-1.0353256849269021E-2</v>
      </c>
    </row>
    <row r="58" spans="1:12" x14ac:dyDescent="0.4">
      <c r="A58" s="122" t="s">
        <v>68</v>
      </c>
      <c r="B58" s="32">
        <v>2267</v>
      </c>
      <c r="C58" s="32">
        <v>2221</v>
      </c>
      <c r="D58" s="19">
        <v>1.0207113912651959</v>
      </c>
      <c r="E58" s="123">
        <v>46</v>
      </c>
      <c r="F58" s="32">
        <v>3154</v>
      </c>
      <c r="G58" s="32">
        <v>3154</v>
      </c>
      <c r="H58" s="19">
        <v>1</v>
      </c>
      <c r="I58" s="123">
        <v>0</v>
      </c>
      <c r="J58" s="19">
        <v>0.71876981610653135</v>
      </c>
      <c r="K58" s="19">
        <v>0.70418516169942924</v>
      </c>
      <c r="L58" s="22">
        <v>1.4584654407102104E-2</v>
      </c>
    </row>
    <row r="59" spans="1:12" x14ac:dyDescent="0.4">
      <c r="A59" s="122" t="s">
        <v>55</v>
      </c>
      <c r="B59" s="32">
        <v>4022</v>
      </c>
      <c r="C59" s="32">
        <v>4242</v>
      </c>
      <c r="D59" s="19">
        <v>0.94813767090994816</v>
      </c>
      <c r="E59" s="123">
        <v>-220</v>
      </c>
      <c r="F59" s="32">
        <v>6357</v>
      </c>
      <c r="G59" s="32">
        <v>6194</v>
      </c>
      <c r="H59" s="19">
        <v>1.0263157894736843</v>
      </c>
      <c r="I59" s="123">
        <v>163</v>
      </c>
      <c r="J59" s="19">
        <v>0.63268837501966335</v>
      </c>
      <c r="K59" s="19">
        <v>0.68485631256054247</v>
      </c>
      <c r="L59" s="22">
        <v>-5.2167937540879117E-2</v>
      </c>
    </row>
    <row r="60" spans="1:12" x14ac:dyDescent="0.4">
      <c r="A60" s="122" t="s">
        <v>131</v>
      </c>
      <c r="B60" s="32">
        <v>0</v>
      </c>
      <c r="C60" s="32">
        <v>0</v>
      </c>
      <c r="D60" s="19" t="e">
        <v>#DIV/0!</v>
      </c>
      <c r="E60" s="123">
        <v>0</v>
      </c>
      <c r="F60" s="32">
        <v>0</v>
      </c>
      <c r="G60" s="32">
        <v>0</v>
      </c>
      <c r="H60" s="19" t="e">
        <v>#DIV/0!</v>
      </c>
      <c r="I60" s="123">
        <v>0</v>
      </c>
      <c r="J60" s="19" t="e">
        <v>#DIV/0!</v>
      </c>
      <c r="K60" s="19" t="e">
        <v>#DIV/0!</v>
      </c>
      <c r="L60" s="22" t="e">
        <v>#DIV/0!</v>
      </c>
    </row>
    <row r="61" spans="1:12" x14ac:dyDescent="0.4">
      <c r="A61" s="126" t="s">
        <v>87</v>
      </c>
      <c r="B61" s="33">
        <v>0</v>
      </c>
      <c r="C61" s="33">
        <v>0</v>
      </c>
      <c r="D61" s="16" t="e">
        <v>#DIV/0!</v>
      </c>
      <c r="E61" s="125">
        <v>0</v>
      </c>
      <c r="F61" s="33">
        <v>0</v>
      </c>
      <c r="G61" s="33">
        <v>0</v>
      </c>
      <c r="H61" s="16" t="e">
        <v>#DIV/0!</v>
      </c>
      <c r="I61" s="125">
        <v>0</v>
      </c>
      <c r="J61" s="16" t="e">
        <v>#DIV/0!</v>
      </c>
      <c r="K61" s="16" t="e">
        <v>#DIV/0!</v>
      </c>
      <c r="L61" s="15" t="e">
        <v>#DIV/0!</v>
      </c>
    </row>
    <row r="62" spans="1:12" x14ac:dyDescent="0.4">
      <c r="A62" s="127" t="s">
        <v>143</v>
      </c>
      <c r="B62" s="31">
        <v>0</v>
      </c>
      <c r="C62" s="31">
        <v>0</v>
      </c>
      <c r="D62" s="25" t="e">
        <v>#DIV/0!</v>
      </c>
      <c r="E62" s="128">
        <v>0</v>
      </c>
      <c r="F62" s="31">
        <v>0</v>
      </c>
      <c r="G62" s="31">
        <v>0</v>
      </c>
      <c r="H62" s="25" t="e">
        <v>#DIV/0!</v>
      </c>
      <c r="I62" s="128">
        <v>0</v>
      </c>
      <c r="J62" s="25" t="e">
        <v>#DIV/0!</v>
      </c>
      <c r="K62" s="25" t="e">
        <v>#DIV/0!</v>
      </c>
      <c r="L62" s="24" t="e">
        <v>#DIV/0!</v>
      </c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10月(月間)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120</v>
      </c>
      <c r="C4" s="144" t="s">
        <v>192</v>
      </c>
      <c r="D4" s="147" t="s">
        <v>61</v>
      </c>
      <c r="E4" s="147"/>
      <c r="F4" s="140" t="s">
        <v>120</v>
      </c>
      <c r="G4" s="140" t="s">
        <v>192</v>
      </c>
      <c r="H4" s="147" t="s">
        <v>61</v>
      </c>
      <c r="I4" s="147"/>
      <c r="J4" s="140" t="s">
        <v>120</v>
      </c>
      <c r="K4" s="140" t="s">
        <v>192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66</v>
      </c>
      <c r="B6" s="27">
        <v>311120</v>
      </c>
      <c r="C6" s="27">
        <v>396963</v>
      </c>
      <c r="D6" s="14">
        <v>0.78375062663270889</v>
      </c>
      <c r="E6" s="116">
        <v>-85843</v>
      </c>
      <c r="F6" s="27">
        <v>570546</v>
      </c>
      <c r="G6" s="27">
        <v>573938</v>
      </c>
      <c r="H6" s="14">
        <v>0.99408995396715327</v>
      </c>
      <c r="I6" s="116">
        <v>-3392</v>
      </c>
      <c r="J6" s="14">
        <v>0.54530221927767442</v>
      </c>
      <c r="K6" s="14">
        <v>0.69164787834225994</v>
      </c>
      <c r="L6" s="23">
        <v>-0.14634565906458552</v>
      </c>
    </row>
    <row r="7" spans="1:12" s="117" customFormat="1" x14ac:dyDescent="0.4">
      <c r="A7" s="115" t="s">
        <v>178</v>
      </c>
      <c r="B7" s="27">
        <v>138729</v>
      </c>
      <c r="C7" s="27">
        <v>165370</v>
      </c>
      <c r="D7" s="14">
        <v>0.83890064703392397</v>
      </c>
      <c r="E7" s="116">
        <v>-26641</v>
      </c>
      <c r="F7" s="27">
        <v>238756</v>
      </c>
      <c r="G7" s="27">
        <v>228825</v>
      </c>
      <c r="H7" s="14">
        <v>1.0433999781492407</v>
      </c>
      <c r="I7" s="116">
        <v>9931</v>
      </c>
      <c r="J7" s="14">
        <v>0.58104927206017865</v>
      </c>
      <c r="K7" s="14">
        <v>0.72269201354747081</v>
      </c>
      <c r="L7" s="23">
        <v>-0.14164274148729217</v>
      </c>
    </row>
    <row r="8" spans="1:12" x14ac:dyDescent="0.4">
      <c r="A8" s="118" t="s">
        <v>64</v>
      </c>
      <c r="B8" s="28">
        <v>106710</v>
      </c>
      <c r="C8" s="28">
        <v>133765</v>
      </c>
      <c r="D8" s="26">
        <v>0.79774230927372636</v>
      </c>
      <c r="E8" s="119">
        <v>-27055</v>
      </c>
      <c r="F8" s="28">
        <v>185976</v>
      </c>
      <c r="G8" s="28">
        <v>182063</v>
      </c>
      <c r="H8" s="26">
        <v>1.0214925602675997</v>
      </c>
      <c r="I8" s="119">
        <v>3913</v>
      </c>
      <c r="J8" s="26">
        <v>0.57378371402761652</v>
      </c>
      <c r="K8" s="26">
        <v>0.73471820194108628</v>
      </c>
      <c r="L8" s="52">
        <v>-0.16093448791346976</v>
      </c>
    </row>
    <row r="9" spans="1:12" x14ac:dyDescent="0.4">
      <c r="A9" s="120" t="s">
        <v>57</v>
      </c>
      <c r="B9" s="34">
        <v>61945</v>
      </c>
      <c r="C9" s="34">
        <v>69365</v>
      </c>
      <c r="D9" s="18">
        <v>0.89302962589202051</v>
      </c>
      <c r="E9" s="121">
        <v>-7420</v>
      </c>
      <c r="F9" s="34">
        <v>99216</v>
      </c>
      <c r="G9" s="34">
        <v>85785</v>
      </c>
      <c r="H9" s="18">
        <v>1.1565658331876203</v>
      </c>
      <c r="I9" s="121">
        <v>13431</v>
      </c>
      <c r="J9" s="18">
        <v>0.62434486373165621</v>
      </c>
      <c r="K9" s="18">
        <v>0.80859124555574979</v>
      </c>
      <c r="L9" s="17">
        <v>-0.18424638182409359</v>
      </c>
    </row>
    <row r="10" spans="1:12" x14ac:dyDescent="0.4">
      <c r="A10" s="122" t="s">
        <v>58</v>
      </c>
      <c r="B10" s="32">
        <v>8598</v>
      </c>
      <c r="C10" s="32">
        <v>11123</v>
      </c>
      <c r="D10" s="19">
        <v>0.77299289759956846</v>
      </c>
      <c r="E10" s="123">
        <v>-2525</v>
      </c>
      <c r="F10" s="34">
        <v>17040</v>
      </c>
      <c r="G10" s="32">
        <v>14668</v>
      </c>
      <c r="H10" s="19">
        <v>1.1617125715844014</v>
      </c>
      <c r="I10" s="123">
        <v>2372</v>
      </c>
      <c r="J10" s="19">
        <v>0.50457746478873244</v>
      </c>
      <c r="K10" s="19">
        <v>0.75831742568857374</v>
      </c>
      <c r="L10" s="22">
        <v>-0.2537399608998413</v>
      </c>
    </row>
    <row r="11" spans="1:12" x14ac:dyDescent="0.4">
      <c r="A11" s="122" t="s">
        <v>68</v>
      </c>
      <c r="B11" s="32">
        <v>7667</v>
      </c>
      <c r="C11" s="32">
        <v>11830</v>
      </c>
      <c r="D11" s="19">
        <v>0.6480980557903635</v>
      </c>
      <c r="E11" s="123">
        <v>-4163</v>
      </c>
      <c r="F11" s="32">
        <v>16470</v>
      </c>
      <c r="G11" s="32">
        <v>17140</v>
      </c>
      <c r="H11" s="19">
        <v>0.96091015169194871</v>
      </c>
      <c r="I11" s="123">
        <v>-670</v>
      </c>
      <c r="J11" s="19">
        <v>0.4655130540376442</v>
      </c>
      <c r="K11" s="19">
        <v>0.69019836639439902</v>
      </c>
      <c r="L11" s="22">
        <v>-0.22468531235675482</v>
      </c>
    </row>
    <row r="12" spans="1:12" x14ac:dyDescent="0.4">
      <c r="A12" s="122" t="s">
        <v>55</v>
      </c>
      <c r="B12" s="32">
        <v>13018</v>
      </c>
      <c r="C12" s="32">
        <v>19300</v>
      </c>
      <c r="D12" s="19">
        <v>0.67450777202072543</v>
      </c>
      <c r="E12" s="123">
        <v>-6282</v>
      </c>
      <c r="F12" s="32">
        <v>24300</v>
      </c>
      <c r="G12" s="32">
        <v>30060</v>
      </c>
      <c r="H12" s="19">
        <v>0.80838323353293418</v>
      </c>
      <c r="I12" s="123">
        <v>-5760</v>
      </c>
      <c r="J12" s="19">
        <v>0.53572016460905347</v>
      </c>
      <c r="K12" s="19">
        <v>0.6420492348636061</v>
      </c>
      <c r="L12" s="22">
        <v>-0.10632907025455263</v>
      </c>
    </row>
    <row r="13" spans="1:12" x14ac:dyDescent="0.4">
      <c r="A13" s="122" t="s">
        <v>56</v>
      </c>
      <c r="B13" s="32">
        <v>10671</v>
      </c>
      <c r="C13" s="32">
        <v>13486</v>
      </c>
      <c r="D13" s="19">
        <v>0.79126501557170403</v>
      </c>
      <c r="E13" s="123">
        <v>-2815</v>
      </c>
      <c r="F13" s="32">
        <v>20850</v>
      </c>
      <c r="G13" s="32">
        <v>21390</v>
      </c>
      <c r="H13" s="19">
        <v>0.97475455820476853</v>
      </c>
      <c r="I13" s="123">
        <v>-540</v>
      </c>
      <c r="J13" s="19">
        <v>0.51179856115107913</v>
      </c>
      <c r="K13" s="19">
        <v>0.63048153342683499</v>
      </c>
      <c r="L13" s="22">
        <v>-0.11868297227575586</v>
      </c>
    </row>
    <row r="14" spans="1:12" x14ac:dyDescent="0.4">
      <c r="A14" s="122" t="s">
        <v>92</v>
      </c>
      <c r="B14" s="32">
        <v>4811</v>
      </c>
      <c r="C14" s="32">
        <v>5985</v>
      </c>
      <c r="D14" s="19">
        <v>0.80384294068504591</v>
      </c>
      <c r="E14" s="123">
        <v>-1174</v>
      </c>
      <c r="F14" s="32">
        <v>8100</v>
      </c>
      <c r="G14" s="32">
        <v>8370</v>
      </c>
      <c r="H14" s="19">
        <v>0.967741935483871</v>
      </c>
      <c r="I14" s="123">
        <v>-270</v>
      </c>
      <c r="J14" s="19">
        <v>0.5939506172839506</v>
      </c>
      <c r="K14" s="19">
        <v>0.71505376344086025</v>
      </c>
      <c r="L14" s="22">
        <v>-0.12110314615690965</v>
      </c>
    </row>
    <row r="15" spans="1:12" x14ac:dyDescent="0.4">
      <c r="A15" s="122" t="s">
        <v>93</v>
      </c>
      <c r="B15" s="32">
        <v>0</v>
      </c>
      <c r="C15" s="32">
        <v>2676</v>
      </c>
      <c r="D15" s="19">
        <v>0</v>
      </c>
      <c r="E15" s="123">
        <v>-2676</v>
      </c>
      <c r="F15" s="32">
        <v>0</v>
      </c>
      <c r="G15" s="32">
        <v>4650</v>
      </c>
      <c r="H15" s="19">
        <v>0</v>
      </c>
      <c r="I15" s="123">
        <v>-4650</v>
      </c>
      <c r="J15" s="19" t="e">
        <v>#DIV/0!</v>
      </c>
      <c r="K15" s="19">
        <v>0.5754838709677419</v>
      </c>
      <c r="L15" s="22" t="e">
        <v>#DIV/0!</v>
      </c>
    </row>
    <row r="16" spans="1:12" x14ac:dyDescent="0.4">
      <c r="A16" s="122" t="s">
        <v>150</v>
      </c>
      <c r="B16" s="32">
        <v>0</v>
      </c>
      <c r="C16" s="32">
        <v>0</v>
      </c>
      <c r="D16" s="19" t="e">
        <v>#DIV/0!</v>
      </c>
      <c r="E16" s="123">
        <v>0</v>
      </c>
      <c r="F16" s="32">
        <v>0</v>
      </c>
      <c r="G16" s="32">
        <v>0</v>
      </c>
      <c r="H16" s="19" t="e">
        <v>#DIV/0!</v>
      </c>
      <c r="I16" s="123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122" t="s">
        <v>182</v>
      </c>
      <c r="B17" s="32">
        <v>0</v>
      </c>
      <c r="C17" s="32">
        <v>0</v>
      </c>
      <c r="D17" s="19" t="e">
        <v>#DIV/0!</v>
      </c>
      <c r="E17" s="123">
        <v>0</v>
      </c>
      <c r="F17" s="32">
        <v>0</v>
      </c>
      <c r="G17" s="32">
        <v>0</v>
      </c>
      <c r="H17" s="19" t="e">
        <v>#DIV/0!</v>
      </c>
      <c r="I17" s="123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113" t="s">
        <v>63</v>
      </c>
      <c r="B18" s="30">
        <v>32019</v>
      </c>
      <c r="C18" s="30">
        <v>31605</v>
      </c>
      <c r="D18" s="21">
        <v>1.0130991931656383</v>
      </c>
      <c r="E18" s="124">
        <v>414</v>
      </c>
      <c r="F18" s="30">
        <v>52780</v>
      </c>
      <c r="G18" s="30">
        <v>46762</v>
      </c>
      <c r="H18" s="21">
        <v>1.128694238911937</v>
      </c>
      <c r="I18" s="124">
        <v>6018</v>
      </c>
      <c r="J18" s="21">
        <v>0.60665024630541875</v>
      </c>
      <c r="K18" s="21">
        <v>0.67586929558188269</v>
      </c>
      <c r="L18" s="20">
        <v>-6.921904927646394E-2</v>
      </c>
    </row>
    <row r="19" spans="1:12" x14ac:dyDescent="0.4">
      <c r="A19" s="120" t="s">
        <v>169</v>
      </c>
      <c r="B19" s="34">
        <v>1854</v>
      </c>
      <c r="C19" s="34">
        <v>1768</v>
      </c>
      <c r="D19" s="18">
        <v>1.0486425339366516</v>
      </c>
      <c r="E19" s="121">
        <v>86</v>
      </c>
      <c r="F19" s="34">
        <v>2830</v>
      </c>
      <c r="G19" s="34">
        <v>3088</v>
      </c>
      <c r="H19" s="18">
        <v>0.91645077720207258</v>
      </c>
      <c r="I19" s="121">
        <v>-258</v>
      </c>
      <c r="J19" s="18">
        <v>0.65512367491166079</v>
      </c>
      <c r="K19" s="18">
        <v>0.57253886010362698</v>
      </c>
      <c r="L19" s="17">
        <v>8.2584814808033813E-2</v>
      </c>
    </row>
    <row r="20" spans="1:12" x14ac:dyDescent="0.4">
      <c r="A20" s="122" t="s">
        <v>168</v>
      </c>
      <c r="B20" s="32">
        <v>2372</v>
      </c>
      <c r="C20" s="32">
        <v>3297</v>
      </c>
      <c r="D20" s="19">
        <v>0.71944191689414616</v>
      </c>
      <c r="E20" s="123">
        <v>-925</v>
      </c>
      <c r="F20" s="32">
        <v>4950</v>
      </c>
      <c r="G20" s="32">
        <v>4588</v>
      </c>
      <c r="H20" s="19">
        <v>1.0789014821272886</v>
      </c>
      <c r="I20" s="123">
        <v>362</v>
      </c>
      <c r="J20" s="19">
        <v>0.47919191919191917</v>
      </c>
      <c r="K20" s="19">
        <v>0.71861377506538793</v>
      </c>
      <c r="L20" s="22">
        <v>-0.23942185587346876</v>
      </c>
    </row>
    <row r="21" spans="1:12" x14ac:dyDescent="0.4">
      <c r="A21" s="122" t="s">
        <v>167</v>
      </c>
      <c r="B21" s="32">
        <v>3189</v>
      </c>
      <c r="C21" s="32">
        <v>2776</v>
      </c>
      <c r="D21" s="19">
        <v>1.1487752161383284</v>
      </c>
      <c r="E21" s="123">
        <v>413</v>
      </c>
      <c r="F21" s="32">
        <v>4500</v>
      </c>
      <c r="G21" s="32">
        <v>4650</v>
      </c>
      <c r="H21" s="19">
        <v>0.967741935483871</v>
      </c>
      <c r="I21" s="123">
        <v>-150</v>
      </c>
      <c r="J21" s="19">
        <v>0.70866666666666667</v>
      </c>
      <c r="K21" s="19">
        <v>0.59698924731182801</v>
      </c>
      <c r="L21" s="22">
        <v>0.11167741935483866</v>
      </c>
    </row>
    <row r="22" spans="1:12" x14ac:dyDescent="0.4">
      <c r="A22" s="122" t="s">
        <v>166</v>
      </c>
      <c r="B22" s="32">
        <v>2431</v>
      </c>
      <c r="C22" s="32">
        <v>4083</v>
      </c>
      <c r="D22" s="19">
        <v>0.59539554249326476</v>
      </c>
      <c r="E22" s="123">
        <v>-1652</v>
      </c>
      <c r="F22" s="32">
        <v>5550</v>
      </c>
      <c r="G22" s="32">
        <v>5850</v>
      </c>
      <c r="H22" s="19">
        <v>0.94871794871794868</v>
      </c>
      <c r="I22" s="123">
        <v>-300</v>
      </c>
      <c r="J22" s="19">
        <v>0.43801801801801804</v>
      </c>
      <c r="K22" s="19">
        <v>0.69794871794871793</v>
      </c>
      <c r="L22" s="22">
        <v>-0.25993069993069989</v>
      </c>
    </row>
    <row r="23" spans="1:12" x14ac:dyDescent="0.4">
      <c r="A23" s="122" t="s">
        <v>165</v>
      </c>
      <c r="B23" s="32">
        <v>0</v>
      </c>
      <c r="C23" s="32">
        <v>1851</v>
      </c>
      <c r="D23" s="19">
        <v>0</v>
      </c>
      <c r="E23" s="123">
        <v>-1851</v>
      </c>
      <c r="F23" s="32">
        <v>0</v>
      </c>
      <c r="G23" s="32">
        <v>3832</v>
      </c>
      <c r="H23" s="19">
        <v>0</v>
      </c>
      <c r="I23" s="123">
        <v>-3832</v>
      </c>
      <c r="J23" s="19" t="e">
        <v>#DIV/0!</v>
      </c>
      <c r="K23" s="19">
        <v>0.48303757828810023</v>
      </c>
      <c r="L23" s="22" t="e">
        <v>#DIV/0!</v>
      </c>
    </row>
    <row r="24" spans="1:12" x14ac:dyDescent="0.4">
      <c r="A24" s="122" t="s">
        <v>164</v>
      </c>
      <c r="B24" s="33">
        <v>6432</v>
      </c>
      <c r="C24" s="33">
        <v>6681</v>
      </c>
      <c r="D24" s="16">
        <v>0.96273013022002696</v>
      </c>
      <c r="E24" s="125">
        <v>-249</v>
      </c>
      <c r="F24" s="33">
        <v>8850</v>
      </c>
      <c r="G24" s="33">
        <v>9150</v>
      </c>
      <c r="H24" s="16">
        <v>0.96721311475409832</v>
      </c>
      <c r="I24" s="125">
        <v>-300</v>
      </c>
      <c r="J24" s="16">
        <v>0.72677966101694913</v>
      </c>
      <c r="K24" s="16">
        <v>0.73016393442622951</v>
      </c>
      <c r="L24" s="15">
        <v>-3.3842734092803806E-3</v>
      </c>
    </row>
    <row r="25" spans="1:12" x14ac:dyDescent="0.4">
      <c r="A25" s="126" t="s">
        <v>163</v>
      </c>
      <c r="B25" s="32">
        <v>3180</v>
      </c>
      <c r="C25" s="32">
        <v>3222</v>
      </c>
      <c r="D25" s="19">
        <v>0.98696461824953441</v>
      </c>
      <c r="E25" s="123">
        <v>-42</v>
      </c>
      <c r="F25" s="32">
        <v>4500</v>
      </c>
      <c r="G25" s="32">
        <v>4500</v>
      </c>
      <c r="H25" s="19">
        <v>1</v>
      </c>
      <c r="I25" s="123">
        <v>0</v>
      </c>
      <c r="J25" s="19">
        <v>0.70666666666666667</v>
      </c>
      <c r="K25" s="19">
        <v>0.71599999999999997</v>
      </c>
      <c r="L25" s="22">
        <v>-9.3333333333333046E-3</v>
      </c>
    </row>
    <row r="26" spans="1:12" x14ac:dyDescent="0.4">
      <c r="A26" s="122" t="s">
        <v>162</v>
      </c>
      <c r="B26" s="32">
        <v>0</v>
      </c>
      <c r="C26" s="32">
        <v>0</v>
      </c>
      <c r="D26" s="19" t="e">
        <v>#DIV/0!</v>
      </c>
      <c r="E26" s="123">
        <v>0</v>
      </c>
      <c r="F26" s="32">
        <v>0</v>
      </c>
      <c r="G26" s="32">
        <v>0</v>
      </c>
      <c r="H26" s="19" t="e">
        <v>#DIV/0!</v>
      </c>
      <c r="I26" s="123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122" t="s">
        <v>161</v>
      </c>
      <c r="B27" s="32">
        <v>3316</v>
      </c>
      <c r="C27" s="32">
        <v>4338</v>
      </c>
      <c r="D27" s="19">
        <v>0.76440756108805896</v>
      </c>
      <c r="E27" s="123">
        <v>-1022</v>
      </c>
      <c r="F27" s="32">
        <v>4650</v>
      </c>
      <c r="G27" s="32">
        <v>4650</v>
      </c>
      <c r="H27" s="19">
        <v>1</v>
      </c>
      <c r="I27" s="123">
        <v>0</v>
      </c>
      <c r="J27" s="19">
        <v>0.71311827956989249</v>
      </c>
      <c r="K27" s="19">
        <v>0.93290322580645157</v>
      </c>
      <c r="L27" s="22">
        <v>-0.21978494623655909</v>
      </c>
    </row>
    <row r="28" spans="1:12" x14ac:dyDescent="0.4">
      <c r="A28" s="122" t="s">
        <v>160</v>
      </c>
      <c r="B28" s="33">
        <v>504</v>
      </c>
      <c r="C28" s="33">
        <v>1185</v>
      </c>
      <c r="D28" s="16">
        <v>0.42531645569620252</v>
      </c>
      <c r="E28" s="125">
        <v>-681</v>
      </c>
      <c r="F28" s="33">
        <v>1950</v>
      </c>
      <c r="G28" s="33">
        <v>1954</v>
      </c>
      <c r="H28" s="16">
        <v>0.99795291709314227</v>
      </c>
      <c r="I28" s="125">
        <v>-4</v>
      </c>
      <c r="J28" s="16">
        <v>0.25846153846153846</v>
      </c>
      <c r="K28" s="16">
        <v>0.6064483111566018</v>
      </c>
      <c r="L28" s="15">
        <v>-0.34798677269506334</v>
      </c>
    </row>
    <row r="29" spans="1:12" x14ac:dyDescent="0.4">
      <c r="A29" s="126" t="s">
        <v>159</v>
      </c>
      <c r="B29" s="32">
        <v>2757</v>
      </c>
      <c r="C29" s="32">
        <v>2404</v>
      </c>
      <c r="D29" s="19">
        <v>1.146838602329451</v>
      </c>
      <c r="E29" s="123">
        <v>353</v>
      </c>
      <c r="F29" s="32">
        <v>4650</v>
      </c>
      <c r="G29" s="32">
        <v>4500</v>
      </c>
      <c r="H29" s="19">
        <v>1.0333333333333334</v>
      </c>
      <c r="I29" s="123">
        <v>150</v>
      </c>
      <c r="J29" s="19">
        <v>0.59290322580645161</v>
      </c>
      <c r="K29" s="19">
        <v>0.53422222222222226</v>
      </c>
      <c r="L29" s="22">
        <v>5.8681003584229341E-2</v>
      </c>
    </row>
    <row r="30" spans="1:12" x14ac:dyDescent="0.4">
      <c r="A30" s="122" t="s">
        <v>158</v>
      </c>
      <c r="B30" s="32">
        <v>1902</v>
      </c>
      <c r="C30" s="32">
        <v>0</v>
      </c>
      <c r="D30" s="19" t="e">
        <v>#DIV/0!</v>
      </c>
      <c r="E30" s="123">
        <v>1902</v>
      </c>
      <c r="F30" s="32">
        <v>4650</v>
      </c>
      <c r="G30" s="32">
        <v>0</v>
      </c>
      <c r="H30" s="19" t="e">
        <v>#DIV/0!</v>
      </c>
      <c r="I30" s="123">
        <v>4650</v>
      </c>
      <c r="J30" s="19">
        <v>0.40903225806451615</v>
      </c>
      <c r="K30" s="19" t="e">
        <v>#DIV/0!</v>
      </c>
      <c r="L30" s="22" t="e">
        <v>#DIV/0!</v>
      </c>
    </row>
    <row r="31" spans="1:12" x14ac:dyDescent="0.4">
      <c r="A31" s="126" t="s">
        <v>157</v>
      </c>
      <c r="B31" s="33">
        <v>3386</v>
      </c>
      <c r="C31" s="33">
        <v>0</v>
      </c>
      <c r="D31" s="16" t="e">
        <v>#DIV/0!</v>
      </c>
      <c r="E31" s="125">
        <v>3386</v>
      </c>
      <c r="F31" s="33">
        <v>4800</v>
      </c>
      <c r="G31" s="33">
        <v>0</v>
      </c>
      <c r="H31" s="16" t="e">
        <v>#DIV/0!</v>
      </c>
      <c r="I31" s="125">
        <v>4800</v>
      </c>
      <c r="J31" s="16">
        <v>0.70541666666666669</v>
      </c>
      <c r="K31" s="16" t="e">
        <v>#DIV/0!</v>
      </c>
      <c r="L31" s="15" t="e">
        <v>#DIV/0!</v>
      </c>
    </row>
    <row r="32" spans="1:12" x14ac:dyDescent="0.4">
      <c r="A32" s="122" t="s">
        <v>191</v>
      </c>
      <c r="B32" s="32">
        <v>252</v>
      </c>
      <c r="C32" s="32">
        <v>0</v>
      </c>
      <c r="D32" s="19" t="e">
        <v>#DIV/0!</v>
      </c>
      <c r="E32" s="123">
        <v>252</v>
      </c>
      <c r="F32" s="32">
        <v>300</v>
      </c>
      <c r="G32" s="32">
        <v>0</v>
      </c>
      <c r="H32" s="19" t="e">
        <v>#DIV/0!</v>
      </c>
      <c r="I32" s="123">
        <v>300</v>
      </c>
      <c r="J32" s="19">
        <v>0.84</v>
      </c>
      <c r="K32" s="19" t="e">
        <v>#DIV/0!</v>
      </c>
      <c r="L32" s="22" t="e">
        <v>#DIV/0!</v>
      </c>
    </row>
    <row r="33" spans="1:12" x14ac:dyDescent="0.4">
      <c r="A33" s="126" t="s">
        <v>190</v>
      </c>
      <c r="B33" s="33">
        <v>247</v>
      </c>
      <c r="C33" s="33">
        <v>0</v>
      </c>
      <c r="D33" s="16" t="e">
        <v>#DIV/0!</v>
      </c>
      <c r="E33" s="125">
        <v>247</v>
      </c>
      <c r="F33" s="33">
        <v>300</v>
      </c>
      <c r="G33" s="33">
        <v>0</v>
      </c>
      <c r="H33" s="16" t="e">
        <v>#DIV/0!</v>
      </c>
      <c r="I33" s="125">
        <v>300</v>
      </c>
      <c r="J33" s="16">
        <v>0.82333333333333336</v>
      </c>
      <c r="K33" s="16" t="e">
        <v>#DIV/0!</v>
      </c>
      <c r="L33" s="15" t="e">
        <v>#DIV/0!</v>
      </c>
    </row>
    <row r="34" spans="1:12" x14ac:dyDescent="0.4">
      <c r="A34" s="127" t="s">
        <v>189</v>
      </c>
      <c r="B34" s="31">
        <v>197</v>
      </c>
      <c r="C34" s="31">
        <v>0</v>
      </c>
      <c r="D34" s="25" t="e">
        <v>#DIV/0!</v>
      </c>
      <c r="E34" s="128">
        <v>197</v>
      </c>
      <c r="F34" s="31">
        <v>300</v>
      </c>
      <c r="G34" s="31">
        <v>0</v>
      </c>
      <c r="H34" s="25" t="e">
        <v>#DIV/0!</v>
      </c>
      <c r="I34" s="128">
        <v>300</v>
      </c>
      <c r="J34" s="25">
        <v>0.65666666666666662</v>
      </c>
      <c r="K34" s="25" t="e">
        <v>#DIV/0!</v>
      </c>
      <c r="L34" s="24" t="e">
        <v>#DIV/0!</v>
      </c>
    </row>
    <row r="35" spans="1:12" s="117" customFormat="1" x14ac:dyDescent="0.4">
      <c r="A35" s="115" t="s">
        <v>73</v>
      </c>
      <c r="B35" s="27">
        <v>146399</v>
      </c>
      <c r="C35" s="27">
        <v>200778</v>
      </c>
      <c r="D35" s="14">
        <v>0.72915857315044474</v>
      </c>
      <c r="E35" s="116">
        <v>-54379</v>
      </c>
      <c r="F35" s="27">
        <v>285680</v>
      </c>
      <c r="G35" s="27">
        <v>297235</v>
      </c>
      <c r="H35" s="14">
        <v>0.96112503574612684</v>
      </c>
      <c r="I35" s="116">
        <v>-11555</v>
      </c>
      <c r="J35" s="14">
        <v>0.51245799495939515</v>
      </c>
      <c r="K35" s="14">
        <v>0.67548572678183927</v>
      </c>
      <c r="L35" s="23">
        <v>-0.16302773182244412</v>
      </c>
    </row>
    <row r="36" spans="1:12" x14ac:dyDescent="0.4">
      <c r="A36" s="129" t="s">
        <v>72</v>
      </c>
      <c r="B36" s="29">
        <v>122555</v>
      </c>
      <c r="C36" s="29">
        <v>173031</v>
      </c>
      <c r="D36" s="18">
        <v>0.70828348677404629</v>
      </c>
      <c r="E36" s="121">
        <v>-50476</v>
      </c>
      <c r="F36" s="29">
        <v>242302</v>
      </c>
      <c r="G36" s="29">
        <v>252594</v>
      </c>
      <c r="H36" s="18">
        <v>0.95925477248073987</v>
      </c>
      <c r="I36" s="121">
        <v>-10292</v>
      </c>
      <c r="J36" s="18">
        <v>0.50579442183721146</v>
      </c>
      <c r="K36" s="18">
        <v>0.68501627117033659</v>
      </c>
      <c r="L36" s="17">
        <v>-0.17922184933312513</v>
      </c>
    </row>
    <row r="37" spans="1:12" x14ac:dyDescent="0.4">
      <c r="A37" s="122" t="s">
        <v>57</v>
      </c>
      <c r="B37" s="32">
        <v>53463</v>
      </c>
      <c r="C37" s="32">
        <v>77113</v>
      </c>
      <c r="D37" s="19">
        <v>0.69330722446280135</v>
      </c>
      <c r="E37" s="123">
        <v>-23650</v>
      </c>
      <c r="F37" s="32">
        <v>100506</v>
      </c>
      <c r="G37" s="32">
        <v>103944</v>
      </c>
      <c r="H37" s="19">
        <v>0.96692449780651124</v>
      </c>
      <c r="I37" s="123">
        <v>-3438</v>
      </c>
      <c r="J37" s="19">
        <v>0.53193839173780666</v>
      </c>
      <c r="K37" s="19">
        <v>0.74187062264296155</v>
      </c>
      <c r="L37" s="22">
        <v>-0.20993223090515489</v>
      </c>
    </row>
    <row r="38" spans="1:12" x14ac:dyDescent="0.4">
      <c r="A38" s="122" t="s">
        <v>133</v>
      </c>
      <c r="B38" s="32">
        <v>7156</v>
      </c>
      <c r="C38" s="32">
        <v>11377</v>
      </c>
      <c r="D38" s="19">
        <v>0.62898830974773667</v>
      </c>
      <c r="E38" s="123">
        <v>-4221</v>
      </c>
      <c r="F38" s="32">
        <v>16080</v>
      </c>
      <c r="G38" s="32">
        <v>16611</v>
      </c>
      <c r="H38" s="19">
        <v>0.96803323099151162</v>
      </c>
      <c r="I38" s="123">
        <v>-531</v>
      </c>
      <c r="J38" s="19">
        <v>0.44502487562189053</v>
      </c>
      <c r="K38" s="19">
        <v>0.68490759135512613</v>
      </c>
      <c r="L38" s="22">
        <v>-0.23988271573323561</v>
      </c>
    </row>
    <row r="39" spans="1:12" x14ac:dyDescent="0.4">
      <c r="A39" s="122" t="s">
        <v>132</v>
      </c>
      <c r="B39" s="32">
        <v>13190</v>
      </c>
      <c r="C39" s="32">
        <v>19070</v>
      </c>
      <c r="D39" s="19">
        <v>0.69166229680125857</v>
      </c>
      <c r="E39" s="123">
        <v>-5880</v>
      </c>
      <c r="F39" s="32">
        <v>26124</v>
      </c>
      <c r="G39" s="32">
        <v>26903</v>
      </c>
      <c r="H39" s="19">
        <v>0.97104412147344166</v>
      </c>
      <c r="I39" s="123">
        <v>-779</v>
      </c>
      <c r="J39" s="19">
        <v>0.50489970907977344</v>
      </c>
      <c r="K39" s="19">
        <v>0.70884287997621087</v>
      </c>
      <c r="L39" s="22">
        <v>-0.20394317089643743</v>
      </c>
    </row>
    <row r="40" spans="1:12" x14ac:dyDescent="0.4">
      <c r="A40" s="122" t="s">
        <v>55</v>
      </c>
      <c r="B40" s="32">
        <v>24598</v>
      </c>
      <c r="C40" s="32">
        <v>27371</v>
      </c>
      <c r="D40" s="19">
        <v>0.89868839282452229</v>
      </c>
      <c r="E40" s="123">
        <v>-2773</v>
      </c>
      <c r="F40" s="32">
        <v>43871</v>
      </c>
      <c r="G40" s="32">
        <v>44640</v>
      </c>
      <c r="H40" s="19">
        <v>0.98277329749103948</v>
      </c>
      <c r="I40" s="123">
        <v>-769</v>
      </c>
      <c r="J40" s="19">
        <v>0.56068929361081354</v>
      </c>
      <c r="K40" s="19">
        <v>0.61314964157706098</v>
      </c>
      <c r="L40" s="22">
        <v>-5.2460347966247434E-2</v>
      </c>
    </row>
    <row r="41" spans="1:12" x14ac:dyDescent="0.4">
      <c r="A41" s="122" t="s">
        <v>92</v>
      </c>
      <c r="B41" s="32">
        <v>0</v>
      </c>
      <c r="C41" s="32">
        <v>1630</v>
      </c>
      <c r="D41" s="19">
        <v>0</v>
      </c>
      <c r="E41" s="123">
        <v>-1630</v>
      </c>
      <c r="F41" s="32">
        <v>0</v>
      </c>
      <c r="G41" s="32">
        <v>3456</v>
      </c>
      <c r="H41" s="19">
        <v>0</v>
      </c>
      <c r="I41" s="123">
        <v>-3456</v>
      </c>
      <c r="J41" s="19" t="e">
        <v>#DIV/0!</v>
      </c>
      <c r="K41" s="19">
        <v>0.47164351851851855</v>
      </c>
      <c r="L41" s="22" t="e">
        <v>#DIV/0!</v>
      </c>
    </row>
    <row r="42" spans="1:12" x14ac:dyDescent="0.4">
      <c r="A42" s="122" t="s">
        <v>56</v>
      </c>
      <c r="B42" s="32">
        <v>9277</v>
      </c>
      <c r="C42" s="32">
        <v>13903</v>
      </c>
      <c r="D42" s="19">
        <v>0.6672660576853916</v>
      </c>
      <c r="E42" s="123">
        <v>-4626</v>
      </c>
      <c r="F42" s="32">
        <v>20773</v>
      </c>
      <c r="G42" s="32">
        <v>21762</v>
      </c>
      <c r="H42" s="19">
        <v>0.9545538093925191</v>
      </c>
      <c r="I42" s="123">
        <v>-989</v>
      </c>
      <c r="J42" s="19">
        <v>0.4465893226784769</v>
      </c>
      <c r="K42" s="19">
        <v>0.6388659130594615</v>
      </c>
      <c r="L42" s="22">
        <v>-0.1922765903809846</v>
      </c>
    </row>
    <row r="43" spans="1:12" x14ac:dyDescent="0.4">
      <c r="A43" s="122" t="s">
        <v>54</v>
      </c>
      <c r="B43" s="32">
        <v>4763</v>
      </c>
      <c r="C43" s="32">
        <v>5547</v>
      </c>
      <c r="D43" s="19">
        <v>0.85866234000360553</v>
      </c>
      <c r="E43" s="123">
        <v>-784</v>
      </c>
      <c r="F43" s="32">
        <v>8636</v>
      </c>
      <c r="G43" s="32">
        <v>7254</v>
      </c>
      <c r="H43" s="19">
        <v>1.1905155776123517</v>
      </c>
      <c r="I43" s="123">
        <v>1382</v>
      </c>
      <c r="J43" s="19">
        <v>0.55152848540991195</v>
      </c>
      <c r="K43" s="19">
        <v>0.7646815550041357</v>
      </c>
      <c r="L43" s="22">
        <v>-0.21315306959422375</v>
      </c>
    </row>
    <row r="44" spans="1:12" x14ac:dyDescent="0.4">
      <c r="A44" s="122" t="s">
        <v>91</v>
      </c>
      <c r="B44" s="32">
        <v>3209</v>
      </c>
      <c r="C44" s="32">
        <v>4570</v>
      </c>
      <c r="D44" s="19">
        <v>0.70218818380743986</v>
      </c>
      <c r="E44" s="123">
        <v>-1361</v>
      </c>
      <c r="F44" s="32">
        <v>7019</v>
      </c>
      <c r="G44" s="32">
        <v>7254</v>
      </c>
      <c r="H44" s="19">
        <v>0.96760408050730629</v>
      </c>
      <c r="I44" s="123">
        <v>-235</v>
      </c>
      <c r="J44" s="19">
        <v>0.45718763356603503</v>
      </c>
      <c r="K44" s="19">
        <v>0.62999724290046866</v>
      </c>
      <c r="L44" s="22">
        <v>-0.17280960933443362</v>
      </c>
    </row>
    <row r="45" spans="1:12" x14ac:dyDescent="0.4">
      <c r="A45" s="122" t="s">
        <v>53</v>
      </c>
      <c r="B45" s="32">
        <v>4206</v>
      </c>
      <c r="C45" s="32">
        <v>7009</v>
      </c>
      <c r="D45" s="19">
        <v>0.60008560422314172</v>
      </c>
      <c r="E45" s="123">
        <v>-2803</v>
      </c>
      <c r="F45" s="32">
        <v>10653</v>
      </c>
      <c r="G45" s="32">
        <v>11842</v>
      </c>
      <c r="H45" s="19">
        <v>0.89959466306367164</v>
      </c>
      <c r="I45" s="123">
        <v>-1189</v>
      </c>
      <c r="J45" s="19">
        <v>0.39481836102506335</v>
      </c>
      <c r="K45" s="19">
        <v>0.59187637223441991</v>
      </c>
      <c r="L45" s="22">
        <v>-0.19705801120935657</v>
      </c>
    </row>
    <row r="46" spans="1:12" x14ac:dyDescent="0.4">
      <c r="A46" s="126" t="s">
        <v>52</v>
      </c>
      <c r="B46" s="33">
        <v>2693</v>
      </c>
      <c r="C46" s="33">
        <v>5441</v>
      </c>
      <c r="D46" s="16">
        <v>0.49494578202536299</v>
      </c>
      <c r="E46" s="125">
        <v>-2748</v>
      </c>
      <c r="F46" s="33">
        <v>8640</v>
      </c>
      <c r="G46" s="33">
        <v>8928</v>
      </c>
      <c r="H46" s="16">
        <v>0.967741935483871</v>
      </c>
      <c r="I46" s="125">
        <v>-288</v>
      </c>
      <c r="J46" s="16">
        <v>0.31168981481481484</v>
      </c>
      <c r="K46" s="16">
        <v>0.60943100358422941</v>
      </c>
      <c r="L46" s="15">
        <v>-0.29774118876941458</v>
      </c>
    </row>
    <row r="47" spans="1:12" x14ac:dyDescent="0.4">
      <c r="A47" s="113" t="s">
        <v>71</v>
      </c>
      <c r="B47" s="30">
        <v>23844</v>
      </c>
      <c r="C47" s="30">
        <v>27747</v>
      </c>
      <c r="D47" s="21">
        <v>0.8593361444480484</v>
      </c>
      <c r="E47" s="124">
        <v>-3903</v>
      </c>
      <c r="F47" s="30">
        <v>43378</v>
      </c>
      <c r="G47" s="30">
        <v>44641</v>
      </c>
      <c r="H47" s="21">
        <v>0.97170762303711833</v>
      </c>
      <c r="I47" s="124">
        <v>-1263</v>
      </c>
      <c r="J47" s="21">
        <v>0.54967956106782245</v>
      </c>
      <c r="K47" s="21">
        <v>0.62155865684012457</v>
      </c>
      <c r="L47" s="20">
        <v>-7.1879095772302115E-2</v>
      </c>
    </row>
    <row r="48" spans="1:12" x14ac:dyDescent="0.4">
      <c r="A48" s="120" t="s">
        <v>55</v>
      </c>
      <c r="B48" s="34">
        <v>3269</v>
      </c>
      <c r="C48" s="34">
        <v>3235</v>
      </c>
      <c r="D48" s="18">
        <v>1.0105100463678516</v>
      </c>
      <c r="E48" s="121">
        <v>34</v>
      </c>
      <c r="F48" s="34">
        <v>4067</v>
      </c>
      <c r="G48" s="34">
        <v>3906</v>
      </c>
      <c r="H48" s="18">
        <v>1.0412186379928314</v>
      </c>
      <c r="I48" s="121">
        <v>161</v>
      </c>
      <c r="J48" s="18">
        <v>0.80378657487091221</v>
      </c>
      <c r="K48" s="18">
        <v>0.82821300563236044</v>
      </c>
      <c r="L48" s="17">
        <v>-2.4426430761448237E-2</v>
      </c>
    </row>
    <row r="49" spans="1:12" x14ac:dyDescent="0.4">
      <c r="A49" s="122" t="s">
        <v>67</v>
      </c>
      <c r="B49" s="32">
        <v>1304</v>
      </c>
      <c r="C49" s="32">
        <v>2468</v>
      </c>
      <c r="D49" s="19">
        <v>0.52836304700162073</v>
      </c>
      <c r="E49" s="123">
        <v>-1164</v>
      </c>
      <c r="F49" s="32">
        <v>3654</v>
      </c>
      <c r="G49" s="32">
        <v>3906</v>
      </c>
      <c r="H49" s="19">
        <v>0.93548387096774188</v>
      </c>
      <c r="I49" s="123">
        <v>-252</v>
      </c>
      <c r="J49" s="19">
        <v>0.35686918445539134</v>
      </c>
      <c r="K49" s="19">
        <v>0.63184843830005122</v>
      </c>
      <c r="L49" s="22">
        <v>-0.27497925384465988</v>
      </c>
    </row>
    <row r="50" spans="1:12" x14ac:dyDescent="0.4">
      <c r="A50" s="122" t="s">
        <v>65</v>
      </c>
      <c r="B50" s="32">
        <v>1442</v>
      </c>
      <c r="C50" s="32">
        <v>2222</v>
      </c>
      <c r="D50" s="19">
        <v>0.64896489648964895</v>
      </c>
      <c r="E50" s="123">
        <v>-780</v>
      </c>
      <c r="F50" s="32">
        <v>3645</v>
      </c>
      <c r="G50" s="32">
        <v>3780</v>
      </c>
      <c r="H50" s="19">
        <v>0.9642857142857143</v>
      </c>
      <c r="I50" s="123">
        <v>-135</v>
      </c>
      <c r="J50" s="19">
        <v>0.39561042524005485</v>
      </c>
      <c r="K50" s="19">
        <v>0.58783068783068781</v>
      </c>
      <c r="L50" s="22">
        <v>-0.19222026259063296</v>
      </c>
    </row>
    <row r="51" spans="1:12" x14ac:dyDescent="0.4">
      <c r="A51" s="122" t="s">
        <v>49</v>
      </c>
      <c r="B51" s="32">
        <v>6664</v>
      </c>
      <c r="C51" s="32">
        <v>7854</v>
      </c>
      <c r="D51" s="19">
        <v>0.84848484848484851</v>
      </c>
      <c r="E51" s="123">
        <v>-1190</v>
      </c>
      <c r="F51" s="32">
        <v>11746</v>
      </c>
      <c r="G51" s="32">
        <v>11592</v>
      </c>
      <c r="H51" s="19">
        <v>1.0132850241545894</v>
      </c>
      <c r="I51" s="123">
        <v>154</v>
      </c>
      <c r="J51" s="19">
        <v>0.56734207389749702</v>
      </c>
      <c r="K51" s="19">
        <v>0.67753623188405798</v>
      </c>
      <c r="L51" s="22">
        <v>-0.11019415798656096</v>
      </c>
    </row>
    <row r="52" spans="1:12" x14ac:dyDescent="0.4">
      <c r="A52" s="122" t="s">
        <v>51</v>
      </c>
      <c r="B52" s="32">
        <v>1607</v>
      </c>
      <c r="C52" s="32">
        <v>2176</v>
      </c>
      <c r="D52" s="19">
        <v>0.73851102941176472</v>
      </c>
      <c r="E52" s="123">
        <v>-569</v>
      </c>
      <c r="F52" s="32">
        <v>3885</v>
      </c>
      <c r="G52" s="32">
        <v>3906</v>
      </c>
      <c r="H52" s="19">
        <v>0.9946236559139785</v>
      </c>
      <c r="I52" s="123">
        <v>-21</v>
      </c>
      <c r="J52" s="19">
        <v>0.41364221364221365</v>
      </c>
      <c r="K52" s="19">
        <v>0.55709165386584747</v>
      </c>
      <c r="L52" s="22">
        <v>-0.14344944022363382</v>
      </c>
    </row>
    <row r="53" spans="1:12" x14ac:dyDescent="0.4">
      <c r="A53" s="122" t="s">
        <v>50</v>
      </c>
      <c r="B53" s="32">
        <v>2184</v>
      </c>
      <c r="C53" s="32">
        <v>2990</v>
      </c>
      <c r="D53" s="19">
        <v>0.73043478260869565</v>
      </c>
      <c r="E53" s="123">
        <v>-806</v>
      </c>
      <c r="F53" s="32">
        <v>3808</v>
      </c>
      <c r="G53" s="32">
        <v>5137</v>
      </c>
      <c r="H53" s="19">
        <v>0.74128868989682695</v>
      </c>
      <c r="I53" s="123">
        <v>-1329</v>
      </c>
      <c r="J53" s="19">
        <v>0.57352941176470584</v>
      </c>
      <c r="K53" s="19">
        <v>0.58205178119525014</v>
      </c>
      <c r="L53" s="22">
        <v>-8.5223694305442965E-3</v>
      </c>
    </row>
    <row r="54" spans="1:12" x14ac:dyDescent="0.4">
      <c r="A54" s="122" t="s">
        <v>90</v>
      </c>
      <c r="B54" s="32">
        <v>2478</v>
      </c>
      <c r="C54" s="32">
        <v>2351</v>
      </c>
      <c r="D54" s="19">
        <v>1.0540195661420673</v>
      </c>
      <c r="E54" s="123">
        <v>127</v>
      </c>
      <c r="F54" s="32">
        <v>4971</v>
      </c>
      <c r="G54" s="32">
        <v>4980</v>
      </c>
      <c r="H54" s="19">
        <v>0.99819277108433735</v>
      </c>
      <c r="I54" s="123">
        <v>-9</v>
      </c>
      <c r="J54" s="19">
        <v>0.4984912492456246</v>
      </c>
      <c r="K54" s="19">
        <v>0.47208835341365463</v>
      </c>
      <c r="L54" s="22">
        <v>2.6402895831969975E-2</v>
      </c>
    </row>
    <row r="55" spans="1:12" x14ac:dyDescent="0.4">
      <c r="A55" s="122" t="s">
        <v>69</v>
      </c>
      <c r="B55" s="32">
        <v>2389</v>
      </c>
      <c r="C55" s="32">
        <v>2403</v>
      </c>
      <c r="D55" s="19">
        <v>0.99417394923012903</v>
      </c>
      <c r="E55" s="123">
        <v>-14</v>
      </c>
      <c r="F55" s="32">
        <v>3801</v>
      </c>
      <c r="G55" s="32">
        <v>3780</v>
      </c>
      <c r="H55" s="19">
        <v>1.0055555555555555</v>
      </c>
      <c r="I55" s="123">
        <v>21</v>
      </c>
      <c r="J55" s="19">
        <v>0.62851881083925287</v>
      </c>
      <c r="K55" s="19">
        <v>0.63571428571428568</v>
      </c>
      <c r="L55" s="22">
        <v>-7.1954748750328035E-3</v>
      </c>
    </row>
    <row r="56" spans="1:12" x14ac:dyDescent="0.4">
      <c r="A56" s="122" t="s">
        <v>89</v>
      </c>
      <c r="B56" s="32">
        <v>2507</v>
      </c>
      <c r="C56" s="32">
        <v>2048</v>
      </c>
      <c r="D56" s="19">
        <v>1.22412109375</v>
      </c>
      <c r="E56" s="123">
        <v>459</v>
      </c>
      <c r="F56" s="32">
        <v>3801</v>
      </c>
      <c r="G56" s="32">
        <v>3654</v>
      </c>
      <c r="H56" s="19">
        <v>1.0402298850574712</v>
      </c>
      <c r="I56" s="123">
        <v>147</v>
      </c>
      <c r="J56" s="19">
        <v>0.65956327282294136</v>
      </c>
      <c r="K56" s="19">
        <v>0.56048166392993981</v>
      </c>
      <c r="L56" s="22">
        <v>9.9081608893001549E-2</v>
      </c>
    </row>
    <row r="57" spans="1:12" x14ac:dyDescent="0.4">
      <c r="A57" s="122" t="s">
        <v>88</v>
      </c>
      <c r="B57" s="32">
        <v>0</v>
      </c>
      <c r="C57" s="32">
        <v>0</v>
      </c>
      <c r="D57" s="19" t="e">
        <v>#DIV/0!</v>
      </c>
      <c r="E57" s="123">
        <v>0</v>
      </c>
      <c r="F57" s="32">
        <v>0</v>
      </c>
      <c r="G57" s="32">
        <v>0</v>
      </c>
      <c r="H57" s="19" t="e">
        <v>#DIV/0!</v>
      </c>
      <c r="I57" s="123">
        <v>0</v>
      </c>
      <c r="J57" s="19" t="e">
        <v>#DIV/0!</v>
      </c>
      <c r="K57" s="19" t="e">
        <v>#DIV/0!</v>
      </c>
      <c r="L57" s="22" t="e">
        <v>#DIV/0!</v>
      </c>
    </row>
    <row r="58" spans="1:12" s="117" customFormat="1" x14ac:dyDescent="0.4">
      <c r="A58" s="115" t="s">
        <v>70</v>
      </c>
      <c r="B58" s="27">
        <v>25992</v>
      </c>
      <c r="C58" s="27">
        <v>30815</v>
      </c>
      <c r="D58" s="14">
        <v>0.84348531559305528</v>
      </c>
      <c r="E58" s="116">
        <v>-4823</v>
      </c>
      <c r="F58" s="27">
        <v>46110</v>
      </c>
      <c r="G58" s="27">
        <v>47878</v>
      </c>
      <c r="H58" s="14">
        <v>0.96307281005889966</v>
      </c>
      <c r="I58" s="116">
        <v>-1768</v>
      </c>
      <c r="J58" s="14">
        <v>0.56369551073519841</v>
      </c>
      <c r="K58" s="14">
        <v>0.6436150215130122</v>
      </c>
      <c r="L58" s="23">
        <v>-7.9919510777813785E-2</v>
      </c>
    </row>
    <row r="59" spans="1:12" x14ac:dyDescent="0.4">
      <c r="A59" s="120" t="s">
        <v>57</v>
      </c>
      <c r="B59" s="34">
        <v>19618</v>
      </c>
      <c r="C59" s="34">
        <v>17415</v>
      </c>
      <c r="D59" s="18">
        <v>1.1265001435544071</v>
      </c>
      <c r="E59" s="121">
        <v>2203</v>
      </c>
      <c r="F59" s="34">
        <v>32024</v>
      </c>
      <c r="G59" s="34">
        <v>23388</v>
      </c>
      <c r="H59" s="18">
        <v>1.3692491876175816</v>
      </c>
      <c r="I59" s="121">
        <v>8636</v>
      </c>
      <c r="J59" s="18">
        <v>0.61260304771421437</v>
      </c>
      <c r="K59" s="18">
        <v>0.74461262185736277</v>
      </c>
      <c r="L59" s="17">
        <v>-0.1320095741431484</v>
      </c>
    </row>
    <row r="60" spans="1:12" x14ac:dyDescent="0.4">
      <c r="A60" s="122" t="s">
        <v>58</v>
      </c>
      <c r="B60" s="32">
        <v>3694</v>
      </c>
      <c r="C60" s="32">
        <v>5311</v>
      </c>
      <c r="D60" s="19">
        <v>0.69553756354735452</v>
      </c>
      <c r="E60" s="123">
        <v>-1617</v>
      </c>
      <c r="F60" s="32">
        <v>8940</v>
      </c>
      <c r="G60" s="32">
        <v>9238</v>
      </c>
      <c r="H60" s="19">
        <v>0.967741935483871</v>
      </c>
      <c r="I60" s="123">
        <v>-298</v>
      </c>
      <c r="J60" s="19">
        <v>0.41319910514541386</v>
      </c>
      <c r="K60" s="19">
        <v>0.57490798874215199</v>
      </c>
      <c r="L60" s="22">
        <v>-0.16170888359673813</v>
      </c>
    </row>
    <row r="61" spans="1:12" x14ac:dyDescent="0.4">
      <c r="A61" s="122" t="s">
        <v>68</v>
      </c>
      <c r="B61" s="32">
        <v>2680</v>
      </c>
      <c r="C61" s="32">
        <v>2842</v>
      </c>
      <c r="D61" s="19">
        <v>0.94299788881069668</v>
      </c>
      <c r="E61" s="123">
        <v>-162</v>
      </c>
      <c r="F61" s="32">
        <v>5146</v>
      </c>
      <c r="G61" s="32">
        <v>5146</v>
      </c>
      <c r="H61" s="19">
        <v>1</v>
      </c>
      <c r="I61" s="123">
        <v>0</v>
      </c>
      <c r="J61" s="19">
        <v>0.5207928488146133</v>
      </c>
      <c r="K61" s="19">
        <v>0.55227361057131752</v>
      </c>
      <c r="L61" s="22">
        <v>-3.1480761756704223E-2</v>
      </c>
    </row>
    <row r="62" spans="1:12" x14ac:dyDescent="0.4">
      <c r="A62" s="122" t="s">
        <v>55</v>
      </c>
      <c r="B62" s="32" t="s">
        <v>188</v>
      </c>
      <c r="C62" s="32">
        <v>5247</v>
      </c>
      <c r="D62" s="19" t="e">
        <v>#VALUE!</v>
      </c>
      <c r="E62" s="123" t="e">
        <v>#VALUE!</v>
      </c>
      <c r="F62" s="32" t="s">
        <v>187</v>
      </c>
      <c r="G62" s="32">
        <v>10106</v>
      </c>
      <c r="H62" s="19" t="e">
        <v>#VALUE!</v>
      </c>
      <c r="I62" s="123" t="e">
        <v>#VALUE!</v>
      </c>
      <c r="J62" s="19" t="e">
        <v>#VALUE!</v>
      </c>
      <c r="K62" s="19">
        <v>0.51919651692064117</v>
      </c>
      <c r="L62" s="22" t="e">
        <v>#VALUE!</v>
      </c>
    </row>
    <row r="63" spans="1:12" x14ac:dyDescent="0.4">
      <c r="A63" s="122" t="s">
        <v>131</v>
      </c>
      <c r="B63" s="32">
        <v>0</v>
      </c>
      <c r="C63" s="32">
        <v>0</v>
      </c>
      <c r="D63" s="19" t="e">
        <v>#DIV/0!</v>
      </c>
      <c r="E63" s="123">
        <v>0</v>
      </c>
      <c r="F63" s="32">
        <v>0</v>
      </c>
      <c r="G63" s="32">
        <v>0</v>
      </c>
      <c r="H63" s="19" t="e">
        <v>#DIV/0!</v>
      </c>
      <c r="I63" s="123">
        <v>0</v>
      </c>
      <c r="J63" s="19" t="e">
        <v>#DIV/0!</v>
      </c>
      <c r="K63" s="19" t="e">
        <v>#DIV/0!</v>
      </c>
      <c r="L63" s="22" t="e">
        <v>#DIV/0!</v>
      </c>
    </row>
    <row r="64" spans="1:12" x14ac:dyDescent="0.4">
      <c r="A64" s="126" t="s">
        <v>87</v>
      </c>
      <c r="B64" s="33">
        <v>0</v>
      </c>
      <c r="C64" s="33">
        <v>0</v>
      </c>
      <c r="D64" s="16" t="e">
        <v>#DIV/0!</v>
      </c>
      <c r="E64" s="125">
        <v>0</v>
      </c>
      <c r="F64" s="33">
        <v>0</v>
      </c>
      <c r="G64" s="33">
        <v>0</v>
      </c>
      <c r="H64" s="16" t="e">
        <v>#DIV/0!</v>
      </c>
      <c r="I64" s="125">
        <v>0</v>
      </c>
      <c r="J64" s="16" t="e">
        <v>#DIV/0!</v>
      </c>
      <c r="K64" s="16" t="e">
        <v>#DIV/0!</v>
      </c>
      <c r="L64" s="15" t="e">
        <v>#DIV/0!</v>
      </c>
    </row>
    <row r="65" spans="1:12" x14ac:dyDescent="0.4">
      <c r="A65" s="127" t="s">
        <v>143</v>
      </c>
      <c r="B65" s="31">
        <v>0</v>
      </c>
      <c r="C65" s="31">
        <v>0</v>
      </c>
      <c r="D65" s="25" t="e">
        <v>#DIV/0!</v>
      </c>
      <c r="E65" s="128">
        <v>0</v>
      </c>
      <c r="F65" s="31">
        <v>0</v>
      </c>
      <c r="G65" s="31">
        <v>0</v>
      </c>
      <c r="H65" s="25" t="e">
        <v>#DIV/0!</v>
      </c>
      <c r="I65" s="128">
        <v>0</v>
      </c>
      <c r="J65" s="25" t="e">
        <v>#DIV/0!</v>
      </c>
      <c r="K65" s="25" t="e">
        <v>#DIV/0!</v>
      </c>
      <c r="L65" s="24" t="e">
        <v>#DIV/0!</v>
      </c>
    </row>
    <row r="66" spans="1:12" x14ac:dyDescent="0.4">
      <c r="A66" s="112" t="s">
        <v>186</v>
      </c>
    </row>
    <row r="67" spans="1:12" x14ac:dyDescent="0.4">
      <c r="C67" s="112"/>
      <c r="E67" s="13"/>
      <c r="G67" s="112"/>
      <c r="I67" s="13"/>
      <c r="K67" s="112"/>
    </row>
    <row r="68" spans="1:12" x14ac:dyDescent="0.4">
      <c r="C68" s="112"/>
      <c r="E68" s="13"/>
      <c r="G68" s="112"/>
      <c r="I68" s="13"/>
      <c r="K68" s="112"/>
    </row>
    <row r="69" spans="1:12" x14ac:dyDescent="0.4">
      <c r="C69" s="112"/>
      <c r="D69" s="13"/>
      <c r="E69" s="13"/>
      <c r="F69" s="112"/>
      <c r="G69" s="112"/>
      <c r="H69" s="13"/>
      <c r="I69" s="13"/>
      <c r="J69" s="112"/>
      <c r="K69" s="112"/>
    </row>
    <row r="70" spans="1:12" x14ac:dyDescent="0.4">
      <c r="C70" s="112"/>
      <c r="D70" s="13"/>
      <c r="E70" s="13"/>
      <c r="F70" s="112"/>
      <c r="G70" s="112"/>
      <c r="H70" s="13"/>
      <c r="I70" s="13"/>
      <c r="J70" s="112"/>
      <c r="K70" s="112"/>
    </row>
    <row r="71" spans="1:12" x14ac:dyDescent="0.4">
      <c r="C71" s="112"/>
      <c r="D71" s="13"/>
      <c r="E71" s="13"/>
      <c r="F71" s="112"/>
      <c r="G71" s="112"/>
      <c r="H71" s="13"/>
      <c r="I71" s="13"/>
      <c r="J71" s="112"/>
      <c r="K71" s="112"/>
    </row>
    <row r="72" spans="1:12" x14ac:dyDescent="0.4">
      <c r="C72" s="112"/>
      <c r="D72" s="13"/>
      <c r="E72" s="13"/>
      <c r="F72" s="112"/>
      <c r="G72" s="112"/>
      <c r="H72" s="13"/>
      <c r="I72" s="13"/>
      <c r="J72" s="112"/>
      <c r="K72" s="112"/>
    </row>
    <row r="73" spans="1:12" x14ac:dyDescent="0.4">
      <c r="C73" s="112"/>
      <c r="E73" s="13"/>
      <c r="G73" s="112"/>
      <c r="I73" s="13"/>
      <c r="K73" s="112"/>
    </row>
    <row r="74" spans="1:12" x14ac:dyDescent="0.4">
      <c r="C74" s="112"/>
      <c r="E74" s="13"/>
      <c r="G74" s="112"/>
      <c r="I74" s="13"/>
      <c r="K74" s="112"/>
    </row>
    <row r="75" spans="1:12" x14ac:dyDescent="0.4">
      <c r="C75" s="112"/>
      <c r="E75" s="13"/>
      <c r="G75" s="112"/>
      <c r="I75" s="13"/>
      <c r="K75" s="112"/>
    </row>
    <row r="76" spans="1:12" x14ac:dyDescent="0.4">
      <c r="C76" s="112"/>
      <c r="E76" s="13"/>
      <c r="G76" s="112"/>
      <c r="I76" s="13"/>
      <c r="K76" s="112"/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zoomScaleNormal="100" workbookViewId="0">
      <selection activeCell="B1" sqref="B1"/>
    </sheetView>
  </sheetViews>
  <sheetFormatPr defaultColWidth="15.75" defaultRowHeight="18" customHeight="1" x14ac:dyDescent="0.4"/>
  <cols>
    <col min="1" max="1" width="21.375" style="85" bestFit="1" customWidth="1"/>
    <col min="2" max="3" width="14.75" style="86" customWidth="1"/>
    <col min="4" max="5" width="14.75" style="85" customWidth="1"/>
    <col min="6" max="16384" width="15.75" style="85"/>
  </cols>
  <sheetData>
    <row r="1" spans="1:12" ht="18" customHeight="1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１月(上旬)</v>
      </c>
      <c r="F1" s="3" t="s">
        <v>44</v>
      </c>
      <c r="G1" s="80"/>
      <c r="H1" s="80"/>
      <c r="I1" s="1"/>
      <c r="J1" s="80"/>
      <c r="K1" s="80"/>
      <c r="L1" s="1"/>
    </row>
    <row r="2" spans="1:12" ht="18" customHeight="1" x14ac:dyDescent="0.4">
      <c r="A2" s="145" t="s">
        <v>62</v>
      </c>
      <c r="B2" s="146" t="s">
        <v>141</v>
      </c>
      <c r="C2" s="146" t="s">
        <v>140</v>
      </c>
      <c r="D2" s="145" t="s">
        <v>61</v>
      </c>
      <c r="E2" s="145"/>
    </row>
    <row r="3" spans="1:12" s="109" customFormat="1" ht="18" customHeight="1" x14ac:dyDescent="0.4">
      <c r="A3" s="145"/>
      <c r="B3" s="146"/>
      <c r="C3" s="146"/>
      <c r="D3" s="110" t="s">
        <v>60</v>
      </c>
      <c r="E3" s="110" t="s">
        <v>59</v>
      </c>
    </row>
    <row r="4" spans="1:12" s="99" customFormat="1" ht="18" customHeight="1" x14ac:dyDescent="0.4">
      <c r="A4" s="103" t="s">
        <v>135</v>
      </c>
      <c r="B4" s="102">
        <f>+B5+B13+B35</f>
        <v>116490</v>
      </c>
      <c r="C4" s="102">
        <f>+C5+C13+C35</f>
        <v>110130</v>
      </c>
      <c r="D4" s="101">
        <f t="shared" ref="D4:D41" si="0">+B4/C4</f>
        <v>1.0577499318986652</v>
      </c>
      <c r="E4" s="100">
        <f t="shared" ref="E4:E41" si="1">+B4-C4</f>
        <v>6360</v>
      </c>
    </row>
    <row r="5" spans="1:12" s="99" customFormat="1" ht="18" customHeight="1" x14ac:dyDescent="0.4">
      <c r="A5" s="103" t="s">
        <v>134</v>
      </c>
      <c r="B5" s="102">
        <f>SUM(B6:B12)</f>
        <v>43475</v>
      </c>
      <c r="C5" s="102">
        <f>SUM(C6:C12)</f>
        <v>43701</v>
      </c>
      <c r="D5" s="101">
        <f t="shared" si="0"/>
        <v>0.99482849362714809</v>
      </c>
      <c r="E5" s="100">
        <f t="shared" si="1"/>
        <v>-226</v>
      </c>
    </row>
    <row r="6" spans="1:12" ht="18" customHeight="1" x14ac:dyDescent="0.4">
      <c r="A6" s="98" t="s">
        <v>57</v>
      </c>
      <c r="B6" s="97">
        <v>21150</v>
      </c>
      <c r="C6" s="97">
        <v>20303</v>
      </c>
      <c r="D6" s="96">
        <f t="shared" si="0"/>
        <v>1.0417179727133921</v>
      </c>
      <c r="E6" s="95">
        <f t="shared" si="1"/>
        <v>847</v>
      </c>
    </row>
    <row r="7" spans="1:12" ht="18" customHeight="1" x14ac:dyDescent="0.4">
      <c r="A7" s="94" t="s">
        <v>58</v>
      </c>
      <c r="B7" s="93">
        <v>5861</v>
      </c>
      <c r="C7" s="93">
        <v>4074</v>
      </c>
      <c r="D7" s="92">
        <f t="shared" si="0"/>
        <v>1.4386352479135984</v>
      </c>
      <c r="E7" s="91">
        <f t="shared" si="1"/>
        <v>1787</v>
      </c>
    </row>
    <row r="8" spans="1:12" ht="18" customHeight="1" x14ac:dyDescent="0.4">
      <c r="A8" s="94" t="s">
        <v>68</v>
      </c>
      <c r="B8" s="93">
        <v>3615</v>
      </c>
      <c r="C8" s="93">
        <v>7002</v>
      </c>
      <c r="D8" s="92">
        <f t="shared" si="0"/>
        <v>0.5162810625535561</v>
      </c>
      <c r="E8" s="91">
        <f t="shared" si="1"/>
        <v>-3387</v>
      </c>
    </row>
    <row r="9" spans="1:12" ht="18" customHeight="1" x14ac:dyDescent="0.4">
      <c r="A9" s="94" t="s">
        <v>55</v>
      </c>
      <c r="B9" s="93">
        <v>5171</v>
      </c>
      <c r="C9" s="93">
        <v>5156</v>
      </c>
      <c r="D9" s="92">
        <f t="shared" si="0"/>
        <v>1.0029092319627619</v>
      </c>
      <c r="E9" s="91">
        <f t="shared" si="1"/>
        <v>15</v>
      </c>
    </row>
    <row r="10" spans="1:12" ht="18" customHeight="1" x14ac:dyDescent="0.4">
      <c r="A10" s="94" t="s">
        <v>92</v>
      </c>
      <c r="B10" s="93">
        <v>2045</v>
      </c>
      <c r="C10" s="93">
        <v>2021</v>
      </c>
      <c r="D10" s="92">
        <f t="shared" si="0"/>
        <v>1.0118753092528452</v>
      </c>
      <c r="E10" s="91">
        <f t="shared" si="1"/>
        <v>24</v>
      </c>
    </row>
    <row r="11" spans="1:12" ht="18" customHeight="1" x14ac:dyDescent="0.4">
      <c r="A11" s="94" t="s">
        <v>56</v>
      </c>
      <c r="B11" s="93">
        <v>4699</v>
      </c>
      <c r="C11" s="93">
        <v>4161</v>
      </c>
      <c r="D11" s="92">
        <f t="shared" si="0"/>
        <v>1.1292958423455901</v>
      </c>
      <c r="E11" s="91">
        <f t="shared" si="1"/>
        <v>538</v>
      </c>
    </row>
    <row r="12" spans="1:12" ht="18" customHeight="1" x14ac:dyDescent="0.4">
      <c r="A12" s="94" t="s">
        <v>93</v>
      </c>
      <c r="B12" s="93">
        <v>934</v>
      </c>
      <c r="C12" s="93">
        <v>984</v>
      </c>
      <c r="D12" s="92">
        <f t="shared" si="0"/>
        <v>0.94918699186991873</v>
      </c>
      <c r="E12" s="91">
        <f t="shared" si="1"/>
        <v>-50</v>
      </c>
    </row>
    <row r="13" spans="1:12" s="99" customFormat="1" ht="18" customHeight="1" x14ac:dyDescent="0.4">
      <c r="A13" s="103" t="s">
        <v>73</v>
      </c>
      <c r="B13" s="102">
        <f>+B14+B24</f>
        <v>62097</v>
      </c>
      <c r="C13" s="102">
        <f>+C14+C24</f>
        <v>56599</v>
      </c>
      <c r="D13" s="101">
        <f t="shared" si="0"/>
        <v>1.0971395254333116</v>
      </c>
      <c r="E13" s="100">
        <f t="shared" si="1"/>
        <v>5498</v>
      </c>
    </row>
    <row r="14" spans="1:12" ht="18" customHeight="1" x14ac:dyDescent="0.4">
      <c r="A14" s="108" t="s">
        <v>72</v>
      </c>
      <c r="B14" s="107">
        <f>SUM(B15:B23)</f>
        <v>51781</v>
      </c>
      <c r="C14" s="107">
        <f>SUM(C15:C23)</f>
        <v>46624</v>
      </c>
      <c r="D14" s="96">
        <f t="shared" si="0"/>
        <v>1.1106082704186684</v>
      </c>
      <c r="E14" s="95">
        <f t="shared" si="1"/>
        <v>5157</v>
      </c>
    </row>
    <row r="15" spans="1:12" ht="18" customHeight="1" x14ac:dyDescent="0.4">
      <c r="A15" s="94" t="s">
        <v>57</v>
      </c>
      <c r="B15" s="93">
        <v>18513</v>
      </c>
      <c r="C15" s="93">
        <v>17793</v>
      </c>
      <c r="D15" s="92">
        <f t="shared" si="0"/>
        <v>1.0404653515427416</v>
      </c>
      <c r="E15" s="91">
        <f t="shared" si="1"/>
        <v>720</v>
      </c>
    </row>
    <row r="16" spans="1:12" ht="18" customHeight="1" x14ac:dyDescent="0.4">
      <c r="A16" s="94" t="s">
        <v>139</v>
      </c>
      <c r="B16" s="93">
        <v>11085</v>
      </c>
      <c r="C16" s="93">
        <v>9756</v>
      </c>
      <c r="D16" s="92">
        <f t="shared" si="0"/>
        <v>1.1362238622386225</v>
      </c>
      <c r="E16" s="91">
        <f t="shared" si="1"/>
        <v>1329</v>
      </c>
    </row>
    <row r="17" spans="1:6" ht="18" customHeight="1" x14ac:dyDescent="0.4">
      <c r="A17" s="94" t="s">
        <v>55</v>
      </c>
      <c r="B17" s="93">
        <v>7750</v>
      </c>
      <c r="C17" s="93">
        <v>6641</v>
      </c>
      <c r="D17" s="92">
        <f t="shared" si="0"/>
        <v>1.1669929227525975</v>
      </c>
      <c r="E17" s="91">
        <f t="shared" si="1"/>
        <v>1109</v>
      </c>
    </row>
    <row r="18" spans="1:6" ht="18" customHeight="1" x14ac:dyDescent="0.4">
      <c r="A18" s="94" t="s">
        <v>92</v>
      </c>
      <c r="B18" s="93">
        <v>2276</v>
      </c>
      <c r="C18" s="93">
        <v>1836</v>
      </c>
      <c r="D18" s="92">
        <f t="shared" si="0"/>
        <v>1.2396514161220045</v>
      </c>
      <c r="E18" s="91">
        <f t="shared" si="1"/>
        <v>440</v>
      </c>
    </row>
    <row r="19" spans="1:6" ht="18" customHeight="1" x14ac:dyDescent="0.4">
      <c r="A19" s="94" t="s">
        <v>56</v>
      </c>
      <c r="B19" s="93">
        <v>5584</v>
      </c>
      <c r="C19" s="93">
        <v>4580</v>
      </c>
      <c r="D19" s="92">
        <f t="shared" si="0"/>
        <v>1.2192139737991265</v>
      </c>
      <c r="E19" s="91">
        <f t="shared" si="1"/>
        <v>1004</v>
      </c>
    </row>
    <row r="20" spans="1:6" ht="18" customHeight="1" x14ac:dyDescent="0.4">
      <c r="A20" s="94" t="s">
        <v>54</v>
      </c>
      <c r="B20" s="93">
        <v>1814</v>
      </c>
      <c r="C20" s="93">
        <v>1667</v>
      </c>
      <c r="D20" s="92">
        <f t="shared" si="0"/>
        <v>1.0881823635272945</v>
      </c>
      <c r="E20" s="91">
        <f t="shared" si="1"/>
        <v>147</v>
      </c>
    </row>
    <row r="21" spans="1:6" ht="18" customHeight="1" x14ac:dyDescent="0.4">
      <c r="A21" s="94" t="s">
        <v>91</v>
      </c>
      <c r="B21" s="93">
        <v>1070</v>
      </c>
      <c r="C21" s="93">
        <v>788</v>
      </c>
      <c r="D21" s="92">
        <f t="shared" si="0"/>
        <v>1.3578680203045685</v>
      </c>
      <c r="E21" s="91">
        <f t="shared" si="1"/>
        <v>282</v>
      </c>
    </row>
    <row r="22" spans="1:6" ht="18" customHeight="1" x14ac:dyDescent="0.4">
      <c r="A22" s="94" t="s">
        <v>53</v>
      </c>
      <c r="B22" s="93">
        <v>2133</v>
      </c>
      <c r="C22" s="93">
        <v>2202</v>
      </c>
      <c r="D22" s="92">
        <f t="shared" si="0"/>
        <v>0.96866485013623982</v>
      </c>
      <c r="E22" s="91">
        <f t="shared" si="1"/>
        <v>-69</v>
      </c>
    </row>
    <row r="23" spans="1:6" ht="18" customHeight="1" x14ac:dyDescent="0.4">
      <c r="A23" s="94" t="s">
        <v>52</v>
      </c>
      <c r="B23" s="93">
        <v>1556</v>
      </c>
      <c r="C23" s="93">
        <v>1361</v>
      </c>
      <c r="D23" s="92">
        <f t="shared" si="0"/>
        <v>1.1432770022042615</v>
      </c>
      <c r="E23" s="91">
        <f t="shared" si="1"/>
        <v>195</v>
      </c>
    </row>
    <row r="24" spans="1:6" ht="18" customHeight="1" x14ac:dyDescent="0.4">
      <c r="A24" s="106" t="s">
        <v>71</v>
      </c>
      <c r="B24" s="105">
        <f>SUM(B25:B34)</f>
        <v>10316</v>
      </c>
      <c r="C24" s="105">
        <f>SUM(C25:C34)</f>
        <v>9975</v>
      </c>
      <c r="D24" s="92">
        <f t="shared" si="0"/>
        <v>1.0341854636591479</v>
      </c>
      <c r="E24" s="91">
        <f t="shared" si="1"/>
        <v>341</v>
      </c>
      <c r="F24" s="104"/>
    </row>
    <row r="25" spans="1:6" ht="18" customHeight="1" x14ac:dyDescent="0.4">
      <c r="A25" s="94" t="s">
        <v>90</v>
      </c>
      <c r="B25" s="93">
        <v>914</v>
      </c>
      <c r="C25" s="93">
        <v>1042</v>
      </c>
      <c r="D25" s="92">
        <f t="shared" si="0"/>
        <v>0.87715930902111328</v>
      </c>
      <c r="E25" s="91">
        <f t="shared" si="1"/>
        <v>-128</v>
      </c>
    </row>
    <row r="26" spans="1:6" ht="18" customHeight="1" x14ac:dyDescent="0.4">
      <c r="A26" s="94" t="s">
        <v>55</v>
      </c>
      <c r="B26" s="93">
        <v>1029</v>
      </c>
      <c r="C26" s="93">
        <v>834</v>
      </c>
      <c r="D26" s="92">
        <f t="shared" si="0"/>
        <v>1.2338129496402879</v>
      </c>
      <c r="E26" s="91">
        <f t="shared" si="1"/>
        <v>195</v>
      </c>
    </row>
    <row r="27" spans="1:6" ht="18" customHeight="1" x14ac:dyDescent="0.4">
      <c r="A27" s="94" t="s">
        <v>89</v>
      </c>
      <c r="B27" s="93">
        <v>817</v>
      </c>
      <c r="C27" s="93">
        <v>854</v>
      </c>
      <c r="D27" s="92">
        <f t="shared" si="0"/>
        <v>0.95667447306791564</v>
      </c>
      <c r="E27" s="91">
        <f t="shared" si="1"/>
        <v>-37</v>
      </c>
    </row>
    <row r="28" spans="1:6" ht="18" customHeight="1" x14ac:dyDescent="0.4">
      <c r="A28" s="94" t="s">
        <v>69</v>
      </c>
      <c r="B28" s="93">
        <v>956</v>
      </c>
      <c r="C28" s="93">
        <v>887</v>
      </c>
      <c r="D28" s="92">
        <f t="shared" si="0"/>
        <v>1.0777903043968433</v>
      </c>
      <c r="E28" s="91">
        <f t="shared" si="1"/>
        <v>69</v>
      </c>
    </row>
    <row r="29" spans="1:6" ht="18" customHeight="1" x14ac:dyDescent="0.4">
      <c r="A29" s="94" t="s">
        <v>88</v>
      </c>
      <c r="B29" s="93">
        <v>630</v>
      </c>
      <c r="C29" s="93">
        <v>582</v>
      </c>
      <c r="D29" s="92">
        <f t="shared" si="0"/>
        <v>1.0824742268041236</v>
      </c>
      <c r="E29" s="91">
        <f t="shared" si="1"/>
        <v>48</v>
      </c>
    </row>
    <row r="30" spans="1:6" ht="18" customHeight="1" x14ac:dyDescent="0.4">
      <c r="A30" s="94" t="s">
        <v>67</v>
      </c>
      <c r="B30" s="93">
        <v>713</v>
      </c>
      <c r="C30" s="93">
        <v>653</v>
      </c>
      <c r="D30" s="92">
        <f t="shared" si="0"/>
        <v>1.0918836140888208</v>
      </c>
      <c r="E30" s="91">
        <f t="shared" si="1"/>
        <v>60</v>
      </c>
    </row>
    <row r="31" spans="1:6" ht="18" customHeight="1" x14ac:dyDescent="0.4">
      <c r="A31" s="94" t="s">
        <v>65</v>
      </c>
      <c r="B31" s="93">
        <v>621</v>
      </c>
      <c r="C31" s="93">
        <v>744</v>
      </c>
      <c r="D31" s="92">
        <f t="shared" si="0"/>
        <v>0.83467741935483875</v>
      </c>
      <c r="E31" s="91">
        <f t="shared" si="1"/>
        <v>-123</v>
      </c>
    </row>
    <row r="32" spans="1:6" ht="18" customHeight="1" x14ac:dyDescent="0.4">
      <c r="A32" s="94" t="s">
        <v>49</v>
      </c>
      <c r="B32" s="93">
        <v>2550</v>
      </c>
      <c r="C32" s="93">
        <v>2367</v>
      </c>
      <c r="D32" s="92">
        <f t="shared" si="0"/>
        <v>1.0773130544993663</v>
      </c>
      <c r="E32" s="91">
        <f t="shared" si="1"/>
        <v>183</v>
      </c>
    </row>
    <row r="33" spans="1:5" ht="18" customHeight="1" x14ac:dyDescent="0.4">
      <c r="A33" s="94" t="s">
        <v>51</v>
      </c>
      <c r="B33" s="93">
        <v>896</v>
      </c>
      <c r="C33" s="93">
        <v>924</v>
      </c>
      <c r="D33" s="92">
        <f t="shared" si="0"/>
        <v>0.96969696969696972</v>
      </c>
      <c r="E33" s="91">
        <f t="shared" si="1"/>
        <v>-28</v>
      </c>
    </row>
    <row r="34" spans="1:5" ht="18" customHeight="1" x14ac:dyDescent="0.4">
      <c r="A34" s="90" t="s">
        <v>50</v>
      </c>
      <c r="B34" s="89">
        <v>1190</v>
      </c>
      <c r="C34" s="89">
        <v>1088</v>
      </c>
      <c r="D34" s="88">
        <f t="shared" si="0"/>
        <v>1.09375</v>
      </c>
      <c r="E34" s="87">
        <f t="shared" si="1"/>
        <v>102</v>
      </c>
    </row>
    <row r="35" spans="1:5" s="99" customFormat="1" ht="18" customHeight="1" x14ac:dyDescent="0.4">
      <c r="A35" s="103" t="s">
        <v>70</v>
      </c>
      <c r="B35" s="102">
        <f>SUM(B36:B41)</f>
        <v>10918</v>
      </c>
      <c r="C35" s="102">
        <f>SUM(C36:C41)</f>
        <v>9830</v>
      </c>
      <c r="D35" s="101">
        <f t="shared" si="0"/>
        <v>1.1106815869786368</v>
      </c>
      <c r="E35" s="100">
        <f t="shared" si="1"/>
        <v>1088</v>
      </c>
    </row>
    <row r="36" spans="1:5" ht="18" customHeight="1" x14ac:dyDescent="0.4">
      <c r="A36" s="98" t="s">
        <v>57</v>
      </c>
      <c r="B36" s="97">
        <v>5868</v>
      </c>
      <c r="C36" s="97">
        <v>4600</v>
      </c>
      <c r="D36" s="96">
        <f t="shared" si="0"/>
        <v>1.2756521739130435</v>
      </c>
      <c r="E36" s="95">
        <f t="shared" si="1"/>
        <v>1268</v>
      </c>
    </row>
    <row r="37" spans="1:5" ht="18" customHeight="1" x14ac:dyDescent="0.4">
      <c r="A37" s="94" t="s">
        <v>58</v>
      </c>
      <c r="B37" s="93">
        <v>1463</v>
      </c>
      <c r="C37" s="93">
        <v>1550</v>
      </c>
      <c r="D37" s="92">
        <f t="shared" si="0"/>
        <v>0.94387096774193546</v>
      </c>
      <c r="E37" s="91">
        <f t="shared" si="1"/>
        <v>-87</v>
      </c>
    </row>
    <row r="38" spans="1:5" ht="18" customHeight="1" x14ac:dyDescent="0.4">
      <c r="A38" s="94" t="s">
        <v>68</v>
      </c>
      <c r="B38" s="93">
        <v>1053</v>
      </c>
      <c r="C38" s="93">
        <v>955</v>
      </c>
      <c r="D38" s="92">
        <f t="shared" si="0"/>
        <v>1.1026178010471204</v>
      </c>
      <c r="E38" s="91">
        <f t="shared" si="1"/>
        <v>98</v>
      </c>
    </row>
    <row r="39" spans="1:5" ht="18" customHeight="1" x14ac:dyDescent="0.4">
      <c r="A39" s="94" t="s">
        <v>55</v>
      </c>
      <c r="B39" s="93">
        <v>1537</v>
      </c>
      <c r="C39" s="93">
        <v>1685</v>
      </c>
      <c r="D39" s="92">
        <f t="shared" si="0"/>
        <v>0.91216617210682494</v>
      </c>
      <c r="E39" s="91">
        <f t="shared" si="1"/>
        <v>-148</v>
      </c>
    </row>
    <row r="40" spans="1:5" ht="18" customHeight="1" x14ac:dyDescent="0.4">
      <c r="A40" s="94" t="s">
        <v>131</v>
      </c>
      <c r="B40" s="93">
        <v>566</v>
      </c>
      <c r="C40" s="93">
        <v>573</v>
      </c>
      <c r="D40" s="92">
        <f t="shared" si="0"/>
        <v>0.98778359511343805</v>
      </c>
      <c r="E40" s="91">
        <f t="shared" si="1"/>
        <v>-7</v>
      </c>
    </row>
    <row r="41" spans="1:5" ht="18" customHeight="1" x14ac:dyDescent="0.4">
      <c r="A41" s="90" t="s">
        <v>130</v>
      </c>
      <c r="B41" s="89">
        <v>431</v>
      </c>
      <c r="C41" s="89">
        <v>467</v>
      </c>
      <c r="D41" s="88">
        <f t="shared" si="0"/>
        <v>0.92291220556745179</v>
      </c>
      <c r="E41" s="87">
        <f t="shared" si="1"/>
        <v>-36</v>
      </c>
    </row>
  </sheetData>
  <mergeCells count="4">
    <mergeCell ref="A2:A3"/>
    <mergeCell ref="B2:B3"/>
    <mergeCell ref="C2:C3"/>
    <mergeCell ref="D2:E2"/>
  </mergeCells>
  <phoneticPr fontId="3"/>
  <hyperlinks>
    <hyperlink ref="A1" location="'h13'!A1" display="'h13'!A1"/>
  </hyperlinks>
  <pageMargins left="0.86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>
      <selection activeCell="B6" sqref="B6"/>
    </sheetView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s="59" customFormat="1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10月(上旬)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121</v>
      </c>
      <c r="C4" s="144" t="s">
        <v>193</v>
      </c>
      <c r="D4" s="147" t="s">
        <v>61</v>
      </c>
      <c r="E4" s="147"/>
      <c r="F4" s="140" t="str">
        <f>+B4</f>
        <v>(01'10/1～10)</v>
      </c>
      <c r="G4" s="140" t="str">
        <f>+C4</f>
        <v>(00'10/1～10)</v>
      </c>
      <c r="H4" s="147" t="s">
        <v>61</v>
      </c>
      <c r="I4" s="147"/>
      <c r="J4" s="140" t="str">
        <f>+B4</f>
        <v>(01'10/1～10)</v>
      </c>
      <c r="K4" s="140" t="str">
        <f>+C4</f>
        <v>(00'10/1～10)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66</v>
      </c>
      <c r="B6" s="27">
        <f>+B7+B32+B55</f>
        <v>110927</v>
      </c>
      <c r="C6" s="27">
        <f>+C7+C32+C55</f>
        <v>122767</v>
      </c>
      <c r="D6" s="14">
        <f t="shared" ref="D6:D62" si="0">+B6/C6</f>
        <v>0.90355714483533844</v>
      </c>
      <c r="E6" s="116">
        <f t="shared" ref="E6:E62" si="1">+B6-C6</f>
        <v>-11840</v>
      </c>
      <c r="F6" s="27">
        <f>+F7+F32+F55</f>
        <v>190910</v>
      </c>
      <c r="G6" s="27">
        <f>+G7+G32+G55</f>
        <v>184573</v>
      </c>
      <c r="H6" s="14">
        <f t="shared" ref="H6:H62" si="2">+F6/G6</f>
        <v>1.0343332990198999</v>
      </c>
      <c r="I6" s="116">
        <f t="shared" ref="I6:I62" si="3">+F6-G6</f>
        <v>6337</v>
      </c>
      <c r="J6" s="14">
        <f t="shared" ref="J6:K33" si="4">+B6/F6</f>
        <v>0.58104342360274475</v>
      </c>
      <c r="K6" s="14">
        <f t="shared" si="4"/>
        <v>0.66514062186777045</v>
      </c>
      <c r="L6" s="23">
        <f t="shared" ref="L6:L62" si="5">+J6-K6</f>
        <v>-8.4097198265025708E-2</v>
      </c>
    </row>
    <row r="7" spans="1:12" s="117" customFormat="1" x14ac:dyDescent="0.4">
      <c r="A7" s="115" t="s">
        <v>178</v>
      </c>
      <c r="B7" s="27">
        <f>+B8+B18</f>
        <v>49473</v>
      </c>
      <c r="C7" s="27">
        <f>+C8+C18</f>
        <v>53468</v>
      </c>
      <c r="D7" s="14">
        <f t="shared" si="0"/>
        <v>0.92528241190992744</v>
      </c>
      <c r="E7" s="116">
        <f t="shared" si="1"/>
        <v>-3995</v>
      </c>
      <c r="F7" s="27">
        <f>+F8+F18</f>
        <v>81199</v>
      </c>
      <c r="G7" s="27">
        <f>+G8+G18</f>
        <v>74794</v>
      </c>
      <c r="H7" s="14">
        <f t="shared" si="2"/>
        <v>1.085635211380592</v>
      </c>
      <c r="I7" s="116">
        <f t="shared" si="3"/>
        <v>6405</v>
      </c>
      <c r="J7" s="14">
        <f t="shared" si="4"/>
        <v>0.60928090247416844</v>
      </c>
      <c r="K7" s="14">
        <f t="shared" si="4"/>
        <v>0.71487017675214592</v>
      </c>
      <c r="L7" s="23">
        <f t="shared" si="5"/>
        <v>-0.10558927427797749</v>
      </c>
    </row>
    <row r="8" spans="1:12" x14ac:dyDescent="0.4">
      <c r="A8" s="118" t="s">
        <v>64</v>
      </c>
      <c r="B8" s="28">
        <f>SUM(B9:B17)</f>
        <v>39360</v>
      </c>
      <c r="C8" s="28">
        <f>SUM(C9:C17)</f>
        <v>42757</v>
      </c>
      <c r="D8" s="26">
        <f t="shared" si="0"/>
        <v>0.92055102088546903</v>
      </c>
      <c r="E8" s="119">
        <f t="shared" si="1"/>
        <v>-3397</v>
      </c>
      <c r="F8" s="28">
        <f>SUM(F9:F17)</f>
        <v>63949</v>
      </c>
      <c r="G8" s="28">
        <f>SUM(G9:G17)</f>
        <v>59460</v>
      </c>
      <c r="H8" s="26">
        <f t="shared" si="2"/>
        <v>1.0754961318533467</v>
      </c>
      <c r="I8" s="119">
        <f t="shared" si="3"/>
        <v>4489</v>
      </c>
      <c r="J8" s="26">
        <f t="shared" si="4"/>
        <v>0.6154904689674584</v>
      </c>
      <c r="K8" s="26">
        <f t="shared" si="4"/>
        <v>0.71908846283215611</v>
      </c>
      <c r="L8" s="52">
        <f t="shared" si="5"/>
        <v>-0.1035979938646977</v>
      </c>
    </row>
    <row r="9" spans="1:12" x14ac:dyDescent="0.4">
      <c r="A9" s="120" t="s">
        <v>57</v>
      </c>
      <c r="B9" s="34">
        <v>23654</v>
      </c>
      <c r="C9" s="34">
        <v>22602</v>
      </c>
      <c r="D9" s="18">
        <f t="shared" si="0"/>
        <v>1.0465445535793292</v>
      </c>
      <c r="E9" s="121">
        <f t="shared" si="1"/>
        <v>1052</v>
      </c>
      <c r="F9" s="34">
        <v>35439</v>
      </c>
      <c r="G9" s="34">
        <v>28260</v>
      </c>
      <c r="H9" s="18">
        <f t="shared" si="2"/>
        <v>1.2540339702760086</v>
      </c>
      <c r="I9" s="121">
        <f t="shared" si="3"/>
        <v>7179</v>
      </c>
      <c r="J9" s="18">
        <f t="shared" si="4"/>
        <v>0.6674567566804932</v>
      </c>
      <c r="K9" s="18">
        <f t="shared" si="4"/>
        <v>0.79978768577494697</v>
      </c>
      <c r="L9" s="17">
        <f t="shared" si="5"/>
        <v>-0.13233092909445376</v>
      </c>
    </row>
    <row r="10" spans="1:12" x14ac:dyDescent="0.4">
      <c r="A10" s="122" t="s">
        <v>58</v>
      </c>
      <c r="B10" s="32">
        <v>3418</v>
      </c>
      <c r="C10" s="32">
        <v>3269</v>
      </c>
      <c r="D10" s="19">
        <f t="shared" si="0"/>
        <v>1.0455796879779748</v>
      </c>
      <c r="E10" s="123">
        <f t="shared" si="1"/>
        <v>149</v>
      </c>
      <c r="F10" s="34">
        <v>5680</v>
      </c>
      <c r="G10" s="32">
        <v>4700</v>
      </c>
      <c r="H10" s="19">
        <f t="shared" si="2"/>
        <v>1.2085106382978723</v>
      </c>
      <c r="I10" s="123">
        <f t="shared" si="3"/>
        <v>980</v>
      </c>
      <c r="J10" s="19">
        <f t="shared" si="4"/>
        <v>0.60176056338028172</v>
      </c>
      <c r="K10" s="19">
        <f t="shared" si="4"/>
        <v>0.69553191489361699</v>
      </c>
      <c r="L10" s="22">
        <f t="shared" si="5"/>
        <v>-9.3771351513335266E-2</v>
      </c>
    </row>
    <row r="11" spans="1:12" x14ac:dyDescent="0.4">
      <c r="A11" s="122" t="s">
        <v>68</v>
      </c>
      <c r="B11" s="32">
        <v>2773</v>
      </c>
      <c r="C11" s="32">
        <v>4254</v>
      </c>
      <c r="D11" s="19">
        <f t="shared" si="0"/>
        <v>0.65185707569346496</v>
      </c>
      <c r="E11" s="123">
        <f t="shared" si="1"/>
        <v>-1481</v>
      </c>
      <c r="F11" s="32">
        <v>5400</v>
      </c>
      <c r="G11" s="32">
        <v>5800</v>
      </c>
      <c r="H11" s="19">
        <f t="shared" si="2"/>
        <v>0.93103448275862066</v>
      </c>
      <c r="I11" s="123">
        <f t="shared" si="3"/>
        <v>-400</v>
      </c>
      <c r="J11" s="19">
        <f t="shared" si="4"/>
        <v>0.51351851851851849</v>
      </c>
      <c r="K11" s="19">
        <f t="shared" si="4"/>
        <v>0.73344827586206895</v>
      </c>
      <c r="L11" s="22">
        <f t="shared" si="5"/>
        <v>-0.21992975734355047</v>
      </c>
    </row>
    <row r="12" spans="1:12" x14ac:dyDescent="0.4">
      <c r="A12" s="122" t="s">
        <v>55</v>
      </c>
      <c r="B12" s="32">
        <v>3970</v>
      </c>
      <c r="C12" s="32">
        <v>5660</v>
      </c>
      <c r="D12" s="19">
        <f t="shared" si="0"/>
        <v>0.70141342756183744</v>
      </c>
      <c r="E12" s="123">
        <f t="shared" si="1"/>
        <v>-1690</v>
      </c>
      <c r="F12" s="32">
        <v>7830</v>
      </c>
      <c r="G12" s="32">
        <v>9600</v>
      </c>
      <c r="H12" s="19">
        <f t="shared" si="2"/>
        <v>0.81562500000000004</v>
      </c>
      <c r="I12" s="123">
        <f t="shared" si="3"/>
        <v>-1770</v>
      </c>
      <c r="J12" s="19">
        <f t="shared" si="4"/>
        <v>0.50702426564495529</v>
      </c>
      <c r="K12" s="19">
        <f t="shared" si="4"/>
        <v>0.58958333333333335</v>
      </c>
      <c r="L12" s="22">
        <f t="shared" si="5"/>
        <v>-8.2559067688378063E-2</v>
      </c>
    </row>
    <row r="13" spans="1:12" x14ac:dyDescent="0.4">
      <c r="A13" s="122" t="s">
        <v>56</v>
      </c>
      <c r="B13" s="32">
        <v>3579</v>
      </c>
      <c r="C13" s="32">
        <v>4249</v>
      </c>
      <c r="D13" s="19">
        <f t="shared" si="0"/>
        <v>0.84231583902094609</v>
      </c>
      <c r="E13" s="123">
        <f t="shared" si="1"/>
        <v>-670</v>
      </c>
      <c r="F13" s="32">
        <v>6900</v>
      </c>
      <c r="G13" s="32">
        <v>6900</v>
      </c>
      <c r="H13" s="19">
        <f t="shared" si="2"/>
        <v>1</v>
      </c>
      <c r="I13" s="123">
        <f t="shared" si="3"/>
        <v>0</v>
      </c>
      <c r="J13" s="19">
        <f t="shared" si="4"/>
        <v>0.518695652173913</v>
      </c>
      <c r="K13" s="19">
        <f t="shared" si="4"/>
        <v>0.61579710144927535</v>
      </c>
      <c r="L13" s="22">
        <f t="shared" si="5"/>
        <v>-9.710144927536235E-2</v>
      </c>
    </row>
    <row r="14" spans="1:12" x14ac:dyDescent="0.4">
      <c r="A14" s="122" t="s">
        <v>92</v>
      </c>
      <c r="B14" s="32">
        <v>1966</v>
      </c>
      <c r="C14" s="32">
        <v>1878</v>
      </c>
      <c r="D14" s="19">
        <f t="shared" si="0"/>
        <v>1.0468583599574015</v>
      </c>
      <c r="E14" s="123">
        <f t="shared" si="1"/>
        <v>88</v>
      </c>
      <c r="F14" s="32">
        <v>2700</v>
      </c>
      <c r="G14" s="32">
        <v>2700</v>
      </c>
      <c r="H14" s="19">
        <f t="shared" si="2"/>
        <v>1</v>
      </c>
      <c r="I14" s="123">
        <f t="shared" si="3"/>
        <v>0</v>
      </c>
      <c r="J14" s="19">
        <f t="shared" si="4"/>
        <v>0.7281481481481481</v>
      </c>
      <c r="K14" s="19">
        <f t="shared" si="4"/>
        <v>0.69555555555555559</v>
      </c>
      <c r="L14" s="22">
        <f t="shared" si="5"/>
        <v>3.2592592592592506E-2</v>
      </c>
    </row>
    <row r="15" spans="1:12" x14ac:dyDescent="0.4">
      <c r="A15" s="122" t="s">
        <v>93</v>
      </c>
      <c r="B15" s="32">
        <v>0</v>
      </c>
      <c r="C15" s="32">
        <v>845</v>
      </c>
      <c r="D15" s="19">
        <f t="shared" si="0"/>
        <v>0</v>
      </c>
      <c r="E15" s="123">
        <f t="shared" si="1"/>
        <v>-845</v>
      </c>
      <c r="F15" s="32">
        <v>0</v>
      </c>
      <c r="G15" s="32">
        <v>1500</v>
      </c>
      <c r="H15" s="19">
        <f t="shared" si="2"/>
        <v>0</v>
      </c>
      <c r="I15" s="123">
        <f t="shared" si="3"/>
        <v>-1500</v>
      </c>
      <c r="J15" s="19" t="e">
        <f t="shared" si="4"/>
        <v>#DIV/0!</v>
      </c>
      <c r="K15" s="19">
        <f t="shared" si="4"/>
        <v>0.56333333333333335</v>
      </c>
      <c r="L15" s="22" t="e">
        <f t="shared" si="5"/>
        <v>#DIV/0!</v>
      </c>
    </row>
    <row r="16" spans="1:12" x14ac:dyDescent="0.4">
      <c r="A16" s="122" t="s">
        <v>150</v>
      </c>
      <c r="B16" s="32">
        <v>0</v>
      </c>
      <c r="C16" s="32">
        <v>0</v>
      </c>
      <c r="D16" s="19" t="e">
        <f t="shared" si="0"/>
        <v>#DIV/0!</v>
      </c>
      <c r="E16" s="123">
        <f t="shared" si="1"/>
        <v>0</v>
      </c>
      <c r="F16" s="32">
        <v>0</v>
      </c>
      <c r="G16" s="32">
        <v>0</v>
      </c>
      <c r="H16" s="19" t="e">
        <f t="shared" si="2"/>
        <v>#DIV/0!</v>
      </c>
      <c r="I16" s="123">
        <f t="shared" si="3"/>
        <v>0</v>
      </c>
      <c r="J16" s="19" t="e">
        <f t="shared" si="4"/>
        <v>#DIV/0!</v>
      </c>
      <c r="K16" s="19" t="e">
        <f t="shared" si="4"/>
        <v>#DIV/0!</v>
      </c>
      <c r="L16" s="22" t="e">
        <f t="shared" si="5"/>
        <v>#DIV/0!</v>
      </c>
    </row>
    <row r="17" spans="1:12" x14ac:dyDescent="0.4">
      <c r="A17" s="122" t="s">
        <v>182</v>
      </c>
      <c r="B17" s="32">
        <v>0</v>
      </c>
      <c r="C17" s="32">
        <v>0</v>
      </c>
      <c r="D17" s="19" t="e">
        <f t="shared" si="0"/>
        <v>#DIV/0!</v>
      </c>
      <c r="E17" s="123">
        <f t="shared" si="1"/>
        <v>0</v>
      </c>
      <c r="F17" s="32">
        <v>0</v>
      </c>
      <c r="G17" s="32">
        <v>0</v>
      </c>
      <c r="H17" s="19" t="e">
        <f t="shared" si="2"/>
        <v>#DIV/0!</v>
      </c>
      <c r="I17" s="123">
        <f t="shared" si="3"/>
        <v>0</v>
      </c>
      <c r="J17" s="19" t="e">
        <f t="shared" si="4"/>
        <v>#DIV/0!</v>
      </c>
      <c r="K17" s="19" t="e">
        <f t="shared" si="4"/>
        <v>#DIV/0!</v>
      </c>
      <c r="L17" s="22" t="e">
        <f t="shared" si="5"/>
        <v>#DIV/0!</v>
      </c>
    </row>
    <row r="18" spans="1:12" x14ac:dyDescent="0.4">
      <c r="A18" s="113" t="s">
        <v>63</v>
      </c>
      <c r="B18" s="30">
        <f>SUM(B19:B31)</f>
        <v>10113</v>
      </c>
      <c r="C18" s="30">
        <f>SUM(C19:C31)</f>
        <v>10711</v>
      </c>
      <c r="D18" s="21">
        <f t="shared" si="0"/>
        <v>0.94416954532723374</v>
      </c>
      <c r="E18" s="124">
        <f t="shared" si="1"/>
        <v>-598</v>
      </c>
      <c r="F18" s="30">
        <f>SUM(F19:F31)</f>
        <v>17250</v>
      </c>
      <c r="G18" s="30">
        <f>SUM(G19:G31)</f>
        <v>15334</v>
      </c>
      <c r="H18" s="21">
        <f t="shared" si="2"/>
        <v>1.1249510890830834</v>
      </c>
      <c r="I18" s="124">
        <f t="shared" si="3"/>
        <v>1916</v>
      </c>
      <c r="J18" s="21">
        <f t="shared" si="4"/>
        <v>0.58626086956521739</v>
      </c>
      <c r="K18" s="21">
        <f t="shared" si="4"/>
        <v>0.69851310812573364</v>
      </c>
      <c r="L18" s="20">
        <f t="shared" si="5"/>
        <v>-0.11225223856051625</v>
      </c>
    </row>
    <row r="19" spans="1:12" x14ac:dyDescent="0.4">
      <c r="A19" s="120" t="s">
        <v>169</v>
      </c>
      <c r="B19" s="34">
        <v>727</v>
      </c>
      <c r="C19" s="34">
        <v>552</v>
      </c>
      <c r="D19" s="18">
        <f t="shared" si="0"/>
        <v>1.3170289855072463</v>
      </c>
      <c r="E19" s="121">
        <f t="shared" si="1"/>
        <v>175</v>
      </c>
      <c r="F19" s="34">
        <v>900</v>
      </c>
      <c r="G19" s="34">
        <v>932</v>
      </c>
      <c r="H19" s="18">
        <f t="shared" si="2"/>
        <v>0.96566523605150212</v>
      </c>
      <c r="I19" s="121">
        <f t="shared" si="3"/>
        <v>-32</v>
      </c>
      <c r="J19" s="18">
        <f t="shared" si="4"/>
        <v>0.80777777777777782</v>
      </c>
      <c r="K19" s="18">
        <f t="shared" si="4"/>
        <v>0.59227467811158796</v>
      </c>
      <c r="L19" s="17">
        <f t="shared" si="5"/>
        <v>0.21550309966618986</v>
      </c>
    </row>
    <row r="20" spans="1:12" x14ac:dyDescent="0.4">
      <c r="A20" s="122" t="s">
        <v>168</v>
      </c>
      <c r="B20" s="32">
        <v>855</v>
      </c>
      <c r="C20" s="32">
        <v>980</v>
      </c>
      <c r="D20" s="19">
        <f t="shared" si="0"/>
        <v>0.87244897959183676</v>
      </c>
      <c r="E20" s="123">
        <f t="shared" si="1"/>
        <v>-125</v>
      </c>
      <c r="F20" s="32">
        <v>1800</v>
      </c>
      <c r="G20" s="32">
        <v>1544</v>
      </c>
      <c r="H20" s="19">
        <f t="shared" si="2"/>
        <v>1.1658031088082901</v>
      </c>
      <c r="I20" s="123">
        <f t="shared" si="3"/>
        <v>256</v>
      </c>
      <c r="J20" s="19">
        <f t="shared" si="4"/>
        <v>0.47499999999999998</v>
      </c>
      <c r="K20" s="19">
        <f t="shared" si="4"/>
        <v>0.63471502590673579</v>
      </c>
      <c r="L20" s="22">
        <f t="shared" si="5"/>
        <v>-0.15971502590673581</v>
      </c>
    </row>
    <row r="21" spans="1:12" x14ac:dyDescent="0.4">
      <c r="A21" s="122" t="s">
        <v>167</v>
      </c>
      <c r="B21" s="32">
        <v>1111</v>
      </c>
      <c r="C21" s="32">
        <v>989</v>
      </c>
      <c r="D21" s="19">
        <f t="shared" si="0"/>
        <v>1.1233569261880687</v>
      </c>
      <c r="E21" s="123">
        <f t="shared" si="1"/>
        <v>122</v>
      </c>
      <c r="F21" s="32">
        <v>1500</v>
      </c>
      <c r="G21" s="32">
        <v>1500</v>
      </c>
      <c r="H21" s="19">
        <f t="shared" si="2"/>
        <v>1</v>
      </c>
      <c r="I21" s="123">
        <f t="shared" si="3"/>
        <v>0</v>
      </c>
      <c r="J21" s="19">
        <f t="shared" si="4"/>
        <v>0.7406666666666667</v>
      </c>
      <c r="K21" s="19">
        <f t="shared" si="4"/>
        <v>0.65933333333333333</v>
      </c>
      <c r="L21" s="22">
        <f t="shared" si="5"/>
        <v>8.1333333333333369E-2</v>
      </c>
    </row>
    <row r="22" spans="1:12" x14ac:dyDescent="0.4">
      <c r="A22" s="122" t="s">
        <v>166</v>
      </c>
      <c r="B22" s="32">
        <v>732</v>
      </c>
      <c r="C22" s="32">
        <v>1589</v>
      </c>
      <c r="D22" s="19">
        <f t="shared" si="0"/>
        <v>0.46066708621774699</v>
      </c>
      <c r="E22" s="123">
        <f t="shared" si="1"/>
        <v>-857</v>
      </c>
      <c r="F22" s="32">
        <v>1950</v>
      </c>
      <c r="G22" s="32">
        <v>2100</v>
      </c>
      <c r="H22" s="19">
        <f t="shared" si="2"/>
        <v>0.9285714285714286</v>
      </c>
      <c r="I22" s="123">
        <f t="shared" si="3"/>
        <v>-150</v>
      </c>
      <c r="J22" s="19">
        <f t="shared" si="4"/>
        <v>0.37538461538461537</v>
      </c>
      <c r="K22" s="19">
        <f t="shared" si="4"/>
        <v>0.75666666666666671</v>
      </c>
      <c r="L22" s="22">
        <f t="shared" si="5"/>
        <v>-0.38128205128205134</v>
      </c>
    </row>
    <row r="23" spans="1:12" x14ac:dyDescent="0.4">
      <c r="A23" s="122" t="s">
        <v>165</v>
      </c>
      <c r="B23" s="32">
        <v>0</v>
      </c>
      <c r="C23" s="32">
        <v>559</v>
      </c>
      <c r="D23" s="19">
        <f t="shared" si="0"/>
        <v>0</v>
      </c>
      <c r="E23" s="123">
        <f t="shared" si="1"/>
        <v>-559</v>
      </c>
      <c r="F23" s="32">
        <v>0</v>
      </c>
      <c r="G23" s="32">
        <v>1276</v>
      </c>
      <c r="H23" s="19">
        <f t="shared" si="2"/>
        <v>0</v>
      </c>
      <c r="I23" s="123">
        <f t="shared" si="3"/>
        <v>-1276</v>
      </c>
      <c r="J23" s="19" t="e">
        <f t="shared" si="4"/>
        <v>#DIV/0!</v>
      </c>
      <c r="K23" s="19">
        <f t="shared" si="4"/>
        <v>0.43808777429467083</v>
      </c>
      <c r="L23" s="22" t="e">
        <f t="shared" si="5"/>
        <v>#DIV/0!</v>
      </c>
    </row>
    <row r="24" spans="1:12" x14ac:dyDescent="0.4">
      <c r="A24" s="122" t="s">
        <v>164</v>
      </c>
      <c r="B24" s="33">
        <v>2242</v>
      </c>
      <c r="C24" s="33">
        <v>2297</v>
      </c>
      <c r="D24" s="16">
        <f t="shared" si="0"/>
        <v>0.97605572485851111</v>
      </c>
      <c r="E24" s="125">
        <f t="shared" si="1"/>
        <v>-55</v>
      </c>
      <c r="F24" s="33">
        <v>3000</v>
      </c>
      <c r="G24" s="33">
        <v>3000</v>
      </c>
      <c r="H24" s="16">
        <f t="shared" si="2"/>
        <v>1</v>
      </c>
      <c r="I24" s="125">
        <f t="shared" si="3"/>
        <v>0</v>
      </c>
      <c r="J24" s="16">
        <f t="shared" si="4"/>
        <v>0.74733333333333329</v>
      </c>
      <c r="K24" s="16">
        <f t="shared" si="4"/>
        <v>0.76566666666666672</v>
      </c>
      <c r="L24" s="15">
        <f t="shared" si="5"/>
        <v>-1.8333333333333424E-2</v>
      </c>
    </row>
    <row r="25" spans="1:12" x14ac:dyDescent="0.4">
      <c r="A25" s="126" t="s">
        <v>163</v>
      </c>
      <c r="B25" s="32">
        <v>1013</v>
      </c>
      <c r="C25" s="32">
        <v>1125</v>
      </c>
      <c r="D25" s="19">
        <f t="shared" si="0"/>
        <v>0.90044444444444449</v>
      </c>
      <c r="E25" s="123">
        <f t="shared" si="1"/>
        <v>-112</v>
      </c>
      <c r="F25" s="32">
        <v>1500</v>
      </c>
      <c r="G25" s="32">
        <v>1500</v>
      </c>
      <c r="H25" s="19">
        <f t="shared" si="2"/>
        <v>1</v>
      </c>
      <c r="I25" s="123">
        <f t="shared" si="3"/>
        <v>0</v>
      </c>
      <c r="J25" s="19">
        <f t="shared" si="4"/>
        <v>0.67533333333333334</v>
      </c>
      <c r="K25" s="19">
        <f t="shared" si="4"/>
        <v>0.75</v>
      </c>
      <c r="L25" s="22">
        <f t="shared" si="5"/>
        <v>-7.4666666666666659E-2</v>
      </c>
    </row>
    <row r="26" spans="1:12" x14ac:dyDescent="0.4">
      <c r="A26" s="122" t="s">
        <v>162</v>
      </c>
      <c r="B26" s="32">
        <v>0</v>
      </c>
      <c r="C26" s="32">
        <v>0</v>
      </c>
      <c r="D26" s="19" t="e">
        <f t="shared" si="0"/>
        <v>#DIV/0!</v>
      </c>
      <c r="E26" s="123">
        <f t="shared" si="1"/>
        <v>0</v>
      </c>
      <c r="F26" s="32">
        <v>0</v>
      </c>
      <c r="G26" s="32">
        <v>0</v>
      </c>
      <c r="H26" s="19" t="e">
        <f t="shared" si="2"/>
        <v>#DIV/0!</v>
      </c>
      <c r="I26" s="123">
        <f t="shared" si="3"/>
        <v>0</v>
      </c>
      <c r="J26" s="19" t="e">
        <f t="shared" si="4"/>
        <v>#DIV/0!</v>
      </c>
      <c r="K26" s="19" t="e">
        <f t="shared" si="4"/>
        <v>#DIV/0!</v>
      </c>
      <c r="L26" s="22" t="e">
        <f t="shared" si="5"/>
        <v>#DIV/0!</v>
      </c>
    </row>
    <row r="27" spans="1:12" x14ac:dyDescent="0.4">
      <c r="A27" s="122" t="s">
        <v>161</v>
      </c>
      <c r="B27" s="32">
        <v>954</v>
      </c>
      <c r="C27" s="32">
        <v>1433</v>
      </c>
      <c r="D27" s="19">
        <f t="shared" si="0"/>
        <v>0.66573621772505231</v>
      </c>
      <c r="E27" s="123">
        <f t="shared" si="1"/>
        <v>-479</v>
      </c>
      <c r="F27" s="32">
        <v>1500</v>
      </c>
      <c r="G27" s="32">
        <v>1500</v>
      </c>
      <c r="H27" s="19">
        <f t="shared" si="2"/>
        <v>1</v>
      </c>
      <c r="I27" s="123">
        <f t="shared" si="3"/>
        <v>0</v>
      </c>
      <c r="J27" s="19">
        <f t="shared" si="4"/>
        <v>0.63600000000000001</v>
      </c>
      <c r="K27" s="19">
        <f t="shared" si="4"/>
        <v>0.95533333333333337</v>
      </c>
      <c r="L27" s="22">
        <f t="shared" si="5"/>
        <v>-0.31933333333333336</v>
      </c>
    </row>
    <row r="28" spans="1:12" x14ac:dyDescent="0.4">
      <c r="A28" s="122" t="s">
        <v>160</v>
      </c>
      <c r="B28" s="33">
        <v>199</v>
      </c>
      <c r="C28" s="33">
        <v>313</v>
      </c>
      <c r="D28" s="16">
        <f t="shared" si="0"/>
        <v>0.63578274760383391</v>
      </c>
      <c r="E28" s="125">
        <f t="shared" si="1"/>
        <v>-114</v>
      </c>
      <c r="F28" s="33">
        <v>600</v>
      </c>
      <c r="G28" s="33">
        <v>632</v>
      </c>
      <c r="H28" s="16">
        <f t="shared" si="2"/>
        <v>0.94936708860759489</v>
      </c>
      <c r="I28" s="125">
        <f t="shared" si="3"/>
        <v>-32</v>
      </c>
      <c r="J28" s="16">
        <f t="shared" si="4"/>
        <v>0.33166666666666667</v>
      </c>
      <c r="K28" s="16">
        <f t="shared" si="4"/>
        <v>0.495253164556962</v>
      </c>
      <c r="L28" s="15">
        <f t="shared" si="5"/>
        <v>-0.16358649789029533</v>
      </c>
    </row>
    <row r="29" spans="1:12" x14ac:dyDescent="0.4">
      <c r="A29" s="126" t="s">
        <v>159</v>
      </c>
      <c r="B29" s="32">
        <v>740</v>
      </c>
      <c r="C29" s="32">
        <v>874</v>
      </c>
      <c r="D29" s="19">
        <f t="shared" si="0"/>
        <v>0.84668192219679639</v>
      </c>
      <c r="E29" s="123">
        <f t="shared" si="1"/>
        <v>-134</v>
      </c>
      <c r="F29" s="32">
        <v>1500</v>
      </c>
      <c r="G29" s="32">
        <v>1350</v>
      </c>
      <c r="H29" s="19">
        <f t="shared" si="2"/>
        <v>1.1111111111111112</v>
      </c>
      <c r="I29" s="123">
        <f t="shared" si="3"/>
        <v>150</v>
      </c>
      <c r="J29" s="19">
        <f t="shared" si="4"/>
        <v>0.49333333333333335</v>
      </c>
      <c r="K29" s="19">
        <f t="shared" si="4"/>
        <v>0.64740740740740743</v>
      </c>
      <c r="L29" s="22">
        <f t="shared" si="5"/>
        <v>-0.15407407407407409</v>
      </c>
    </row>
    <row r="30" spans="1:12" x14ac:dyDescent="0.4">
      <c r="A30" s="122" t="s">
        <v>158</v>
      </c>
      <c r="B30" s="32">
        <v>587</v>
      </c>
      <c r="C30" s="32">
        <v>0</v>
      </c>
      <c r="D30" s="19" t="e">
        <f t="shared" si="0"/>
        <v>#DIV/0!</v>
      </c>
      <c r="E30" s="123">
        <f t="shared" si="1"/>
        <v>587</v>
      </c>
      <c r="F30" s="32">
        <v>1500</v>
      </c>
      <c r="G30" s="32">
        <v>0</v>
      </c>
      <c r="H30" s="19" t="e">
        <f t="shared" si="2"/>
        <v>#DIV/0!</v>
      </c>
      <c r="I30" s="123">
        <f t="shared" si="3"/>
        <v>1500</v>
      </c>
      <c r="J30" s="19">
        <f t="shared" si="4"/>
        <v>0.39133333333333331</v>
      </c>
      <c r="K30" s="19" t="e">
        <f t="shared" si="4"/>
        <v>#DIV/0!</v>
      </c>
      <c r="L30" s="22" t="e">
        <f t="shared" si="5"/>
        <v>#DIV/0!</v>
      </c>
    </row>
    <row r="31" spans="1:12" x14ac:dyDescent="0.4">
      <c r="A31" s="127" t="s">
        <v>157</v>
      </c>
      <c r="B31" s="31">
        <v>953</v>
      </c>
      <c r="C31" s="31">
        <v>0</v>
      </c>
      <c r="D31" s="25" t="e">
        <f t="shared" si="0"/>
        <v>#DIV/0!</v>
      </c>
      <c r="E31" s="128">
        <f t="shared" si="1"/>
        <v>953</v>
      </c>
      <c r="F31" s="31">
        <v>1500</v>
      </c>
      <c r="G31" s="31">
        <v>0</v>
      </c>
      <c r="H31" s="25" t="e">
        <f t="shared" si="2"/>
        <v>#DIV/0!</v>
      </c>
      <c r="I31" s="128">
        <f t="shared" si="3"/>
        <v>1500</v>
      </c>
      <c r="J31" s="25">
        <f t="shared" si="4"/>
        <v>0.63533333333333331</v>
      </c>
      <c r="K31" s="25" t="e">
        <f t="shared" si="4"/>
        <v>#DIV/0!</v>
      </c>
      <c r="L31" s="24" t="e">
        <f t="shared" si="5"/>
        <v>#DIV/0!</v>
      </c>
    </row>
    <row r="32" spans="1:12" s="117" customFormat="1" x14ac:dyDescent="0.4">
      <c r="A32" s="115" t="s">
        <v>73</v>
      </c>
      <c r="B32" s="27">
        <f>+B33+B44</f>
        <v>52382</v>
      </c>
      <c r="C32" s="27">
        <f>+C33+C44</f>
        <v>59853</v>
      </c>
      <c r="D32" s="14">
        <f t="shared" si="0"/>
        <v>0.87517751825305334</v>
      </c>
      <c r="E32" s="116">
        <f t="shared" si="1"/>
        <v>-7471</v>
      </c>
      <c r="F32" s="27">
        <f>+F33+F44</f>
        <v>94591</v>
      </c>
      <c r="G32" s="27">
        <f>+G33+G44</f>
        <v>94313</v>
      </c>
      <c r="H32" s="14">
        <f t="shared" si="2"/>
        <v>1.0029476318217001</v>
      </c>
      <c r="I32" s="116">
        <f t="shared" si="3"/>
        <v>278</v>
      </c>
      <c r="J32" s="14">
        <f t="shared" si="4"/>
        <v>0.55377361482593479</v>
      </c>
      <c r="K32" s="14">
        <f t="shared" si="4"/>
        <v>0.63462089001516231</v>
      </c>
      <c r="L32" s="23">
        <f t="shared" si="5"/>
        <v>-8.0847275189227519E-2</v>
      </c>
    </row>
    <row r="33" spans="1:12" x14ac:dyDescent="0.4">
      <c r="A33" s="129" t="s">
        <v>72</v>
      </c>
      <c r="B33" s="29">
        <f>SUM(B34:B43)</f>
        <v>44258</v>
      </c>
      <c r="C33" s="29">
        <f>SUM(C34:C43)</f>
        <v>51755</v>
      </c>
      <c r="D33" s="18">
        <f t="shared" si="0"/>
        <v>0.85514443048980771</v>
      </c>
      <c r="E33" s="121">
        <f t="shared" si="1"/>
        <v>-7497</v>
      </c>
      <c r="F33" s="29">
        <f>SUM(F34:F43)</f>
        <v>80058</v>
      </c>
      <c r="G33" s="29">
        <f>SUM(G34:G43)</f>
        <v>79653</v>
      </c>
      <c r="H33" s="18">
        <f t="shared" si="2"/>
        <v>1.0050845542540772</v>
      </c>
      <c r="I33" s="121">
        <f t="shared" si="3"/>
        <v>405</v>
      </c>
      <c r="J33" s="18">
        <f t="shared" si="4"/>
        <v>0.55282420245322139</v>
      </c>
      <c r="K33" s="18">
        <f t="shared" si="4"/>
        <v>0.64975581585125486</v>
      </c>
      <c r="L33" s="17">
        <f t="shared" si="5"/>
        <v>-9.6931613398033467E-2</v>
      </c>
    </row>
    <row r="34" spans="1:12" x14ac:dyDescent="0.4">
      <c r="A34" s="122" t="s">
        <v>57</v>
      </c>
      <c r="B34" s="32">
        <v>20195</v>
      </c>
      <c r="C34" s="32">
        <v>23850</v>
      </c>
      <c r="D34" s="19">
        <f t="shared" si="0"/>
        <v>0.84675052410901464</v>
      </c>
      <c r="E34" s="123">
        <f t="shared" si="1"/>
        <v>-3655</v>
      </c>
      <c r="F34" s="32">
        <v>33660</v>
      </c>
      <c r="G34" s="32">
        <v>32853</v>
      </c>
      <c r="H34" s="19">
        <f t="shared" si="2"/>
        <v>1.0245639667610265</v>
      </c>
      <c r="I34" s="123">
        <f t="shared" si="3"/>
        <v>807</v>
      </c>
      <c r="J34" s="19">
        <f t="shared" ref="J34:K49" si="6">+B34/F34</f>
        <v>0.5999702911467617</v>
      </c>
      <c r="K34" s="19">
        <f t="shared" si="6"/>
        <v>0.72596109944297327</v>
      </c>
      <c r="L34" s="22">
        <f t="shared" si="5"/>
        <v>-0.12599080829621156</v>
      </c>
    </row>
    <row r="35" spans="1:12" x14ac:dyDescent="0.4">
      <c r="A35" s="122" t="s">
        <v>133</v>
      </c>
      <c r="B35" s="32">
        <v>2672</v>
      </c>
      <c r="C35" s="32">
        <v>3278</v>
      </c>
      <c r="D35" s="19">
        <f t="shared" si="0"/>
        <v>0.81513117754728492</v>
      </c>
      <c r="E35" s="123">
        <f t="shared" si="1"/>
        <v>-606</v>
      </c>
      <c r="F35" s="32">
        <v>5360</v>
      </c>
      <c r="G35" s="32">
        <v>5360</v>
      </c>
      <c r="H35" s="19">
        <f t="shared" si="2"/>
        <v>1</v>
      </c>
      <c r="I35" s="123">
        <f t="shared" si="3"/>
        <v>0</v>
      </c>
      <c r="J35" s="19">
        <f t="shared" si="6"/>
        <v>0.49850746268656715</v>
      </c>
      <c r="K35" s="19">
        <f t="shared" si="6"/>
        <v>0.61156716417910451</v>
      </c>
      <c r="L35" s="22">
        <f t="shared" si="5"/>
        <v>-0.11305970149253736</v>
      </c>
    </row>
    <row r="36" spans="1:12" x14ac:dyDescent="0.4">
      <c r="A36" s="122" t="s">
        <v>132</v>
      </c>
      <c r="B36" s="32">
        <v>4616</v>
      </c>
      <c r="C36" s="32">
        <v>5853</v>
      </c>
      <c r="D36" s="19">
        <f t="shared" si="0"/>
        <v>0.78865539039808641</v>
      </c>
      <c r="E36" s="123">
        <f t="shared" si="1"/>
        <v>-1237</v>
      </c>
      <c r="F36" s="32">
        <v>8640</v>
      </c>
      <c r="G36" s="32">
        <v>8640</v>
      </c>
      <c r="H36" s="19">
        <f t="shared" si="2"/>
        <v>1</v>
      </c>
      <c r="I36" s="123">
        <f t="shared" si="3"/>
        <v>0</v>
      </c>
      <c r="J36" s="19">
        <f t="shared" si="6"/>
        <v>0.53425925925925921</v>
      </c>
      <c r="K36" s="19">
        <f t="shared" si="6"/>
        <v>0.67743055555555554</v>
      </c>
      <c r="L36" s="22">
        <f t="shared" si="5"/>
        <v>-0.14317129629629632</v>
      </c>
    </row>
    <row r="37" spans="1:12" x14ac:dyDescent="0.4">
      <c r="A37" s="122" t="s">
        <v>55</v>
      </c>
      <c r="B37" s="32">
        <v>7600</v>
      </c>
      <c r="C37" s="32">
        <v>8072</v>
      </c>
      <c r="D37" s="19">
        <f t="shared" si="0"/>
        <v>0.94152626362735381</v>
      </c>
      <c r="E37" s="123">
        <f t="shared" si="1"/>
        <v>-472</v>
      </c>
      <c r="F37" s="32">
        <v>14273</v>
      </c>
      <c r="G37" s="32">
        <v>14400</v>
      </c>
      <c r="H37" s="19">
        <f t="shared" si="2"/>
        <v>0.99118055555555551</v>
      </c>
      <c r="I37" s="123">
        <f t="shared" si="3"/>
        <v>-127</v>
      </c>
      <c r="J37" s="19">
        <f t="shared" si="6"/>
        <v>0.53247390177257758</v>
      </c>
      <c r="K37" s="19">
        <f t="shared" si="6"/>
        <v>0.56055555555555558</v>
      </c>
      <c r="L37" s="22">
        <f t="shared" si="5"/>
        <v>-2.8081653782978E-2</v>
      </c>
    </row>
    <row r="38" spans="1:12" x14ac:dyDescent="0.4">
      <c r="A38" s="122" t="s">
        <v>92</v>
      </c>
      <c r="B38" s="32">
        <v>0</v>
      </c>
      <c r="C38" s="32">
        <v>0</v>
      </c>
      <c r="D38" s="19" t="e">
        <f t="shared" si="0"/>
        <v>#DIV/0!</v>
      </c>
      <c r="E38" s="123">
        <f t="shared" si="1"/>
        <v>0</v>
      </c>
      <c r="F38" s="32">
        <v>0</v>
      </c>
      <c r="G38" s="32">
        <v>0</v>
      </c>
      <c r="H38" s="19" t="e">
        <f t="shared" si="2"/>
        <v>#DIV/0!</v>
      </c>
      <c r="I38" s="123">
        <f t="shared" si="3"/>
        <v>0</v>
      </c>
      <c r="J38" s="19" t="e">
        <f t="shared" si="6"/>
        <v>#DIV/0!</v>
      </c>
      <c r="K38" s="19" t="e">
        <f t="shared" si="6"/>
        <v>#DIV/0!</v>
      </c>
      <c r="L38" s="22" t="e">
        <f t="shared" si="5"/>
        <v>#DIV/0!</v>
      </c>
    </row>
    <row r="39" spans="1:12" x14ac:dyDescent="0.4">
      <c r="A39" s="122" t="s">
        <v>56</v>
      </c>
      <c r="B39" s="32">
        <v>3493</v>
      </c>
      <c r="C39" s="32">
        <v>4117</v>
      </c>
      <c r="D39" s="19">
        <f t="shared" si="0"/>
        <v>0.84843332523682291</v>
      </c>
      <c r="E39" s="123">
        <f t="shared" si="1"/>
        <v>-624</v>
      </c>
      <c r="F39" s="32">
        <v>6445</v>
      </c>
      <c r="G39" s="32">
        <v>7020</v>
      </c>
      <c r="H39" s="19">
        <f t="shared" si="2"/>
        <v>0.91809116809116809</v>
      </c>
      <c r="I39" s="123">
        <f t="shared" si="3"/>
        <v>-575</v>
      </c>
      <c r="J39" s="19">
        <f t="shared" si="6"/>
        <v>0.54197051978277733</v>
      </c>
      <c r="K39" s="19">
        <f t="shared" si="6"/>
        <v>0.58646723646723642</v>
      </c>
      <c r="L39" s="22">
        <f t="shared" si="5"/>
        <v>-4.4496716684459092E-2</v>
      </c>
    </row>
    <row r="40" spans="1:12" x14ac:dyDescent="0.4">
      <c r="A40" s="122" t="s">
        <v>54</v>
      </c>
      <c r="B40" s="32">
        <v>1706</v>
      </c>
      <c r="C40" s="32">
        <v>1448</v>
      </c>
      <c r="D40" s="19">
        <f t="shared" si="0"/>
        <v>1.1781767955801106</v>
      </c>
      <c r="E40" s="123">
        <f t="shared" si="1"/>
        <v>258</v>
      </c>
      <c r="F40" s="32">
        <v>2880</v>
      </c>
      <c r="G40" s="32">
        <v>2340</v>
      </c>
      <c r="H40" s="19">
        <f t="shared" si="2"/>
        <v>1.2307692307692308</v>
      </c>
      <c r="I40" s="123">
        <f t="shared" si="3"/>
        <v>540</v>
      </c>
      <c r="J40" s="19">
        <f t="shared" si="6"/>
        <v>0.59236111111111112</v>
      </c>
      <c r="K40" s="19">
        <f t="shared" si="6"/>
        <v>0.61880341880341883</v>
      </c>
      <c r="L40" s="22">
        <f t="shared" si="5"/>
        <v>-2.6442307692307709E-2</v>
      </c>
    </row>
    <row r="41" spans="1:12" x14ac:dyDescent="0.4">
      <c r="A41" s="122" t="s">
        <v>91</v>
      </c>
      <c r="B41" s="32">
        <v>1197</v>
      </c>
      <c r="C41" s="32">
        <v>1671</v>
      </c>
      <c r="D41" s="19">
        <f t="shared" si="0"/>
        <v>0.71633752244165172</v>
      </c>
      <c r="E41" s="123">
        <f t="shared" si="1"/>
        <v>-474</v>
      </c>
      <c r="F41" s="32">
        <v>2340</v>
      </c>
      <c r="G41" s="32">
        <v>2340</v>
      </c>
      <c r="H41" s="19">
        <f t="shared" si="2"/>
        <v>1</v>
      </c>
      <c r="I41" s="123">
        <f t="shared" si="3"/>
        <v>0</v>
      </c>
      <c r="J41" s="19">
        <f t="shared" si="6"/>
        <v>0.5115384615384615</v>
      </c>
      <c r="K41" s="19">
        <f t="shared" si="6"/>
        <v>0.71410256410256412</v>
      </c>
      <c r="L41" s="22">
        <f t="shared" si="5"/>
        <v>-0.20256410256410262</v>
      </c>
    </row>
    <row r="42" spans="1:12" x14ac:dyDescent="0.4">
      <c r="A42" s="122" t="s">
        <v>53</v>
      </c>
      <c r="B42" s="32">
        <v>1740</v>
      </c>
      <c r="C42" s="32">
        <v>1997</v>
      </c>
      <c r="D42" s="19">
        <f t="shared" si="0"/>
        <v>0.87130696044066103</v>
      </c>
      <c r="E42" s="123">
        <f t="shared" si="1"/>
        <v>-257</v>
      </c>
      <c r="F42" s="32">
        <v>3580</v>
      </c>
      <c r="G42" s="32">
        <v>3820</v>
      </c>
      <c r="H42" s="19">
        <f t="shared" si="2"/>
        <v>0.93717277486910999</v>
      </c>
      <c r="I42" s="123">
        <f t="shared" si="3"/>
        <v>-240</v>
      </c>
      <c r="J42" s="19">
        <f t="shared" si="6"/>
        <v>0.48603351955307261</v>
      </c>
      <c r="K42" s="19">
        <f t="shared" si="6"/>
        <v>0.52277486910994764</v>
      </c>
      <c r="L42" s="22">
        <f t="shared" si="5"/>
        <v>-3.6741349556875025E-2</v>
      </c>
    </row>
    <row r="43" spans="1:12" x14ac:dyDescent="0.4">
      <c r="A43" s="126" t="s">
        <v>52</v>
      </c>
      <c r="B43" s="33">
        <v>1039</v>
      </c>
      <c r="C43" s="33">
        <v>1469</v>
      </c>
      <c r="D43" s="16">
        <f t="shared" si="0"/>
        <v>0.70728386657590192</v>
      </c>
      <c r="E43" s="125">
        <f t="shared" si="1"/>
        <v>-430</v>
      </c>
      <c r="F43" s="33">
        <v>2880</v>
      </c>
      <c r="G43" s="33">
        <v>2880</v>
      </c>
      <c r="H43" s="16">
        <f t="shared" si="2"/>
        <v>1</v>
      </c>
      <c r="I43" s="125">
        <f t="shared" si="3"/>
        <v>0</v>
      </c>
      <c r="J43" s="16">
        <f t="shared" si="6"/>
        <v>0.36076388888888888</v>
      </c>
      <c r="K43" s="16">
        <f t="shared" si="6"/>
        <v>0.51006944444444446</v>
      </c>
      <c r="L43" s="15">
        <f t="shared" si="5"/>
        <v>-0.14930555555555558</v>
      </c>
    </row>
    <row r="44" spans="1:12" x14ac:dyDescent="0.4">
      <c r="A44" s="113" t="s">
        <v>71</v>
      </c>
      <c r="B44" s="30">
        <f>SUM(B45:B54)</f>
        <v>8124</v>
      </c>
      <c r="C44" s="30">
        <f>SUM(C45:C54)</f>
        <v>8098</v>
      </c>
      <c r="D44" s="21">
        <f t="shared" si="0"/>
        <v>1.0032106693010621</v>
      </c>
      <c r="E44" s="124">
        <f t="shared" si="1"/>
        <v>26</v>
      </c>
      <c r="F44" s="30">
        <f>SUM(F45:F54)</f>
        <v>14533</v>
      </c>
      <c r="G44" s="30">
        <f>SUM(G45:G54)</f>
        <v>14660</v>
      </c>
      <c r="H44" s="21">
        <f t="shared" si="2"/>
        <v>0.99133697135061394</v>
      </c>
      <c r="I44" s="124">
        <f t="shared" si="3"/>
        <v>-127</v>
      </c>
      <c r="J44" s="21">
        <f t="shared" si="6"/>
        <v>0.55900364687263471</v>
      </c>
      <c r="K44" s="21">
        <f t="shared" si="6"/>
        <v>0.55238744884038204</v>
      </c>
      <c r="L44" s="20">
        <f t="shared" si="5"/>
        <v>6.6161980322526626E-3</v>
      </c>
    </row>
    <row r="45" spans="1:12" x14ac:dyDescent="0.4">
      <c r="A45" s="120" t="s">
        <v>55</v>
      </c>
      <c r="B45" s="34">
        <v>1118</v>
      </c>
      <c r="C45" s="34">
        <v>997</v>
      </c>
      <c r="D45" s="18">
        <f t="shared" si="0"/>
        <v>1.1213640922768304</v>
      </c>
      <c r="E45" s="121">
        <f t="shared" si="1"/>
        <v>121</v>
      </c>
      <c r="F45" s="34">
        <v>1330</v>
      </c>
      <c r="G45" s="34">
        <v>1260</v>
      </c>
      <c r="H45" s="18">
        <f t="shared" si="2"/>
        <v>1.0555555555555556</v>
      </c>
      <c r="I45" s="121">
        <f t="shared" si="3"/>
        <v>70</v>
      </c>
      <c r="J45" s="18">
        <f t="shared" si="6"/>
        <v>0.84060150375939846</v>
      </c>
      <c r="K45" s="18">
        <f t="shared" si="6"/>
        <v>0.79126984126984123</v>
      </c>
      <c r="L45" s="17">
        <f t="shared" si="5"/>
        <v>4.9331662489557226E-2</v>
      </c>
    </row>
    <row r="46" spans="1:12" x14ac:dyDescent="0.4">
      <c r="A46" s="122" t="s">
        <v>67</v>
      </c>
      <c r="B46" s="32">
        <v>455</v>
      </c>
      <c r="C46" s="32">
        <v>646</v>
      </c>
      <c r="D46" s="19">
        <f t="shared" si="0"/>
        <v>0.70433436532507743</v>
      </c>
      <c r="E46" s="123">
        <f t="shared" si="1"/>
        <v>-191</v>
      </c>
      <c r="F46" s="32">
        <v>1260</v>
      </c>
      <c r="G46" s="32">
        <v>1260</v>
      </c>
      <c r="H46" s="19">
        <f t="shared" si="2"/>
        <v>1</v>
      </c>
      <c r="I46" s="123">
        <f t="shared" si="3"/>
        <v>0</v>
      </c>
      <c r="J46" s="19">
        <f t="shared" si="6"/>
        <v>0.3611111111111111</v>
      </c>
      <c r="K46" s="19">
        <f t="shared" si="6"/>
        <v>0.51269841269841265</v>
      </c>
      <c r="L46" s="22">
        <f t="shared" si="5"/>
        <v>-0.15158730158730155</v>
      </c>
    </row>
    <row r="47" spans="1:12" x14ac:dyDescent="0.4">
      <c r="A47" s="122" t="s">
        <v>65</v>
      </c>
      <c r="B47" s="32">
        <v>460</v>
      </c>
      <c r="C47" s="32">
        <v>757</v>
      </c>
      <c r="D47" s="19">
        <f t="shared" si="0"/>
        <v>0.607661822985469</v>
      </c>
      <c r="E47" s="123">
        <f t="shared" si="1"/>
        <v>-297</v>
      </c>
      <c r="F47" s="32">
        <v>1260</v>
      </c>
      <c r="G47" s="32">
        <v>1260</v>
      </c>
      <c r="H47" s="19">
        <f t="shared" si="2"/>
        <v>1</v>
      </c>
      <c r="I47" s="123">
        <f t="shared" si="3"/>
        <v>0</v>
      </c>
      <c r="J47" s="19">
        <f t="shared" si="6"/>
        <v>0.36507936507936506</v>
      </c>
      <c r="K47" s="19">
        <f t="shared" si="6"/>
        <v>0.60079365079365077</v>
      </c>
      <c r="L47" s="22">
        <f t="shared" si="5"/>
        <v>-0.23571428571428571</v>
      </c>
    </row>
    <row r="48" spans="1:12" x14ac:dyDescent="0.4">
      <c r="A48" s="122" t="s">
        <v>49</v>
      </c>
      <c r="B48" s="32">
        <v>2146</v>
      </c>
      <c r="C48" s="32">
        <v>1944</v>
      </c>
      <c r="D48" s="19">
        <f t="shared" si="0"/>
        <v>1.1039094650205761</v>
      </c>
      <c r="E48" s="123">
        <f t="shared" si="1"/>
        <v>202</v>
      </c>
      <c r="F48" s="32">
        <v>3906</v>
      </c>
      <c r="G48" s="32">
        <v>3780</v>
      </c>
      <c r="H48" s="19">
        <f t="shared" si="2"/>
        <v>1.0333333333333334</v>
      </c>
      <c r="I48" s="123">
        <f t="shared" si="3"/>
        <v>126</v>
      </c>
      <c r="J48" s="19">
        <f t="shared" si="6"/>
        <v>0.54941116231438814</v>
      </c>
      <c r="K48" s="19">
        <f t="shared" si="6"/>
        <v>0.51428571428571423</v>
      </c>
      <c r="L48" s="22">
        <f t="shared" si="5"/>
        <v>3.51254480286739E-2</v>
      </c>
    </row>
    <row r="49" spans="1:12" x14ac:dyDescent="0.4">
      <c r="A49" s="122" t="s">
        <v>51</v>
      </c>
      <c r="B49" s="32">
        <v>526</v>
      </c>
      <c r="C49" s="32">
        <v>767</v>
      </c>
      <c r="D49" s="19">
        <f t="shared" si="0"/>
        <v>0.68578878748370276</v>
      </c>
      <c r="E49" s="123">
        <f t="shared" si="1"/>
        <v>-241</v>
      </c>
      <c r="F49" s="32">
        <v>1323</v>
      </c>
      <c r="G49" s="32">
        <v>1260</v>
      </c>
      <c r="H49" s="19">
        <f t="shared" si="2"/>
        <v>1.05</v>
      </c>
      <c r="I49" s="123">
        <f t="shared" si="3"/>
        <v>63</v>
      </c>
      <c r="J49" s="19">
        <f t="shared" si="6"/>
        <v>0.39758125472411188</v>
      </c>
      <c r="K49" s="19">
        <f t="shared" si="6"/>
        <v>0.60873015873015868</v>
      </c>
      <c r="L49" s="22">
        <f t="shared" si="5"/>
        <v>-0.2111489040060468</v>
      </c>
    </row>
    <row r="50" spans="1:12" x14ac:dyDescent="0.4">
      <c r="A50" s="122" t="s">
        <v>50</v>
      </c>
      <c r="B50" s="32">
        <v>667</v>
      </c>
      <c r="C50" s="32">
        <v>846</v>
      </c>
      <c r="D50" s="19">
        <f t="shared" si="0"/>
        <v>0.78841607565011818</v>
      </c>
      <c r="E50" s="123">
        <f t="shared" si="1"/>
        <v>-179</v>
      </c>
      <c r="F50" s="32">
        <v>1260</v>
      </c>
      <c r="G50" s="32">
        <v>1660</v>
      </c>
      <c r="H50" s="19">
        <f t="shared" si="2"/>
        <v>0.75903614457831325</v>
      </c>
      <c r="I50" s="123">
        <f t="shared" si="3"/>
        <v>-400</v>
      </c>
      <c r="J50" s="19">
        <f t="shared" ref="J50:K62" si="7">+B50/F50</f>
        <v>0.52936507936507937</v>
      </c>
      <c r="K50" s="19">
        <f t="shared" si="7"/>
        <v>0.50963855421686743</v>
      </c>
      <c r="L50" s="22">
        <f t="shared" si="5"/>
        <v>1.9726525148211937E-2</v>
      </c>
    </row>
    <row r="51" spans="1:12" x14ac:dyDescent="0.4">
      <c r="A51" s="122" t="s">
        <v>90</v>
      </c>
      <c r="B51" s="32">
        <v>1040</v>
      </c>
      <c r="C51" s="32">
        <v>793</v>
      </c>
      <c r="D51" s="19">
        <f t="shared" si="0"/>
        <v>1.3114754098360655</v>
      </c>
      <c r="E51" s="123">
        <f t="shared" si="1"/>
        <v>247</v>
      </c>
      <c r="F51" s="32">
        <v>1660</v>
      </c>
      <c r="G51" s="32">
        <v>1660</v>
      </c>
      <c r="H51" s="19">
        <f t="shared" si="2"/>
        <v>1</v>
      </c>
      <c r="I51" s="123">
        <f t="shared" si="3"/>
        <v>0</v>
      </c>
      <c r="J51" s="19">
        <f t="shared" si="7"/>
        <v>0.62650602409638556</v>
      </c>
      <c r="K51" s="19">
        <f t="shared" si="7"/>
        <v>0.47771084337349395</v>
      </c>
      <c r="L51" s="22">
        <f t="shared" si="5"/>
        <v>0.14879518072289161</v>
      </c>
    </row>
    <row r="52" spans="1:12" x14ac:dyDescent="0.4">
      <c r="A52" s="122" t="s">
        <v>69</v>
      </c>
      <c r="B52" s="32">
        <v>825</v>
      </c>
      <c r="C52" s="32">
        <v>678</v>
      </c>
      <c r="D52" s="19">
        <f t="shared" si="0"/>
        <v>1.2168141592920354</v>
      </c>
      <c r="E52" s="123">
        <f t="shared" si="1"/>
        <v>147</v>
      </c>
      <c r="F52" s="32">
        <v>1267</v>
      </c>
      <c r="G52" s="32">
        <v>1260</v>
      </c>
      <c r="H52" s="19">
        <f t="shared" si="2"/>
        <v>1.0055555555555555</v>
      </c>
      <c r="I52" s="123">
        <f t="shared" si="3"/>
        <v>7</v>
      </c>
      <c r="J52" s="19">
        <f t="shared" si="7"/>
        <v>0.65114443567482239</v>
      </c>
      <c r="K52" s="19">
        <f t="shared" si="7"/>
        <v>0.53809523809523807</v>
      </c>
      <c r="L52" s="22">
        <f t="shared" si="5"/>
        <v>0.11304919757958432</v>
      </c>
    </row>
    <row r="53" spans="1:12" x14ac:dyDescent="0.4">
      <c r="A53" s="122" t="s">
        <v>89</v>
      </c>
      <c r="B53" s="32">
        <v>887</v>
      </c>
      <c r="C53" s="32">
        <v>670</v>
      </c>
      <c r="D53" s="19">
        <f t="shared" si="0"/>
        <v>1.3238805970149254</v>
      </c>
      <c r="E53" s="123">
        <f t="shared" si="1"/>
        <v>217</v>
      </c>
      <c r="F53" s="32">
        <v>1267</v>
      </c>
      <c r="G53" s="32">
        <v>1260</v>
      </c>
      <c r="H53" s="19">
        <f t="shared" si="2"/>
        <v>1.0055555555555555</v>
      </c>
      <c r="I53" s="123">
        <f t="shared" si="3"/>
        <v>7</v>
      </c>
      <c r="J53" s="19">
        <f t="shared" si="7"/>
        <v>0.70007892659826365</v>
      </c>
      <c r="K53" s="19">
        <f t="shared" si="7"/>
        <v>0.53174603174603174</v>
      </c>
      <c r="L53" s="22">
        <f t="shared" si="5"/>
        <v>0.16833289485223191</v>
      </c>
    </row>
    <row r="54" spans="1:12" x14ac:dyDescent="0.4">
      <c r="A54" s="122" t="s">
        <v>88</v>
      </c>
      <c r="B54" s="32">
        <v>0</v>
      </c>
      <c r="C54" s="32">
        <v>0</v>
      </c>
      <c r="D54" s="19" t="e">
        <f t="shared" si="0"/>
        <v>#DIV/0!</v>
      </c>
      <c r="E54" s="123">
        <f t="shared" si="1"/>
        <v>0</v>
      </c>
      <c r="F54" s="32">
        <v>0</v>
      </c>
      <c r="G54" s="32">
        <v>0</v>
      </c>
      <c r="H54" s="19" t="e">
        <f t="shared" si="2"/>
        <v>#DIV/0!</v>
      </c>
      <c r="I54" s="123">
        <f t="shared" si="3"/>
        <v>0</v>
      </c>
      <c r="J54" s="19" t="e">
        <f t="shared" si="7"/>
        <v>#DIV/0!</v>
      </c>
      <c r="K54" s="19" t="e">
        <f t="shared" si="7"/>
        <v>#DIV/0!</v>
      </c>
      <c r="L54" s="22" t="e">
        <f t="shared" si="5"/>
        <v>#DIV/0!</v>
      </c>
    </row>
    <row r="55" spans="1:12" s="117" customFormat="1" x14ac:dyDescent="0.4">
      <c r="A55" s="115" t="s">
        <v>70</v>
      </c>
      <c r="B55" s="27">
        <f>SUM(B56:B62)</f>
        <v>9072</v>
      </c>
      <c r="C55" s="27">
        <f>SUM(C56:C62)</f>
        <v>9446</v>
      </c>
      <c r="D55" s="14">
        <f t="shared" si="0"/>
        <v>0.96040652127884818</v>
      </c>
      <c r="E55" s="116">
        <f t="shared" si="1"/>
        <v>-374</v>
      </c>
      <c r="F55" s="27">
        <f>SUM(F56:F62)</f>
        <v>15120</v>
      </c>
      <c r="G55" s="27">
        <f>SUM(G56:G62)</f>
        <v>15466</v>
      </c>
      <c r="H55" s="14">
        <f t="shared" si="2"/>
        <v>0.97762834604939863</v>
      </c>
      <c r="I55" s="116">
        <f t="shared" si="3"/>
        <v>-346</v>
      </c>
      <c r="J55" s="14">
        <f t="shared" si="7"/>
        <v>0.6</v>
      </c>
      <c r="K55" s="14">
        <f t="shared" si="7"/>
        <v>0.61075908444329496</v>
      </c>
      <c r="L55" s="23">
        <f t="shared" si="5"/>
        <v>-1.0759084443294986E-2</v>
      </c>
    </row>
    <row r="56" spans="1:12" x14ac:dyDescent="0.4">
      <c r="A56" s="120" t="s">
        <v>57</v>
      </c>
      <c r="B56" s="34">
        <v>6849</v>
      </c>
      <c r="C56" s="34">
        <v>5250</v>
      </c>
      <c r="D56" s="18">
        <f t="shared" si="0"/>
        <v>1.3045714285714285</v>
      </c>
      <c r="E56" s="121">
        <f t="shared" si="1"/>
        <v>1599</v>
      </c>
      <c r="F56" s="34">
        <v>10480</v>
      </c>
      <c r="G56" s="34">
        <v>7566</v>
      </c>
      <c r="H56" s="18">
        <f t="shared" si="2"/>
        <v>1.3851440655564367</v>
      </c>
      <c r="I56" s="121">
        <f t="shared" si="3"/>
        <v>2914</v>
      </c>
      <c r="J56" s="18">
        <f t="shared" si="7"/>
        <v>0.65353053435114505</v>
      </c>
      <c r="K56" s="18">
        <f t="shared" si="7"/>
        <v>0.69389373513084851</v>
      </c>
      <c r="L56" s="17">
        <f t="shared" si="5"/>
        <v>-4.0363200779703456E-2</v>
      </c>
    </row>
    <row r="57" spans="1:12" x14ac:dyDescent="0.4">
      <c r="A57" s="122" t="s">
        <v>58</v>
      </c>
      <c r="B57" s="32">
        <v>1371</v>
      </c>
      <c r="C57" s="32">
        <v>1473</v>
      </c>
      <c r="D57" s="19">
        <f t="shared" si="0"/>
        <v>0.93075356415478616</v>
      </c>
      <c r="E57" s="123">
        <f t="shared" si="1"/>
        <v>-102</v>
      </c>
      <c r="F57" s="32">
        <v>2980</v>
      </c>
      <c r="G57" s="32">
        <v>2980</v>
      </c>
      <c r="H57" s="19">
        <f t="shared" si="2"/>
        <v>1</v>
      </c>
      <c r="I57" s="123">
        <f t="shared" si="3"/>
        <v>0</v>
      </c>
      <c r="J57" s="19">
        <f t="shared" si="7"/>
        <v>0.46006711409395973</v>
      </c>
      <c r="K57" s="19">
        <f t="shared" si="7"/>
        <v>0.49429530201342281</v>
      </c>
      <c r="L57" s="22">
        <f t="shared" si="5"/>
        <v>-3.4228187919463082E-2</v>
      </c>
    </row>
    <row r="58" spans="1:12" x14ac:dyDescent="0.4">
      <c r="A58" s="122" t="s">
        <v>68</v>
      </c>
      <c r="B58" s="32">
        <v>852</v>
      </c>
      <c r="C58" s="32">
        <v>1096</v>
      </c>
      <c r="D58" s="19">
        <f t="shared" si="0"/>
        <v>0.77737226277372262</v>
      </c>
      <c r="E58" s="123">
        <f t="shared" si="1"/>
        <v>-244</v>
      </c>
      <c r="F58" s="32">
        <v>1660</v>
      </c>
      <c r="G58" s="32">
        <v>1660</v>
      </c>
      <c r="H58" s="19">
        <f t="shared" si="2"/>
        <v>1</v>
      </c>
      <c r="I58" s="123">
        <f t="shared" si="3"/>
        <v>0</v>
      </c>
      <c r="J58" s="19">
        <f t="shared" si="7"/>
        <v>0.51325301204819274</v>
      </c>
      <c r="K58" s="19">
        <f t="shared" si="7"/>
        <v>0.66024096385542164</v>
      </c>
      <c r="L58" s="22">
        <f t="shared" si="5"/>
        <v>-0.1469879518072289</v>
      </c>
    </row>
    <row r="59" spans="1:12" x14ac:dyDescent="0.4">
      <c r="A59" s="122" t="s">
        <v>55</v>
      </c>
      <c r="B59" s="32" t="s">
        <v>188</v>
      </c>
      <c r="C59" s="32">
        <v>1627</v>
      </c>
      <c r="D59" s="19" t="e">
        <f t="shared" si="0"/>
        <v>#VALUE!</v>
      </c>
      <c r="E59" s="123" t="e">
        <f t="shared" si="1"/>
        <v>#VALUE!</v>
      </c>
      <c r="F59" s="32" t="s">
        <v>187</v>
      </c>
      <c r="G59" s="32">
        <v>3260</v>
      </c>
      <c r="H59" s="19" t="e">
        <f t="shared" si="2"/>
        <v>#VALUE!</v>
      </c>
      <c r="I59" s="123" t="e">
        <f t="shared" si="3"/>
        <v>#VALUE!</v>
      </c>
      <c r="J59" s="19" t="e">
        <f t="shared" si="7"/>
        <v>#VALUE!</v>
      </c>
      <c r="K59" s="19">
        <f t="shared" si="7"/>
        <v>0.499079754601227</v>
      </c>
      <c r="L59" s="22" t="e">
        <f t="shared" si="5"/>
        <v>#VALUE!</v>
      </c>
    </row>
    <row r="60" spans="1:12" x14ac:dyDescent="0.4">
      <c r="A60" s="122" t="s">
        <v>131</v>
      </c>
      <c r="B60" s="32">
        <v>0</v>
      </c>
      <c r="C60" s="32">
        <v>0</v>
      </c>
      <c r="D60" s="19" t="e">
        <f t="shared" si="0"/>
        <v>#DIV/0!</v>
      </c>
      <c r="E60" s="123">
        <f t="shared" si="1"/>
        <v>0</v>
      </c>
      <c r="F60" s="32">
        <v>0</v>
      </c>
      <c r="G60" s="32">
        <v>0</v>
      </c>
      <c r="H60" s="19" t="e">
        <f t="shared" si="2"/>
        <v>#DIV/0!</v>
      </c>
      <c r="I60" s="123">
        <f t="shared" si="3"/>
        <v>0</v>
      </c>
      <c r="J60" s="19" t="e">
        <f t="shared" si="7"/>
        <v>#DIV/0!</v>
      </c>
      <c r="K60" s="19" t="e">
        <f t="shared" si="7"/>
        <v>#DIV/0!</v>
      </c>
      <c r="L60" s="22" t="e">
        <f t="shared" si="5"/>
        <v>#DIV/0!</v>
      </c>
    </row>
    <row r="61" spans="1:12" x14ac:dyDescent="0.4">
      <c r="A61" s="126" t="s">
        <v>87</v>
      </c>
      <c r="B61" s="33">
        <v>0</v>
      </c>
      <c r="C61" s="33">
        <v>0</v>
      </c>
      <c r="D61" s="16" t="e">
        <f t="shared" si="0"/>
        <v>#DIV/0!</v>
      </c>
      <c r="E61" s="125">
        <f t="shared" si="1"/>
        <v>0</v>
      </c>
      <c r="F61" s="33">
        <v>0</v>
      </c>
      <c r="G61" s="33">
        <v>0</v>
      </c>
      <c r="H61" s="16" t="e">
        <f t="shared" si="2"/>
        <v>#DIV/0!</v>
      </c>
      <c r="I61" s="125">
        <f t="shared" si="3"/>
        <v>0</v>
      </c>
      <c r="J61" s="16" t="e">
        <f t="shared" si="7"/>
        <v>#DIV/0!</v>
      </c>
      <c r="K61" s="16" t="e">
        <f t="shared" si="7"/>
        <v>#DIV/0!</v>
      </c>
      <c r="L61" s="15" t="e">
        <f t="shared" si="5"/>
        <v>#DIV/0!</v>
      </c>
    </row>
    <row r="62" spans="1:12" x14ac:dyDescent="0.4">
      <c r="A62" s="127" t="s">
        <v>143</v>
      </c>
      <c r="B62" s="31">
        <v>0</v>
      </c>
      <c r="C62" s="31">
        <v>0</v>
      </c>
      <c r="D62" s="25" t="e">
        <f t="shared" si="0"/>
        <v>#DIV/0!</v>
      </c>
      <c r="E62" s="128">
        <f t="shared" si="1"/>
        <v>0</v>
      </c>
      <c r="F62" s="31">
        <v>0</v>
      </c>
      <c r="G62" s="31">
        <v>0</v>
      </c>
      <c r="H62" s="25" t="e">
        <f t="shared" si="2"/>
        <v>#DIV/0!</v>
      </c>
      <c r="I62" s="128">
        <f t="shared" si="3"/>
        <v>0</v>
      </c>
      <c r="J62" s="25" t="e">
        <f t="shared" si="7"/>
        <v>#DIV/0!</v>
      </c>
      <c r="K62" s="25" t="e">
        <f t="shared" si="7"/>
        <v>#DIV/0!</v>
      </c>
      <c r="L62" s="24" t="e">
        <f t="shared" si="5"/>
        <v>#DIV/0!</v>
      </c>
    </row>
    <row r="64" spans="1:12" x14ac:dyDescent="0.4">
      <c r="C64" s="112"/>
      <c r="E64" s="13"/>
      <c r="G64" s="112"/>
      <c r="I64" s="13"/>
      <c r="K64" s="112"/>
    </row>
    <row r="65" spans="3:11" x14ac:dyDescent="0.4">
      <c r="C65" s="112"/>
      <c r="E65" s="13"/>
      <c r="G65" s="112"/>
      <c r="I65" s="13"/>
      <c r="K65" s="112"/>
    </row>
    <row r="66" spans="3:11" x14ac:dyDescent="0.4">
      <c r="C66" s="112"/>
      <c r="D66" s="13"/>
      <c r="E66" s="13"/>
      <c r="F66" s="112"/>
      <c r="G66" s="112"/>
      <c r="H66" s="13"/>
      <c r="I66" s="13"/>
      <c r="J66" s="112"/>
      <c r="K66" s="112"/>
    </row>
    <row r="67" spans="3:11" x14ac:dyDescent="0.4">
      <c r="C67" s="112"/>
      <c r="D67" s="13"/>
      <c r="E67" s="13"/>
      <c r="F67" s="112"/>
      <c r="G67" s="112"/>
      <c r="H67" s="13"/>
      <c r="I67" s="13"/>
      <c r="J67" s="112"/>
      <c r="K67" s="112"/>
    </row>
    <row r="68" spans="3:11" x14ac:dyDescent="0.4">
      <c r="C68" s="112"/>
      <c r="D68" s="13"/>
      <c r="E68" s="13"/>
      <c r="F68" s="112"/>
      <c r="G68" s="112"/>
      <c r="H68" s="13"/>
      <c r="I68" s="13"/>
      <c r="J68" s="112"/>
      <c r="K68" s="112"/>
    </row>
    <row r="69" spans="3:11" x14ac:dyDescent="0.4">
      <c r="C69" s="112"/>
      <c r="D69" s="13"/>
      <c r="E69" s="13"/>
      <c r="F69" s="112"/>
      <c r="G69" s="112"/>
      <c r="H69" s="13"/>
      <c r="I69" s="13"/>
      <c r="J69" s="112"/>
      <c r="K69" s="112"/>
    </row>
    <row r="70" spans="3:11" x14ac:dyDescent="0.4">
      <c r="C70" s="112"/>
      <c r="E70" s="13"/>
      <c r="G70" s="112"/>
      <c r="I70" s="13"/>
      <c r="K70" s="112"/>
    </row>
    <row r="71" spans="3:11" x14ac:dyDescent="0.4">
      <c r="C71" s="112"/>
      <c r="E71" s="13"/>
      <c r="G71" s="112"/>
      <c r="I71" s="13"/>
      <c r="K71" s="112"/>
    </row>
    <row r="72" spans="3:11" x14ac:dyDescent="0.4">
      <c r="C72" s="112"/>
      <c r="E72" s="13"/>
      <c r="G72" s="112"/>
      <c r="I72" s="13"/>
      <c r="K72" s="112"/>
    </row>
    <row r="73" spans="3:11" x14ac:dyDescent="0.4">
      <c r="C73" s="112"/>
      <c r="E73" s="13"/>
      <c r="G73" s="112"/>
      <c r="I73" s="13"/>
      <c r="K73" s="112"/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workbookViewId="0"/>
  </sheetViews>
  <sheetFormatPr defaultColWidth="15.75" defaultRowHeight="10.5" x14ac:dyDescent="0.4"/>
  <cols>
    <col min="1" max="1" width="18.75" style="112" bestFit="1" customWidth="1"/>
    <col min="2" max="3" width="11.25" style="13" customWidth="1"/>
    <col min="4" max="5" width="11.25" style="112" customWidth="1"/>
    <col min="6" max="7" width="11.25" style="13" customWidth="1"/>
    <col min="8" max="9" width="11.25" style="112" customWidth="1"/>
    <col min="10" max="11" width="11.25" style="13" customWidth="1"/>
    <col min="12" max="12" width="11.25" style="112" customWidth="1"/>
    <col min="13" max="13" width="9" style="112" bestFit="1" customWidth="1"/>
    <col min="14" max="14" width="6.5" style="112" bestFit="1" customWidth="1"/>
    <col min="15" max="256" width="15.75" style="112"/>
    <col min="257" max="257" width="18.75" style="112" bestFit="1" customWidth="1"/>
    <col min="258" max="268" width="11.25" style="112" customWidth="1"/>
    <col min="269" max="269" width="9" style="112" bestFit="1" customWidth="1"/>
    <col min="270" max="270" width="6.5" style="112" bestFit="1" customWidth="1"/>
    <col min="271" max="512" width="15.75" style="112"/>
    <col min="513" max="513" width="18.75" style="112" bestFit="1" customWidth="1"/>
    <col min="514" max="524" width="11.25" style="112" customWidth="1"/>
    <col min="525" max="525" width="9" style="112" bestFit="1" customWidth="1"/>
    <col min="526" max="526" width="6.5" style="112" bestFit="1" customWidth="1"/>
    <col min="527" max="768" width="15.75" style="112"/>
    <col min="769" max="769" width="18.75" style="112" bestFit="1" customWidth="1"/>
    <col min="770" max="780" width="11.25" style="112" customWidth="1"/>
    <col min="781" max="781" width="9" style="112" bestFit="1" customWidth="1"/>
    <col min="782" max="782" width="6.5" style="112" bestFit="1" customWidth="1"/>
    <col min="783" max="1024" width="15.75" style="112"/>
    <col min="1025" max="1025" width="18.75" style="112" bestFit="1" customWidth="1"/>
    <col min="1026" max="1036" width="11.25" style="112" customWidth="1"/>
    <col min="1037" max="1037" width="9" style="112" bestFit="1" customWidth="1"/>
    <col min="1038" max="1038" width="6.5" style="112" bestFit="1" customWidth="1"/>
    <col min="1039" max="1280" width="15.75" style="112"/>
    <col min="1281" max="1281" width="18.75" style="112" bestFit="1" customWidth="1"/>
    <col min="1282" max="1292" width="11.25" style="112" customWidth="1"/>
    <col min="1293" max="1293" width="9" style="112" bestFit="1" customWidth="1"/>
    <col min="1294" max="1294" width="6.5" style="112" bestFit="1" customWidth="1"/>
    <col min="1295" max="1536" width="15.75" style="112"/>
    <col min="1537" max="1537" width="18.75" style="112" bestFit="1" customWidth="1"/>
    <col min="1538" max="1548" width="11.25" style="112" customWidth="1"/>
    <col min="1549" max="1549" width="9" style="112" bestFit="1" customWidth="1"/>
    <col min="1550" max="1550" width="6.5" style="112" bestFit="1" customWidth="1"/>
    <col min="1551" max="1792" width="15.75" style="112"/>
    <col min="1793" max="1793" width="18.75" style="112" bestFit="1" customWidth="1"/>
    <col min="1794" max="1804" width="11.25" style="112" customWidth="1"/>
    <col min="1805" max="1805" width="9" style="112" bestFit="1" customWidth="1"/>
    <col min="1806" max="1806" width="6.5" style="112" bestFit="1" customWidth="1"/>
    <col min="1807" max="2048" width="15.75" style="112"/>
    <col min="2049" max="2049" width="18.75" style="112" bestFit="1" customWidth="1"/>
    <col min="2050" max="2060" width="11.25" style="112" customWidth="1"/>
    <col min="2061" max="2061" width="9" style="112" bestFit="1" customWidth="1"/>
    <col min="2062" max="2062" width="6.5" style="112" bestFit="1" customWidth="1"/>
    <col min="2063" max="2304" width="15.75" style="112"/>
    <col min="2305" max="2305" width="18.75" style="112" bestFit="1" customWidth="1"/>
    <col min="2306" max="2316" width="11.25" style="112" customWidth="1"/>
    <col min="2317" max="2317" width="9" style="112" bestFit="1" customWidth="1"/>
    <col min="2318" max="2318" width="6.5" style="112" bestFit="1" customWidth="1"/>
    <col min="2319" max="2560" width="15.75" style="112"/>
    <col min="2561" max="2561" width="18.75" style="112" bestFit="1" customWidth="1"/>
    <col min="2562" max="2572" width="11.25" style="112" customWidth="1"/>
    <col min="2573" max="2573" width="9" style="112" bestFit="1" customWidth="1"/>
    <col min="2574" max="2574" width="6.5" style="112" bestFit="1" customWidth="1"/>
    <col min="2575" max="2816" width="15.75" style="112"/>
    <col min="2817" max="2817" width="18.75" style="112" bestFit="1" customWidth="1"/>
    <col min="2818" max="2828" width="11.25" style="112" customWidth="1"/>
    <col min="2829" max="2829" width="9" style="112" bestFit="1" customWidth="1"/>
    <col min="2830" max="2830" width="6.5" style="112" bestFit="1" customWidth="1"/>
    <col min="2831" max="3072" width="15.75" style="112"/>
    <col min="3073" max="3073" width="18.75" style="112" bestFit="1" customWidth="1"/>
    <col min="3074" max="3084" width="11.25" style="112" customWidth="1"/>
    <col min="3085" max="3085" width="9" style="112" bestFit="1" customWidth="1"/>
    <col min="3086" max="3086" width="6.5" style="112" bestFit="1" customWidth="1"/>
    <col min="3087" max="3328" width="15.75" style="112"/>
    <col min="3329" max="3329" width="18.75" style="112" bestFit="1" customWidth="1"/>
    <col min="3330" max="3340" width="11.25" style="112" customWidth="1"/>
    <col min="3341" max="3341" width="9" style="112" bestFit="1" customWidth="1"/>
    <col min="3342" max="3342" width="6.5" style="112" bestFit="1" customWidth="1"/>
    <col min="3343" max="3584" width="15.75" style="112"/>
    <col min="3585" max="3585" width="18.75" style="112" bestFit="1" customWidth="1"/>
    <col min="3586" max="3596" width="11.25" style="112" customWidth="1"/>
    <col min="3597" max="3597" width="9" style="112" bestFit="1" customWidth="1"/>
    <col min="3598" max="3598" width="6.5" style="112" bestFit="1" customWidth="1"/>
    <col min="3599" max="3840" width="15.75" style="112"/>
    <col min="3841" max="3841" width="18.75" style="112" bestFit="1" customWidth="1"/>
    <col min="3842" max="3852" width="11.25" style="112" customWidth="1"/>
    <col min="3853" max="3853" width="9" style="112" bestFit="1" customWidth="1"/>
    <col min="3854" max="3854" width="6.5" style="112" bestFit="1" customWidth="1"/>
    <col min="3855" max="4096" width="15.75" style="112"/>
    <col min="4097" max="4097" width="18.75" style="112" bestFit="1" customWidth="1"/>
    <col min="4098" max="4108" width="11.25" style="112" customWidth="1"/>
    <col min="4109" max="4109" width="9" style="112" bestFit="1" customWidth="1"/>
    <col min="4110" max="4110" width="6.5" style="112" bestFit="1" customWidth="1"/>
    <col min="4111" max="4352" width="15.75" style="112"/>
    <col min="4353" max="4353" width="18.75" style="112" bestFit="1" customWidth="1"/>
    <col min="4354" max="4364" width="11.25" style="112" customWidth="1"/>
    <col min="4365" max="4365" width="9" style="112" bestFit="1" customWidth="1"/>
    <col min="4366" max="4366" width="6.5" style="112" bestFit="1" customWidth="1"/>
    <col min="4367" max="4608" width="15.75" style="112"/>
    <col min="4609" max="4609" width="18.75" style="112" bestFit="1" customWidth="1"/>
    <col min="4610" max="4620" width="11.25" style="112" customWidth="1"/>
    <col min="4621" max="4621" width="9" style="112" bestFit="1" customWidth="1"/>
    <col min="4622" max="4622" width="6.5" style="112" bestFit="1" customWidth="1"/>
    <col min="4623" max="4864" width="15.75" style="112"/>
    <col min="4865" max="4865" width="18.75" style="112" bestFit="1" customWidth="1"/>
    <col min="4866" max="4876" width="11.25" style="112" customWidth="1"/>
    <col min="4877" max="4877" width="9" style="112" bestFit="1" customWidth="1"/>
    <col min="4878" max="4878" width="6.5" style="112" bestFit="1" customWidth="1"/>
    <col min="4879" max="5120" width="15.75" style="112"/>
    <col min="5121" max="5121" width="18.75" style="112" bestFit="1" customWidth="1"/>
    <col min="5122" max="5132" width="11.25" style="112" customWidth="1"/>
    <col min="5133" max="5133" width="9" style="112" bestFit="1" customWidth="1"/>
    <col min="5134" max="5134" width="6.5" style="112" bestFit="1" customWidth="1"/>
    <col min="5135" max="5376" width="15.75" style="112"/>
    <col min="5377" max="5377" width="18.75" style="112" bestFit="1" customWidth="1"/>
    <col min="5378" max="5388" width="11.25" style="112" customWidth="1"/>
    <col min="5389" max="5389" width="9" style="112" bestFit="1" customWidth="1"/>
    <col min="5390" max="5390" width="6.5" style="112" bestFit="1" customWidth="1"/>
    <col min="5391" max="5632" width="15.75" style="112"/>
    <col min="5633" max="5633" width="18.75" style="112" bestFit="1" customWidth="1"/>
    <col min="5634" max="5644" width="11.25" style="112" customWidth="1"/>
    <col min="5645" max="5645" width="9" style="112" bestFit="1" customWidth="1"/>
    <col min="5646" max="5646" width="6.5" style="112" bestFit="1" customWidth="1"/>
    <col min="5647" max="5888" width="15.75" style="112"/>
    <col min="5889" max="5889" width="18.75" style="112" bestFit="1" customWidth="1"/>
    <col min="5890" max="5900" width="11.25" style="112" customWidth="1"/>
    <col min="5901" max="5901" width="9" style="112" bestFit="1" customWidth="1"/>
    <col min="5902" max="5902" width="6.5" style="112" bestFit="1" customWidth="1"/>
    <col min="5903" max="6144" width="15.75" style="112"/>
    <col min="6145" max="6145" width="18.75" style="112" bestFit="1" customWidth="1"/>
    <col min="6146" max="6156" width="11.25" style="112" customWidth="1"/>
    <col min="6157" max="6157" width="9" style="112" bestFit="1" customWidth="1"/>
    <col min="6158" max="6158" width="6.5" style="112" bestFit="1" customWidth="1"/>
    <col min="6159" max="6400" width="15.75" style="112"/>
    <col min="6401" max="6401" width="18.75" style="112" bestFit="1" customWidth="1"/>
    <col min="6402" max="6412" width="11.25" style="112" customWidth="1"/>
    <col min="6413" max="6413" width="9" style="112" bestFit="1" customWidth="1"/>
    <col min="6414" max="6414" width="6.5" style="112" bestFit="1" customWidth="1"/>
    <col min="6415" max="6656" width="15.75" style="112"/>
    <col min="6657" max="6657" width="18.75" style="112" bestFit="1" customWidth="1"/>
    <col min="6658" max="6668" width="11.25" style="112" customWidth="1"/>
    <col min="6669" max="6669" width="9" style="112" bestFit="1" customWidth="1"/>
    <col min="6670" max="6670" width="6.5" style="112" bestFit="1" customWidth="1"/>
    <col min="6671" max="6912" width="15.75" style="112"/>
    <col min="6913" max="6913" width="18.75" style="112" bestFit="1" customWidth="1"/>
    <col min="6914" max="6924" width="11.25" style="112" customWidth="1"/>
    <col min="6925" max="6925" width="9" style="112" bestFit="1" customWidth="1"/>
    <col min="6926" max="6926" width="6.5" style="112" bestFit="1" customWidth="1"/>
    <col min="6927" max="7168" width="15.75" style="112"/>
    <col min="7169" max="7169" width="18.75" style="112" bestFit="1" customWidth="1"/>
    <col min="7170" max="7180" width="11.25" style="112" customWidth="1"/>
    <col min="7181" max="7181" width="9" style="112" bestFit="1" customWidth="1"/>
    <col min="7182" max="7182" width="6.5" style="112" bestFit="1" customWidth="1"/>
    <col min="7183" max="7424" width="15.75" style="112"/>
    <col min="7425" max="7425" width="18.75" style="112" bestFit="1" customWidth="1"/>
    <col min="7426" max="7436" width="11.25" style="112" customWidth="1"/>
    <col min="7437" max="7437" width="9" style="112" bestFit="1" customWidth="1"/>
    <col min="7438" max="7438" width="6.5" style="112" bestFit="1" customWidth="1"/>
    <col min="7439" max="7680" width="15.75" style="112"/>
    <col min="7681" max="7681" width="18.75" style="112" bestFit="1" customWidth="1"/>
    <col min="7682" max="7692" width="11.25" style="112" customWidth="1"/>
    <col min="7693" max="7693" width="9" style="112" bestFit="1" customWidth="1"/>
    <col min="7694" max="7694" width="6.5" style="112" bestFit="1" customWidth="1"/>
    <col min="7695" max="7936" width="15.75" style="112"/>
    <col min="7937" max="7937" width="18.75" style="112" bestFit="1" customWidth="1"/>
    <col min="7938" max="7948" width="11.25" style="112" customWidth="1"/>
    <col min="7949" max="7949" width="9" style="112" bestFit="1" customWidth="1"/>
    <col min="7950" max="7950" width="6.5" style="112" bestFit="1" customWidth="1"/>
    <col min="7951" max="8192" width="15.75" style="112"/>
    <col min="8193" max="8193" width="18.75" style="112" bestFit="1" customWidth="1"/>
    <col min="8194" max="8204" width="11.25" style="112" customWidth="1"/>
    <col min="8205" max="8205" width="9" style="112" bestFit="1" customWidth="1"/>
    <col min="8206" max="8206" width="6.5" style="112" bestFit="1" customWidth="1"/>
    <col min="8207" max="8448" width="15.75" style="112"/>
    <col min="8449" max="8449" width="18.75" style="112" bestFit="1" customWidth="1"/>
    <col min="8450" max="8460" width="11.25" style="112" customWidth="1"/>
    <col min="8461" max="8461" width="9" style="112" bestFit="1" customWidth="1"/>
    <col min="8462" max="8462" width="6.5" style="112" bestFit="1" customWidth="1"/>
    <col min="8463" max="8704" width="15.75" style="112"/>
    <col min="8705" max="8705" width="18.75" style="112" bestFit="1" customWidth="1"/>
    <col min="8706" max="8716" width="11.25" style="112" customWidth="1"/>
    <col min="8717" max="8717" width="9" style="112" bestFit="1" customWidth="1"/>
    <col min="8718" max="8718" width="6.5" style="112" bestFit="1" customWidth="1"/>
    <col min="8719" max="8960" width="15.75" style="112"/>
    <col min="8961" max="8961" width="18.75" style="112" bestFit="1" customWidth="1"/>
    <col min="8962" max="8972" width="11.25" style="112" customWidth="1"/>
    <col min="8973" max="8973" width="9" style="112" bestFit="1" customWidth="1"/>
    <col min="8974" max="8974" width="6.5" style="112" bestFit="1" customWidth="1"/>
    <col min="8975" max="9216" width="15.75" style="112"/>
    <col min="9217" max="9217" width="18.75" style="112" bestFit="1" customWidth="1"/>
    <col min="9218" max="9228" width="11.25" style="112" customWidth="1"/>
    <col min="9229" max="9229" width="9" style="112" bestFit="1" customWidth="1"/>
    <col min="9230" max="9230" width="6.5" style="112" bestFit="1" customWidth="1"/>
    <col min="9231" max="9472" width="15.75" style="112"/>
    <col min="9473" max="9473" width="18.75" style="112" bestFit="1" customWidth="1"/>
    <col min="9474" max="9484" width="11.25" style="112" customWidth="1"/>
    <col min="9485" max="9485" width="9" style="112" bestFit="1" customWidth="1"/>
    <col min="9486" max="9486" width="6.5" style="112" bestFit="1" customWidth="1"/>
    <col min="9487" max="9728" width="15.75" style="112"/>
    <col min="9729" max="9729" width="18.75" style="112" bestFit="1" customWidth="1"/>
    <col min="9730" max="9740" width="11.25" style="112" customWidth="1"/>
    <col min="9741" max="9741" width="9" style="112" bestFit="1" customWidth="1"/>
    <col min="9742" max="9742" width="6.5" style="112" bestFit="1" customWidth="1"/>
    <col min="9743" max="9984" width="15.75" style="112"/>
    <col min="9985" max="9985" width="18.75" style="112" bestFit="1" customWidth="1"/>
    <col min="9986" max="9996" width="11.25" style="112" customWidth="1"/>
    <col min="9997" max="9997" width="9" style="112" bestFit="1" customWidth="1"/>
    <col min="9998" max="9998" width="6.5" style="112" bestFit="1" customWidth="1"/>
    <col min="9999" max="10240" width="15.75" style="112"/>
    <col min="10241" max="10241" width="18.75" style="112" bestFit="1" customWidth="1"/>
    <col min="10242" max="10252" width="11.25" style="112" customWidth="1"/>
    <col min="10253" max="10253" width="9" style="112" bestFit="1" customWidth="1"/>
    <col min="10254" max="10254" width="6.5" style="112" bestFit="1" customWidth="1"/>
    <col min="10255" max="10496" width="15.75" style="112"/>
    <col min="10497" max="10497" width="18.75" style="112" bestFit="1" customWidth="1"/>
    <col min="10498" max="10508" width="11.25" style="112" customWidth="1"/>
    <col min="10509" max="10509" width="9" style="112" bestFit="1" customWidth="1"/>
    <col min="10510" max="10510" width="6.5" style="112" bestFit="1" customWidth="1"/>
    <col min="10511" max="10752" width="15.75" style="112"/>
    <col min="10753" max="10753" width="18.75" style="112" bestFit="1" customWidth="1"/>
    <col min="10754" max="10764" width="11.25" style="112" customWidth="1"/>
    <col min="10765" max="10765" width="9" style="112" bestFit="1" customWidth="1"/>
    <col min="10766" max="10766" width="6.5" style="112" bestFit="1" customWidth="1"/>
    <col min="10767" max="11008" width="15.75" style="112"/>
    <col min="11009" max="11009" width="18.75" style="112" bestFit="1" customWidth="1"/>
    <col min="11010" max="11020" width="11.25" style="112" customWidth="1"/>
    <col min="11021" max="11021" width="9" style="112" bestFit="1" customWidth="1"/>
    <col min="11022" max="11022" width="6.5" style="112" bestFit="1" customWidth="1"/>
    <col min="11023" max="11264" width="15.75" style="112"/>
    <col min="11265" max="11265" width="18.75" style="112" bestFit="1" customWidth="1"/>
    <col min="11266" max="11276" width="11.25" style="112" customWidth="1"/>
    <col min="11277" max="11277" width="9" style="112" bestFit="1" customWidth="1"/>
    <col min="11278" max="11278" width="6.5" style="112" bestFit="1" customWidth="1"/>
    <col min="11279" max="11520" width="15.75" style="112"/>
    <col min="11521" max="11521" width="18.75" style="112" bestFit="1" customWidth="1"/>
    <col min="11522" max="11532" width="11.25" style="112" customWidth="1"/>
    <col min="11533" max="11533" width="9" style="112" bestFit="1" customWidth="1"/>
    <col min="11534" max="11534" width="6.5" style="112" bestFit="1" customWidth="1"/>
    <col min="11535" max="11776" width="15.75" style="112"/>
    <col min="11777" max="11777" width="18.75" style="112" bestFit="1" customWidth="1"/>
    <col min="11778" max="11788" width="11.25" style="112" customWidth="1"/>
    <col min="11789" max="11789" width="9" style="112" bestFit="1" customWidth="1"/>
    <col min="11790" max="11790" width="6.5" style="112" bestFit="1" customWidth="1"/>
    <col min="11791" max="12032" width="15.75" style="112"/>
    <col min="12033" max="12033" width="18.75" style="112" bestFit="1" customWidth="1"/>
    <col min="12034" max="12044" width="11.25" style="112" customWidth="1"/>
    <col min="12045" max="12045" width="9" style="112" bestFit="1" customWidth="1"/>
    <col min="12046" max="12046" width="6.5" style="112" bestFit="1" customWidth="1"/>
    <col min="12047" max="12288" width="15.75" style="112"/>
    <col min="12289" max="12289" width="18.75" style="112" bestFit="1" customWidth="1"/>
    <col min="12290" max="12300" width="11.25" style="112" customWidth="1"/>
    <col min="12301" max="12301" width="9" style="112" bestFit="1" customWidth="1"/>
    <col min="12302" max="12302" width="6.5" style="112" bestFit="1" customWidth="1"/>
    <col min="12303" max="12544" width="15.75" style="112"/>
    <col min="12545" max="12545" width="18.75" style="112" bestFit="1" customWidth="1"/>
    <col min="12546" max="12556" width="11.25" style="112" customWidth="1"/>
    <col min="12557" max="12557" width="9" style="112" bestFit="1" customWidth="1"/>
    <col min="12558" max="12558" width="6.5" style="112" bestFit="1" customWidth="1"/>
    <col min="12559" max="12800" width="15.75" style="112"/>
    <col min="12801" max="12801" width="18.75" style="112" bestFit="1" customWidth="1"/>
    <col min="12802" max="12812" width="11.25" style="112" customWidth="1"/>
    <col min="12813" max="12813" width="9" style="112" bestFit="1" customWidth="1"/>
    <col min="12814" max="12814" width="6.5" style="112" bestFit="1" customWidth="1"/>
    <col min="12815" max="13056" width="15.75" style="112"/>
    <col min="13057" max="13057" width="18.75" style="112" bestFit="1" customWidth="1"/>
    <col min="13058" max="13068" width="11.25" style="112" customWidth="1"/>
    <col min="13069" max="13069" width="9" style="112" bestFit="1" customWidth="1"/>
    <col min="13070" max="13070" width="6.5" style="112" bestFit="1" customWidth="1"/>
    <col min="13071" max="13312" width="15.75" style="112"/>
    <col min="13313" max="13313" width="18.75" style="112" bestFit="1" customWidth="1"/>
    <col min="13314" max="13324" width="11.25" style="112" customWidth="1"/>
    <col min="13325" max="13325" width="9" style="112" bestFit="1" customWidth="1"/>
    <col min="13326" max="13326" width="6.5" style="112" bestFit="1" customWidth="1"/>
    <col min="13327" max="13568" width="15.75" style="112"/>
    <col min="13569" max="13569" width="18.75" style="112" bestFit="1" customWidth="1"/>
    <col min="13570" max="13580" width="11.25" style="112" customWidth="1"/>
    <col min="13581" max="13581" width="9" style="112" bestFit="1" customWidth="1"/>
    <col min="13582" max="13582" width="6.5" style="112" bestFit="1" customWidth="1"/>
    <col min="13583" max="13824" width="15.75" style="112"/>
    <col min="13825" max="13825" width="18.75" style="112" bestFit="1" customWidth="1"/>
    <col min="13826" max="13836" width="11.25" style="112" customWidth="1"/>
    <col min="13837" max="13837" width="9" style="112" bestFit="1" customWidth="1"/>
    <col min="13838" max="13838" width="6.5" style="112" bestFit="1" customWidth="1"/>
    <col min="13839" max="14080" width="15.75" style="112"/>
    <col min="14081" max="14081" width="18.75" style="112" bestFit="1" customWidth="1"/>
    <col min="14082" max="14092" width="11.25" style="112" customWidth="1"/>
    <col min="14093" max="14093" width="9" style="112" bestFit="1" customWidth="1"/>
    <col min="14094" max="14094" width="6.5" style="112" bestFit="1" customWidth="1"/>
    <col min="14095" max="14336" width="15.75" style="112"/>
    <col min="14337" max="14337" width="18.75" style="112" bestFit="1" customWidth="1"/>
    <col min="14338" max="14348" width="11.25" style="112" customWidth="1"/>
    <col min="14349" max="14349" width="9" style="112" bestFit="1" customWidth="1"/>
    <col min="14350" max="14350" width="6.5" style="112" bestFit="1" customWidth="1"/>
    <col min="14351" max="14592" width="15.75" style="112"/>
    <col min="14593" max="14593" width="18.75" style="112" bestFit="1" customWidth="1"/>
    <col min="14594" max="14604" width="11.25" style="112" customWidth="1"/>
    <col min="14605" max="14605" width="9" style="112" bestFit="1" customWidth="1"/>
    <col min="14606" max="14606" width="6.5" style="112" bestFit="1" customWidth="1"/>
    <col min="14607" max="14848" width="15.75" style="112"/>
    <col min="14849" max="14849" width="18.75" style="112" bestFit="1" customWidth="1"/>
    <col min="14850" max="14860" width="11.25" style="112" customWidth="1"/>
    <col min="14861" max="14861" width="9" style="112" bestFit="1" customWidth="1"/>
    <col min="14862" max="14862" width="6.5" style="112" bestFit="1" customWidth="1"/>
    <col min="14863" max="15104" width="15.75" style="112"/>
    <col min="15105" max="15105" width="18.75" style="112" bestFit="1" customWidth="1"/>
    <col min="15106" max="15116" width="11.25" style="112" customWidth="1"/>
    <col min="15117" max="15117" width="9" style="112" bestFit="1" customWidth="1"/>
    <col min="15118" max="15118" width="6.5" style="112" bestFit="1" customWidth="1"/>
    <col min="15119" max="15360" width="15.75" style="112"/>
    <col min="15361" max="15361" width="18.75" style="112" bestFit="1" customWidth="1"/>
    <col min="15362" max="15372" width="11.25" style="112" customWidth="1"/>
    <col min="15373" max="15373" width="9" style="112" bestFit="1" customWidth="1"/>
    <col min="15374" max="15374" width="6.5" style="112" bestFit="1" customWidth="1"/>
    <col min="15375" max="15616" width="15.75" style="112"/>
    <col min="15617" max="15617" width="18.75" style="112" bestFit="1" customWidth="1"/>
    <col min="15618" max="15628" width="11.25" style="112" customWidth="1"/>
    <col min="15629" max="15629" width="9" style="112" bestFit="1" customWidth="1"/>
    <col min="15630" max="15630" width="6.5" style="112" bestFit="1" customWidth="1"/>
    <col min="15631" max="15872" width="15.75" style="112"/>
    <col min="15873" max="15873" width="18.75" style="112" bestFit="1" customWidth="1"/>
    <col min="15874" max="15884" width="11.25" style="112" customWidth="1"/>
    <col min="15885" max="15885" width="9" style="112" bestFit="1" customWidth="1"/>
    <col min="15886" max="15886" width="6.5" style="112" bestFit="1" customWidth="1"/>
    <col min="15887" max="16128" width="15.75" style="112"/>
    <col min="16129" max="16129" width="18.75" style="112" bestFit="1" customWidth="1"/>
    <col min="16130" max="16140" width="11.25" style="112" customWidth="1"/>
    <col min="16141" max="16141" width="9" style="112" bestFit="1" customWidth="1"/>
    <col min="16142" max="16142" width="6.5" style="112" bestFit="1" customWidth="1"/>
    <col min="16143" max="16384" width="15.75" style="112"/>
  </cols>
  <sheetData>
    <row r="1" spans="1:12" s="59" customFormat="1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10月(上中旬)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7"/>
      <c r="B2" s="150" t="s">
        <v>62</v>
      </c>
      <c r="C2" s="151"/>
      <c r="D2" s="151"/>
      <c r="E2" s="152"/>
      <c r="F2" s="150" t="s">
        <v>138</v>
      </c>
      <c r="G2" s="151"/>
      <c r="H2" s="151"/>
      <c r="I2" s="152"/>
      <c r="J2" s="150" t="s">
        <v>137</v>
      </c>
      <c r="K2" s="151"/>
      <c r="L2" s="152"/>
    </row>
    <row r="3" spans="1:12" x14ac:dyDescent="0.4">
      <c r="A3" s="147"/>
      <c r="B3" s="153"/>
      <c r="C3" s="154"/>
      <c r="D3" s="154"/>
      <c r="E3" s="155"/>
      <c r="F3" s="153"/>
      <c r="G3" s="154"/>
      <c r="H3" s="154"/>
      <c r="I3" s="155"/>
      <c r="J3" s="153"/>
      <c r="K3" s="154"/>
      <c r="L3" s="155"/>
    </row>
    <row r="4" spans="1:12" x14ac:dyDescent="0.4">
      <c r="A4" s="147"/>
      <c r="B4" s="144" t="s">
        <v>122</v>
      </c>
      <c r="C4" s="144" t="s">
        <v>194</v>
      </c>
      <c r="D4" s="147" t="s">
        <v>61</v>
      </c>
      <c r="E4" s="147"/>
      <c r="F4" s="140" t="s">
        <v>122</v>
      </c>
      <c r="G4" s="140" t="s">
        <v>194</v>
      </c>
      <c r="H4" s="147" t="s">
        <v>61</v>
      </c>
      <c r="I4" s="147"/>
      <c r="J4" s="140" t="s">
        <v>122</v>
      </c>
      <c r="K4" s="140" t="s">
        <v>194</v>
      </c>
      <c r="L4" s="148" t="s">
        <v>59</v>
      </c>
    </row>
    <row r="5" spans="1:12" s="114" customFormat="1" x14ac:dyDescent="0.4">
      <c r="A5" s="147"/>
      <c r="B5" s="144"/>
      <c r="C5" s="144"/>
      <c r="D5" s="113" t="s">
        <v>60</v>
      </c>
      <c r="E5" s="113" t="s">
        <v>59</v>
      </c>
      <c r="F5" s="140"/>
      <c r="G5" s="140"/>
      <c r="H5" s="113" t="s">
        <v>60</v>
      </c>
      <c r="I5" s="113" t="s">
        <v>59</v>
      </c>
      <c r="J5" s="140"/>
      <c r="K5" s="140"/>
      <c r="L5" s="149"/>
    </row>
    <row r="6" spans="1:12" s="117" customFormat="1" x14ac:dyDescent="0.4">
      <c r="A6" s="115" t="s">
        <v>66</v>
      </c>
      <c r="B6" s="27">
        <v>205269</v>
      </c>
      <c r="C6" s="27">
        <v>251736</v>
      </c>
      <c r="D6" s="14">
        <v>0.81541376680331779</v>
      </c>
      <c r="E6" s="116">
        <v>-46467</v>
      </c>
      <c r="F6" s="27">
        <v>367951</v>
      </c>
      <c r="G6" s="27">
        <v>368251</v>
      </c>
      <c r="H6" s="14">
        <v>0.99918533826113165</v>
      </c>
      <c r="I6" s="116">
        <v>-300</v>
      </c>
      <c r="J6" s="14">
        <v>0.55787047731899087</v>
      </c>
      <c r="K6" s="14">
        <v>0.68359895831918993</v>
      </c>
      <c r="L6" s="23">
        <v>-0.12572848100019907</v>
      </c>
    </row>
    <row r="7" spans="1:12" s="117" customFormat="1" x14ac:dyDescent="0.4">
      <c r="A7" s="115" t="s">
        <v>178</v>
      </c>
      <c r="B7" s="27">
        <v>89551</v>
      </c>
      <c r="C7" s="27">
        <v>107022</v>
      </c>
      <c r="D7" s="14">
        <v>0.83675319093270539</v>
      </c>
      <c r="E7" s="116">
        <v>-17471</v>
      </c>
      <c r="F7" s="27">
        <v>154379</v>
      </c>
      <c r="G7" s="27">
        <v>147723</v>
      </c>
      <c r="H7" s="14">
        <v>1.0450573031958463</v>
      </c>
      <c r="I7" s="116">
        <v>6656</v>
      </c>
      <c r="J7" s="14">
        <v>0.58007241917618324</v>
      </c>
      <c r="K7" s="14">
        <v>0.72447756950508724</v>
      </c>
      <c r="L7" s="23">
        <v>-0.144405150328904</v>
      </c>
    </row>
    <row r="8" spans="1:12" x14ac:dyDescent="0.4">
      <c r="A8" s="118" t="s">
        <v>64</v>
      </c>
      <c r="B8" s="28">
        <v>69642</v>
      </c>
      <c r="C8" s="28">
        <v>85621</v>
      </c>
      <c r="D8" s="26">
        <v>0.81337522336809898</v>
      </c>
      <c r="E8" s="119">
        <v>-15979</v>
      </c>
      <c r="F8" s="28">
        <v>121249</v>
      </c>
      <c r="G8" s="28">
        <v>117079</v>
      </c>
      <c r="H8" s="26">
        <v>1.035616976571375</v>
      </c>
      <c r="I8" s="119">
        <v>4170</v>
      </c>
      <c r="J8" s="26">
        <v>0.57437174739585484</v>
      </c>
      <c r="K8" s="26">
        <v>0.73130962854141224</v>
      </c>
      <c r="L8" s="52">
        <v>-0.1569378811455574</v>
      </c>
    </row>
    <row r="9" spans="1:12" x14ac:dyDescent="0.4">
      <c r="A9" s="120" t="s">
        <v>57</v>
      </c>
      <c r="B9" s="34">
        <v>40855</v>
      </c>
      <c r="C9" s="34">
        <v>44187</v>
      </c>
      <c r="D9" s="18">
        <v>0.92459320614660423</v>
      </c>
      <c r="E9" s="121">
        <v>-3332</v>
      </c>
      <c r="F9" s="34">
        <v>66147</v>
      </c>
      <c r="G9" s="34">
        <v>55079</v>
      </c>
      <c r="H9" s="18">
        <v>1.2009477296247208</v>
      </c>
      <c r="I9" s="121">
        <v>11068</v>
      </c>
      <c r="J9" s="18">
        <v>0.61763949990173406</v>
      </c>
      <c r="K9" s="18">
        <v>0.80224768060422302</v>
      </c>
      <c r="L9" s="17">
        <v>-0.18460818070248897</v>
      </c>
    </row>
    <row r="10" spans="1:12" x14ac:dyDescent="0.4">
      <c r="A10" s="122" t="s">
        <v>58</v>
      </c>
      <c r="B10" s="32">
        <v>5263</v>
      </c>
      <c r="C10" s="32">
        <v>6930</v>
      </c>
      <c r="D10" s="19">
        <v>0.75945165945165949</v>
      </c>
      <c r="E10" s="123">
        <v>-1667</v>
      </c>
      <c r="F10" s="34">
        <v>10792</v>
      </c>
      <c r="G10" s="32">
        <v>9400</v>
      </c>
      <c r="H10" s="19">
        <v>1.1480851063829787</v>
      </c>
      <c r="I10" s="123">
        <v>1392</v>
      </c>
      <c r="J10" s="19">
        <v>0.48767605633802819</v>
      </c>
      <c r="K10" s="19">
        <v>0.73723404255319147</v>
      </c>
      <c r="L10" s="22">
        <v>-0.24955798621516329</v>
      </c>
    </row>
    <row r="11" spans="1:12" x14ac:dyDescent="0.4">
      <c r="A11" s="122" t="s">
        <v>68</v>
      </c>
      <c r="B11" s="32">
        <v>5173</v>
      </c>
      <c r="C11" s="32">
        <v>7920</v>
      </c>
      <c r="D11" s="19">
        <v>0.65315656565656566</v>
      </c>
      <c r="E11" s="123">
        <v>-2747</v>
      </c>
      <c r="F11" s="32">
        <v>10530</v>
      </c>
      <c r="G11" s="32">
        <v>11200</v>
      </c>
      <c r="H11" s="19">
        <v>0.94017857142857142</v>
      </c>
      <c r="I11" s="123">
        <v>-670</v>
      </c>
      <c r="J11" s="19">
        <v>0.49126305792972458</v>
      </c>
      <c r="K11" s="19">
        <v>0.70714285714285718</v>
      </c>
      <c r="L11" s="22">
        <v>-0.21587979921313261</v>
      </c>
    </row>
    <row r="12" spans="1:12" x14ac:dyDescent="0.4">
      <c r="A12" s="122" t="s">
        <v>55</v>
      </c>
      <c r="B12" s="32">
        <v>8161</v>
      </c>
      <c r="C12" s="32">
        <v>12357</v>
      </c>
      <c r="D12" s="19">
        <v>0.66043538075584685</v>
      </c>
      <c r="E12" s="123">
        <v>-4196</v>
      </c>
      <c r="F12" s="32">
        <v>15390</v>
      </c>
      <c r="G12" s="32">
        <v>19200</v>
      </c>
      <c r="H12" s="19">
        <v>0.80156249999999996</v>
      </c>
      <c r="I12" s="123">
        <v>-3810</v>
      </c>
      <c r="J12" s="19">
        <v>0.53027940220922676</v>
      </c>
      <c r="K12" s="19">
        <v>0.64359374999999996</v>
      </c>
      <c r="L12" s="22">
        <v>-0.11331434779077321</v>
      </c>
    </row>
    <row r="13" spans="1:12" x14ac:dyDescent="0.4">
      <c r="A13" s="122" t="s">
        <v>56</v>
      </c>
      <c r="B13" s="32">
        <v>7051</v>
      </c>
      <c r="C13" s="32">
        <v>8708</v>
      </c>
      <c r="D13" s="19">
        <v>0.80971520440973821</v>
      </c>
      <c r="E13" s="123">
        <v>-1657</v>
      </c>
      <c r="F13" s="32">
        <v>13260</v>
      </c>
      <c r="G13" s="32">
        <v>13800</v>
      </c>
      <c r="H13" s="19">
        <v>0.96086956521739131</v>
      </c>
      <c r="I13" s="123">
        <v>-540</v>
      </c>
      <c r="J13" s="19">
        <v>0.53174962292609351</v>
      </c>
      <c r="K13" s="19">
        <v>0.6310144927536232</v>
      </c>
      <c r="L13" s="22">
        <v>-9.9264869827529689E-2</v>
      </c>
    </row>
    <row r="14" spans="1:12" x14ac:dyDescent="0.4">
      <c r="A14" s="122" t="s">
        <v>92</v>
      </c>
      <c r="B14" s="32">
        <v>3139</v>
      </c>
      <c r="C14" s="32">
        <v>3957</v>
      </c>
      <c r="D14" s="19">
        <v>0.79327773565832704</v>
      </c>
      <c r="E14" s="123">
        <v>-818</v>
      </c>
      <c r="F14" s="32">
        <v>5130</v>
      </c>
      <c r="G14" s="32">
        <v>5400</v>
      </c>
      <c r="H14" s="19">
        <v>0.95</v>
      </c>
      <c r="I14" s="123">
        <v>-270</v>
      </c>
      <c r="J14" s="19">
        <v>0.61189083820662771</v>
      </c>
      <c r="K14" s="19">
        <v>0.73277777777777775</v>
      </c>
      <c r="L14" s="22">
        <v>-0.12088693957115004</v>
      </c>
    </row>
    <row r="15" spans="1:12" x14ac:dyDescent="0.4">
      <c r="A15" s="122" t="s">
        <v>93</v>
      </c>
      <c r="B15" s="32">
        <v>0</v>
      </c>
      <c r="C15" s="32">
        <v>1562</v>
      </c>
      <c r="D15" s="19">
        <v>0</v>
      </c>
      <c r="E15" s="123">
        <v>-1562</v>
      </c>
      <c r="F15" s="32">
        <v>0</v>
      </c>
      <c r="G15" s="32">
        <v>3000</v>
      </c>
      <c r="H15" s="19">
        <v>0</v>
      </c>
      <c r="I15" s="123">
        <v>-3000</v>
      </c>
      <c r="J15" s="19" t="e">
        <v>#DIV/0!</v>
      </c>
      <c r="K15" s="19">
        <v>0.52066666666666672</v>
      </c>
      <c r="L15" s="22" t="e">
        <v>#DIV/0!</v>
      </c>
    </row>
    <row r="16" spans="1:12" x14ac:dyDescent="0.4">
      <c r="A16" s="122" t="s">
        <v>150</v>
      </c>
      <c r="B16" s="32">
        <v>0</v>
      </c>
      <c r="C16" s="32">
        <v>0</v>
      </c>
      <c r="D16" s="19" t="e">
        <v>#DIV/0!</v>
      </c>
      <c r="E16" s="123">
        <v>0</v>
      </c>
      <c r="F16" s="32">
        <v>0</v>
      </c>
      <c r="G16" s="32">
        <v>0</v>
      </c>
      <c r="H16" s="19" t="e">
        <v>#DIV/0!</v>
      </c>
      <c r="I16" s="123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122" t="s">
        <v>182</v>
      </c>
      <c r="B17" s="32">
        <v>0</v>
      </c>
      <c r="C17" s="32">
        <v>0</v>
      </c>
      <c r="D17" s="19" t="e">
        <v>#DIV/0!</v>
      </c>
      <c r="E17" s="123">
        <v>0</v>
      </c>
      <c r="F17" s="32">
        <v>0</v>
      </c>
      <c r="G17" s="32">
        <v>0</v>
      </c>
      <c r="H17" s="19" t="e">
        <v>#DIV/0!</v>
      </c>
      <c r="I17" s="123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113" t="s">
        <v>63</v>
      </c>
      <c r="B18" s="30">
        <v>19909</v>
      </c>
      <c r="C18" s="30">
        <v>21401</v>
      </c>
      <c r="D18" s="21">
        <v>0.93028363160599969</v>
      </c>
      <c r="E18" s="124">
        <v>-1492</v>
      </c>
      <c r="F18" s="30">
        <v>33130</v>
      </c>
      <c r="G18" s="30">
        <v>30644</v>
      </c>
      <c r="H18" s="21">
        <v>1.0811251794804855</v>
      </c>
      <c r="I18" s="124">
        <v>2486</v>
      </c>
      <c r="J18" s="21">
        <v>0.6009357078176879</v>
      </c>
      <c r="K18" s="21">
        <v>0.6983748857851455</v>
      </c>
      <c r="L18" s="20">
        <v>-9.7439177967457602E-2</v>
      </c>
    </row>
    <row r="19" spans="1:12" x14ac:dyDescent="0.4">
      <c r="A19" s="120" t="s">
        <v>169</v>
      </c>
      <c r="B19" s="34">
        <v>1327</v>
      </c>
      <c r="C19" s="34">
        <v>1265</v>
      </c>
      <c r="D19" s="18">
        <v>1.0490118577075098</v>
      </c>
      <c r="E19" s="121">
        <v>62</v>
      </c>
      <c r="F19" s="34">
        <v>1780</v>
      </c>
      <c r="G19" s="34">
        <v>2040</v>
      </c>
      <c r="H19" s="18">
        <v>0.87254901960784315</v>
      </c>
      <c r="I19" s="121">
        <v>-260</v>
      </c>
      <c r="J19" s="18">
        <v>0.74550561797752812</v>
      </c>
      <c r="K19" s="18">
        <v>0.62009803921568629</v>
      </c>
      <c r="L19" s="17">
        <v>0.12540757876184183</v>
      </c>
    </row>
    <row r="20" spans="1:12" x14ac:dyDescent="0.4">
      <c r="A20" s="122" t="s">
        <v>168</v>
      </c>
      <c r="B20" s="32">
        <v>1623</v>
      </c>
      <c r="C20" s="32">
        <v>2217</v>
      </c>
      <c r="D20" s="19">
        <v>0.73207036535859271</v>
      </c>
      <c r="E20" s="123">
        <v>-594</v>
      </c>
      <c r="F20" s="32">
        <v>3300</v>
      </c>
      <c r="G20" s="32">
        <v>3134</v>
      </c>
      <c r="H20" s="19">
        <v>1.0529674537332483</v>
      </c>
      <c r="I20" s="123">
        <v>166</v>
      </c>
      <c r="J20" s="19">
        <v>0.49181818181818182</v>
      </c>
      <c r="K20" s="19">
        <v>0.70740268028079134</v>
      </c>
      <c r="L20" s="22">
        <v>-0.21558449846260952</v>
      </c>
    </row>
    <row r="21" spans="1:12" x14ac:dyDescent="0.4">
      <c r="A21" s="122" t="s">
        <v>167</v>
      </c>
      <c r="B21" s="32">
        <v>2100</v>
      </c>
      <c r="C21" s="32">
        <v>1956</v>
      </c>
      <c r="D21" s="19">
        <v>1.0736196319018405</v>
      </c>
      <c r="E21" s="123">
        <v>144</v>
      </c>
      <c r="F21" s="32">
        <v>2850</v>
      </c>
      <c r="G21" s="32">
        <v>3000</v>
      </c>
      <c r="H21" s="19">
        <v>0.95</v>
      </c>
      <c r="I21" s="123">
        <v>-150</v>
      </c>
      <c r="J21" s="19">
        <v>0.73684210526315785</v>
      </c>
      <c r="K21" s="19">
        <v>0.65200000000000002</v>
      </c>
      <c r="L21" s="22">
        <v>8.484210526315783E-2</v>
      </c>
    </row>
    <row r="22" spans="1:12" x14ac:dyDescent="0.4">
      <c r="A22" s="122" t="s">
        <v>166</v>
      </c>
      <c r="B22" s="32">
        <v>1433</v>
      </c>
      <c r="C22" s="32">
        <v>2742</v>
      </c>
      <c r="D22" s="19">
        <v>0.52261123267687815</v>
      </c>
      <c r="E22" s="123">
        <v>-1309</v>
      </c>
      <c r="F22" s="32">
        <v>3300</v>
      </c>
      <c r="G22" s="32">
        <v>3900</v>
      </c>
      <c r="H22" s="19">
        <v>0.84615384615384615</v>
      </c>
      <c r="I22" s="123">
        <v>-600</v>
      </c>
      <c r="J22" s="19">
        <v>0.43424242424242426</v>
      </c>
      <c r="K22" s="19">
        <v>0.70307692307692304</v>
      </c>
      <c r="L22" s="22">
        <v>-0.26883449883449878</v>
      </c>
    </row>
    <row r="23" spans="1:12" x14ac:dyDescent="0.4">
      <c r="A23" s="122" t="s">
        <v>165</v>
      </c>
      <c r="B23" s="32">
        <v>0</v>
      </c>
      <c r="C23" s="32">
        <v>1203</v>
      </c>
      <c r="D23" s="19">
        <v>0</v>
      </c>
      <c r="E23" s="123">
        <v>-1203</v>
      </c>
      <c r="F23" s="32">
        <v>0</v>
      </c>
      <c r="G23" s="32">
        <v>2560</v>
      </c>
      <c r="H23" s="19">
        <v>0</v>
      </c>
      <c r="I23" s="123">
        <v>-2560</v>
      </c>
      <c r="J23" s="19" t="e">
        <v>#DIV/0!</v>
      </c>
      <c r="K23" s="19">
        <v>0.46992187499999999</v>
      </c>
      <c r="L23" s="22" t="e">
        <v>#DIV/0!</v>
      </c>
    </row>
    <row r="24" spans="1:12" x14ac:dyDescent="0.4">
      <c r="A24" s="122" t="s">
        <v>164</v>
      </c>
      <c r="B24" s="33">
        <v>4214</v>
      </c>
      <c r="C24" s="33">
        <v>4645</v>
      </c>
      <c r="D24" s="16">
        <v>0.90721205597416577</v>
      </c>
      <c r="E24" s="125">
        <v>-431</v>
      </c>
      <c r="F24" s="33">
        <v>5550</v>
      </c>
      <c r="G24" s="33">
        <v>6000</v>
      </c>
      <c r="H24" s="16">
        <v>0.92500000000000004</v>
      </c>
      <c r="I24" s="125">
        <v>-450</v>
      </c>
      <c r="J24" s="16">
        <v>0.7592792792792793</v>
      </c>
      <c r="K24" s="16">
        <v>0.77416666666666667</v>
      </c>
      <c r="L24" s="15">
        <v>-1.4887387387387374E-2</v>
      </c>
    </row>
    <row r="25" spans="1:12" x14ac:dyDescent="0.4">
      <c r="A25" s="126" t="s">
        <v>163</v>
      </c>
      <c r="B25" s="32">
        <v>1957</v>
      </c>
      <c r="C25" s="32">
        <v>2223</v>
      </c>
      <c r="D25" s="19">
        <v>0.88034188034188032</v>
      </c>
      <c r="E25" s="123">
        <v>-266</v>
      </c>
      <c r="F25" s="32">
        <v>2850</v>
      </c>
      <c r="G25" s="32">
        <v>3000</v>
      </c>
      <c r="H25" s="19">
        <v>0.95</v>
      </c>
      <c r="I25" s="123">
        <v>-150</v>
      </c>
      <c r="J25" s="19">
        <v>0.68666666666666665</v>
      </c>
      <c r="K25" s="19">
        <v>0.74099999999999999</v>
      </c>
      <c r="L25" s="22">
        <v>-5.4333333333333345E-2</v>
      </c>
    </row>
    <row r="26" spans="1:12" x14ac:dyDescent="0.4">
      <c r="A26" s="122" t="s">
        <v>162</v>
      </c>
      <c r="B26" s="32">
        <v>0</v>
      </c>
      <c r="C26" s="32">
        <v>0</v>
      </c>
      <c r="D26" s="19" t="e">
        <v>#DIV/0!</v>
      </c>
      <c r="E26" s="123">
        <v>0</v>
      </c>
      <c r="F26" s="32">
        <v>0</v>
      </c>
      <c r="G26" s="32">
        <v>0</v>
      </c>
      <c r="H26" s="19" t="e">
        <v>#DIV/0!</v>
      </c>
      <c r="I26" s="123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122" t="s">
        <v>161</v>
      </c>
      <c r="B27" s="32">
        <v>2018</v>
      </c>
      <c r="C27" s="32">
        <v>2827</v>
      </c>
      <c r="D27" s="19">
        <v>0.7138309161655465</v>
      </c>
      <c r="E27" s="123">
        <v>-809</v>
      </c>
      <c r="F27" s="32">
        <v>3000</v>
      </c>
      <c r="G27" s="32">
        <v>3000</v>
      </c>
      <c r="H27" s="19">
        <v>1</v>
      </c>
      <c r="I27" s="123">
        <v>0</v>
      </c>
      <c r="J27" s="19">
        <v>0.67266666666666663</v>
      </c>
      <c r="K27" s="19">
        <v>0.94233333333333336</v>
      </c>
      <c r="L27" s="22">
        <v>-0.26966666666666672</v>
      </c>
    </row>
    <row r="28" spans="1:12" x14ac:dyDescent="0.4">
      <c r="A28" s="122" t="s">
        <v>160</v>
      </c>
      <c r="B28" s="33">
        <v>345</v>
      </c>
      <c r="C28" s="33">
        <v>649</v>
      </c>
      <c r="D28" s="16">
        <v>0.53158705701078579</v>
      </c>
      <c r="E28" s="125">
        <v>-304</v>
      </c>
      <c r="F28" s="33">
        <v>1350</v>
      </c>
      <c r="G28" s="33">
        <v>1160</v>
      </c>
      <c r="H28" s="16">
        <v>1.1637931034482758</v>
      </c>
      <c r="I28" s="125">
        <v>190</v>
      </c>
      <c r="J28" s="16">
        <v>0.25555555555555554</v>
      </c>
      <c r="K28" s="16">
        <v>0.55948275862068964</v>
      </c>
      <c r="L28" s="15">
        <v>-0.3039272030651341</v>
      </c>
    </row>
    <row r="29" spans="1:12" x14ac:dyDescent="0.4">
      <c r="A29" s="126" t="s">
        <v>159</v>
      </c>
      <c r="B29" s="32">
        <v>1600</v>
      </c>
      <c r="C29" s="32">
        <v>1674</v>
      </c>
      <c r="D29" s="19">
        <v>0.95579450418160095</v>
      </c>
      <c r="E29" s="123">
        <v>-74</v>
      </c>
      <c r="F29" s="32">
        <v>3000</v>
      </c>
      <c r="G29" s="32">
        <v>2850</v>
      </c>
      <c r="H29" s="19">
        <v>1.0526315789473684</v>
      </c>
      <c r="I29" s="123">
        <v>150</v>
      </c>
      <c r="J29" s="19">
        <v>0.53333333333333333</v>
      </c>
      <c r="K29" s="19">
        <v>0.58736842105263154</v>
      </c>
      <c r="L29" s="22">
        <v>-5.4035087719298214E-2</v>
      </c>
    </row>
    <row r="30" spans="1:12" x14ac:dyDescent="0.4">
      <c r="A30" s="122" t="s">
        <v>158</v>
      </c>
      <c r="B30" s="32">
        <v>1309</v>
      </c>
      <c r="C30" s="32">
        <v>0</v>
      </c>
      <c r="D30" s="19" t="e">
        <v>#DIV/0!</v>
      </c>
      <c r="E30" s="123">
        <v>1309</v>
      </c>
      <c r="F30" s="32">
        <v>3000</v>
      </c>
      <c r="G30" s="32">
        <v>0</v>
      </c>
      <c r="H30" s="19" t="e">
        <v>#DIV/0!</v>
      </c>
      <c r="I30" s="123">
        <v>3000</v>
      </c>
      <c r="J30" s="19">
        <v>0.43633333333333335</v>
      </c>
      <c r="K30" s="19" t="e">
        <v>#DIV/0!</v>
      </c>
      <c r="L30" s="22" t="e">
        <v>#DIV/0!</v>
      </c>
    </row>
    <row r="31" spans="1:12" x14ac:dyDescent="0.4">
      <c r="A31" s="127" t="s">
        <v>157</v>
      </c>
      <c r="B31" s="31">
        <v>1983</v>
      </c>
      <c r="C31" s="31">
        <v>0</v>
      </c>
      <c r="D31" s="25" t="e">
        <v>#DIV/0!</v>
      </c>
      <c r="E31" s="128">
        <v>1983</v>
      </c>
      <c r="F31" s="31">
        <v>3150</v>
      </c>
      <c r="G31" s="31">
        <v>0</v>
      </c>
      <c r="H31" s="25" t="e">
        <v>#DIV/0!</v>
      </c>
      <c r="I31" s="128">
        <v>3150</v>
      </c>
      <c r="J31" s="25">
        <v>0.62952380952380949</v>
      </c>
      <c r="K31" s="25" t="e">
        <v>#DIV/0!</v>
      </c>
      <c r="L31" s="24" t="e">
        <v>#DIV/0!</v>
      </c>
    </row>
    <row r="32" spans="1:12" s="117" customFormat="1" x14ac:dyDescent="0.4">
      <c r="A32" s="115" t="s">
        <v>73</v>
      </c>
      <c r="B32" s="27">
        <v>98307</v>
      </c>
      <c r="C32" s="27">
        <v>125067</v>
      </c>
      <c r="D32" s="14">
        <v>0.78603468540862098</v>
      </c>
      <c r="E32" s="116">
        <v>-26760</v>
      </c>
      <c r="F32" s="27">
        <v>184094</v>
      </c>
      <c r="G32" s="27">
        <v>189647</v>
      </c>
      <c r="H32" s="14">
        <v>0.97071928372186223</v>
      </c>
      <c r="I32" s="116">
        <v>-5553</v>
      </c>
      <c r="J32" s="14">
        <v>0.5340043673340793</v>
      </c>
      <c r="K32" s="14">
        <v>0.65947259909199729</v>
      </c>
      <c r="L32" s="23">
        <v>-0.12546823175791799</v>
      </c>
    </row>
    <row r="33" spans="1:12" x14ac:dyDescent="0.4">
      <c r="A33" s="129" t="s">
        <v>72</v>
      </c>
      <c r="B33" s="29">
        <v>83009</v>
      </c>
      <c r="C33" s="29">
        <v>107758</v>
      </c>
      <c r="D33" s="18">
        <v>0.77032795708903279</v>
      </c>
      <c r="E33" s="121">
        <v>-24749</v>
      </c>
      <c r="F33" s="29">
        <v>156400</v>
      </c>
      <c r="G33" s="29">
        <v>160588</v>
      </c>
      <c r="H33" s="18">
        <v>0.97392084090965703</v>
      </c>
      <c r="I33" s="121">
        <v>-4188</v>
      </c>
      <c r="J33" s="18">
        <v>0.53074808184143218</v>
      </c>
      <c r="K33" s="18">
        <v>0.67102149600219196</v>
      </c>
      <c r="L33" s="17">
        <v>-0.14027341416075978</v>
      </c>
    </row>
    <row r="34" spans="1:12" x14ac:dyDescent="0.4">
      <c r="A34" s="122" t="s">
        <v>57</v>
      </c>
      <c r="B34" s="32">
        <v>36788</v>
      </c>
      <c r="C34" s="32">
        <v>48262</v>
      </c>
      <c r="D34" s="19">
        <v>0.76225601922837849</v>
      </c>
      <c r="E34" s="123">
        <v>-11474</v>
      </c>
      <c r="F34" s="32">
        <v>65945</v>
      </c>
      <c r="G34" s="32">
        <v>66859</v>
      </c>
      <c r="H34" s="19">
        <v>0.9863294395668496</v>
      </c>
      <c r="I34" s="123">
        <v>-914</v>
      </c>
      <c r="J34" s="19">
        <v>0.55785882174539392</v>
      </c>
      <c r="K34" s="19">
        <v>0.72184747004890892</v>
      </c>
      <c r="L34" s="22">
        <v>-0.16398864830351501</v>
      </c>
    </row>
    <row r="35" spans="1:12" x14ac:dyDescent="0.4">
      <c r="A35" s="122" t="s">
        <v>133</v>
      </c>
      <c r="B35" s="32">
        <v>5121</v>
      </c>
      <c r="C35" s="32">
        <v>6957</v>
      </c>
      <c r="D35" s="19">
        <v>0.73609314359637779</v>
      </c>
      <c r="E35" s="123">
        <v>-1836</v>
      </c>
      <c r="F35" s="32">
        <v>10184</v>
      </c>
      <c r="G35" s="32">
        <v>10720</v>
      </c>
      <c r="H35" s="19">
        <v>0.95</v>
      </c>
      <c r="I35" s="123">
        <v>-536</v>
      </c>
      <c r="J35" s="19">
        <v>0.50284760408483897</v>
      </c>
      <c r="K35" s="19">
        <v>0.64897388059701488</v>
      </c>
      <c r="L35" s="22">
        <v>-0.14612627651217591</v>
      </c>
    </row>
    <row r="36" spans="1:12" x14ac:dyDescent="0.4">
      <c r="A36" s="122" t="s">
        <v>132</v>
      </c>
      <c r="B36" s="32">
        <v>8689</v>
      </c>
      <c r="C36" s="32">
        <v>12291</v>
      </c>
      <c r="D36" s="19">
        <v>0.70694003742575873</v>
      </c>
      <c r="E36" s="123">
        <v>-3602</v>
      </c>
      <c r="F36" s="32">
        <v>16992</v>
      </c>
      <c r="G36" s="32">
        <v>17121</v>
      </c>
      <c r="H36" s="19">
        <v>0.99246539337655515</v>
      </c>
      <c r="I36" s="123">
        <v>-129</v>
      </c>
      <c r="J36" s="19">
        <v>0.51135828625235402</v>
      </c>
      <c r="K36" s="19">
        <v>0.71789031014543547</v>
      </c>
      <c r="L36" s="22">
        <v>-0.20653202389308145</v>
      </c>
    </row>
    <row r="37" spans="1:12" x14ac:dyDescent="0.4">
      <c r="A37" s="122" t="s">
        <v>55</v>
      </c>
      <c r="B37" s="32">
        <v>15237</v>
      </c>
      <c r="C37" s="32">
        <v>16750</v>
      </c>
      <c r="D37" s="19">
        <v>0.90967164179104476</v>
      </c>
      <c r="E37" s="123">
        <v>-1513</v>
      </c>
      <c r="F37" s="32">
        <v>28043</v>
      </c>
      <c r="G37" s="32">
        <v>28800</v>
      </c>
      <c r="H37" s="19">
        <v>0.97371527777777778</v>
      </c>
      <c r="I37" s="123">
        <v>-757</v>
      </c>
      <c r="J37" s="19">
        <v>0.54334415005527226</v>
      </c>
      <c r="K37" s="19">
        <v>0.58159722222222221</v>
      </c>
      <c r="L37" s="22">
        <v>-3.8253072166949953E-2</v>
      </c>
    </row>
    <row r="38" spans="1:12" x14ac:dyDescent="0.4">
      <c r="A38" s="122" t="s">
        <v>92</v>
      </c>
      <c r="B38" s="32">
        <v>0</v>
      </c>
      <c r="C38" s="32">
        <v>275</v>
      </c>
      <c r="D38" s="19">
        <v>0</v>
      </c>
      <c r="E38" s="123">
        <v>-275</v>
      </c>
      <c r="F38" s="32">
        <v>0</v>
      </c>
      <c r="G38" s="32">
        <v>288</v>
      </c>
      <c r="H38" s="19">
        <v>0</v>
      </c>
      <c r="I38" s="123">
        <v>-288</v>
      </c>
      <c r="J38" s="19" t="e">
        <v>#DIV/0!</v>
      </c>
      <c r="K38" s="19">
        <v>0.95486111111111116</v>
      </c>
      <c r="L38" s="22" t="e">
        <v>#DIV/0!</v>
      </c>
    </row>
    <row r="39" spans="1:12" x14ac:dyDescent="0.4">
      <c r="A39" s="122" t="s">
        <v>56</v>
      </c>
      <c r="B39" s="32">
        <v>6918</v>
      </c>
      <c r="C39" s="32">
        <v>9164</v>
      </c>
      <c r="D39" s="19">
        <v>0.75491051942383236</v>
      </c>
      <c r="E39" s="123">
        <v>-2246</v>
      </c>
      <c r="F39" s="32">
        <v>12997</v>
      </c>
      <c r="G39" s="32">
        <v>14040</v>
      </c>
      <c r="H39" s="19">
        <v>0.92571225071225072</v>
      </c>
      <c r="I39" s="123">
        <v>-1043</v>
      </c>
      <c r="J39" s="19">
        <v>0.53227667923366928</v>
      </c>
      <c r="K39" s="19">
        <v>0.65270655270655276</v>
      </c>
      <c r="L39" s="22">
        <v>-0.12042987347288348</v>
      </c>
    </row>
    <row r="40" spans="1:12" x14ac:dyDescent="0.4">
      <c r="A40" s="122" t="s">
        <v>54</v>
      </c>
      <c r="B40" s="32">
        <v>3320</v>
      </c>
      <c r="C40" s="32">
        <v>3184</v>
      </c>
      <c r="D40" s="19">
        <v>1.0427135678391959</v>
      </c>
      <c r="E40" s="123">
        <v>136</v>
      </c>
      <c r="F40" s="32">
        <v>5472</v>
      </c>
      <c r="G40" s="32">
        <v>4680</v>
      </c>
      <c r="H40" s="19">
        <v>1.1692307692307693</v>
      </c>
      <c r="I40" s="123">
        <v>792</v>
      </c>
      <c r="J40" s="19">
        <v>0.60672514619883045</v>
      </c>
      <c r="K40" s="19">
        <v>0.68034188034188037</v>
      </c>
      <c r="L40" s="22">
        <v>-7.3616734143049922E-2</v>
      </c>
    </row>
    <row r="41" spans="1:12" x14ac:dyDescent="0.4">
      <c r="A41" s="122" t="s">
        <v>91</v>
      </c>
      <c r="B41" s="32">
        <v>2101</v>
      </c>
      <c r="C41" s="32">
        <v>3029</v>
      </c>
      <c r="D41" s="19">
        <v>0.69362826015186529</v>
      </c>
      <c r="E41" s="123">
        <v>-928</v>
      </c>
      <c r="F41" s="32">
        <v>4445</v>
      </c>
      <c r="G41" s="32">
        <v>4680</v>
      </c>
      <c r="H41" s="19">
        <v>0.94978632478632474</v>
      </c>
      <c r="I41" s="123">
        <v>-235</v>
      </c>
      <c r="J41" s="19">
        <v>0.47266591676040492</v>
      </c>
      <c r="K41" s="19">
        <v>0.64722222222222225</v>
      </c>
      <c r="L41" s="22">
        <v>-0.17455630546181733</v>
      </c>
    </row>
    <row r="42" spans="1:12" x14ac:dyDescent="0.4">
      <c r="A42" s="122" t="s">
        <v>53</v>
      </c>
      <c r="B42" s="32">
        <v>3033</v>
      </c>
      <c r="C42" s="32">
        <v>4213</v>
      </c>
      <c r="D42" s="19">
        <v>0.71991455020175643</v>
      </c>
      <c r="E42" s="123">
        <v>-1180</v>
      </c>
      <c r="F42" s="32">
        <v>6850</v>
      </c>
      <c r="G42" s="32">
        <v>7640</v>
      </c>
      <c r="H42" s="19">
        <v>0.8965968586387435</v>
      </c>
      <c r="I42" s="123">
        <v>-790</v>
      </c>
      <c r="J42" s="19">
        <v>0.44277372262773723</v>
      </c>
      <c r="K42" s="19">
        <v>0.55143979057591619</v>
      </c>
      <c r="L42" s="22">
        <v>-0.10866606794817896</v>
      </c>
    </row>
    <row r="43" spans="1:12" x14ac:dyDescent="0.4">
      <c r="A43" s="126" t="s">
        <v>52</v>
      </c>
      <c r="B43" s="33">
        <v>1802</v>
      </c>
      <c r="C43" s="33">
        <v>3633</v>
      </c>
      <c r="D43" s="16">
        <v>0.49600880814753645</v>
      </c>
      <c r="E43" s="125">
        <v>-1831</v>
      </c>
      <c r="F43" s="33">
        <v>5472</v>
      </c>
      <c r="G43" s="33">
        <v>5760</v>
      </c>
      <c r="H43" s="16">
        <v>0.95</v>
      </c>
      <c r="I43" s="125">
        <v>-288</v>
      </c>
      <c r="J43" s="16">
        <v>0.329312865497076</v>
      </c>
      <c r="K43" s="16">
        <v>0.63072916666666667</v>
      </c>
      <c r="L43" s="15">
        <v>-0.30141630116959067</v>
      </c>
    </row>
    <row r="44" spans="1:12" x14ac:dyDescent="0.4">
      <c r="A44" s="113" t="s">
        <v>71</v>
      </c>
      <c r="B44" s="30">
        <v>15298</v>
      </c>
      <c r="C44" s="30">
        <v>17309</v>
      </c>
      <c r="D44" s="21">
        <v>0.88381766710959619</v>
      </c>
      <c r="E44" s="124">
        <v>-2011</v>
      </c>
      <c r="F44" s="30">
        <v>27694</v>
      </c>
      <c r="G44" s="30">
        <v>29059</v>
      </c>
      <c r="H44" s="21">
        <v>0.95302660105303005</v>
      </c>
      <c r="I44" s="124">
        <v>-1365</v>
      </c>
      <c r="J44" s="21">
        <v>0.55239402036542207</v>
      </c>
      <c r="K44" s="21">
        <v>0.59565022884476415</v>
      </c>
      <c r="L44" s="20">
        <v>-4.3256208479342084E-2</v>
      </c>
    </row>
    <row r="45" spans="1:12" x14ac:dyDescent="0.4">
      <c r="A45" s="120" t="s">
        <v>55</v>
      </c>
      <c r="B45" s="34">
        <v>2137</v>
      </c>
      <c r="C45" s="34">
        <v>2037</v>
      </c>
      <c r="D45" s="18">
        <v>1.0490918016691213</v>
      </c>
      <c r="E45" s="121">
        <v>100</v>
      </c>
      <c r="F45" s="34">
        <v>2646</v>
      </c>
      <c r="G45" s="34">
        <v>2520</v>
      </c>
      <c r="H45" s="18">
        <v>1.05</v>
      </c>
      <c r="I45" s="121">
        <v>126</v>
      </c>
      <c r="J45" s="18">
        <v>0.80763416477702188</v>
      </c>
      <c r="K45" s="18">
        <v>0.80833333333333335</v>
      </c>
      <c r="L45" s="17">
        <v>-6.9916855631146912E-4</v>
      </c>
    </row>
    <row r="46" spans="1:12" x14ac:dyDescent="0.4">
      <c r="A46" s="122" t="s">
        <v>67</v>
      </c>
      <c r="B46" s="32">
        <v>826</v>
      </c>
      <c r="C46" s="32">
        <v>1529</v>
      </c>
      <c r="D46" s="19">
        <v>0.54022236756049702</v>
      </c>
      <c r="E46" s="123">
        <v>-703</v>
      </c>
      <c r="F46" s="32">
        <v>2268</v>
      </c>
      <c r="G46" s="32">
        <v>2520</v>
      </c>
      <c r="H46" s="19">
        <v>0.9</v>
      </c>
      <c r="I46" s="123">
        <v>-252</v>
      </c>
      <c r="J46" s="19">
        <v>0.36419753086419754</v>
      </c>
      <c r="K46" s="19">
        <v>0.6067460317460317</v>
      </c>
      <c r="L46" s="22">
        <v>-0.24254850088183416</v>
      </c>
    </row>
    <row r="47" spans="1:12" x14ac:dyDescent="0.4">
      <c r="A47" s="122" t="s">
        <v>65</v>
      </c>
      <c r="B47" s="32">
        <v>1035</v>
      </c>
      <c r="C47" s="32">
        <v>1445</v>
      </c>
      <c r="D47" s="19">
        <v>0.7162629757785467</v>
      </c>
      <c r="E47" s="123">
        <v>-410</v>
      </c>
      <c r="F47" s="32">
        <v>2394</v>
      </c>
      <c r="G47" s="32">
        <v>2520</v>
      </c>
      <c r="H47" s="19">
        <v>0.95</v>
      </c>
      <c r="I47" s="123">
        <v>-126</v>
      </c>
      <c r="J47" s="19">
        <v>0.43233082706766918</v>
      </c>
      <c r="K47" s="19">
        <v>0.57341269841269837</v>
      </c>
      <c r="L47" s="22">
        <v>-0.1410818713450292</v>
      </c>
    </row>
    <row r="48" spans="1:12" x14ac:dyDescent="0.4">
      <c r="A48" s="122" t="s">
        <v>49</v>
      </c>
      <c r="B48" s="32">
        <v>4140</v>
      </c>
      <c r="C48" s="32">
        <v>4804</v>
      </c>
      <c r="D48" s="19">
        <v>0.86178184845961703</v>
      </c>
      <c r="E48" s="123">
        <v>-664</v>
      </c>
      <c r="F48" s="32">
        <v>7539</v>
      </c>
      <c r="G48" s="32">
        <v>7434</v>
      </c>
      <c r="H48" s="19">
        <v>1.0141242937853108</v>
      </c>
      <c r="I48" s="123">
        <v>105</v>
      </c>
      <c r="J48" s="19">
        <v>0.54914444886589731</v>
      </c>
      <c r="K48" s="19">
        <v>0.64622006994888348</v>
      </c>
      <c r="L48" s="22">
        <v>-9.7075621082986174E-2</v>
      </c>
    </row>
    <row r="49" spans="1:12" x14ac:dyDescent="0.4">
      <c r="A49" s="122" t="s">
        <v>51</v>
      </c>
      <c r="B49" s="32">
        <v>965</v>
      </c>
      <c r="C49" s="32">
        <v>1440</v>
      </c>
      <c r="D49" s="19">
        <v>0.67013888888888884</v>
      </c>
      <c r="E49" s="123">
        <v>-475</v>
      </c>
      <c r="F49" s="32">
        <v>2499</v>
      </c>
      <c r="G49" s="32">
        <v>2520</v>
      </c>
      <c r="H49" s="19">
        <v>0.9916666666666667</v>
      </c>
      <c r="I49" s="123">
        <v>-21</v>
      </c>
      <c r="J49" s="19">
        <v>0.38615446178471391</v>
      </c>
      <c r="K49" s="19">
        <v>0.5714285714285714</v>
      </c>
      <c r="L49" s="22">
        <v>-0.18527410964385749</v>
      </c>
    </row>
    <row r="50" spans="1:12" x14ac:dyDescent="0.4">
      <c r="A50" s="122" t="s">
        <v>50</v>
      </c>
      <c r="B50" s="32">
        <v>1392</v>
      </c>
      <c r="C50" s="32">
        <v>1800</v>
      </c>
      <c r="D50" s="19">
        <v>0.77333333333333332</v>
      </c>
      <c r="E50" s="123">
        <v>-408</v>
      </c>
      <c r="F50" s="32">
        <v>2401</v>
      </c>
      <c r="G50" s="32">
        <v>3311</v>
      </c>
      <c r="H50" s="19">
        <v>0.72515856236786469</v>
      </c>
      <c r="I50" s="123">
        <v>-910</v>
      </c>
      <c r="J50" s="19">
        <v>0.57975843398583926</v>
      </c>
      <c r="K50" s="19">
        <v>0.5436424041075204</v>
      </c>
      <c r="L50" s="22">
        <v>3.6116029878318856E-2</v>
      </c>
    </row>
    <row r="51" spans="1:12" x14ac:dyDescent="0.4">
      <c r="A51" s="122" t="s">
        <v>90</v>
      </c>
      <c r="B51" s="32">
        <v>1687</v>
      </c>
      <c r="C51" s="32">
        <v>1522</v>
      </c>
      <c r="D51" s="19">
        <v>1.1084099868593955</v>
      </c>
      <c r="E51" s="123">
        <v>165</v>
      </c>
      <c r="F51" s="32">
        <v>3145</v>
      </c>
      <c r="G51" s="32">
        <v>3320</v>
      </c>
      <c r="H51" s="19">
        <v>0.94728915662650603</v>
      </c>
      <c r="I51" s="123">
        <v>-175</v>
      </c>
      <c r="J51" s="19">
        <v>0.5364069952305246</v>
      </c>
      <c r="K51" s="19">
        <v>0.45843373493975903</v>
      </c>
      <c r="L51" s="22">
        <v>7.7973260290765567E-2</v>
      </c>
    </row>
    <row r="52" spans="1:12" x14ac:dyDescent="0.4">
      <c r="A52" s="122" t="s">
        <v>69</v>
      </c>
      <c r="B52" s="32">
        <v>1557</v>
      </c>
      <c r="C52" s="32">
        <v>1529</v>
      </c>
      <c r="D52" s="19">
        <v>1.0183126226291694</v>
      </c>
      <c r="E52" s="123">
        <v>28</v>
      </c>
      <c r="F52" s="32">
        <v>2401</v>
      </c>
      <c r="G52" s="32">
        <v>2520</v>
      </c>
      <c r="H52" s="19">
        <v>0.95277777777777772</v>
      </c>
      <c r="I52" s="123">
        <v>-119</v>
      </c>
      <c r="J52" s="19">
        <v>0.64847980008329864</v>
      </c>
      <c r="K52" s="19">
        <v>0.6067460317460317</v>
      </c>
      <c r="L52" s="22">
        <v>4.1733768337266941E-2</v>
      </c>
    </row>
    <row r="53" spans="1:12" x14ac:dyDescent="0.4">
      <c r="A53" s="122" t="s">
        <v>89</v>
      </c>
      <c r="B53" s="32">
        <v>1559</v>
      </c>
      <c r="C53" s="32">
        <v>1203</v>
      </c>
      <c r="D53" s="19">
        <v>1.2959268495428096</v>
      </c>
      <c r="E53" s="123">
        <v>356</v>
      </c>
      <c r="F53" s="32">
        <v>2401</v>
      </c>
      <c r="G53" s="32">
        <v>2394</v>
      </c>
      <c r="H53" s="19">
        <v>1.0029239766081872</v>
      </c>
      <c r="I53" s="123">
        <v>7</v>
      </c>
      <c r="J53" s="19">
        <v>0.64931278633902545</v>
      </c>
      <c r="K53" s="19">
        <v>0.50250626566416046</v>
      </c>
      <c r="L53" s="22">
        <v>0.14680652067486499</v>
      </c>
    </row>
    <row r="54" spans="1:12" x14ac:dyDescent="0.4">
      <c r="A54" s="122" t="s">
        <v>88</v>
      </c>
      <c r="B54" s="32">
        <v>0</v>
      </c>
      <c r="C54" s="32">
        <v>0</v>
      </c>
      <c r="D54" s="19" t="e">
        <v>#DIV/0!</v>
      </c>
      <c r="E54" s="123">
        <v>0</v>
      </c>
      <c r="F54" s="32">
        <v>0</v>
      </c>
      <c r="G54" s="32">
        <v>0</v>
      </c>
      <c r="H54" s="19" t="e">
        <v>#DIV/0!</v>
      </c>
      <c r="I54" s="123">
        <v>0</v>
      </c>
      <c r="J54" s="19" t="e">
        <v>#DIV/0!</v>
      </c>
      <c r="K54" s="19" t="e">
        <v>#DIV/0!</v>
      </c>
      <c r="L54" s="22" t="e">
        <v>#DIV/0!</v>
      </c>
    </row>
    <row r="55" spans="1:12" s="117" customFormat="1" x14ac:dyDescent="0.4">
      <c r="A55" s="115" t="s">
        <v>70</v>
      </c>
      <c r="B55" s="27">
        <v>17411</v>
      </c>
      <c r="C55" s="27">
        <v>19647</v>
      </c>
      <c r="D55" s="14">
        <v>0.88619127602178449</v>
      </c>
      <c r="E55" s="116">
        <v>-2236</v>
      </c>
      <c r="F55" s="27">
        <v>29478</v>
      </c>
      <c r="G55" s="27">
        <v>30881</v>
      </c>
      <c r="H55" s="14">
        <v>0.95456753343479805</v>
      </c>
      <c r="I55" s="116">
        <v>-1403</v>
      </c>
      <c r="J55" s="14">
        <v>0.59064387000474927</v>
      </c>
      <c r="K55" s="14">
        <v>0.63621644376801267</v>
      </c>
      <c r="L55" s="23">
        <v>-4.5572573763263402E-2</v>
      </c>
    </row>
    <row r="56" spans="1:12" x14ac:dyDescent="0.4">
      <c r="A56" s="120" t="s">
        <v>57</v>
      </c>
      <c r="B56" s="34">
        <v>13076</v>
      </c>
      <c r="C56" s="34">
        <v>11111</v>
      </c>
      <c r="D56" s="18">
        <v>1.1768517685176851</v>
      </c>
      <c r="E56" s="121">
        <v>1965</v>
      </c>
      <c r="F56" s="34">
        <v>20496</v>
      </c>
      <c r="G56" s="34">
        <v>15081</v>
      </c>
      <c r="H56" s="18">
        <v>1.3590610702208077</v>
      </c>
      <c r="I56" s="121">
        <v>5415</v>
      </c>
      <c r="J56" s="18">
        <v>0.63797814207650272</v>
      </c>
      <c r="K56" s="18">
        <v>0.73675485710496647</v>
      </c>
      <c r="L56" s="17">
        <v>-9.8776715028463746E-2</v>
      </c>
    </row>
    <row r="57" spans="1:12" x14ac:dyDescent="0.4">
      <c r="A57" s="122" t="s">
        <v>58</v>
      </c>
      <c r="B57" s="32">
        <v>2653</v>
      </c>
      <c r="C57" s="32">
        <v>3388</v>
      </c>
      <c r="D57" s="19">
        <v>0.78305785123966942</v>
      </c>
      <c r="E57" s="123">
        <v>-735</v>
      </c>
      <c r="F57" s="32">
        <v>5662</v>
      </c>
      <c r="G57" s="32">
        <v>5960</v>
      </c>
      <c r="H57" s="19">
        <v>0.95</v>
      </c>
      <c r="I57" s="123">
        <v>-298</v>
      </c>
      <c r="J57" s="19">
        <v>0.46856234546096787</v>
      </c>
      <c r="K57" s="19">
        <v>0.56845637583892616</v>
      </c>
      <c r="L57" s="22">
        <v>-9.9894030377958298E-2</v>
      </c>
    </row>
    <row r="58" spans="1:12" x14ac:dyDescent="0.4">
      <c r="A58" s="122" t="s">
        <v>68</v>
      </c>
      <c r="B58" s="32">
        <v>1682</v>
      </c>
      <c r="C58" s="32">
        <v>1865</v>
      </c>
      <c r="D58" s="19">
        <v>0.90187667560321716</v>
      </c>
      <c r="E58" s="123">
        <v>-183</v>
      </c>
      <c r="F58" s="32">
        <v>3320</v>
      </c>
      <c r="G58" s="32">
        <v>3320</v>
      </c>
      <c r="H58" s="19">
        <v>1</v>
      </c>
      <c r="I58" s="123">
        <v>0</v>
      </c>
      <c r="J58" s="19">
        <v>0.50662650602409642</v>
      </c>
      <c r="K58" s="19">
        <v>0.56174698795180722</v>
      </c>
      <c r="L58" s="22">
        <v>-5.5120481927710796E-2</v>
      </c>
    </row>
    <row r="59" spans="1:12" x14ac:dyDescent="0.4">
      <c r="A59" s="122" t="s">
        <v>55</v>
      </c>
      <c r="B59" s="32" t="s">
        <v>188</v>
      </c>
      <c r="C59" s="32">
        <v>3283</v>
      </c>
      <c r="D59" s="19" t="e">
        <v>#VALUE!</v>
      </c>
      <c r="E59" s="123" t="e">
        <v>#VALUE!</v>
      </c>
      <c r="F59" s="32" t="s">
        <v>187</v>
      </c>
      <c r="G59" s="32">
        <v>6520</v>
      </c>
      <c r="H59" s="19" t="e">
        <v>#VALUE!</v>
      </c>
      <c r="I59" s="123" t="e">
        <v>#VALUE!</v>
      </c>
      <c r="J59" s="19" t="e">
        <v>#VALUE!</v>
      </c>
      <c r="K59" s="19">
        <v>0.50352760736196323</v>
      </c>
      <c r="L59" s="22" t="e">
        <v>#VALUE!</v>
      </c>
    </row>
    <row r="60" spans="1:12" x14ac:dyDescent="0.4">
      <c r="A60" s="122" t="s">
        <v>131</v>
      </c>
      <c r="B60" s="32">
        <v>0</v>
      </c>
      <c r="C60" s="32">
        <v>0</v>
      </c>
      <c r="D60" s="19" t="e">
        <v>#DIV/0!</v>
      </c>
      <c r="E60" s="123">
        <v>0</v>
      </c>
      <c r="F60" s="32">
        <v>0</v>
      </c>
      <c r="G60" s="32">
        <v>0</v>
      </c>
      <c r="H60" s="19" t="e">
        <v>#DIV/0!</v>
      </c>
      <c r="I60" s="123">
        <v>0</v>
      </c>
      <c r="J60" s="19" t="e">
        <v>#DIV/0!</v>
      </c>
      <c r="K60" s="19" t="e">
        <v>#DIV/0!</v>
      </c>
      <c r="L60" s="22" t="e">
        <v>#DIV/0!</v>
      </c>
    </row>
    <row r="61" spans="1:12" x14ac:dyDescent="0.4">
      <c r="A61" s="126" t="s">
        <v>87</v>
      </c>
      <c r="B61" s="33">
        <v>0</v>
      </c>
      <c r="C61" s="33">
        <v>0</v>
      </c>
      <c r="D61" s="16" t="e">
        <v>#DIV/0!</v>
      </c>
      <c r="E61" s="125">
        <v>0</v>
      </c>
      <c r="F61" s="33">
        <v>0</v>
      </c>
      <c r="G61" s="33">
        <v>0</v>
      </c>
      <c r="H61" s="16" t="e">
        <v>#DIV/0!</v>
      </c>
      <c r="I61" s="125">
        <v>0</v>
      </c>
      <c r="J61" s="16" t="e">
        <v>#DIV/0!</v>
      </c>
      <c r="K61" s="16" t="e">
        <v>#DIV/0!</v>
      </c>
      <c r="L61" s="15" t="e">
        <v>#DIV/0!</v>
      </c>
    </row>
    <row r="62" spans="1:12" x14ac:dyDescent="0.4">
      <c r="A62" s="127" t="s">
        <v>143</v>
      </c>
      <c r="B62" s="31">
        <v>0</v>
      </c>
      <c r="C62" s="31">
        <v>0</v>
      </c>
      <c r="D62" s="25" t="e">
        <v>#DIV/0!</v>
      </c>
      <c r="E62" s="128">
        <v>0</v>
      </c>
      <c r="F62" s="31">
        <v>0</v>
      </c>
      <c r="G62" s="31">
        <v>0</v>
      </c>
      <c r="H62" s="25" t="e">
        <v>#DIV/0!</v>
      </c>
      <c r="I62" s="128">
        <v>0</v>
      </c>
      <c r="J62" s="25" t="e">
        <v>#DIV/0!</v>
      </c>
      <c r="K62" s="25" t="e">
        <v>#DIV/0!</v>
      </c>
      <c r="L62" s="24" t="e">
        <v>#DIV/0!</v>
      </c>
    </row>
    <row r="64" spans="1:12" x14ac:dyDescent="0.4">
      <c r="C64" s="112"/>
      <c r="E64" s="13"/>
      <c r="G64" s="112"/>
      <c r="I64" s="13"/>
      <c r="K64" s="112"/>
    </row>
    <row r="65" spans="3:11" x14ac:dyDescent="0.4">
      <c r="C65" s="112"/>
      <c r="E65" s="13"/>
      <c r="G65" s="112"/>
      <c r="I65" s="13"/>
      <c r="K65" s="112"/>
    </row>
    <row r="66" spans="3:11" x14ac:dyDescent="0.4">
      <c r="C66" s="112"/>
      <c r="D66" s="13"/>
      <c r="E66" s="13"/>
      <c r="F66" s="112"/>
      <c r="G66" s="112"/>
      <c r="H66" s="13"/>
      <c r="I66" s="13"/>
      <c r="J66" s="112"/>
      <c r="K66" s="112"/>
    </row>
    <row r="67" spans="3:11" x14ac:dyDescent="0.4">
      <c r="C67" s="112"/>
      <c r="D67" s="13"/>
      <c r="E67" s="13"/>
      <c r="F67" s="112"/>
      <c r="G67" s="112"/>
      <c r="H67" s="13"/>
      <c r="I67" s="13"/>
      <c r="J67" s="112"/>
      <c r="K67" s="112"/>
    </row>
    <row r="68" spans="3:11" x14ac:dyDescent="0.4">
      <c r="C68" s="112"/>
      <c r="D68" s="13"/>
      <c r="E68" s="13"/>
      <c r="F68" s="112"/>
      <c r="G68" s="112"/>
      <c r="H68" s="13"/>
      <c r="I68" s="13"/>
      <c r="J68" s="112"/>
      <c r="K68" s="112"/>
    </row>
    <row r="69" spans="3:11" x14ac:dyDescent="0.4">
      <c r="C69" s="112"/>
      <c r="D69" s="13"/>
      <c r="E69" s="13"/>
      <c r="F69" s="112"/>
      <c r="G69" s="112"/>
      <c r="H69" s="13"/>
      <c r="I69" s="13"/>
      <c r="J69" s="112"/>
      <c r="K69" s="112"/>
    </row>
    <row r="70" spans="3:11" x14ac:dyDescent="0.4">
      <c r="C70" s="112"/>
      <c r="E70" s="13"/>
      <c r="G70" s="112"/>
      <c r="I70" s="13"/>
      <c r="K70" s="112"/>
    </row>
    <row r="71" spans="3:11" x14ac:dyDescent="0.4">
      <c r="C71" s="112"/>
      <c r="E71" s="13"/>
      <c r="G71" s="112"/>
      <c r="I71" s="13"/>
      <c r="K71" s="112"/>
    </row>
    <row r="72" spans="3:11" x14ac:dyDescent="0.4">
      <c r="C72" s="112"/>
      <c r="E72" s="13"/>
      <c r="G72" s="112"/>
      <c r="I72" s="13"/>
      <c r="K72" s="112"/>
    </row>
    <row r="73" spans="3:11" x14ac:dyDescent="0.4">
      <c r="C73" s="112"/>
      <c r="E73" s="13"/>
      <c r="G73" s="112"/>
      <c r="I73" s="13"/>
      <c r="K73" s="112"/>
    </row>
  </sheetData>
  <mergeCells count="14">
    <mergeCell ref="H4:I4"/>
    <mergeCell ref="J4:J5"/>
    <mergeCell ref="K4:K5"/>
    <mergeCell ref="L4:L5"/>
    <mergeCell ref="A2:A3"/>
    <mergeCell ref="B2:E3"/>
    <mergeCell ref="F2:I3"/>
    <mergeCell ref="J2:L3"/>
    <mergeCell ref="A4:A5"/>
    <mergeCell ref="B4:B5"/>
    <mergeCell ref="C4:C5"/>
    <mergeCell ref="D4:E4"/>
    <mergeCell ref="F4:F5"/>
    <mergeCell ref="G4:G5"/>
  </mergeCells>
  <phoneticPr fontId="3"/>
  <hyperlinks>
    <hyperlink ref="A1" location="'h13'!A1" display="'h13'!A1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/>
  </sheetViews>
  <sheetFormatPr defaultColWidth="15.75" defaultRowHeight="10.5" x14ac:dyDescent="0.4"/>
  <cols>
    <col min="1" max="1" width="18.75" style="59" bestFit="1" customWidth="1"/>
    <col min="2" max="3" width="11.25" style="13" customWidth="1"/>
    <col min="4" max="5" width="11.25" style="59" customWidth="1"/>
    <col min="6" max="7" width="11.25" style="13" customWidth="1"/>
    <col min="8" max="9" width="11.25" style="59" customWidth="1"/>
    <col min="10" max="11" width="11.25" style="13" customWidth="1"/>
    <col min="12" max="12" width="11.25" style="59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11月(月間)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123</v>
      </c>
      <c r="C4" s="144" t="s">
        <v>195</v>
      </c>
      <c r="D4" s="143" t="s">
        <v>61</v>
      </c>
      <c r="E4" s="143"/>
      <c r="F4" s="140" t="s">
        <v>123</v>
      </c>
      <c r="G4" s="140" t="s">
        <v>195</v>
      </c>
      <c r="H4" s="143" t="s">
        <v>61</v>
      </c>
      <c r="I4" s="143"/>
      <c r="J4" s="140" t="s">
        <v>123</v>
      </c>
      <c r="K4" s="140" t="s">
        <v>195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66</v>
      </c>
      <c r="B6" s="27">
        <v>291632</v>
      </c>
      <c r="C6" s="27">
        <v>395796</v>
      </c>
      <c r="D6" s="14">
        <v>0.73682402045498185</v>
      </c>
      <c r="E6" s="67">
        <v>-104164</v>
      </c>
      <c r="F6" s="27">
        <v>548474</v>
      </c>
      <c r="G6" s="27">
        <v>570740</v>
      </c>
      <c r="H6" s="14">
        <v>0.96098748992536009</v>
      </c>
      <c r="I6" s="67">
        <v>-22266</v>
      </c>
      <c r="J6" s="14">
        <v>0.53171526818044246</v>
      </c>
      <c r="K6" s="14">
        <v>0.69347864176332485</v>
      </c>
      <c r="L6" s="23">
        <v>-0.1617633735828824</v>
      </c>
    </row>
    <row r="7" spans="1:12" s="66" customFormat="1" x14ac:dyDescent="0.4">
      <c r="A7" s="68" t="s">
        <v>178</v>
      </c>
      <c r="B7" s="27">
        <v>124119</v>
      </c>
      <c r="C7" s="27">
        <v>158029</v>
      </c>
      <c r="D7" s="14">
        <v>0.78541913193148094</v>
      </c>
      <c r="E7" s="67">
        <v>-33910</v>
      </c>
      <c r="F7" s="27">
        <v>222811</v>
      </c>
      <c r="G7" s="27">
        <v>223899</v>
      </c>
      <c r="H7" s="14">
        <v>0.99514066610391294</v>
      </c>
      <c r="I7" s="67">
        <v>-1088</v>
      </c>
      <c r="J7" s="14">
        <v>0.55705957066751643</v>
      </c>
      <c r="K7" s="14">
        <v>0.70580484950803712</v>
      </c>
      <c r="L7" s="23">
        <v>-0.14874527884052069</v>
      </c>
    </row>
    <row r="8" spans="1:12" x14ac:dyDescent="0.4">
      <c r="A8" s="74" t="s">
        <v>64</v>
      </c>
      <c r="B8" s="28">
        <v>95113</v>
      </c>
      <c r="C8" s="28">
        <v>129250</v>
      </c>
      <c r="D8" s="26">
        <v>0.73588394584139261</v>
      </c>
      <c r="E8" s="73">
        <v>-34137</v>
      </c>
      <c r="F8" s="28">
        <v>172870</v>
      </c>
      <c r="G8" s="28">
        <v>180591</v>
      </c>
      <c r="H8" s="26">
        <v>0.95724593141407932</v>
      </c>
      <c r="I8" s="73">
        <v>-7721</v>
      </c>
      <c r="J8" s="26">
        <v>0.55019957193266622</v>
      </c>
      <c r="K8" s="26">
        <v>0.71570565532058628</v>
      </c>
      <c r="L8" s="52">
        <v>-0.16550608338792006</v>
      </c>
    </row>
    <row r="9" spans="1:12" x14ac:dyDescent="0.4">
      <c r="A9" s="65" t="s">
        <v>57</v>
      </c>
      <c r="B9" s="34">
        <v>51131</v>
      </c>
      <c r="C9" s="34">
        <v>63829</v>
      </c>
      <c r="D9" s="18">
        <v>0.8010622131006282</v>
      </c>
      <c r="E9" s="64">
        <v>-12698</v>
      </c>
      <c r="F9" s="34">
        <v>85760</v>
      </c>
      <c r="G9" s="34">
        <v>83612</v>
      </c>
      <c r="H9" s="18">
        <v>1.0256900923312444</v>
      </c>
      <c r="I9" s="64">
        <v>2148</v>
      </c>
      <c r="J9" s="18">
        <v>0.59621035447761195</v>
      </c>
      <c r="K9" s="18">
        <v>0.76339520642969905</v>
      </c>
      <c r="L9" s="17">
        <v>-0.1671848519520871</v>
      </c>
    </row>
    <row r="10" spans="1:12" x14ac:dyDescent="0.4">
      <c r="A10" s="63" t="s">
        <v>58</v>
      </c>
      <c r="B10" s="32">
        <v>7368</v>
      </c>
      <c r="C10" s="32">
        <v>11361</v>
      </c>
      <c r="D10" s="19">
        <v>0.64853445999471881</v>
      </c>
      <c r="E10" s="62">
        <v>-3993</v>
      </c>
      <c r="F10" s="34">
        <v>16730</v>
      </c>
      <c r="G10" s="32">
        <v>17040</v>
      </c>
      <c r="H10" s="19">
        <v>0.98180751173708924</v>
      </c>
      <c r="I10" s="62">
        <v>-310</v>
      </c>
      <c r="J10" s="19">
        <v>0.44040645546921697</v>
      </c>
      <c r="K10" s="19">
        <v>0.66672535211267603</v>
      </c>
      <c r="L10" s="22">
        <v>-0.22631889664345906</v>
      </c>
    </row>
    <row r="11" spans="1:12" x14ac:dyDescent="0.4">
      <c r="A11" s="63" t="s">
        <v>68</v>
      </c>
      <c r="B11" s="32">
        <v>7303</v>
      </c>
      <c r="C11" s="32">
        <v>9626</v>
      </c>
      <c r="D11" s="19">
        <v>0.75867442343652602</v>
      </c>
      <c r="E11" s="62">
        <v>-2323</v>
      </c>
      <c r="F11" s="32">
        <v>15930</v>
      </c>
      <c r="G11" s="32">
        <v>16200</v>
      </c>
      <c r="H11" s="19">
        <v>0.98333333333333328</v>
      </c>
      <c r="I11" s="62">
        <v>-270</v>
      </c>
      <c r="J11" s="19">
        <v>0.45844318895166353</v>
      </c>
      <c r="K11" s="19">
        <v>0.59419753086419758</v>
      </c>
      <c r="L11" s="22">
        <v>-0.13575434191253405</v>
      </c>
    </row>
    <row r="12" spans="1:12" x14ac:dyDescent="0.4">
      <c r="A12" s="63" t="s">
        <v>55</v>
      </c>
      <c r="B12" s="32">
        <v>14070</v>
      </c>
      <c r="C12" s="32">
        <v>21577</v>
      </c>
      <c r="D12" s="19">
        <v>0.65208323677990454</v>
      </c>
      <c r="E12" s="62">
        <v>-7507</v>
      </c>
      <c r="F12" s="32">
        <v>25650</v>
      </c>
      <c r="G12" s="32">
        <v>29706</v>
      </c>
      <c r="H12" s="19">
        <v>0.86346192688345791</v>
      </c>
      <c r="I12" s="62">
        <v>-4056</v>
      </c>
      <c r="J12" s="19">
        <v>0.54853801169590644</v>
      </c>
      <c r="K12" s="19">
        <v>0.72635157880562851</v>
      </c>
      <c r="L12" s="22">
        <v>-0.17781356710972207</v>
      </c>
    </row>
    <row r="13" spans="1:12" x14ac:dyDescent="0.4">
      <c r="A13" s="63" t="s">
        <v>56</v>
      </c>
      <c r="B13" s="32">
        <v>10375</v>
      </c>
      <c r="C13" s="32">
        <v>13135</v>
      </c>
      <c r="D13" s="19">
        <v>0.78987438142367716</v>
      </c>
      <c r="E13" s="62">
        <v>-2760</v>
      </c>
      <c r="F13" s="32">
        <v>20700</v>
      </c>
      <c r="G13" s="32">
        <v>20970</v>
      </c>
      <c r="H13" s="19">
        <v>0.98712446351931327</v>
      </c>
      <c r="I13" s="62">
        <v>-270</v>
      </c>
      <c r="J13" s="19">
        <v>0.50120772946859904</v>
      </c>
      <c r="K13" s="19">
        <v>0.62637100619933239</v>
      </c>
      <c r="L13" s="22">
        <v>-0.12516327673073335</v>
      </c>
    </row>
    <row r="14" spans="1:12" x14ac:dyDescent="0.4">
      <c r="A14" s="63" t="s">
        <v>92</v>
      </c>
      <c r="B14" s="32">
        <v>4866</v>
      </c>
      <c r="C14" s="32">
        <v>6357</v>
      </c>
      <c r="D14" s="19">
        <v>0.7654554034922133</v>
      </c>
      <c r="E14" s="62">
        <v>-1491</v>
      </c>
      <c r="F14" s="32">
        <v>8100</v>
      </c>
      <c r="G14" s="32">
        <v>8563</v>
      </c>
      <c r="H14" s="19">
        <v>0.94593016466191759</v>
      </c>
      <c r="I14" s="62">
        <v>-463</v>
      </c>
      <c r="J14" s="19">
        <v>0.60074074074074069</v>
      </c>
      <c r="K14" s="19">
        <v>0.74238000700689011</v>
      </c>
      <c r="L14" s="22">
        <v>-0.14163926626614942</v>
      </c>
    </row>
    <row r="15" spans="1:12" x14ac:dyDescent="0.4">
      <c r="A15" s="63" t="s">
        <v>93</v>
      </c>
      <c r="B15" s="32">
        <v>0</v>
      </c>
      <c r="C15" s="32">
        <v>3365</v>
      </c>
      <c r="D15" s="19">
        <v>0</v>
      </c>
      <c r="E15" s="62">
        <v>-3365</v>
      </c>
      <c r="F15" s="32">
        <v>0</v>
      </c>
      <c r="G15" s="32">
        <v>4500</v>
      </c>
      <c r="H15" s="19">
        <v>0</v>
      </c>
      <c r="I15" s="62">
        <v>-4500</v>
      </c>
      <c r="J15" s="19" t="e">
        <v>#DIV/0!</v>
      </c>
      <c r="K15" s="19">
        <v>0.74777777777777776</v>
      </c>
      <c r="L15" s="22" t="e">
        <v>#DIV/0!</v>
      </c>
    </row>
    <row r="16" spans="1:12" x14ac:dyDescent="0.4">
      <c r="A16" s="63" t="s">
        <v>150</v>
      </c>
      <c r="B16" s="32">
        <v>0</v>
      </c>
      <c r="C16" s="32">
        <v>0</v>
      </c>
      <c r="D16" s="19" t="e">
        <v>#DIV/0!</v>
      </c>
      <c r="E16" s="62">
        <v>0</v>
      </c>
      <c r="F16" s="32">
        <v>0</v>
      </c>
      <c r="G16" s="32">
        <v>0</v>
      </c>
      <c r="H16" s="19" t="e">
        <v>#DIV/0!</v>
      </c>
      <c r="I16" s="62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3" t="s">
        <v>182</v>
      </c>
      <c r="B17" s="32">
        <v>0</v>
      </c>
      <c r="C17" s="32">
        <v>0</v>
      </c>
      <c r="D17" s="19" t="e">
        <v>#DIV/0!</v>
      </c>
      <c r="E17" s="62">
        <v>0</v>
      </c>
      <c r="F17" s="32">
        <v>0</v>
      </c>
      <c r="G17" s="32">
        <v>0</v>
      </c>
      <c r="H17" s="19" t="e">
        <v>#DIV/0!</v>
      </c>
      <c r="I17" s="62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8" t="s">
        <v>63</v>
      </c>
      <c r="B18" s="30">
        <v>29006</v>
      </c>
      <c r="C18" s="30">
        <v>28779</v>
      </c>
      <c r="D18" s="21">
        <v>1.0078876958893637</v>
      </c>
      <c r="E18" s="69">
        <v>227</v>
      </c>
      <c r="F18" s="30">
        <v>49941</v>
      </c>
      <c r="G18" s="30">
        <v>43308</v>
      </c>
      <c r="H18" s="21">
        <v>1.1531587697423109</v>
      </c>
      <c r="I18" s="69">
        <v>6633</v>
      </c>
      <c r="J18" s="21">
        <v>0.58080535031336977</v>
      </c>
      <c r="K18" s="21">
        <v>0.66451925741202544</v>
      </c>
      <c r="L18" s="20">
        <v>-8.3713907098655671E-2</v>
      </c>
    </row>
    <row r="19" spans="1:12" x14ac:dyDescent="0.4">
      <c r="A19" s="65" t="s">
        <v>169</v>
      </c>
      <c r="B19" s="34">
        <v>1154</v>
      </c>
      <c r="C19" s="34">
        <v>1316</v>
      </c>
      <c r="D19" s="18">
        <v>0.87689969604863227</v>
      </c>
      <c r="E19" s="64">
        <v>-162</v>
      </c>
      <c r="F19" s="34">
        <v>2550</v>
      </c>
      <c r="G19" s="34">
        <v>2182</v>
      </c>
      <c r="H19" s="18">
        <v>1.1686526122823098</v>
      </c>
      <c r="I19" s="64">
        <v>368</v>
      </c>
      <c r="J19" s="18">
        <v>0.45254901960784316</v>
      </c>
      <c r="K19" s="18">
        <v>0.60311640696608615</v>
      </c>
      <c r="L19" s="17">
        <v>-0.15056738735824299</v>
      </c>
    </row>
    <row r="20" spans="1:12" x14ac:dyDescent="0.4">
      <c r="A20" s="63" t="s">
        <v>168</v>
      </c>
      <c r="B20" s="32">
        <v>2324</v>
      </c>
      <c r="C20" s="32">
        <v>3077</v>
      </c>
      <c r="D20" s="19">
        <v>0.75528111797205066</v>
      </c>
      <c r="E20" s="62">
        <v>-753</v>
      </c>
      <c r="F20" s="32">
        <v>4800</v>
      </c>
      <c r="G20" s="32">
        <v>4144</v>
      </c>
      <c r="H20" s="19">
        <v>1.1583011583011582</v>
      </c>
      <c r="I20" s="62">
        <v>656</v>
      </c>
      <c r="J20" s="19">
        <v>0.48416666666666669</v>
      </c>
      <c r="K20" s="19">
        <v>0.74251930501930496</v>
      </c>
      <c r="L20" s="22">
        <v>-0.25835263835263828</v>
      </c>
    </row>
    <row r="21" spans="1:12" x14ac:dyDescent="0.4">
      <c r="A21" s="63" t="s">
        <v>167</v>
      </c>
      <c r="B21" s="32">
        <v>2432</v>
      </c>
      <c r="C21" s="32">
        <v>2592</v>
      </c>
      <c r="D21" s="19">
        <v>0.93827160493827155</v>
      </c>
      <c r="E21" s="62">
        <v>-160</v>
      </c>
      <c r="F21" s="32">
        <v>4350</v>
      </c>
      <c r="G21" s="32">
        <v>4500</v>
      </c>
      <c r="H21" s="19">
        <v>0.96666666666666667</v>
      </c>
      <c r="I21" s="62">
        <v>-150</v>
      </c>
      <c r="J21" s="19">
        <v>0.55908045977011489</v>
      </c>
      <c r="K21" s="19">
        <v>0.57599999999999996</v>
      </c>
      <c r="L21" s="22">
        <v>-1.6919540229885066E-2</v>
      </c>
    </row>
    <row r="22" spans="1:12" x14ac:dyDescent="0.4">
      <c r="A22" s="63" t="s">
        <v>166</v>
      </c>
      <c r="B22" s="32">
        <v>2104</v>
      </c>
      <c r="C22" s="32">
        <v>3583</v>
      </c>
      <c r="D22" s="19">
        <v>0.58721741557354168</v>
      </c>
      <c r="E22" s="62">
        <v>-1479</v>
      </c>
      <c r="F22" s="32">
        <v>4500</v>
      </c>
      <c r="G22" s="32">
        <v>4748</v>
      </c>
      <c r="H22" s="19">
        <v>0.94776748104465036</v>
      </c>
      <c r="I22" s="62">
        <v>-248</v>
      </c>
      <c r="J22" s="19">
        <v>0.46755555555555556</v>
      </c>
      <c r="K22" s="19">
        <v>0.75463352990732935</v>
      </c>
      <c r="L22" s="22">
        <v>-0.28707797435177379</v>
      </c>
    </row>
    <row r="23" spans="1:12" x14ac:dyDescent="0.4">
      <c r="A23" s="63" t="s">
        <v>165</v>
      </c>
      <c r="B23" s="32">
        <v>0</v>
      </c>
      <c r="C23" s="32">
        <v>2008</v>
      </c>
      <c r="D23" s="19">
        <v>0</v>
      </c>
      <c r="E23" s="62">
        <v>-2008</v>
      </c>
      <c r="F23" s="32">
        <v>0</v>
      </c>
      <c r="G23" s="32">
        <v>3692</v>
      </c>
      <c r="H23" s="19">
        <v>0</v>
      </c>
      <c r="I23" s="62">
        <v>-3692</v>
      </c>
      <c r="J23" s="19" t="e">
        <v>#DIV/0!</v>
      </c>
      <c r="K23" s="19">
        <v>0.5438786565547129</v>
      </c>
      <c r="L23" s="22" t="e">
        <v>#DIV/0!</v>
      </c>
    </row>
    <row r="24" spans="1:12" x14ac:dyDescent="0.4">
      <c r="A24" s="63" t="s">
        <v>164</v>
      </c>
      <c r="B24" s="33">
        <v>5549</v>
      </c>
      <c r="C24" s="33">
        <v>5157</v>
      </c>
      <c r="D24" s="16">
        <v>1.07601318596083</v>
      </c>
      <c r="E24" s="70">
        <v>392</v>
      </c>
      <c r="F24" s="33">
        <v>9000</v>
      </c>
      <c r="G24" s="33">
        <v>8850</v>
      </c>
      <c r="H24" s="16">
        <v>1.0169491525423728</v>
      </c>
      <c r="I24" s="70">
        <v>150</v>
      </c>
      <c r="J24" s="16">
        <v>0.61655555555555552</v>
      </c>
      <c r="K24" s="16">
        <v>0.58271186440677969</v>
      </c>
      <c r="L24" s="15">
        <v>3.3843691148775834E-2</v>
      </c>
    </row>
    <row r="25" spans="1:12" x14ac:dyDescent="0.4">
      <c r="A25" s="71" t="s">
        <v>163</v>
      </c>
      <c r="B25" s="32">
        <v>2881</v>
      </c>
      <c r="C25" s="32">
        <v>2661</v>
      </c>
      <c r="D25" s="19">
        <v>1.0826756858323938</v>
      </c>
      <c r="E25" s="62">
        <v>220</v>
      </c>
      <c r="F25" s="32">
        <v>4500</v>
      </c>
      <c r="G25" s="32">
        <v>4350</v>
      </c>
      <c r="H25" s="19">
        <v>1.0344827586206897</v>
      </c>
      <c r="I25" s="62">
        <v>150</v>
      </c>
      <c r="J25" s="19">
        <v>0.64022222222222225</v>
      </c>
      <c r="K25" s="19">
        <v>0.61172413793103453</v>
      </c>
      <c r="L25" s="22">
        <v>2.849808429118772E-2</v>
      </c>
    </row>
    <row r="26" spans="1:12" x14ac:dyDescent="0.4">
      <c r="A26" s="63" t="s">
        <v>162</v>
      </c>
      <c r="B26" s="32">
        <v>0</v>
      </c>
      <c r="C26" s="32">
        <v>0</v>
      </c>
      <c r="D26" s="19" t="e">
        <v>#DIV/0!</v>
      </c>
      <c r="E26" s="62">
        <v>0</v>
      </c>
      <c r="F26" s="32">
        <v>0</v>
      </c>
      <c r="G26" s="32">
        <v>0</v>
      </c>
      <c r="H26" s="19" t="e">
        <v>#DIV/0!</v>
      </c>
      <c r="I26" s="62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3" t="s">
        <v>161</v>
      </c>
      <c r="B27" s="32">
        <v>3330</v>
      </c>
      <c r="C27" s="32">
        <v>4092</v>
      </c>
      <c r="D27" s="19">
        <v>0.8137829912023461</v>
      </c>
      <c r="E27" s="62">
        <v>-762</v>
      </c>
      <c r="F27" s="32">
        <v>4500</v>
      </c>
      <c r="G27" s="32">
        <v>4500</v>
      </c>
      <c r="H27" s="19">
        <v>1</v>
      </c>
      <c r="I27" s="62">
        <v>0</v>
      </c>
      <c r="J27" s="19">
        <v>0.74</v>
      </c>
      <c r="K27" s="19">
        <v>0.90933333333333333</v>
      </c>
      <c r="L27" s="22">
        <v>-0.16933333333333334</v>
      </c>
    </row>
    <row r="28" spans="1:12" x14ac:dyDescent="0.4">
      <c r="A28" s="63" t="s">
        <v>160</v>
      </c>
      <c r="B28" s="33">
        <v>628</v>
      </c>
      <c r="C28" s="33">
        <v>1254</v>
      </c>
      <c r="D28" s="16">
        <v>0.50079744816586924</v>
      </c>
      <c r="E28" s="70">
        <v>-626</v>
      </c>
      <c r="F28" s="33">
        <v>1924</v>
      </c>
      <c r="G28" s="33">
        <v>1842</v>
      </c>
      <c r="H28" s="16">
        <v>1.0445168295331162</v>
      </c>
      <c r="I28" s="70">
        <v>82</v>
      </c>
      <c r="J28" s="16">
        <v>0.32640332640332642</v>
      </c>
      <c r="K28" s="16">
        <v>0.68078175895765469</v>
      </c>
      <c r="L28" s="15">
        <v>-0.35437843255432827</v>
      </c>
    </row>
    <row r="29" spans="1:12" x14ac:dyDescent="0.4">
      <c r="A29" s="71" t="s">
        <v>159</v>
      </c>
      <c r="B29" s="32">
        <v>3038</v>
      </c>
      <c r="C29" s="32">
        <v>3039</v>
      </c>
      <c r="D29" s="19">
        <v>0.9996709443896018</v>
      </c>
      <c r="E29" s="62">
        <v>-1</v>
      </c>
      <c r="F29" s="32">
        <v>4667</v>
      </c>
      <c r="G29" s="32">
        <v>4500</v>
      </c>
      <c r="H29" s="19">
        <v>1.0371111111111111</v>
      </c>
      <c r="I29" s="62">
        <v>167</v>
      </c>
      <c r="J29" s="19">
        <v>0.6509535033211914</v>
      </c>
      <c r="K29" s="19">
        <v>0.67533333333333334</v>
      </c>
      <c r="L29" s="22">
        <v>-2.4379830012141945E-2</v>
      </c>
    </row>
    <row r="30" spans="1:12" x14ac:dyDescent="0.4">
      <c r="A30" s="63" t="s">
        <v>158</v>
      </c>
      <c r="B30" s="32">
        <v>1796</v>
      </c>
      <c r="C30" s="32">
        <v>0</v>
      </c>
      <c r="D30" s="19" t="e">
        <v>#DIV/0!</v>
      </c>
      <c r="E30" s="62">
        <v>1796</v>
      </c>
      <c r="F30" s="32">
        <v>4500</v>
      </c>
      <c r="G30" s="32">
        <v>0</v>
      </c>
      <c r="H30" s="19" t="e">
        <v>#DIV/0!</v>
      </c>
      <c r="I30" s="62">
        <v>4500</v>
      </c>
      <c r="J30" s="19">
        <v>0.39911111111111114</v>
      </c>
      <c r="K30" s="19" t="e">
        <v>#DIV/0!</v>
      </c>
      <c r="L30" s="22" t="e">
        <v>#DIV/0!</v>
      </c>
    </row>
    <row r="31" spans="1:12" x14ac:dyDescent="0.4">
      <c r="A31" s="61" t="s">
        <v>157</v>
      </c>
      <c r="B31" s="31">
        <v>3770</v>
      </c>
      <c r="C31" s="31">
        <v>0</v>
      </c>
      <c r="D31" s="25" t="e">
        <v>#DIV/0!</v>
      </c>
      <c r="E31" s="60">
        <v>3770</v>
      </c>
      <c r="F31" s="31">
        <v>4650</v>
      </c>
      <c r="G31" s="31">
        <v>0</v>
      </c>
      <c r="H31" s="25" t="e">
        <v>#DIV/0!</v>
      </c>
      <c r="I31" s="60">
        <v>4650</v>
      </c>
      <c r="J31" s="25">
        <v>0.81075268817204305</v>
      </c>
      <c r="K31" s="25" t="e">
        <v>#DIV/0!</v>
      </c>
      <c r="L31" s="24" t="e">
        <v>#DIV/0!</v>
      </c>
    </row>
    <row r="32" spans="1:12" s="66" customFormat="1" x14ac:dyDescent="0.4">
      <c r="A32" s="68" t="s">
        <v>73</v>
      </c>
      <c r="B32" s="27">
        <v>142058</v>
      </c>
      <c r="C32" s="27">
        <v>205293</v>
      </c>
      <c r="D32" s="14">
        <v>0.69197683311169889</v>
      </c>
      <c r="E32" s="67">
        <v>-63235</v>
      </c>
      <c r="F32" s="27">
        <v>280258</v>
      </c>
      <c r="G32" s="27">
        <v>295601</v>
      </c>
      <c r="H32" s="14">
        <v>0.94809557477816386</v>
      </c>
      <c r="I32" s="67">
        <v>-15343</v>
      </c>
      <c r="J32" s="14">
        <v>0.50688294357342167</v>
      </c>
      <c r="K32" s="14">
        <v>0.69449359102303443</v>
      </c>
      <c r="L32" s="23">
        <v>-0.18761064744961276</v>
      </c>
    </row>
    <row r="33" spans="1:12" x14ac:dyDescent="0.4">
      <c r="A33" s="72" t="s">
        <v>72</v>
      </c>
      <c r="B33" s="29">
        <v>115642</v>
      </c>
      <c r="C33" s="29">
        <v>175048</v>
      </c>
      <c r="D33" s="18">
        <v>0.66063022713769937</v>
      </c>
      <c r="E33" s="64">
        <v>-59406</v>
      </c>
      <c r="F33" s="29">
        <v>233990</v>
      </c>
      <c r="G33" s="29">
        <v>248229</v>
      </c>
      <c r="H33" s="18">
        <v>0.94263764507773062</v>
      </c>
      <c r="I33" s="64">
        <v>-14239</v>
      </c>
      <c r="J33" s="18">
        <v>0.49421770161117995</v>
      </c>
      <c r="K33" s="18">
        <v>0.7051875485942416</v>
      </c>
      <c r="L33" s="17">
        <v>-0.21096984698306165</v>
      </c>
    </row>
    <row r="34" spans="1:12" x14ac:dyDescent="0.4">
      <c r="A34" s="63" t="s">
        <v>57</v>
      </c>
      <c r="B34" s="32">
        <v>47439</v>
      </c>
      <c r="C34" s="32">
        <v>70055</v>
      </c>
      <c r="D34" s="19">
        <v>0.67716793947612586</v>
      </c>
      <c r="E34" s="62">
        <v>-22616</v>
      </c>
      <c r="F34" s="32">
        <v>97093</v>
      </c>
      <c r="G34" s="32">
        <v>98632</v>
      </c>
      <c r="H34" s="19">
        <v>0.98439654473193283</v>
      </c>
      <c r="I34" s="62">
        <v>-1539</v>
      </c>
      <c r="J34" s="19">
        <v>0.48859341044153543</v>
      </c>
      <c r="K34" s="19">
        <v>0.71026644496715063</v>
      </c>
      <c r="L34" s="22">
        <v>-0.22167303452561521</v>
      </c>
    </row>
    <row r="35" spans="1:12" x14ac:dyDescent="0.4">
      <c r="A35" s="63" t="s">
        <v>133</v>
      </c>
      <c r="B35" s="32">
        <v>6318</v>
      </c>
      <c r="C35" s="32">
        <v>10818</v>
      </c>
      <c r="D35" s="19">
        <v>0.58402662229617308</v>
      </c>
      <c r="E35" s="62">
        <v>-4500</v>
      </c>
      <c r="F35" s="32">
        <v>16080</v>
      </c>
      <c r="G35" s="32">
        <v>16442</v>
      </c>
      <c r="H35" s="19">
        <v>0.97798321372095853</v>
      </c>
      <c r="I35" s="62">
        <v>-362</v>
      </c>
      <c r="J35" s="19">
        <v>0.39291044776119405</v>
      </c>
      <c r="K35" s="19">
        <v>0.65794915460406278</v>
      </c>
      <c r="L35" s="22">
        <v>-0.26503870684286873</v>
      </c>
    </row>
    <row r="36" spans="1:12" x14ac:dyDescent="0.4">
      <c r="A36" s="63" t="s">
        <v>132</v>
      </c>
      <c r="B36" s="32">
        <v>12695</v>
      </c>
      <c r="C36" s="32">
        <v>18740</v>
      </c>
      <c r="D36" s="19">
        <v>0.67742796157950902</v>
      </c>
      <c r="E36" s="62">
        <v>-6045</v>
      </c>
      <c r="F36" s="32">
        <v>25548</v>
      </c>
      <c r="G36" s="32">
        <v>26141</v>
      </c>
      <c r="H36" s="19">
        <v>0.97731532841130786</v>
      </c>
      <c r="I36" s="62">
        <v>-593</v>
      </c>
      <c r="J36" s="19">
        <v>0.49690778143103176</v>
      </c>
      <c r="K36" s="19">
        <v>0.71688152710301822</v>
      </c>
      <c r="L36" s="22">
        <v>-0.21997374567198646</v>
      </c>
    </row>
    <row r="37" spans="1:12" x14ac:dyDescent="0.4">
      <c r="A37" s="63" t="s">
        <v>55</v>
      </c>
      <c r="B37" s="32">
        <v>28542</v>
      </c>
      <c r="C37" s="32">
        <v>31614</v>
      </c>
      <c r="D37" s="19">
        <v>0.90282786107420765</v>
      </c>
      <c r="E37" s="62">
        <v>-3072</v>
      </c>
      <c r="F37" s="32">
        <v>43199</v>
      </c>
      <c r="G37" s="32">
        <v>43123</v>
      </c>
      <c r="H37" s="19">
        <v>1.0017624005750991</v>
      </c>
      <c r="I37" s="62">
        <v>76</v>
      </c>
      <c r="J37" s="19">
        <v>0.66070973865135763</v>
      </c>
      <c r="K37" s="19">
        <v>0.73311226027873755</v>
      </c>
      <c r="L37" s="22">
        <v>-7.2402521627379923E-2</v>
      </c>
    </row>
    <row r="38" spans="1:12" x14ac:dyDescent="0.4">
      <c r="A38" s="63" t="s">
        <v>92</v>
      </c>
      <c r="B38" s="32">
        <v>0</v>
      </c>
      <c r="C38" s="32">
        <v>4848</v>
      </c>
      <c r="D38" s="19">
        <v>0</v>
      </c>
      <c r="E38" s="62">
        <v>-4848</v>
      </c>
      <c r="F38" s="32">
        <v>0</v>
      </c>
      <c r="G38" s="32">
        <v>7074</v>
      </c>
      <c r="H38" s="19">
        <v>0</v>
      </c>
      <c r="I38" s="62">
        <v>-7074</v>
      </c>
      <c r="J38" s="19" t="e">
        <v>#DIV/0!</v>
      </c>
      <c r="K38" s="19">
        <v>0.68532654792196779</v>
      </c>
      <c r="L38" s="22" t="e">
        <v>#DIV/0!</v>
      </c>
    </row>
    <row r="39" spans="1:12" x14ac:dyDescent="0.4">
      <c r="A39" s="63" t="s">
        <v>56</v>
      </c>
      <c r="B39" s="32">
        <v>7715</v>
      </c>
      <c r="C39" s="32">
        <v>15243</v>
      </c>
      <c r="D39" s="19">
        <v>0.50613396313061731</v>
      </c>
      <c r="E39" s="62">
        <v>-7528</v>
      </c>
      <c r="F39" s="32">
        <v>20480</v>
      </c>
      <c r="G39" s="32">
        <v>21276</v>
      </c>
      <c r="H39" s="19">
        <v>0.96258695243466819</v>
      </c>
      <c r="I39" s="62">
        <v>-796</v>
      </c>
      <c r="J39" s="19">
        <v>0.376708984375</v>
      </c>
      <c r="K39" s="19">
        <v>0.7164410603496898</v>
      </c>
      <c r="L39" s="22">
        <v>-0.3397320759746898</v>
      </c>
    </row>
    <row r="40" spans="1:12" x14ac:dyDescent="0.4">
      <c r="A40" s="63" t="s">
        <v>54</v>
      </c>
      <c r="B40" s="32">
        <v>3629</v>
      </c>
      <c r="C40" s="32">
        <v>7112</v>
      </c>
      <c r="D40" s="19">
        <v>0.51026434195725534</v>
      </c>
      <c r="E40" s="62">
        <v>-3483</v>
      </c>
      <c r="F40" s="32">
        <v>7236</v>
      </c>
      <c r="G40" s="32">
        <v>8640</v>
      </c>
      <c r="H40" s="19">
        <v>0.83750000000000002</v>
      </c>
      <c r="I40" s="62">
        <v>-1404</v>
      </c>
      <c r="J40" s="19">
        <v>0.50152017689331119</v>
      </c>
      <c r="K40" s="19">
        <v>0.82314814814814818</v>
      </c>
      <c r="L40" s="22">
        <v>-0.321627971254837</v>
      </c>
    </row>
    <row r="41" spans="1:12" x14ac:dyDescent="0.4">
      <c r="A41" s="63" t="s">
        <v>91</v>
      </c>
      <c r="B41" s="32">
        <v>2988</v>
      </c>
      <c r="C41" s="32">
        <v>5195</v>
      </c>
      <c r="D41" s="19">
        <v>0.57516843118383065</v>
      </c>
      <c r="E41" s="62">
        <v>-2207</v>
      </c>
      <c r="F41" s="32">
        <v>7074</v>
      </c>
      <c r="G41" s="32">
        <v>7020</v>
      </c>
      <c r="H41" s="19">
        <v>1.0076923076923077</v>
      </c>
      <c r="I41" s="62">
        <v>54</v>
      </c>
      <c r="J41" s="19">
        <v>0.42239185750636132</v>
      </c>
      <c r="K41" s="19">
        <v>0.74002849002849003</v>
      </c>
      <c r="L41" s="22">
        <v>-0.3176366325221287</v>
      </c>
    </row>
    <row r="42" spans="1:12" x14ac:dyDescent="0.4">
      <c r="A42" s="63" t="s">
        <v>53</v>
      </c>
      <c r="B42" s="32">
        <v>3628</v>
      </c>
      <c r="C42" s="32">
        <v>6640</v>
      </c>
      <c r="D42" s="19">
        <v>0.54638554216867474</v>
      </c>
      <c r="E42" s="62">
        <v>-3012</v>
      </c>
      <c r="F42" s="32">
        <v>8640</v>
      </c>
      <c r="G42" s="32">
        <v>11241</v>
      </c>
      <c r="H42" s="19">
        <v>0.76861489191353083</v>
      </c>
      <c r="I42" s="62">
        <v>-2601</v>
      </c>
      <c r="J42" s="19">
        <v>0.4199074074074074</v>
      </c>
      <c r="K42" s="19">
        <v>0.59069477804465798</v>
      </c>
      <c r="L42" s="22">
        <v>-0.17078737063725058</v>
      </c>
    </row>
    <row r="43" spans="1:12" x14ac:dyDescent="0.4">
      <c r="A43" s="71" t="s">
        <v>52</v>
      </c>
      <c r="B43" s="33">
        <v>2688</v>
      </c>
      <c r="C43" s="33">
        <v>4783</v>
      </c>
      <c r="D43" s="16">
        <v>0.56199038260505962</v>
      </c>
      <c r="E43" s="70">
        <v>-2095</v>
      </c>
      <c r="F43" s="33">
        <v>8640</v>
      </c>
      <c r="G43" s="33">
        <v>8640</v>
      </c>
      <c r="H43" s="16">
        <v>1</v>
      </c>
      <c r="I43" s="70">
        <v>0</v>
      </c>
      <c r="J43" s="16">
        <v>0.31111111111111112</v>
      </c>
      <c r="K43" s="16">
        <v>0.55358796296296298</v>
      </c>
      <c r="L43" s="15">
        <v>-0.24247685185185186</v>
      </c>
    </row>
    <row r="44" spans="1:12" x14ac:dyDescent="0.4">
      <c r="A44" s="78" t="s">
        <v>71</v>
      </c>
      <c r="B44" s="30">
        <v>26416</v>
      </c>
      <c r="C44" s="30">
        <v>30245</v>
      </c>
      <c r="D44" s="21">
        <v>0.87340056207637629</v>
      </c>
      <c r="E44" s="69">
        <v>-3829</v>
      </c>
      <c r="F44" s="30">
        <v>46268</v>
      </c>
      <c r="G44" s="30">
        <v>47372</v>
      </c>
      <c r="H44" s="21">
        <v>0.97669509414844213</v>
      </c>
      <c r="I44" s="69">
        <v>-1104</v>
      </c>
      <c r="J44" s="21">
        <v>0.57093455520013836</v>
      </c>
      <c r="K44" s="21">
        <v>0.63845731655830451</v>
      </c>
      <c r="L44" s="20">
        <v>-6.752276135816615E-2</v>
      </c>
    </row>
    <row r="45" spans="1:12" x14ac:dyDescent="0.4">
      <c r="A45" s="65" t="s">
        <v>55</v>
      </c>
      <c r="B45" s="34">
        <v>3309</v>
      </c>
      <c r="C45" s="34">
        <v>3210</v>
      </c>
      <c r="D45" s="18">
        <v>1.030841121495327</v>
      </c>
      <c r="E45" s="64">
        <v>99</v>
      </c>
      <c r="F45" s="34">
        <v>3857</v>
      </c>
      <c r="G45" s="34">
        <v>3780</v>
      </c>
      <c r="H45" s="18">
        <v>1.0203703703703704</v>
      </c>
      <c r="I45" s="64">
        <v>77</v>
      </c>
      <c r="J45" s="18">
        <v>0.85792066372828624</v>
      </c>
      <c r="K45" s="18">
        <v>0.84920634920634919</v>
      </c>
      <c r="L45" s="17">
        <v>8.7143145219370499E-3</v>
      </c>
    </row>
    <row r="46" spans="1:12" x14ac:dyDescent="0.4">
      <c r="A46" s="63" t="s">
        <v>67</v>
      </c>
      <c r="B46" s="32">
        <v>1617</v>
      </c>
      <c r="C46" s="32">
        <v>2678</v>
      </c>
      <c r="D46" s="19">
        <v>0.60380881254667662</v>
      </c>
      <c r="E46" s="62">
        <v>-1061</v>
      </c>
      <c r="F46" s="32">
        <v>3976</v>
      </c>
      <c r="G46" s="32">
        <v>3780</v>
      </c>
      <c r="H46" s="19">
        <v>1.0518518518518518</v>
      </c>
      <c r="I46" s="62">
        <v>196</v>
      </c>
      <c r="J46" s="19">
        <v>0.40669014084507044</v>
      </c>
      <c r="K46" s="19">
        <v>0.70846560846560847</v>
      </c>
      <c r="L46" s="22">
        <v>-0.30177546762053803</v>
      </c>
    </row>
    <row r="47" spans="1:12" x14ac:dyDescent="0.4">
      <c r="A47" s="63" t="s">
        <v>65</v>
      </c>
      <c r="B47" s="32">
        <v>1500</v>
      </c>
      <c r="C47" s="32">
        <v>2119</v>
      </c>
      <c r="D47" s="19">
        <v>0.70788107597923544</v>
      </c>
      <c r="E47" s="62">
        <v>-619</v>
      </c>
      <c r="F47" s="32">
        <v>3794</v>
      </c>
      <c r="G47" s="32">
        <v>3645</v>
      </c>
      <c r="H47" s="19">
        <v>1.0408779149519891</v>
      </c>
      <c r="I47" s="62">
        <v>149</v>
      </c>
      <c r="J47" s="19">
        <v>0.39536109646810752</v>
      </c>
      <c r="K47" s="19">
        <v>0.58134430727023323</v>
      </c>
      <c r="L47" s="22">
        <v>-0.18598321080212571</v>
      </c>
    </row>
    <row r="48" spans="1:12" x14ac:dyDescent="0.4">
      <c r="A48" s="63" t="s">
        <v>49</v>
      </c>
      <c r="B48" s="32">
        <v>7070</v>
      </c>
      <c r="C48" s="32">
        <v>7927</v>
      </c>
      <c r="D48" s="19">
        <v>0.89188848240191754</v>
      </c>
      <c r="E48" s="62">
        <v>-857</v>
      </c>
      <c r="F48" s="32">
        <v>11347</v>
      </c>
      <c r="G48" s="32">
        <v>11088</v>
      </c>
      <c r="H48" s="19">
        <v>1.0233585858585859</v>
      </c>
      <c r="I48" s="62">
        <v>259</v>
      </c>
      <c r="J48" s="19">
        <v>0.62307217766810608</v>
      </c>
      <c r="K48" s="19">
        <v>0.71491702741702745</v>
      </c>
      <c r="L48" s="22">
        <v>-9.1844849748921376E-2</v>
      </c>
    </row>
    <row r="49" spans="1:12" x14ac:dyDescent="0.4">
      <c r="A49" s="63" t="s">
        <v>51</v>
      </c>
      <c r="B49" s="32">
        <v>1846</v>
      </c>
      <c r="C49" s="32">
        <v>2180</v>
      </c>
      <c r="D49" s="19">
        <v>0.84678899082568804</v>
      </c>
      <c r="E49" s="62">
        <v>-334</v>
      </c>
      <c r="F49" s="32">
        <v>3787</v>
      </c>
      <c r="G49" s="32">
        <v>3780</v>
      </c>
      <c r="H49" s="19">
        <v>1.0018518518518518</v>
      </c>
      <c r="I49" s="62">
        <v>7</v>
      </c>
      <c r="J49" s="19">
        <v>0.48745709004489041</v>
      </c>
      <c r="K49" s="19">
        <v>0.57671957671957674</v>
      </c>
      <c r="L49" s="22">
        <v>-8.9262486674686337E-2</v>
      </c>
    </row>
    <row r="50" spans="1:12" x14ac:dyDescent="0.4">
      <c r="A50" s="63" t="s">
        <v>50</v>
      </c>
      <c r="B50" s="32">
        <v>2411</v>
      </c>
      <c r="C50" s="32">
        <v>3408</v>
      </c>
      <c r="D50" s="19">
        <v>0.7074530516431925</v>
      </c>
      <c r="E50" s="62">
        <v>-997</v>
      </c>
      <c r="F50" s="32">
        <v>3787</v>
      </c>
      <c r="G50" s="32">
        <v>4980</v>
      </c>
      <c r="H50" s="19">
        <v>0.76044176706827304</v>
      </c>
      <c r="I50" s="62">
        <v>-1193</v>
      </c>
      <c r="J50" s="19">
        <v>0.63665170319514131</v>
      </c>
      <c r="K50" s="19">
        <v>0.68433734939759039</v>
      </c>
      <c r="L50" s="22">
        <v>-4.7685646202449083E-2</v>
      </c>
    </row>
    <row r="51" spans="1:12" x14ac:dyDescent="0.4">
      <c r="A51" s="63" t="s">
        <v>90</v>
      </c>
      <c r="B51" s="32">
        <v>2165</v>
      </c>
      <c r="C51" s="32">
        <v>2057</v>
      </c>
      <c r="D51" s="19">
        <v>1.0525036460865338</v>
      </c>
      <c r="E51" s="62">
        <v>108</v>
      </c>
      <c r="F51" s="32">
        <v>4380</v>
      </c>
      <c r="G51" s="32">
        <v>4980</v>
      </c>
      <c r="H51" s="19">
        <v>0.87951807228915657</v>
      </c>
      <c r="I51" s="62">
        <v>-600</v>
      </c>
      <c r="J51" s="19">
        <v>0.49429223744292239</v>
      </c>
      <c r="K51" s="19">
        <v>0.41305220883534138</v>
      </c>
      <c r="L51" s="22">
        <v>8.1240028607581005E-2</v>
      </c>
    </row>
    <row r="52" spans="1:12" x14ac:dyDescent="0.4">
      <c r="A52" s="63" t="s">
        <v>69</v>
      </c>
      <c r="B52" s="32">
        <v>2502</v>
      </c>
      <c r="C52" s="32">
        <v>2398</v>
      </c>
      <c r="D52" s="19">
        <v>1.0433694745621351</v>
      </c>
      <c r="E52" s="62">
        <v>104</v>
      </c>
      <c r="F52" s="32">
        <v>3780</v>
      </c>
      <c r="G52" s="32">
        <v>3780</v>
      </c>
      <c r="H52" s="19">
        <v>1</v>
      </c>
      <c r="I52" s="62">
        <v>0</v>
      </c>
      <c r="J52" s="19">
        <v>0.66190476190476188</v>
      </c>
      <c r="K52" s="19">
        <v>0.6343915343915344</v>
      </c>
      <c r="L52" s="22">
        <v>2.7513227513227489E-2</v>
      </c>
    </row>
    <row r="53" spans="1:12" x14ac:dyDescent="0.4">
      <c r="A53" s="63" t="s">
        <v>89</v>
      </c>
      <c r="B53" s="32">
        <v>2181</v>
      </c>
      <c r="C53" s="32">
        <v>2075</v>
      </c>
      <c r="D53" s="19">
        <v>1.0510843373493977</v>
      </c>
      <c r="E53" s="62">
        <v>106</v>
      </c>
      <c r="F53" s="32">
        <v>3780</v>
      </c>
      <c r="G53" s="32">
        <v>3779</v>
      </c>
      <c r="H53" s="19">
        <v>1.0002646202699126</v>
      </c>
      <c r="I53" s="62">
        <v>1</v>
      </c>
      <c r="J53" s="19">
        <v>0.57698412698412693</v>
      </c>
      <c r="K53" s="19">
        <v>0.54908706006880126</v>
      </c>
      <c r="L53" s="22">
        <v>2.7897066915325675E-2</v>
      </c>
    </row>
    <row r="54" spans="1:12" x14ac:dyDescent="0.4">
      <c r="A54" s="63" t="s">
        <v>88</v>
      </c>
      <c r="B54" s="32">
        <v>1815</v>
      </c>
      <c r="C54" s="32">
        <v>2193</v>
      </c>
      <c r="D54" s="19">
        <v>0.82763337893296851</v>
      </c>
      <c r="E54" s="62">
        <v>-378</v>
      </c>
      <c r="F54" s="32">
        <v>3780</v>
      </c>
      <c r="G54" s="32">
        <v>3780</v>
      </c>
      <c r="H54" s="19">
        <v>1</v>
      </c>
      <c r="I54" s="62">
        <v>0</v>
      </c>
      <c r="J54" s="19">
        <v>0.48015873015873017</v>
      </c>
      <c r="K54" s="19">
        <v>0.58015873015873021</v>
      </c>
      <c r="L54" s="22">
        <v>-0.1</v>
      </c>
    </row>
    <row r="55" spans="1:12" s="66" customFormat="1" x14ac:dyDescent="0.4">
      <c r="A55" s="68" t="s">
        <v>70</v>
      </c>
      <c r="B55" s="27">
        <v>25455</v>
      </c>
      <c r="C55" s="27">
        <v>32474</v>
      </c>
      <c r="D55" s="14">
        <v>0.78385785551518139</v>
      </c>
      <c r="E55" s="67">
        <v>-7019</v>
      </c>
      <c r="F55" s="27">
        <v>45405</v>
      </c>
      <c r="G55" s="27">
        <v>51240</v>
      </c>
      <c r="H55" s="14">
        <v>0.88612412177985944</v>
      </c>
      <c r="I55" s="67">
        <v>-5835</v>
      </c>
      <c r="J55" s="14">
        <v>0.56062107697390151</v>
      </c>
      <c r="K55" s="14">
        <v>0.63376268540202962</v>
      </c>
      <c r="L55" s="23">
        <v>-7.3141608428128113E-2</v>
      </c>
    </row>
    <row r="56" spans="1:12" x14ac:dyDescent="0.4">
      <c r="A56" s="65" t="s">
        <v>57</v>
      </c>
      <c r="B56" s="34">
        <v>19151</v>
      </c>
      <c r="C56" s="34">
        <v>15036</v>
      </c>
      <c r="D56" s="18">
        <v>1.2736765097100293</v>
      </c>
      <c r="E56" s="64">
        <v>4115</v>
      </c>
      <c r="F56" s="34">
        <v>31620</v>
      </c>
      <c r="G56" s="34">
        <v>22650</v>
      </c>
      <c r="H56" s="18">
        <v>1.3960264900662251</v>
      </c>
      <c r="I56" s="64">
        <v>8970</v>
      </c>
      <c r="J56" s="18">
        <v>0.60566097406704622</v>
      </c>
      <c r="K56" s="18">
        <v>0.66384105960264905</v>
      </c>
      <c r="L56" s="17">
        <v>-5.8180085535602832E-2</v>
      </c>
    </row>
    <row r="57" spans="1:12" x14ac:dyDescent="0.4">
      <c r="A57" s="63" t="s">
        <v>58</v>
      </c>
      <c r="B57" s="32">
        <v>3433</v>
      </c>
      <c r="C57" s="32">
        <v>5113</v>
      </c>
      <c r="D57" s="19">
        <v>0.67142577743008014</v>
      </c>
      <c r="E57" s="62">
        <v>-1680</v>
      </c>
      <c r="F57" s="32">
        <v>8805</v>
      </c>
      <c r="G57" s="32">
        <v>8940</v>
      </c>
      <c r="H57" s="19">
        <v>0.9848993288590604</v>
      </c>
      <c r="I57" s="62">
        <v>-135</v>
      </c>
      <c r="J57" s="19">
        <v>0.38989210675752412</v>
      </c>
      <c r="K57" s="19">
        <v>0.57192393736017899</v>
      </c>
      <c r="L57" s="22">
        <v>-0.18203183060265488</v>
      </c>
    </row>
    <row r="58" spans="1:12" x14ac:dyDescent="0.4">
      <c r="A58" s="63" t="s">
        <v>68</v>
      </c>
      <c r="B58" s="32">
        <v>2871</v>
      </c>
      <c r="C58" s="32">
        <v>3097</v>
      </c>
      <c r="D58" s="19">
        <v>0.92702615434291247</v>
      </c>
      <c r="E58" s="62">
        <v>-226</v>
      </c>
      <c r="F58" s="32">
        <v>4980</v>
      </c>
      <c r="G58" s="32">
        <v>4980</v>
      </c>
      <c r="H58" s="19">
        <v>1</v>
      </c>
      <c r="I58" s="62">
        <v>0</v>
      </c>
      <c r="J58" s="19">
        <v>0.57650602409638552</v>
      </c>
      <c r="K58" s="19">
        <v>0.62188755020080322</v>
      </c>
      <c r="L58" s="22">
        <v>-4.5381526104417702E-2</v>
      </c>
    </row>
    <row r="59" spans="1:12" x14ac:dyDescent="0.4">
      <c r="A59" s="63" t="s">
        <v>55</v>
      </c>
      <c r="B59" s="32">
        <v>0</v>
      </c>
      <c r="C59" s="32">
        <v>5414</v>
      </c>
      <c r="D59" s="19">
        <v>0</v>
      </c>
      <c r="E59" s="62">
        <v>-5414</v>
      </c>
      <c r="F59" s="32">
        <v>0</v>
      </c>
      <c r="G59" s="32">
        <v>9780</v>
      </c>
      <c r="H59" s="19">
        <v>0</v>
      </c>
      <c r="I59" s="62">
        <v>-9780</v>
      </c>
      <c r="J59" s="19" t="e">
        <v>#DIV/0!</v>
      </c>
      <c r="K59" s="19">
        <v>0.55357873210633946</v>
      </c>
      <c r="L59" s="22" t="e">
        <v>#DIV/0!</v>
      </c>
    </row>
    <row r="60" spans="1:12" x14ac:dyDescent="0.4">
      <c r="A60" s="63" t="s">
        <v>131</v>
      </c>
      <c r="B60" s="32">
        <v>0</v>
      </c>
      <c r="C60" s="32">
        <v>1862</v>
      </c>
      <c r="D60" s="19">
        <v>0</v>
      </c>
      <c r="E60" s="62">
        <v>-1862</v>
      </c>
      <c r="F60" s="32">
        <v>0</v>
      </c>
      <c r="G60" s="32">
        <v>2445</v>
      </c>
      <c r="H60" s="19">
        <v>0</v>
      </c>
      <c r="I60" s="62">
        <v>-2445</v>
      </c>
      <c r="J60" s="19" t="e">
        <v>#DIV/0!</v>
      </c>
      <c r="K60" s="19">
        <v>0.76155419222903886</v>
      </c>
      <c r="L60" s="22" t="e">
        <v>#DIV/0!</v>
      </c>
    </row>
    <row r="61" spans="1:12" x14ac:dyDescent="0.4">
      <c r="A61" s="71" t="s">
        <v>87</v>
      </c>
      <c r="B61" s="33">
        <v>0</v>
      </c>
      <c r="C61" s="33">
        <v>1952</v>
      </c>
      <c r="D61" s="16">
        <v>0</v>
      </c>
      <c r="E61" s="70">
        <v>-1952</v>
      </c>
      <c r="F61" s="33">
        <v>0</v>
      </c>
      <c r="G61" s="33">
        <v>2445</v>
      </c>
      <c r="H61" s="16">
        <v>0</v>
      </c>
      <c r="I61" s="70">
        <v>-2445</v>
      </c>
      <c r="J61" s="16" t="e">
        <v>#DIV/0!</v>
      </c>
      <c r="K61" s="16">
        <v>0.79836400817995912</v>
      </c>
      <c r="L61" s="15" t="e">
        <v>#DIV/0!</v>
      </c>
    </row>
    <row r="62" spans="1:12" x14ac:dyDescent="0.4">
      <c r="A62" s="61" t="s">
        <v>143</v>
      </c>
      <c r="B62" s="31">
        <v>0</v>
      </c>
      <c r="C62" s="31">
        <v>0</v>
      </c>
      <c r="D62" s="25" t="e">
        <v>#DIV/0!</v>
      </c>
      <c r="E62" s="60">
        <v>0</v>
      </c>
      <c r="F62" s="31">
        <v>0</v>
      </c>
      <c r="G62" s="31">
        <v>0</v>
      </c>
      <c r="H62" s="25" t="e">
        <v>#DIV/0!</v>
      </c>
      <c r="I62" s="60">
        <v>0</v>
      </c>
      <c r="J62" s="25" t="e">
        <v>#DIV/0!</v>
      </c>
      <c r="K62" s="25" t="e">
        <v>#DIV/0!</v>
      </c>
      <c r="L62" s="24" t="e">
        <v>#DIV/0!</v>
      </c>
    </row>
    <row r="64" spans="1:12" x14ac:dyDescent="0.4">
      <c r="C64" s="59"/>
      <c r="E64" s="13"/>
      <c r="G64" s="59"/>
      <c r="I64" s="13"/>
      <c r="K64" s="59"/>
    </row>
    <row r="65" spans="3:11" x14ac:dyDescent="0.4">
      <c r="C65" s="59"/>
      <c r="E65" s="13"/>
      <c r="G65" s="59"/>
      <c r="I65" s="13"/>
      <c r="K65" s="59"/>
    </row>
    <row r="66" spans="3:11" x14ac:dyDescent="0.4">
      <c r="C66" s="59"/>
      <c r="D66" s="13"/>
      <c r="E66" s="13"/>
      <c r="F66" s="59"/>
      <c r="G66" s="59"/>
      <c r="H66" s="13"/>
      <c r="I66" s="13"/>
      <c r="J66" s="59"/>
      <c r="K66" s="59"/>
    </row>
    <row r="67" spans="3:11" x14ac:dyDescent="0.4">
      <c r="C67" s="59"/>
      <c r="D67" s="13"/>
      <c r="E67" s="13"/>
      <c r="F67" s="59"/>
      <c r="G67" s="59"/>
      <c r="H67" s="13"/>
      <c r="I67" s="13"/>
      <c r="J67" s="59"/>
      <c r="K67" s="59"/>
    </row>
    <row r="68" spans="3:11" x14ac:dyDescent="0.4">
      <c r="C68" s="59"/>
      <c r="D68" s="13"/>
      <c r="E68" s="13"/>
      <c r="F68" s="59"/>
      <c r="G68" s="59"/>
      <c r="H68" s="13"/>
      <c r="I68" s="13"/>
      <c r="J68" s="59"/>
      <c r="K68" s="59"/>
    </row>
    <row r="69" spans="3:11" x14ac:dyDescent="0.4">
      <c r="C69" s="59"/>
      <c r="D69" s="13"/>
      <c r="E69" s="13"/>
      <c r="F69" s="59"/>
      <c r="G69" s="59"/>
      <c r="H69" s="13"/>
      <c r="I69" s="13"/>
      <c r="J69" s="59"/>
      <c r="K69" s="59"/>
    </row>
    <row r="70" spans="3:11" x14ac:dyDescent="0.4">
      <c r="C70" s="59"/>
      <c r="E70" s="13"/>
      <c r="G70" s="59"/>
      <c r="I70" s="13"/>
      <c r="K70" s="59"/>
    </row>
    <row r="71" spans="3:11" x14ac:dyDescent="0.4">
      <c r="C71" s="59"/>
      <c r="E71" s="13"/>
      <c r="G71" s="59"/>
      <c r="I71" s="13"/>
      <c r="K71" s="59"/>
    </row>
    <row r="72" spans="3:11" x14ac:dyDescent="0.4">
      <c r="C72" s="59"/>
      <c r="E72" s="13"/>
      <c r="G72" s="59"/>
      <c r="I72" s="13"/>
      <c r="K72" s="59"/>
    </row>
    <row r="73" spans="3:11" x14ac:dyDescent="0.4">
      <c r="C73" s="59"/>
      <c r="E73" s="13"/>
      <c r="G73" s="59"/>
      <c r="I73" s="13"/>
      <c r="K73" s="5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3'!A1" display="'h13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/>
  </sheetViews>
  <sheetFormatPr defaultColWidth="15.75" defaultRowHeight="10.5" x14ac:dyDescent="0.4"/>
  <cols>
    <col min="1" max="1" width="18.75" style="59" bestFit="1" customWidth="1"/>
    <col min="2" max="3" width="11.25" style="13" customWidth="1"/>
    <col min="4" max="5" width="11.25" style="59" customWidth="1"/>
    <col min="6" max="7" width="11.25" style="13" customWidth="1"/>
    <col min="8" max="9" width="11.25" style="59" customWidth="1"/>
    <col min="10" max="11" width="11.25" style="13" customWidth="1"/>
    <col min="12" max="12" width="11.25" style="59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11月(上旬)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124</v>
      </c>
      <c r="C4" s="144" t="s">
        <v>196</v>
      </c>
      <c r="D4" s="143" t="s">
        <v>61</v>
      </c>
      <c r="E4" s="143"/>
      <c r="F4" s="140" t="s">
        <v>124</v>
      </c>
      <c r="G4" s="140" t="s">
        <v>196</v>
      </c>
      <c r="H4" s="143" t="s">
        <v>61</v>
      </c>
      <c r="I4" s="143"/>
      <c r="J4" s="140" t="s">
        <v>124</v>
      </c>
      <c r="K4" s="140" t="s">
        <v>196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66</v>
      </c>
      <c r="B6" s="27">
        <v>91167</v>
      </c>
      <c r="C6" s="27">
        <v>139488</v>
      </c>
      <c r="D6" s="14">
        <v>0.65358310392291807</v>
      </c>
      <c r="E6" s="67">
        <v>-48321</v>
      </c>
      <c r="F6" s="27">
        <v>179424</v>
      </c>
      <c r="G6" s="27">
        <v>192136</v>
      </c>
      <c r="H6" s="14">
        <v>0.93383853104051295</v>
      </c>
      <c r="I6" s="67">
        <v>-12712</v>
      </c>
      <c r="J6" s="14">
        <v>0.50810928303905833</v>
      </c>
      <c r="K6" s="14">
        <v>0.72598576008660531</v>
      </c>
      <c r="L6" s="23">
        <v>-0.21787647704754698</v>
      </c>
    </row>
    <row r="7" spans="1:12" s="66" customFormat="1" x14ac:dyDescent="0.4">
      <c r="A7" s="68" t="s">
        <v>178</v>
      </c>
      <c r="B7" s="27">
        <v>38450</v>
      </c>
      <c r="C7" s="27">
        <v>55863</v>
      </c>
      <c r="D7" s="14">
        <v>0.68829099761917545</v>
      </c>
      <c r="E7" s="67">
        <v>-17413</v>
      </c>
      <c r="F7" s="27">
        <v>72786</v>
      </c>
      <c r="G7" s="27">
        <v>75692</v>
      </c>
      <c r="H7" s="14">
        <v>0.96160756751043708</v>
      </c>
      <c r="I7" s="67">
        <v>-2906</v>
      </c>
      <c r="J7" s="14">
        <v>0.52826092929959056</v>
      </c>
      <c r="K7" s="14">
        <v>0.7380304391481266</v>
      </c>
      <c r="L7" s="23">
        <v>-0.20976950984853604</v>
      </c>
    </row>
    <row r="8" spans="1:12" x14ac:dyDescent="0.4">
      <c r="A8" s="74" t="s">
        <v>64</v>
      </c>
      <c r="B8" s="28">
        <v>29127</v>
      </c>
      <c r="C8" s="28">
        <v>45894</v>
      </c>
      <c r="D8" s="26">
        <v>0.6346581252451301</v>
      </c>
      <c r="E8" s="73">
        <v>-16767</v>
      </c>
      <c r="F8" s="28">
        <v>56145</v>
      </c>
      <c r="G8" s="28">
        <v>61010</v>
      </c>
      <c r="H8" s="26">
        <v>0.9202589739386986</v>
      </c>
      <c r="I8" s="73">
        <v>-4865</v>
      </c>
      <c r="J8" s="26">
        <v>0.51878172588832483</v>
      </c>
      <c r="K8" s="26">
        <v>0.75223733814128835</v>
      </c>
      <c r="L8" s="52">
        <v>-0.23345561225296352</v>
      </c>
    </row>
    <row r="9" spans="1:12" x14ac:dyDescent="0.4">
      <c r="A9" s="65" t="s">
        <v>57</v>
      </c>
      <c r="B9" s="34">
        <v>15307</v>
      </c>
      <c r="C9" s="34">
        <v>23560</v>
      </c>
      <c r="D9" s="18">
        <v>0.64970288624787775</v>
      </c>
      <c r="E9" s="64">
        <v>-8253</v>
      </c>
      <c r="F9" s="34">
        <v>27795</v>
      </c>
      <c r="G9" s="34">
        <v>28599</v>
      </c>
      <c r="H9" s="18">
        <v>0.97188712892059159</v>
      </c>
      <c r="I9" s="64">
        <v>-804</v>
      </c>
      <c r="J9" s="18">
        <v>0.55071055945313907</v>
      </c>
      <c r="K9" s="18">
        <v>0.82380502814783729</v>
      </c>
      <c r="L9" s="17">
        <v>-0.27309446869469822</v>
      </c>
    </row>
    <row r="10" spans="1:12" x14ac:dyDescent="0.4">
      <c r="A10" s="63" t="s">
        <v>58</v>
      </c>
      <c r="B10" s="32">
        <v>2307</v>
      </c>
      <c r="C10" s="32">
        <v>4146</v>
      </c>
      <c r="D10" s="19">
        <v>0.55643994211287984</v>
      </c>
      <c r="E10" s="62">
        <v>-1839</v>
      </c>
      <c r="F10" s="34">
        <v>5370</v>
      </c>
      <c r="G10" s="32">
        <v>5680</v>
      </c>
      <c r="H10" s="19">
        <v>0.94542253521126762</v>
      </c>
      <c r="I10" s="62">
        <v>-310</v>
      </c>
      <c r="J10" s="19">
        <v>0.42960893854748605</v>
      </c>
      <c r="K10" s="19">
        <v>0.7299295774647887</v>
      </c>
      <c r="L10" s="22">
        <v>-0.30032063891730265</v>
      </c>
    </row>
    <row r="11" spans="1:12" x14ac:dyDescent="0.4">
      <c r="A11" s="63" t="s">
        <v>68</v>
      </c>
      <c r="B11" s="32">
        <v>2165</v>
      </c>
      <c r="C11" s="32">
        <v>3084</v>
      </c>
      <c r="D11" s="19">
        <v>0.7020103761348897</v>
      </c>
      <c r="E11" s="62">
        <v>-919</v>
      </c>
      <c r="F11" s="32">
        <v>5130</v>
      </c>
      <c r="G11" s="32">
        <v>5400</v>
      </c>
      <c r="H11" s="19">
        <v>0.95</v>
      </c>
      <c r="I11" s="62">
        <v>-270</v>
      </c>
      <c r="J11" s="19">
        <v>0.42202729044834308</v>
      </c>
      <c r="K11" s="19">
        <v>0.57111111111111112</v>
      </c>
      <c r="L11" s="22">
        <v>-0.14908382066276804</v>
      </c>
    </row>
    <row r="12" spans="1:12" x14ac:dyDescent="0.4">
      <c r="A12" s="63" t="s">
        <v>55</v>
      </c>
      <c r="B12" s="32">
        <v>4237</v>
      </c>
      <c r="C12" s="32">
        <v>6475</v>
      </c>
      <c r="D12" s="19">
        <v>0.65436293436293436</v>
      </c>
      <c r="E12" s="62">
        <v>-2238</v>
      </c>
      <c r="F12" s="32">
        <v>8250</v>
      </c>
      <c r="G12" s="32">
        <v>9498</v>
      </c>
      <c r="H12" s="19">
        <v>0.86860391661402403</v>
      </c>
      <c r="I12" s="62">
        <v>-1248</v>
      </c>
      <c r="J12" s="19">
        <v>0.51357575757575757</v>
      </c>
      <c r="K12" s="19">
        <v>0.68172246788797641</v>
      </c>
      <c r="L12" s="22">
        <v>-0.16814671031221884</v>
      </c>
    </row>
    <row r="13" spans="1:12" x14ac:dyDescent="0.4">
      <c r="A13" s="63" t="s">
        <v>56</v>
      </c>
      <c r="B13" s="32">
        <v>3215</v>
      </c>
      <c r="C13" s="32">
        <v>4827</v>
      </c>
      <c r="D13" s="19">
        <v>0.6660451626268904</v>
      </c>
      <c r="E13" s="62">
        <v>-1612</v>
      </c>
      <c r="F13" s="32">
        <v>6900</v>
      </c>
      <c r="G13" s="32">
        <v>7170</v>
      </c>
      <c r="H13" s="19">
        <v>0.96234309623430958</v>
      </c>
      <c r="I13" s="62">
        <v>-270</v>
      </c>
      <c r="J13" s="19">
        <v>0.46594202898550724</v>
      </c>
      <c r="K13" s="19">
        <v>0.67322175732217571</v>
      </c>
      <c r="L13" s="22">
        <v>-0.20727972833666847</v>
      </c>
    </row>
    <row r="14" spans="1:12" x14ac:dyDescent="0.4">
      <c r="A14" s="63" t="s">
        <v>92</v>
      </c>
      <c r="B14" s="32">
        <v>1896</v>
      </c>
      <c r="C14" s="32">
        <v>2690</v>
      </c>
      <c r="D14" s="19">
        <v>0.70483271375464684</v>
      </c>
      <c r="E14" s="62">
        <v>-794</v>
      </c>
      <c r="F14" s="32">
        <v>2700</v>
      </c>
      <c r="G14" s="32">
        <v>3163</v>
      </c>
      <c r="H14" s="19">
        <v>0.85361998103066705</v>
      </c>
      <c r="I14" s="62">
        <v>-463</v>
      </c>
      <c r="J14" s="19">
        <v>0.70222222222222219</v>
      </c>
      <c r="K14" s="19">
        <v>0.85045842554536832</v>
      </c>
      <c r="L14" s="22">
        <v>-0.14823620332314613</v>
      </c>
    </row>
    <row r="15" spans="1:12" x14ac:dyDescent="0.4">
      <c r="A15" s="63" t="s">
        <v>93</v>
      </c>
      <c r="B15" s="32">
        <v>0</v>
      </c>
      <c r="C15" s="32">
        <v>1112</v>
      </c>
      <c r="D15" s="19">
        <v>0</v>
      </c>
      <c r="E15" s="62">
        <v>-1112</v>
      </c>
      <c r="F15" s="32">
        <v>0</v>
      </c>
      <c r="G15" s="32">
        <v>1500</v>
      </c>
      <c r="H15" s="19">
        <v>0</v>
      </c>
      <c r="I15" s="62">
        <v>-1500</v>
      </c>
      <c r="J15" s="19" t="e">
        <v>#DIV/0!</v>
      </c>
      <c r="K15" s="19">
        <v>0.74133333333333329</v>
      </c>
      <c r="L15" s="22" t="e">
        <v>#DIV/0!</v>
      </c>
    </row>
    <row r="16" spans="1:12" x14ac:dyDescent="0.4">
      <c r="A16" s="63" t="s">
        <v>150</v>
      </c>
      <c r="B16" s="32">
        <v>0</v>
      </c>
      <c r="C16" s="32">
        <v>0</v>
      </c>
      <c r="D16" s="19" t="e">
        <v>#DIV/0!</v>
      </c>
      <c r="E16" s="62">
        <v>0</v>
      </c>
      <c r="F16" s="32">
        <v>0</v>
      </c>
      <c r="G16" s="32">
        <v>0</v>
      </c>
      <c r="H16" s="19" t="e">
        <v>#DIV/0!</v>
      </c>
      <c r="I16" s="62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3" t="s">
        <v>182</v>
      </c>
      <c r="B17" s="32">
        <v>0</v>
      </c>
      <c r="C17" s="32">
        <v>0</v>
      </c>
      <c r="D17" s="19" t="e">
        <v>#DIV/0!</v>
      </c>
      <c r="E17" s="62">
        <v>0</v>
      </c>
      <c r="F17" s="32">
        <v>0</v>
      </c>
      <c r="G17" s="32">
        <v>0</v>
      </c>
      <c r="H17" s="19" t="e">
        <v>#DIV/0!</v>
      </c>
      <c r="I17" s="62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8" t="s">
        <v>63</v>
      </c>
      <c r="B18" s="30">
        <v>9323</v>
      </c>
      <c r="C18" s="30">
        <v>9969</v>
      </c>
      <c r="D18" s="21">
        <v>0.9351991172635169</v>
      </c>
      <c r="E18" s="69">
        <v>-646</v>
      </c>
      <c r="F18" s="30">
        <v>16641</v>
      </c>
      <c r="G18" s="30">
        <v>14682</v>
      </c>
      <c r="H18" s="21">
        <v>1.1334286881896198</v>
      </c>
      <c r="I18" s="69">
        <v>1959</v>
      </c>
      <c r="J18" s="21">
        <v>0.56024277387176247</v>
      </c>
      <c r="K18" s="21">
        <v>0.67899468737229263</v>
      </c>
      <c r="L18" s="20">
        <v>-0.11875191350053016</v>
      </c>
    </row>
    <row r="19" spans="1:12" x14ac:dyDescent="0.4">
      <c r="A19" s="65" t="s">
        <v>169</v>
      </c>
      <c r="B19" s="34">
        <v>250</v>
      </c>
      <c r="C19" s="34">
        <v>457</v>
      </c>
      <c r="D19" s="18">
        <v>0.54704595185995619</v>
      </c>
      <c r="E19" s="64">
        <v>-207</v>
      </c>
      <c r="F19" s="34">
        <v>750</v>
      </c>
      <c r="G19" s="34">
        <v>762</v>
      </c>
      <c r="H19" s="18">
        <v>0.98425196850393704</v>
      </c>
      <c r="I19" s="64">
        <v>-12</v>
      </c>
      <c r="J19" s="18">
        <v>0.33333333333333331</v>
      </c>
      <c r="K19" s="18">
        <v>0.59973753280839892</v>
      </c>
      <c r="L19" s="17">
        <v>-0.26640419947506561</v>
      </c>
    </row>
    <row r="20" spans="1:12" x14ac:dyDescent="0.4">
      <c r="A20" s="63" t="s">
        <v>168</v>
      </c>
      <c r="B20" s="32">
        <v>771</v>
      </c>
      <c r="C20" s="32">
        <v>1245</v>
      </c>
      <c r="D20" s="19">
        <v>0.61927710843373496</v>
      </c>
      <c r="E20" s="62">
        <v>-474</v>
      </c>
      <c r="F20" s="32">
        <v>1500</v>
      </c>
      <c r="G20" s="32">
        <v>1564</v>
      </c>
      <c r="H20" s="19">
        <v>0.95907928388746799</v>
      </c>
      <c r="I20" s="62">
        <v>-64</v>
      </c>
      <c r="J20" s="19">
        <v>0.51400000000000001</v>
      </c>
      <c r="K20" s="19">
        <v>0.79603580562659848</v>
      </c>
      <c r="L20" s="22">
        <v>-0.28203580562659847</v>
      </c>
    </row>
    <row r="21" spans="1:12" x14ac:dyDescent="0.4">
      <c r="A21" s="63" t="s">
        <v>167</v>
      </c>
      <c r="B21" s="32">
        <v>829</v>
      </c>
      <c r="C21" s="32">
        <v>918</v>
      </c>
      <c r="D21" s="19">
        <v>0.90305010893246185</v>
      </c>
      <c r="E21" s="62">
        <v>-89</v>
      </c>
      <c r="F21" s="32">
        <v>1500</v>
      </c>
      <c r="G21" s="32">
        <v>1500</v>
      </c>
      <c r="H21" s="19">
        <v>1</v>
      </c>
      <c r="I21" s="62">
        <v>0</v>
      </c>
      <c r="J21" s="19">
        <v>0.55266666666666664</v>
      </c>
      <c r="K21" s="19">
        <v>0.61199999999999999</v>
      </c>
      <c r="L21" s="22">
        <v>-5.9333333333333349E-2</v>
      </c>
    </row>
    <row r="22" spans="1:12" x14ac:dyDescent="0.4">
      <c r="A22" s="63" t="s">
        <v>166</v>
      </c>
      <c r="B22" s="32">
        <v>691</v>
      </c>
      <c r="C22" s="32">
        <v>1295</v>
      </c>
      <c r="D22" s="19">
        <v>0.53359073359073361</v>
      </c>
      <c r="E22" s="62">
        <v>-604</v>
      </c>
      <c r="F22" s="32">
        <v>1500</v>
      </c>
      <c r="G22" s="32">
        <v>1748</v>
      </c>
      <c r="H22" s="19">
        <v>0.85812356979405036</v>
      </c>
      <c r="I22" s="62">
        <v>-248</v>
      </c>
      <c r="J22" s="19">
        <v>0.46066666666666667</v>
      </c>
      <c r="K22" s="19">
        <v>0.74084668192219683</v>
      </c>
      <c r="L22" s="22">
        <v>-0.28018001525553016</v>
      </c>
    </row>
    <row r="23" spans="1:12" x14ac:dyDescent="0.4">
      <c r="A23" s="63" t="s">
        <v>165</v>
      </c>
      <c r="B23" s="32">
        <v>0</v>
      </c>
      <c r="C23" s="32">
        <v>701</v>
      </c>
      <c r="D23" s="19">
        <v>0</v>
      </c>
      <c r="E23" s="62">
        <v>-701</v>
      </c>
      <c r="F23" s="32">
        <v>0</v>
      </c>
      <c r="G23" s="32">
        <v>1270</v>
      </c>
      <c r="H23" s="19">
        <v>0</v>
      </c>
      <c r="I23" s="62">
        <v>-1270</v>
      </c>
      <c r="J23" s="19" t="e">
        <v>#DIV/0!</v>
      </c>
      <c r="K23" s="19">
        <v>0.55196850393700791</v>
      </c>
      <c r="L23" s="22" t="e">
        <v>#DIV/0!</v>
      </c>
    </row>
    <row r="24" spans="1:12" x14ac:dyDescent="0.4">
      <c r="A24" s="63" t="s">
        <v>164</v>
      </c>
      <c r="B24" s="33">
        <v>1876</v>
      </c>
      <c r="C24" s="33">
        <v>1754</v>
      </c>
      <c r="D24" s="16">
        <v>1.0695553021664765</v>
      </c>
      <c r="E24" s="70">
        <v>122</v>
      </c>
      <c r="F24" s="33">
        <v>3000</v>
      </c>
      <c r="G24" s="33">
        <v>2850</v>
      </c>
      <c r="H24" s="16">
        <v>1.0526315789473684</v>
      </c>
      <c r="I24" s="70">
        <v>150</v>
      </c>
      <c r="J24" s="16">
        <v>0.6253333333333333</v>
      </c>
      <c r="K24" s="16">
        <v>0.61543859649122812</v>
      </c>
      <c r="L24" s="15">
        <v>9.8947368421051785E-3</v>
      </c>
    </row>
    <row r="25" spans="1:12" x14ac:dyDescent="0.4">
      <c r="A25" s="71" t="s">
        <v>163</v>
      </c>
      <c r="B25" s="32">
        <v>1055</v>
      </c>
      <c r="C25" s="32">
        <v>880</v>
      </c>
      <c r="D25" s="19">
        <v>1.1988636363636365</v>
      </c>
      <c r="E25" s="62">
        <v>175</v>
      </c>
      <c r="F25" s="32">
        <v>1500</v>
      </c>
      <c r="G25" s="32">
        <v>1350</v>
      </c>
      <c r="H25" s="19">
        <v>1.1111111111111112</v>
      </c>
      <c r="I25" s="62">
        <v>150</v>
      </c>
      <c r="J25" s="19">
        <v>0.70333333333333337</v>
      </c>
      <c r="K25" s="19">
        <v>0.6518518518518519</v>
      </c>
      <c r="L25" s="22">
        <v>5.1481481481481461E-2</v>
      </c>
    </row>
    <row r="26" spans="1:12" x14ac:dyDescent="0.4">
      <c r="A26" s="63" t="s">
        <v>162</v>
      </c>
      <c r="B26" s="32">
        <v>0</v>
      </c>
      <c r="C26" s="32">
        <v>0</v>
      </c>
      <c r="D26" s="19" t="e">
        <v>#DIV/0!</v>
      </c>
      <c r="E26" s="62">
        <v>0</v>
      </c>
      <c r="F26" s="32">
        <v>0</v>
      </c>
      <c r="G26" s="32">
        <v>0</v>
      </c>
      <c r="H26" s="19" t="e">
        <v>#DIV/0!</v>
      </c>
      <c r="I26" s="62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3" t="s">
        <v>161</v>
      </c>
      <c r="B27" s="32">
        <v>1044</v>
      </c>
      <c r="C27" s="32">
        <v>1378</v>
      </c>
      <c r="D27" s="19">
        <v>0.75761973875181421</v>
      </c>
      <c r="E27" s="62">
        <v>-334</v>
      </c>
      <c r="F27" s="32">
        <v>1500</v>
      </c>
      <c r="G27" s="32">
        <v>1500</v>
      </c>
      <c r="H27" s="19">
        <v>1</v>
      </c>
      <c r="I27" s="62">
        <v>0</v>
      </c>
      <c r="J27" s="19">
        <v>0.69599999999999995</v>
      </c>
      <c r="K27" s="19">
        <v>0.91866666666666663</v>
      </c>
      <c r="L27" s="22">
        <v>-0.22266666666666668</v>
      </c>
    </row>
    <row r="28" spans="1:12" x14ac:dyDescent="0.4">
      <c r="A28" s="63" t="s">
        <v>160</v>
      </c>
      <c r="B28" s="33">
        <v>198</v>
      </c>
      <c r="C28" s="33">
        <v>353</v>
      </c>
      <c r="D28" s="16">
        <v>0.56090651558073656</v>
      </c>
      <c r="E28" s="70">
        <v>-155</v>
      </c>
      <c r="F28" s="33">
        <v>724</v>
      </c>
      <c r="G28" s="33">
        <v>638</v>
      </c>
      <c r="H28" s="16">
        <v>1.134796238244514</v>
      </c>
      <c r="I28" s="70">
        <v>86</v>
      </c>
      <c r="J28" s="16">
        <v>0.27348066298342544</v>
      </c>
      <c r="K28" s="16">
        <v>0.55329153605015668</v>
      </c>
      <c r="L28" s="15">
        <v>-0.27981087306673125</v>
      </c>
    </row>
    <row r="29" spans="1:12" x14ac:dyDescent="0.4">
      <c r="A29" s="71" t="s">
        <v>159</v>
      </c>
      <c r="B29" s="32">
        <v>967</v>
      </c>
      <c r="C29" s="32">
        <v>988</v>
      </c>
      <c r="D29" s="19">
        <v>0.97874493927125505</v>
      </c>
      <c r="E29" s="62">
        <v>-21</v>
      </c>
      <c r="F29" s="32">
        <v>1667</v>
      </c>
      <c r="G29" s="32">
        <v>1500</v>
      </c>
      <c r="H29" s="19">
        <v>1.1113333333333333</v>
      </c>
      <c r="I29" s="62">
        <v>167</v>
      </c>
      <c r="J29" s="19">
        <v>0.5800839832033593</v>
      </c>
      <c r="K29" s="19">
        <v>0.65866666666666662</v>
      </c>
      <c r="L29" s="22">
        <v>-7.8582683463307323E-2</v>
      </c>
    </row>
    <row r="30" spans="1:12" x14ac:dyDescent="0.4">
      <c r="A30" s="63" t="s">
        <v>158</v>
      </c>
      <c r="B30" s="32">
        <v>569</v>
      </c>
      <c r="C30" s="32">
        <v>0</v>
      </c>
      <c r="D30" s="19" t="e">
        <v>#DIV/0!</v>
      </c>
      <c r="E30" s="62">
        <v>569</v>
      </c>
      <c r="F30" s="32">
        <v>1500</v>
      </c>
      <c r="G30" s="32">
        <v>0</v>
      </c>
      <c r="H30" s="19" t="e">
        <v>#DIV/0!</v>
      </c>
      <c r="I30" s="62">
        <v>1500</v>
      </c>
      <c r="J30" s="19">
        <v>0.37933333333333336</v>
      </c>
      <c r="K30" s="19" t="e">
        <v>#DIV/0!</v>
      </c>
      <c r="L30" s="22" t="e">
        <v>#DIV/0!</v>
      </c>
    </row>
    <row r="31" spans="1:12" x14ac:dyDescent="0.4">
      <c r="A31" s="61" t="s">
        <v>157</v>
      </c>
      <c r="B31" s="31">
        <v>1073</v>
      </c>
      <c r="C31" s="31">
        <v>0</v>
      </c>
      <c r="D31" s="25" t="e">
        <v>#DIV/0!</v>
      </c>
      <c r="E31" s="60">
        <v>1073</v>
      </c>
      <c r="F31" s="31">
        <v>1500</v>
      </c>
      <c r="G31" s="31">
        <v>0</v>
      </c>
      <c r="H31" s="25" t="e">
        <v>#DIV/0!</v>
      </c>
      <c r="I31" s="60">
        <v>1500</v>
      </c>
      <c r="J31" s="25">
        <v>0.71533333333333338</v>
      </c>
      <c r="K31" s="25" t="e">
        <v>#DIV/0!</v>
      </c>
      <c r="L31" s="24" t="e">
        <v>#DIV/0!</v>
      </c>
    </row>
    <row r="32" spans="1:12" s="66" customFormat="1" x14ac:dyDescent="0.4">
      <c r="A32" s="68" t="s">
        <v>73</v>
      </c>
      <c r="B32" s="27">
        <v>44372</v>
      </c>
      <c r="C32" s="27">
        <v>71345</v>
      </c>
      <c r="D32" s="14">
        <v>0.62193566472773143</v>
      </c>
      <c r="E32" s="67">
        <v>-26973</v>
      </c>
      <c r="F32" s="27">
        <v>91458</v>
      </c>
      <c r="G32" s="27">
        <v>99369</v>
      </c>
      <c r="H32" s="14">
        <v>0.92038764604655376</v>
      </c>
      <c r="I32" s="67">
        <v>-7911</v>
      </c>
      <c r="J32" s="14">
        <v>0.48516258829189357</v>
      </c>
      <c r="K32" s="14">
        <v>0.71798045668166133</v>
      </c>
      <c r="L32" s="23">
        <v>-0.23281786838976776</v>
      </c>
    </row>
    <row r="33" spans="1:12" x14ac:dyDescent="0.4">
      <c r="A33" s="72" t="s">
        <v>72</v>
      </c>
      <c r="B33" s="29">
        <v>36179</v>
      </c>
      <c r="C33" s="29">
        <v>60979</v>
      </c>
      <c r="D33" s="18">
        <v>0.59330261237475201</v>
      </c>
      <c r="E33" s="64">
        <v>-24800</v>
      </c>
      <c r="F33" s="29">
        <v>76240</v>
      </c>
      <c r="G33" s="29">
        <v>83584</v>
      </c>
      <c r="H33" s="18">
        <v>0.91213629402756513</v>
      </c>
      <c r="I33" s="64">
        <v>-7344</v>
      </c>
      <c r="J33" s="18">
        <v>0.47454092339979015</v>
      </c>
      <c r="K33" s="18">
        <v>0.7295535030627871</v>
      </c>
      <c r="L33" s="17">
        <v>-0.25501257966299695</v>
      </c>
    </row>
    <row r="34" spans="1:12" x14ac:dyDescent="0.4">
      <c r="A34" s="63" t="s">
        <v>57</v>
      </c>
      <c r="B34" s="32">
        <v>14393</v>
      </c>
      <c r="C34" s="32">
        <v>25820</v>
      </c>
      <c r="D34" s="19">
        <v>0.557436096049574</v>
      </c>
      <c r="E34" s="62">
        <v>-11427</v>
      </c>
      <c r="F34" s="32">
        <v>30971</v>
      </c>
      <c r="G34" s="32">
        <v>33423</v>
      </c>
      <c r="H34" s="19">
        <v>0.92663734554049604</v>
      </c>
      <c r="I34" s="62">
        <v>-2452</v>
      </c>
      <c r="J34" s="19">
        <v>0.46472506538374608</v>
      </c>
      <c r="K34" s="19">
        <v>0.77252191604583675</v>
      </c>
      <c r="L34" s="22">
        <v>-0.30779685066209067</v>
      </c>
    </row>
    <row r="35" spans="1:12" x14ac:dyDescent="0.4">
      <c r="A35" s="63" t="s">
        <v>133</v>
      </c>
      <c r="B35" s="32">
        <v>2236</v>
      </c>
      <c r="C35" s="32">
        <v>3829</v>
      </c>
      <c r="D35" s="19">
        <v>0.58396448158788195</v>
      </c>
      <c r="E35" s="62">
        <v>-1593</v>
      </c>
      <c r="F35" s="32">
        <v>5360</v>
      </c>
      <c r="G35" s="32">
        <v>5382</v>
      </c>
      <c r="H35" s="19">
        <v>0.99591230026012634</v>
      </c>
      <c r="I35" s="62">
        <v>-22</v>
      </c>
      <c r="J35" s="19">
        <v>0.41716417910447762</v>
      </c>
      <c r="K35" s="19">
        <v>0.71144555927164621</v>
      </c>
      <c r="L35" s="22">
        <v>-0.29428138016716859</v>
      </c>
    </row>
    <row r="36" spans="1:12" x14ac:dyDescent="0.4">
      <c r="A36" s="63" t="s">
        <v>132</v>
      </c>
      <c r="B36" s="32">
        <v>3640</v>
      </c>
      <c r="C36" s="32">
        <v>6503</v>
      </c>
      <c r="D36" s="19">
        <v>0.55974165769644779</v>
      </c>
      <c r="E36" s="62">
        <v>-2863</v>
      </c>
      <c r="F36" s="32">
        <v>8268</v>
      </c>
      <c r="G36" s="32">
        <v>8923</v>
      </c>
      <c r="H36" s="19">
        <v>0.92659419477754124</v>
      </c>
      <c r="I36" s="62">
        <v>-655</v>
      </c>
      <c r="J36" s="19">
        <v>0.44025157232704404</v>
      </c>
      <c r="K36" s="19">
        <v>0.7287907654376331</v>
      </c>
      <c r="L36" s="22">
        <v>-0.28853919311058907</v>
      </c>
    </row>
    <row r="37" spans="1:12" x14ac:dyDescent="0.4">
      <c r="A37" s="63" t="s">
        <v>55</v>
      </c>
      <c r="B37" s="32">
        <v>8835</v>
      </c>
      <c r="C37" s="32">
        <v>9614</v>
      </c>
      <c r="D37" s="19">
        <v>0.9189723320158103</v>
      </c>
      <c r="E37" s="62">
        <v>-779</v>
      </c>
      <c r="F37" s="32">
        <v>14400</v>
      </c>
      <c r="G37" s="32">
        <v>14431</v>
      </c>
      <c r="H37" s="19">
        <v>0.99785184671886906</v>
      </c>
      <c r="I37" s="62">
        <v>-31</v>
      </c>
      <c r="J37" s="19">
        <v>0.61354166666666665</v>
      </c>
      <c r="K37" s="19">
        <v>0.66620469821911166</v>
      </c>
      <c r="L37" s="22">
        <v>-5.2663031552445005E-2</v>
      </c>
    </row>
    <row r="38" spans="1:12" x14ac:dyDescent="0.4">
      <c r="A38" s="63" t="s">
        <v>92</v>
      </c>
      <c r="B38" s="32">
        <v>0</v>
      </c>
      <c r="C38" s="32">
        <v>2044</v>
      </c>
      <c r="D38" s="19">
        <v>0</v>
      </c>
      <c r="E38" s="62">
        <v>-2044</v>
      </c>
      <c r="F38" s="32">
        <v>0</v>
      </c>
      <c r="G38" s="32">
        <v>2394</v>
      </c>
      <c r="H38" s="19">
        <v>0</v>
      </c>
      <c r="I38" s="62">
        <v>-2394</v>
      </c>
      <c r="J38" s="19" t="e">
        <v>#DIV/0!</v>
      </c>
      <c r="K38" s="19">
        <v>0.85380116959064323</v>
      </c>
      <c r="L38" s="22" t="e">
        <v>#DIV/0!</v>
      </c>
    </row>
    <row r="39" spans="1:12" x14ac:dyDescent="0.4">
      <c r="A39" s="63" t="s">
        <v>56</v>
      </c>
      <c r="B39" s="32">
        <v>2608</v>
      </c>
      <c r="C39" s="32">
        <v>5487</v>
      </c>
      <c r="D39" s="19">
        <v>0.47530526699471476</v>
      </c>
      <c r="E39" s="62">
        <v>-2879</v>
      </c>
      <c r="F39" s="32">
        <v>6747</v>
      </c>
      <c r="G39" s="32">
        <v>7128</v>
      </c>
      <c r="H39" s="19">
        <v>0.94654882154882158</v>
      </c>
      <c r="I39" s="62">
        <v>-381</v>
      </c>
      <c r="J39" s="19">
        <v>0.38654216688898768</v>
      </c>
      <c r="K39" s="19">
        <v>0.76978114478114479</v>
      </c>
      <c r="L39" s="22">
        <v>-0.38323897789215711</v>
      </c>
    </row>
    <row r="40" spans="1:12" x14ac:dyDescent="0.4">
      <c r="A40" s="63" t="s">
        <v>54</v>
      </c>
      <c r="B40" s="32">
        <v>1398</v>
      </c>
      <c r="C40" s="32">
        <v>2230</v>
      </c>
      <c r="D40" s="19">
        <v>0.62690582959641261</v>
      </c>
      <c r="E40" s="62">
        <v>-832</v>
      </c>
      <c r="F40" s="32">
        <v>2394</v>
      </c>
      <c r="G40" s="32">
        <v>2880</v>
      </c>
      <c r="H40" s="19">
        <v>0.83125000000000004</v>
      </c>
      <c r="I40" s="62">
        <v>-486</v>
      </c>
      <c r="J40" s="19">
        <v>0.58395989974937346</v>
      </c>
      <c r="K40" s="19">
        <v>0.77430555555555558</v>
      </c>
      <c r="L40" s="22">
        <v>-0.19034565580618212</v>
      </c>
    </row>
    <row r="41" spans="1:12" x14ac:dyDescent="0.4">
      <c r="A41" s="63" t="s">
        <v>91</v>
      </c>
      <c r="B41" s="32">
        <v>902</v>
      </c>
      <c r="C41" s="32">
        <v>1775</v>
      </c>
      <c r="D41" s="19">
        <v>0.50816901408450699</v>
      </c>
      <c r="E41" s="62">
        <v>-873</v>
      </c>
      <c r="F41" s="32">
        <v>2340</v>
      </c>
      <c r="G41" s="32">
        <v>2340</v>
      </c>
      <c r="H41" s="19">
        <v>1</v>
      </c>
      <c r="I41" s="62">
        <v>0</v>
      </c>
      <c r="J41" s="19">
        <v>0.38547008547008549</v>
      </c>
      <c r="K41" s="19">
        <v>0.75854700854700852</v>
      </c>
      <c r="L41" s="22">
        <v>-0.37307692307692303</v>
      </c>
    </row>
    <row r="42" spans="1:12" x14ac:dyDescent="0.4">
      <c r="A42" s="63" t="s">
        <v>53</v>
      </c>
      <c r="B42" s="32">
        <v>1334</v>
      </c>
      <c r="C42" s="32">
        <v>2145</v>
      </c>
      <c r="D42" s="19">
        <v>0.6219114219114219</v>
      </c>
      <c r="E42" s="62">
        <v>-811</v>
      </c>
      <c r="F42" s="32">
        <v>2880</v>
      </c>
      <c r="G42" s="32">
        <v>3803</v>
      </c>
      <c r="H42" s="19">
        <v>0.75729687089140152</v>
      </c>
      <c r="I42" s="62">
        <v>-923</v>
      </c>
      <c r="J42" s="19">
        <v>0.46319444444444446</v>
      </c>
      <c r="K42" s="19">
        <v>0.56402839863265841</v>
      </c>
      <c r="L42" s="22">
        <v>-0.10083395418821395</v>
      </c>
    </row>
    <row r="43" spans="1:12" x14ac:dyDescent="0.4">
      <c r="A43" s="71" t="s">
        <v>52</v>
      </c>
      <c r="B43" s="33">
        <v>833</v>
      </c>
      <c r="C43" s="33">
        <v>1532</v>
      </c>
      <c r="D43" s="16">
        <v>0.54373368146214096</v>
      </c>
      <c r="E43" s="70">
        <v>-699</v>
      </c>
      <c r="F43" s="33">
        <v>2880</v>
      </c>
      <c r="G43" s="33">
        <v>2880</v>
      </c>
      <c r="H43" s="16">
        <v>1</v>
      </c>
      <c r="I43" s="70">
        <v>0</v>
      </c>
      <c r="J43" s="16">
        <v>0.28923611111111114</v>
      </c>
      <c r="K43" s="16">
        <v>0.53194444444444444</v>
      </c>
      <c r="L43" s="15">
        <v>-0.2427083333333333</v>
      </c>
    </row>
    <row r="44" spans="1:12" x14ac:dyDescent="0.4">
      <c r="A44" s="78" t="s">
        <v>71</v>
      </c>
      <c r="B44" s="30">
        <v>8193</v>
      </c>
      <c r="C44" s="30">
        <v>10366</v>
      </c>
      <c r="D44" s="21">
        <v>0.79037237121358284</v>
      </c>
      <c r="E44" s="69">
        <v>-2173</v>
      </c>
      <c r="F44" s="30">
        <v>15218</v>
      </c>
      <c r="G44" s="30">
        <v>15785</v>
      </c>
      <c r="H44" s="21">
        <v>0.96407982261640801</v>
      </c>
      <c r="I44" s="69">
        <v>-567</v>
      </c>
      <c r="J44" s="21">
        <v>0.53837560783282956</v>
      </c>
      <c r="K44" s="21">
        <v>0.65669939816281275</v>
      </c>
      <c r="L44" s="20">
        <v>-0.11832379032998319</v>
      </c>
    </row>
    <row r="45" spans="1:12" x14ac:dyDescent="0.4">
      <c r="A45" s="65" t="s">
        <v>55</v>
      </c>
      <c r="B45" s="34">
        <v>1008</v>
      </c>
      <c r="C45" s="34">
        <v>975</v>
      </c>
      <c r="D45" s="18">
        <v>1.0338461538461539</v>
      </c>
      <c r="E45" s="64">
        <v>33</v>
      </c>
      <c r="F45" s="34">
        <v>1281</v>
      </c>
      <c r="G45" s="34">
        <v>1260</v>
      </c>
      <c r="H45" s="18">
        <v>1.0166666666666666</v>
      </c>
      <c r="I45" s="64">
        <v>21</v>
      </c>
      <c r="J45" s="18">
        <v>0.78688524590163933</v>
      </c>
      <c r="K45" s="18">
        <v>0.77380952380952384</v>
      </c>
      <c r="L45" s="17">
        <v>1.3075722092115494E-2</v>
      </c>
    </row>
    <row r="46" spans="1:12" x14ac:dyDescent="0.4">
      <c r="A46" s="63" t="s">
        <v>67</v>
      </c>
      <c r="B46" s="32">
        <v>580</v>
      </c>
      <c r="C46" s="32">
        <v>918</v>
      </c>
      <c r="D46" s="19">
        <v>0.63180827886710245</v>
      </c>
      <c r="E46" s="62">
        <v>-338</v>
      </c>
      <c r="F46" s="32">
        <v>1330</v>
      </c>
      <c r="G46" s="32">
        <v>1260</v>
      </c>
      <c r="H46" s="19">
        <v>1.0555555555555556</v>
      </c>
      <c r="I46" s="62">
        <v>70</v>
      </c>
      <c r="J46" s="19">
        <v>0.43609022556390975</v>
      </c>
      <c r="K46" s="19">
        <v>0.72857142857142854</v>
      </c>
      <c r="L46" s="22">
        <v>-0.29248120300751879</v>
      </c>
    </row>
    <row r="47" spans="1:12" x14ac:dyDescent="0.4">
      <c r="A47" s="63" t="s">
        <v>65</v>
      </c>
      <c r="B47" s="32">
        <v>453</v>
      </c>
      <c r="C47" s="32">
        <v>500</v>
      </c>
      <c r="D47" s="19">
        <v>0.90600000000000003</v>
      </c>
      <c r="E47" s="62">
        <v>-47</v>
      </c>
      <c r="F47" s="32">
        <v>1260</v>
      </c>
      <c r="G47" s="32">
        <v>1125</v>
      </c>
      <c r="H47" s="19">
        <v>1.1200000000000001</v>
      </c>
      <c r="I47" s="62">
        <v>135</v>
      </c>
      <c r="J47" s="19">
        <v>0.35952380952380952</v>
      </c>
      <c r="K47" s="19">
        <v>0.44444444444444442</v>
      </c>
      <c r="L47" s="22">
        <v>-8.4920634920634896E-2</v>
      </c>
    </row>
    <row r="48" spans="1:12" x14ac:dyDescent="0.4">
      <c r="A48" s="63" t="s">
        <v>49</v>
      </c>
      <c r="B48" s="32">
        <v>2034</v>
      </c>
      <c r="C48" s="32">
        <v>2603</v>
      </c>
      <c r="D48" s="19">
        <v>0.78140606991932382</v>
      </c>
      <c r="E48" s="62">
        <v>-569</v>
      </c>
      <c r="F48" s="32">
        <v>3780</v>
      </c>
      <c r="G48" s="32">
        <v>3780</v>
      </c>
      <c r="H48" s="19">
        <v>1</v>
      </c>
      <c r="I48" s="62">
        <v>0</v>
      </c>
      <c r="J48" s="19">
        <v>0.53809523809523807</v>
      </c>
      <c r="K48" s="19">
        <v>0.68862433862433858</v>
      </c>
      <c r="L48" s="22">
        <v>-0.15052910052910051</v>
      </c>
    </row>
    <row r="49" spans="1:12" x14ac:dyDescent="0.4">
      <c r="A49" s="63" t="s">
        <v>51</v>
      </c>
      <c r="B49" s="32">
        <v>629</v>
      </c>
      <c r="C49" s="32">
        <v>776</v>
      </c>
      <c r="D49" s="19">
        <v>0.81056701030927836</v>
      </c>
      <c r="E49" s="62">
        <v>-147</v>
      </c>
      <c r="F49" s="32">
        <v>1260</v>
      </c>
      <c r="G49" s="32">
        <v>1260</v>
      </c>
      <c r="H49" s="19">
        <v>1</v>
      </c>
      <c r="I49" s="62">
        <v>0</v>
      </c>
      <c r="J49" s="19">
        <v>0.49920634920634921</v>
      </c>
      <c r="K49" s="19">
        <v>0.61587301587301591</v>
      </c>
      <c r="L49" s="22">
        <v>-0.1166666666666667</v>
      </c>
    </row>
    <row r="50" spans="1:12" x14ac:dyDescent="0.4">
      <c r="A50" s="63" t="s">
        <v>50</v>
      </c>
      <c r="B50" s="32">
        <v>718</v>
      </c>
      <c r="C50" s="32">
        <v>1154</v>
      </c>
      <c r="D50" s="19">
        <v>0.62218370883882146</v>
      </c>
      <c r="E50" s="62">
        <v>-436</v>
      </c>
      <c r="F50" s="32">
        <v>1267</v>
      </c>
      <c r="G50" s="32">
        <v>1660</v>
      </c>
      <c r="H50" s="19">
        <v>0.76325301204819274</v>
      </c>
      <c r="I50" s="62">
        <v>-393</v>
      </c>
      <c r="J50" s="19">
        <v>0.56669297553275455</v>
      </c>
      <c r="K50" s="19">
        <v>0.69518072289156629</v>
      </c>
      <c r="L50" s="22">
        <v>-0.12848774735881174</v>
      </c>
    </row>
    <row r="51" spans="1:12" x14ac:dyDescent="0.4">
      <c r="A51" s="63" t="s">
        <v>90</v>
      </c>
      <c r="B51" s="32">
        <v>630</v>
      </c>
      <c r="C51" s="32">
        <v>803</v>
      </c>
      <c r="D51" s="19">
        <v>0.78455790784557911</v>
      </c>
      <c r="E51" s="62">
        <v>-173</v>
      </c>
      <c r="F51" s="32">
        <v>1260</v>
      </c>
      <c r="G51" s="32">
        <v>1660</v>
      </c>
      <c r="H51" s="19">
        <v>0.75903614457831325</v>
      </c>
      <c r="I51" s="62">
        <v>-400</v>
      </c>
      <c r="J51" s="19">
        <v>0.5</v>
      </c>
      <c r="K51" s="19">
        <v>0.48373493975903614</v>
      </c>
      <c r="L51" s="22">
        <v>1.6265060240963858E-2</v>
      </c>
    </row>
    <row r="52" spans="1:12" x14ac:dyDescent="0.4">
      <c r="A52" s="63" t="s">
        <v>69</v>
      </c>
      <c r="B52" s="32">
        <v>759</v>
      </c>
      <c r="C52" s="32">
        <v>852</v>
      </c>
      <c r="D52" s="19">
        <v>0.89084507042253525</v>
      </c>
      <c r="E52" s="62">
        <v>-93</v>
      </c>
      <c r="F52" s="32">
        <v>1260</v>
      </c>
      <c r="G52" s="32">
        <v>1260</v>
      </c>
      <c r="H52" s="19">
        <v>1</v>
      </c>
      <c r="I52" s="62">
        <v>0</v>
      </c>
      <c r="J52" s="19">
        <v>0.60238095238095235</v>
      </c>
      <c r="K52" s="19">
        <v>0.67619047619047623</v>
      </c>
      <c r="L52" s="22">
        <v>-7.380952380952388E-2</v>
      </c>
    </row>
    <row r="53" spans="1:12" x14ac:dyDescent="0.4">
      <c r="A53" s="63" t="s">
        <v>89</v>
      </c>
      <c r="B53" s="32">
        <v>704</v>
      </c>
      <c r="C53" s="32">
        <v>926</v>
      </c>
      <c r="D53" s="19">
        <v>0.76025917926565878</v>
      </c>
      <c r="E53" s="62">
        <v>-222</v>
      </c>
      <c r="F53" s="32">
        <v>1260</v>
      </c>
      <c r="G53" s="32">
        <v>1260</v>
      </c>
      <c r="H53" s="19">
        <v>1</v>
      </c>
      <c r="I53" s="62">
        <v>0</v>
      </c>
      <c r="J53" s="19">
        <v>0.55873015873015874</v>
      </c>
      <c r="K53" s="19">
        <v>0.73492063492063497</v>
      </c>
      <c r="L53" s="22">
        <v>-0.17619047619047623</v>
      </c>
    </row>
    <row r="54" spans="1:12" x14ac:dyDescent="0.4">
      <c r="A54" s="63" t="s">
        <v>88</v>
      </c>
      <c r="B54" s="32">
        <v>678</v>
      </c>
      <c r="C54" s="32">
        <v>859</v>
      </c>
      <c r="D54" s="19">
        <v>0.78928987194412104</v>
      </c>
      <c r="E54" s="62">
        <v>-181</v>
      </c>
      <c r="F54" s="32">
        <v>1260</v>
      </c>
      <c r="G54" s="32">
        <v>1260</v>
      </c>
      <c r="H54" s="19">
        <v>1</v>
      </c>
      <c r="I54" s="62">
        <v>0</v>
      </c>
      <c r="J54" s="19">
        <v>0.53809523809523807</v>
      </c>
      <c r="K54" s="19">
        <v>0.68174603174603177</v>
      </c>
      <c r="L54" s="22">
        <v>-0.1436507936507937</v>
      </c>
    </row>
    <row r="55" spans="1:12" s="66" customFormat="1" x14ac:dyDescent="0.4">
      <c r="A55" s="68" t="s">
        <v>70</v>
      </c>
      <c r="B55" s="27">
        <v>8345</v>
      </c>
      <c r="C55" s="27">
        <v>12280</v>
      </c>
      <c r="D55" s="14">
        <v>0.67956026058631924</v>
      </c>
      <c r="E55" s="67">
        <v>-3935</v>
      </c>
      <c r="F55" s="27">
        <v>15180</v>
      </c>
      <c r="G55" s="27">
        <v>17075</v>
      </c>
      <c r="H55" s="14">
        <v>0.88901903367496338</v>
      </c>
      <c r="I55" s="67">
        <v>-1895</v>
      </c>
      <c r="J55" s="14">
        <v>0.54973649538866931</v>
      </c>
      <c r="K55" s="14">
        <v>0.71918008784773058</v>
      </c>
      <c r="L55" s="23">
        <v>-0.16944359245906127</v>
      </c>
    </row>
    <row r="56" spans="1:12" x14ac:dyDescent="0.4">
      <c r="A56" s="65" t="s">
        <v>57</v>
      </c>
      <c r="B56" s="34">
        <v>6407</v>
      </c>
      <c r="C56" s="34">
        <v>5929</v>
      </c>
      <c r="D56" s="18">
        <v>1.0806206780232754</v>
      </c>
      <c r="E56" s="64">
        <v>478</v>
      </c>
      <c r="F56" s="34">
        <v>10540</v>
      </c>
      <c r="G56" s="34">
        <v>7545</v>
      </c>
      <c r="H56" s="18">
        <v>1.3969516235917827</v>
      </c>
      <c r="I56" s="64">
        <v>2995</v>
      </c>
      <c r="J56" s="18">
        <v>0.60787476280834918</v>
      </c>
      <c r="K56" s="18">
        <v>0.78581842279655401</v>
      </c>
      <c r="L56" s="17">
        <v>-0.17794365998820483</v>
      </c>
    </row>
    <row r="57" spans="1:12" x14ac:dyDescent="0.4">
      <c r="A57" s="63" t="s">
        <v>58</v>
      </c>
      <c r="B57" s="32">
        <v>978</v>
      </c>
      <c r="C57" s="32">
        <v>2187</v>
      </c>
      <c r="D57" s="19">
        <v>0.44718792866941015</v>
      </c>
      <c r="E57" s="62">
        <v>-1209</v>
      </c>
      <c r="F57" s="32">
        <v>2980</v>
      </c>
      <c r="G57" s="32">
        <v>2980</v>
      </c>
      <c r="H57" s="19">
        <v>1</v>
      </c>
      <c r="I57" s="62">
        <v>0</v>
      </c>
      <c r="J57" s="19">
        <v>0.32818791946308723</v>
      </c>
      <c r="K57" s="19">
        <v>0.73389261744966439</v>
      </c>
      <c r="L57" s="22">
        <v>-0.40570469798657716</v>
      </c>
    </row>
    <row r="58" spans="1:12" x14ac:dyDescent="0.4">
      <c r="A58" s="63" t="s">
        <v>68</v>
      </c>
      <c r="B58" s="32">
        <v>960</v>
      </c>
      <c r="C58" s="32">
        <v>1106</v>
      </c>
      <c r="D58" s="19">
        <v>0.86799276672694392</v>
      </c>
      <c r="E58" s="62">
        <v>-146</v>
      </c>
      <c r="F58" s="32">
        <v>1660</v>
      </c>
      <c r="G58" s="32">
        <v>1660</v>
      </c>
      <c r="H58" s="19">
        <v>1</v>
      </c>
      <c r="I58" s="62">
        <v>0</v>
      </c>
      <c r="J58" s="19">
        <v>0.57831325301204817</v>
      </c>
      <c r="K58" s="19">
        <v>0.66626506024096388</v>
      </c>
      <c r="L58" s="22">
        <v>-8.7951807228915713E-2</v>
      </c>
    </row>
    <row r="59" spans="1:12" x14ac:dyDescent="0.4">
      <c r="A59" s="63" t="s">
        <v>55</v>
      </c>
      <c r="B59" s="32">
        <v>0</v>
      </c>
      <c r="C59" s="32">
        <v>1749</v>
      </c>
      <c r="D59" s="19">
        <v>0</v>
      </c>
      <c r="E59" s="62">
        <v>-1749</v>
      </c>
      <c r="F59" s="32">
        <v>0</v>
      </c>
      <c r="G59" s="32">
        <v>3260</v>
      </c>
      <c r="H59" s="19">
        <v>0</v>
      </c>
      <c r="I59" s="62">
        <v>-3260</v>
      </c>
      <c r="J59" s="19" t="e">
        <v>#DIV/0!</v>
      </c>
      <c r="K59" s="19">
        <v>0.53650306748466259</v>
      </c>
      <c r="L59" s="22" t="e">
        <v>#DIV/0!</v>
      </c>
    </row>
    <row r="60" spans="1:12" x14ac:dyDescent="0.4">
      <c r="A60" s="63" t="s">
        <v>131</v>
      </c>
      <c r="B60" s="32">
        <v>0</v>
      </c>
      <c r="C60" s="32">
        <v>593</v>
      </c>
      <c r="D60" s="19">
        <v>0</v>
      </c>
      <c r="E60" s="62">
        <v>-593</v>
      </c>
      <c r="F60" s="32">
        <v>0</v>
      </c>
      <c r="G60" s="32">
        <v>815</v>
      </c>
      <c r="H60" s="19">
        <v>0</v>
      </c>
      <c r="I60" s="62">
        <v>-815</v>
      </c>
      <c r="J60" s="19" t="e">
        <v>#DIV/0!</v>
      </c>
      <c r="K60" s="19">
        <v>0.7276073619631902</v>
      </c>
      <c r="L60" s="22" t="e">
        <v>#DIV/0!</v>
      </c>
    </row>
    <row r="61" spans="1:12" x14ac:dyDescent="0.4">
      <c r="A61" s="71" t="s">
        <v>87</v>
      </c>
      <c r="B61" s="33">
        <v>0</v>
      </c>
      <c r="C61" s="33">
        <v>716</v>
      </c>
      <c r="D61" s="16">
        <v>0</v>
      </c>
      <c r="E61" s="70">
        <v>-716</v>
      </c>
      <c r="F61" s="33">
        <v>0</v>
      </c>
      <c r="G61" s="33">
        <v>815</v>
      </c>
      <c r="H61" s="16">
        <v>0</v>
      </c>
      <c r="I61" s="70">
        <v>-815</v>
      </c>
      <c r="J61" s="16" t="e">
        <v>#DIV/0!</v>
      </c>
      <c r="K61" s="16">
        <v>0.87852760736196323</v>
      </c>
      <c r="L61" s="15" t="e">
        <v>#DIV/0!</v>
      </c>
    </row>
    <row r="62" spans="1:12" x14ac:dyDescent="0.4">
      <c r="A62" s="61" t="s">
        <v>143</v>
      </c>
      <c r="B62" s="31">
        <v>0</v>
      </c>
      <c r="C62" s="31">
        <v>0</v>
      </c>
      <c r="D62" s="25" t="e">
        <v>#DIV/0!</v>
      </c>
      <c r="E62" s="60">
        <v>0</v>
      </c>
      <c r="F62" s="31">
        <v>0</v>
      </c>
      <c r="G62" s="31">
        <v>0</v>
      </c>
      <c r="H62" s="25" t="e">
        <v>#DIV/0!</v>
      </c>
      <c r="I62" s="60">
        <v>0</v>
      </c>
      <c r="J62" s="25" t="e">
        <v>#DIV/0!</v>
      </c>
      <c r="K62" s="25" t="e">
        <v>#DIV/0!</v>
      </c>
      <c r="L62" s="24" t="e">
        <v>#DIV/0!</v>
      </c>
    </row>
    <row r="64" spans="1:12" x14ac:dyDescent="0.4">
      <c r="C64" s="59"/>
      <c r="E64" s="13"/>
      <c r="G64" s="59"/>
      <c r="I64" s="13"/>
      <c r="K64" s="59"/>
    </row>
    <row r="65" spans="3:11" x14ac:dyDescent="0.4">
      <c r="C65" s="59"/>
      <c r="E65" s="13"/>
      <c r="G65" s="59"/>
      <c r="I65" s="13"/>
      <c r="K65" s="59"/>
    </row>
    <row r="66" spans="3:11" x14ac:dyDescent="0.4">
      <c r="C66" s="59"/>
      <c r="D66" s="13"/>
      <c r="E66" s="13"/>
      <c r="F66" s="59"/>
      <c r="G66" s="59"/>
      <c r="H66" s="13"/>
      <c r="I66" s="13"/>
      <c r="J66" s="59"/>
      <c r="K66" s="59"/>
    </row>
    <row r="67" spans="3:11" x14ac:dyDescent="0.4">
      <c r="C67" s="59"/>
      <c r="D67" s="13"/>
      <c r="E67" s="13"/>
      <c r="F67" s="59"/>
      <c r="G67" s="59"/>
      <c r="H67" s="13"/>
      <c r="I67" s="13"/>
      <c r="J67" s="59"/>
      <c r="K67" s="59"/>
    </row>
    <row r="68" spans="3:11" x14ac:dyDescent="0.4">
      <c r="C68" s="59"/>
      <c r="D68" s="13"/>
      <c r="E68" s="13"/>
      <c r="F68" s="59"/>
      <c r="G68" s="59"/>
      <c r="H68" s="13"/>
      <c r="I68" s="13"/>
      <c r="J68" s="59"/>
      <c r="K68" s="59"/>
    </row>
    <row r="69" spans="3:11" x14ac:dyDescent="0.4">
      <c r="C69" s="59"/>
      <c r="D69" s="13"/>
      <c r="E69" s="13"/>
      <c r="F69" s="59"/>
      <c r="G69" s="59"/>
      <c r="H69" s="13"/>
      <c r="I69" s="13"/>
      <c r="J69" s="59"/>
      <c r="K69" s="59"/>
    </row>
    <row r="70" spans="3:11" x14ac:dyDescent="0.4">
      <c r="C70" s="59"/>
      <c r="E70" s="13"/>
      <c r="G70" s="59"/>
      <c r="I70" s="13"/>
      <c r="K70" s="59"/>
    </row>
    <row r="71" spans="3:11" x14ac:dyDescent="0.4">
      <c r="C71" s="59"/>
      <c r="E71" s="13"/>
      <c r="G71" s="59"/>
      <c r="I71" s="13"/>
      <c r="K71" s="59"/>
    </row>
    <row r="72" spans="3:11" x14ac:dyDescent="0.4">
      <c r="C72" s="59"/>
      <c r="E72" s="13"/>
      <c r="G72" s="59"/>
      <c r="I72" s="13"/>
      <c r="K72" s="59"/>
    </row>
    <row r="73" spans="3:11" x14ac:dyDescent="0.4">
      <c r="C73" s="59"/>
      <c r="E73" s="13"/>
      <c r="G73" s="59"/>
      <c r="I73" s="13"/>
      <c r="K73" s="5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3'!A1" display="'h13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/>
  </sheetViews>
  <sheetFormatPr defaultColWidth="15.75" defaultRowHeight="10.5" x14ac:dyDescent="0.4"/>
  <cols>
    <col min="1" max="1" width="18.75" style="59" bestFit="1" customWidth="1"/>
    <col min="2" max="3" width="11.25" style="13" customWidth="1"/>
    <col min="4" max="5" width="11.25" style="59" customWidth="1"/>
    <col min="6" max="7" width="11.25" style="13" customWidth="1"/>
    <col min="8" max="9" width="11.25" style="59" customWidth="1"/>
    <col min="10" max="11" width="11.25" style="13" customWidth="1"/>
    <col min="12" max="12" width="11.25" style="59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11月(上中旬)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125</v>
      </c>
      <c r="C4" s="144" t="s">
        <v>197</v>
      </c>
      <c r="D4" s="143" t="s">
        <v>61</v>
      </c>
      <c r="E4" s="143"/>
      <c r="F4" s="140" t="s">
        <v>125</v>
      </c>
      <c r="G4" s="140" t="s">
        <v>197</v>
      </c>
      <c r="H4" s="143" t="s">
        <v>61</v>
      </c>
      <c r="I4" s="143"/>
      <c r="J4" s="140" t="s">
        <v>125</v>
      </c>
      <c r="K4" s="140" t="s">
        <v>197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66</v>
      </c>
      <c r="B6" s="27">
        <v>185709</v>
      </c>
      <c r="C6" s="27">
        <v>272910</v>
      </c>
      <c r="D6" s="14">
        <v>0.68047708035616139</v>
      </c>
      <c r="E6" s="67">
        <v>-87201</v>
      </c>
      <c r="F6" s="27">
        <v>362687</v>
      </c>
      <c r="G6" s="27">
        <v>381784</v>
      </c>
      <c r="H6" s="14">
        <v>0.9499795695995642</v>
      </c>
      <c r="I6" s="67">
        <v>-19097</v>
      </c>
      <c r="J6" s="14">
        <v>0.51203654942140198</v>
      </c>
      <c r="K6" s="14">
        <v>0.71482827986505459</v>
      </c>
      <c r="L6" s="23">
        <v>-0.20279173044365262</v>
      </c>
    </row>
    <row r="7" spans="1:12" s="66" customFormat="1" x14ac:dyDescent="0.4">
      <c r="A7" s="68" t="s">
        <v>178</v>
      </c>
      <c r="B7" s="27">
        <v>79831</v>
      </c>
      <c r="C7" s="27">
        <v>108841</v>
      </c>
      <c r="D7" s="14">
        <v>0.73346441138909046</v>
      </c>
      <c r="E7" s="67">
        <v>-29010</v>
      </c>
      <c r="F7" s="27">
        <v>147034</v>
      </c>
      <c r="G7" s="27">
        <v>150276</v>
      </c>
      <c r="H7" s="14">
        <v>0.97842636216029177</v>
      </c>
      <c r="I7" s="67">
        <v>-3242</v>
      </c>
      <c r="J7" s="14">
        <v>0.54294244868533803</v>
      </c>
      <c r="K7" s="14">
        <v>0.72427400250206286</v>
      </c>
      <c r="L7" s="23">
        <v>-0.18133155381672483</v>
      </c>
    </row>
    <row r="8" spans="1:12" x14ac:dyDescent="0.4">
      <c r="A8" s="74" t="s">
        <v>64</v>
      </c>
      <c r="B8" s="28">
        <v>60617</v>
      </c>
      <c r="C8" s="28">
        <v>89264</v>
      </c>
      <c r="D8" s="26">
        <v>0.6790755511740455</v>
      </c>
      <c r="E8" s="73">
        <v>-28647</v>
      </c>
      <c r="F8" s="28">
        <v>114043</v>
      </c>
      <c r="G8" s="28">
        <v>121394</v>
      </c>
      <c r="H8" s="26">
        <v>0.93944511260853092</v>
      </c>
      <c r="I8" s="73">
        <v>-7351</v>
      </c>
      <c r="J8" s="26">
        <v>0.53152758170163883</v>
      </c>
      <c r="K8" s="26">
        <v>0.73532464536962283</v>
      </c>
      <c r="L8" s="52">
        <v>-0.203797063667984</v>
      </c>
    </row>
    <row r="9" spans="1:12" x14ac:dyDescent="0.4">
      <c r="A9" s="65" t="s">
        <v>57</v>
      </c>
      <c r="B9" s="34">
        <v>32068</v>
      </c>
      <c r="C9" s="34">
        <v>44903</v>
      </c>
      <c r="D9" s="18">
        <v>0.71416163730708415</v>
      </c>
      <c r="E9" s="64">
        <v>-12835</v>
      </c>
      <c r="F9" s="34">
        <v>56013</v>
      </c>
      <c r="G9" s="34">
        <v>56363</v>
      </c>
      <c r="H9" s="18">
        <v>0.99379025247059238</v>
      </c>
      <c r="I9" s="64">
        <v>-350</v>
      </c>
      <c r="J9" s="18">
        <v>0.57250995304661423</v>
      </c>
      <c r="K9" s="18">
        <v>0.79667512375139715</v>
      </c>
      <c r="L9" s="17">
        <v>-0.22416517070478292</v>
      </c>
    </row>
    <row r="10" spans="1:12" x14ac:dyDescent="0.4">
      <c r="A10" s="63" t="s">
        <v>58</v>
      </c>
      <c r="B10" s="32">
        <v>4801</v>
      </c>
      <c r="C10" s="32">
        <v>8105</v>
      </c>
      <c r="D10" s="19">
        <v>0.59235040098704506</v>
      </c>
      <c r="E10" s="62">
        <v>-3304</v>
      </c>
      <c r="F10" s="34">
        <v>11050</v>
      </c>
      <c r="G10" s="32">
        <v>11360</v>
      </c>
      <c r="H10" s="19">
        <v>0.97271126760563376</v>
      </c>
      <c r="I10" s="62">
        <v>-310</v>
      </c>
      <c r="J10" s="19">
        <v>0.43447963800904976</v>
      </c>
      <c r="K10" s="19">
        <v>0.71346830985915488</v>
      </c>
      <c r="L10" s="22">
        <v>-0.27898867185010512</v>
      </c>
    </row>
    <row r="11" spans="1:12" x14ac:dyDescent="0.4">
      <c r="A11" s="63" t="s">
        <v>68</v>
      </c>
      <c r="B11" s="32">
        <v>4241</v>
      </c>
      <c r="C11" s="32">
        <v>6353</v>
      </c>
      <c r="D11" s="19">
        <v>0.66755863371635449</v>
      </c>
      <c r="E11" s="62">
        <v>-2112</v>
      </c>
      <c r="F11" s="32">
        <v>10530</v>
      </c>
      <c r="G11" s="32">
        <v>10800</v>
      </c>
      <c r="H11" s="19">
        <v>0.97499999999999998</v>
      </c>
      <c r="I11" s="62">
        <v>-270</v>
      </c>
      <c r="J11" s="19">
        <v>0.40275403608736943</v>
      </c>
      <c r="K11" s="19">
        <v>0.58824074074074073</v>
      </c>
      <c r="L11" s="22">
        <v>-0.1854867046533713</v>
      </c>
    </row>
    <row r="12" spans="1:12" x14ac:dyDescent="0.4">
      <c r="A12" s="63" t="s">
        <v>55</v>
      </c>
      <c r="B12" s="32">
        <v>9045</v>
      </c>
      <c r="C12" s="32">
        <v>14132</v>
      </c>
      <c r="D12" s="19">
        <v>0.64003679592414375</v>
      </c>
      <c r="E12" s="62">
        <v>-5087</v>
      </c>
      <c r="F12" s="32">
        <v>17250</v>
      </c>
      <c r="G12" s="32">
        <v>19938</v>
      </c>
      <c r="H12" s="19">
        <v>0.86518206439963885</v>
      </c>
      <c r="I12" s="62">
        <v>-2688</v>
      </c>
      <c r="J12" s="19">
        <v>0.52434782608695651</v>
      </c>
      <c r="K12" s="19">
        <v>0.70879727154177952</v>
      </c>
      <c r="L12" s="22">
        <v>-0.184449445454823</v>
      </c>
    </row>
    <row r="13" spans="1:12" x14ac:dyDescent="0.4">
      <c r="A13" s="63" t="s">
        <v>56</v>
      </c>
      <c r="B13" s="32">
        <v>6993</v>
      </c>
      <c r="C13" s="32">
        <v>8953</v>
      </c>
      <c r="D13" s="19">
        <v>0.78107896794370602</v>
      </c>
      <c r="E13" s="62">
        <v>-1960</v>
      </c>
      <c r="F13" s="32">
        <v>13800</v>
      </c>
      <c r="G13" s="32">
        <v>14070</v>
      </c>
      <c r="H13" s="19">
        <v>0.98081023454157779</v>
      </c>
      <c r="I13" s="62">
        <v>-270</v>
      </c>
      <c r="J13" s="19">
        <v>0.50673913043478258</v>
      </c>
      <c r="K13" s="19">
        <v>0.63631840796019901</v>
      </c>
      <c r="L13" s="22">
        <v>-0.12957927752541643</v>
      </c>
    </row>
    <row r="14" spans="1:12" x14ac:dyDescent="0.4">
      <c r="A14" s="63" t="s">
        <v>92</v>
      </c>
      <c r="B14" s="32">
        <v>3469</v>
      </c>
      <c r="C14" s="32">
        <v>4543</v>
      </c>
      <c r="D14" s="19">
        <v>0.76359233986352626</v>
      </c>
      <c r="E14" s="62">
        <v>-1074</v>
      </c>
      <c r="F14" s="32">
        <v>5400</v>
      </c>
      <c r="G14" s="32">
        <v>5863</v>
      </c>
      <c r="H14" s="19">
        <v>0.92103018932287228</v>
      </c>
      <c r="I14" s="62">
        <v>-463</v>
      </c>
      <c r="J14" s="19">
        <v>0.64240740740740743</v>
      </c>
      <c r="K14" s="19">
        <v>0.77485928705440899</v>
      </c>
      <c r="L14" s="22">
        <v>-0.13245187964700156</v>
      </c>
    </row>
    <row r="15" spans="1:12" x14ac:dyDescent="0.4">
      <c r="A15" s="63" t="s">
        <v>93</v>
      </c>
      <c r="B15" s="32">
        <v>0</v>
      </c>
      <c r="C15" s="32">
        <v>2275</v>
      </c>
      <c r="D15" s="19">
        <v>0</v>
      </c>
      <c r="E15" s="62">
        <v>-2275</v>
      </c>
      <c r="F15" s="32">
        <v>0</v>
      </c>
      <c r="G15" s="32">
        <v>3000</v>
      </c>
      <c r="H15" s="19">
        <v>0</v>
      </c>
      <c r="I15" s="62">
        <v>-3000</v>
      </c>
      <c r="J15" s="19" t="e">
        <v>#DIV/0!</v>
      </c>
      <c r="K15" s="19">
        <v>0.7583333333333333</v>
      </c>
      <c r="L15" s="22" t="e">
        <v>#DIV/0!</v>
      </c>
    </row>
    <row r="16" spans="1:12" x14ac:dyDescent="0.4">
      <c r="A16" s="63" t="s">
        <v>150</v>
      </c>
      <c r="B16" s="32">
        <v>0</v>
      </c>
      <c r="C16" s="32">
        <v>0</v>
      </c>
      <c r="D16" s="19" t="e">
        <v>#DIV/0!</v>
      </c>
      <c r="E16" s="62">
        <v>0</v>
      </c>
      <c r="F16" s="32">
        <v>0</v>
      </c>
      <c r="G16" s="32">
        <v>0</v>
      </c>
      <c r="H16" s="19" t="e">
        <v>#DIV/0!</v>
      </c>
      <c r="I16" s="62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3" t="s">
        <v>182</v>
      </c>
      <c r="B17" s="32">
        <v>0</v>
      </c>
      <c r="C17" s="32">
        <v>0</v>
      </c>
      <c r="D17" s="19" t="e">
        <v>#DIV/0!</v>
      </c>
      <c r="E17" s="62">
        <v>0</v>
      </c>
      <c r="F17" s="32">
        <v>0</v>
      </c>
      <c r="G17" s="32">
        <v>0</v>
      </c>
      <c r="H17" s="19" t="e">
        <v>#DIV/0!</v>
      </c>
      <c r="I17" s="62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8" t="s">
        <v>63</v>
      </c>
      <c r="B18" s="30">
        <v>19214</v>
      </c>
      <c r="C18" s="30">
        <v>19577</v>
      </c>
      <c r="D18" s="21">
        <v>0.98145783317157886</v>
      </c>
      <c r="E18" s="69">
        <v>-363</v>
      </c>
      <c r="F18" s="30">
        <v>32991</v>
      </c>
      <c r="G18" s="30">
        <v>28882</v>
      </c>
      <c r="H18" s="21">
        <v>1.1422685409597673</v>
      </c>
      <c r="I18" s="69">
        <v>4109</v>
      </c>
      <c r="J18" s="21">
        <v>0.58240126094995603</v>
      </c>
      <c r="K18" s="21">
        <v>0.67782702028945363</v>
      </c>
      <c r="L18" s="20">
        <v>-9.5425759339497596E-2</v>
      </c>
    </row>
    <row r="19" spans="1:12" x14ac:dyDescent="0.4">
      <c r="A19" s="65" t="s">
        <v>169</v>
      </c>
      <c r="B19" s="34">
        <v>691</v>
      </c>
      <c r="C19" s="34">
        <v>890</v>
      </c>
      <c r="D19" s="18">
        <v>0.77640449438202253</v>
      </c>
      <c r="E19" s="64">
        <v>-199</v>
      </c>
      <c r="F19" s="34">
        <v>1650</v>
      </c>
      <c r="G19" s="34">
        <v>1394</v>
      </c>
      <c r="H19" s="18">
        <v>1.1836441893830703</v>
      </c>
      <c r="I19" s="64">
        <v>256</v>
      </c>
      <c r="J19" s="18">
        <v>0.41878787878787876</v>
      </c>
      <c r="K19" s="18">
        <v>0.63845050215208032</v>
      </c>
      <c r="L19" s="17">
        <v>-0.21966262336420156</v>
      </c>
    </row>
    <row r="20" spans="1:12" x14ac:dyDescent="0.4">
      <c r="A20" s="63" t="s">
        <v>168</v>
      </c>
      <c r="B20" s="32">
        <v>1332</v>
      </c>
      <c r="C20" s="32">
        <v>2190</v>
      </c>
      <c r="D20" s="19">
        <v>0.60821917808219184</v>
      </c>
      <c r="E20" s="62">
        <v>-858</v>
      </c>
      <c r="F20" s="32">
        <v>3000</v>
      </c>
      <c r="G20" s="32">
        <v>2822</v>
      </c>
      <c r="H20" s="19">
        <v>1.0630758327427356</v>
      </c>
      <c r="I20" s="62">
        <v>178</v>
      </c>
      <c r="J20" s="19">
        <v>0.44400000000000001</v>
      </c>
      <c r="K20" s="19">
        <v>0.77604535790219697</v>
      </c>
      <c r="L20" s="22">
        <v>-0.33204535790219697</v>
      </c>
    </row>
    <row r="21" spans="1:12" x14ac:dyDescent="0.4">
      <c r="A21" s="63" t="s">
        <v>167</v>
      </c>
      <c r="B21" s="32">
        <v>1650</v>
      </c>
      <c r="C21" s="32">
        <v>1791</v>
      </c>
      <c r="D21" s="19">
        <v>0.92127303182579567</v>
      </c>
      <c r="E21" s="62">
        <v>-141</v>
      </c>
      <c r="F21" s="32">
        <v>2850</v>
      </c>
      <c r="G21" s="32">
        <v>3000</v>
      </c>
      <c r="H21" s="19">
        <v>0.95</v>
      </c>
      <c r="I21" s="62">
        <v>-150</v>
      </c>
      <c r="J21" s="19">
        <v>0.57894736842105265</v>
      </c>
      <c r="K21" s="19">
        <v>0.59699999999999998</v>
      </c>
      <c r="L21" s="22">
        <v>-1.805263157894732E-2</v>
      </c>
    </row>
    <row r="22" spans="1:12" x14ac:dyDescent="0.4">
      <c r="A22" s="63" t="s">
        <v>166</v>
      </c>
      <c r="B22" s="32">
        <v>1370</v>
      </c>
      <c r="C22" s="32">
        <v>2562</v>
      </c>
      <c r="D22" s="19">
        <v>0.53473848555815773</v>
      </c>
      <c r="E22" s="62">
        <v>-1192</v>
      </c>
      <c r="F22" s="32">
        <v>3000</v>
      </c>
      <c r="G22" s="32">
        <v>3248</v>
      </c>
      <c r="H22" s="19">
        <v>0.92364532019704437</v>
      </c>
      <c r="I22" s="62">
        <v>-248</v>
      </c>
      <c r="J22" s="19">
        <v>0.45666666666666667</v>
      </c>
      <c r="K22" s="19">
        <v>0.78879310344827591</v>
      </c>
      <c r="L22" s="22">
        <v>-0.33212643678160925</v>
      </c>
    </row>
    <row r="23" spans="1:12" x14ac:dyDescent="0.4">
      <c r="A23" s="63" t="s">
        <v>165</v>
      </c>
      <c r="B23" s="32">
        <v>0</v>
      </c>
      <c r="C23" s="32">
        <v>1230</v>
      </c>
      <c r="D23" s="19">
        <v>0</v>
      </c>
      <c r="E23" s="62">
        <v>-1230</v>
      </c>
      <c r="F23" s="32">
        <v>0</v>
      </c>
      <c r="G23" s="32">
        <v>2416</v>
      </c>
      <c r="H23" s="19">
        <v>0</v>
      </c>
      <c r="I23" s="62">
        <v>-2416</v>
      </c>
      <c r="J23" s="19" t="e">
        <v>#DIV/0!</v>
      </c>
      <c r="K23" s="19">
        <v>0.50910596026490063</v>
      </c>
      <c r="L23" s="22" t="e">
        <v>#DIV/0!</v>
      </c>
    </row>
    <row r="24" spans="1:12" x14ac:dyDescent="0.4">
      <c r="A24" s="63" t="s">
        <v>164</v>
      </c>
      <c r="B24" s="33">
        <v>3837</v>
      </c>
      <c r="C24" s="33">
        <v>3572</v>
      </c>
      <c r="D24" s="16">
        <v>1.0741881298992162</v>
      </c>
      <c r="E24" s="70">
        <v>265</v>
      </c>
      <c r="F24" s="33">
        <v>6000</v>
      </c>
      <c r="G24" s="33">
        <v>5850</v>
      </c>
      <c r="H24" s="16">
        <v>1.0256410256410255</v>
      </c>
      <c r="I24" s="70">
        <v>150</v>
      </c>
      <c r="J24" s="16">
        <v>0.63949999999999996</v>
      </c>
      <c r="K24" s="16">
        <v>0.61059829059829063</v>
      </c>
      <c r="L24" s="15">
        <v>2.890170940170933E-2</v>
      </c>
    </row>
    <row r="25" spans="1:12" x14ac:dyDescent="0.4">
      <c r="A25" s="71" t="s">
        <v>163</v>
      </c>
      <c r="B25" s="32">
        <v>2049</v>
      </c>
      <c r="C25" s="32">
        <v>1780</v>
      </c>
      <c r="D25" s="19">
        <v>1.151123595505618</v>
      </c>
      <c r="E25" s="62">
        <v>269</v>
      </c>
      <c r="F25" s="32">
        <v>3000</v>
      </c>
      <c r="G25" s="32">
        <v>2850</v>
      </c>
      <c r="H25" s="19">
        <v>1.0526315789473684</v>
      </c>
      <c r="I25" s="62">
        <v>150</v>
      </c>
      <c r="J25" s="19">
        <v>0.68300000000000005</v>
      </c>
      <c r="K25" s="19">
        <v>0.62456140350877198</v>
      </c>
      <c r="L25" s="22">
        <v>5.8438596491228068E-2</v>
      </c>
    </row>
    <row r="26" spans="1:12" x14ac:dyDescent="0.4">
      <c r="A26" s="63" t="s">
        <v>162</v>
      </c>
      <c r="B26" s="32">
        <v>0</v>
      </c>
      <c r="C26" s="32">
        <v>0</v>
      </c>
      <c r="D26" s="19" t="e">
        <v>#DIV/0!</v>
      </c>
      <c r="E26" s="62">
        <v>0</v>
      </c>
      <c r="F26" s="32">
        <v>0</v>
      </c>
      <c r="G26" s="32">
        <v>0</v>
      </c>
      <c r="H26" s="19" t="e">
        <v>#DIV/0!</v>
      </c>
      <c r="I26" s="62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3" t="s">
        <v>161</v>
      </c>
      <c r="B27" s="32">
        <v>2238</v>
      </c>
      <c r="C27" s="32">
        <v>2774</v>
      </c>
      <c r="D27" s="19">
        <v>0.8067772170151406</v>
      </c>
      <c r="E27" s="62">
        <v>-536</v>
      </c>
      <c r="F27" s="32">
        <v>3000</v>
      </c>
      <c r="G27" s="32">
        <v>3000</v>
      </c>
      <c r="H27" s="19">
        <v>1</v>
      </c>
      <c r="I27" s="62">
        <v>0</v>
      </c>
      <c r="J27" s="19">
        <v>0.746</v>
      </c>
      <c r="K27" s="19">
        <v>0.92466666666666664</v>
      </c>
      <c r="L27" s="22">
        <v>-0.17866666666666664</v>
      </c>
    </row>
    <row r="28" spans="1:12" x14ac:dyDescent="0.4">
      <c r="A28" s="63" t="s">
        <v>160</v>
      </c>
      <c r="B28" s="33">
        <v>450</v>
      </c>
      <c r="C28" s="33">
        <v>883</v>
      </c>
      <c r="D28" s="16">
        <v>0.50962627406568517</v>
      </c>
      <c r="E28" s="70">
        <v>-433</v>
      </c>
      <c r="F28" s="33">
        <v>1324</v>
      </c>
      <c r="G28" s="33">
        <v>1302</v>
      </c>
      <c r="H28" s="16">
        <v>1.0168970814132103</v>
      </c>
      <c r="I28" s="70">
        <v>22</v>
      </c>
      <c r="J28" s="16">
        <v>0.33987915407854985</v>
      </c>
      <c r="K28" s="16">
        <v>0.67818740399385558</v>
      </c>
      <c r="L28" s="15">
        <v>-0.33830824991530573</v>
      </c>
    </row>
    <row r="29" spans="1:12" x14ac:dyDescent="0.4">
      <c r="A29" s="71" t="s">
        <v>159</v>
      </c>
      <c r="B29" s="32">
        <v>1995</v>
      </c>
      <c r="C29" s="32">
        <v>1905</v>
      </c>
      <c r="D29" s="19">
        <v>1.0472440944881889</v>
      </c>
      <c r="E29" s="62">
        <v>90</v>
      </c>
      <c r="F29" s="32">
        <v>3167</v>
      </c>
      <c r="G29" s="32">
        <v>3000</v>
      </c>
      <c r="H29" s="19">
        <v>1.0556666666666668</v>
      </c>
      <c r="I29" s="62">
        <v>167</v>
      </c>
      <c r="J29" s="19">
        <v>0.62993369119040099</v>
      </c>
      <c r="K29" s="19">
        <v>0.63500000000000001</v>
      </c>
      <c r="L29" s="22">
        <v>-5.0663088095990183E-3</v>
      </c>
    </row>
    <row r="30" spans="1:12" x14ac:dyDescent="0.4">
      <c r="A30" s="63" t="s">
        <v>158</v>
      </c>
      <c r="B30" s="32">
        <v>1210</v>
      </c>
      <c r="C30" s="32">
        <v>0</v>
      </c>
      <c r="D30" s="19" t="e">
        <v>#DIV/0!</v>
      </c>
      <c r="E30" s="62">
        <v>1210</v>
      </c>
      <c r="F30" s="32">
        <v>3000</v>
      </c>
      <c r="G30" s="32">
        <v>0</v>
      </c>
      <c r="H30" s="19" t="e">
        <v>#DIV/0!</v>
      </c>
      <c r="I30" s="62">
        <v>3000</v>
      </c>
      <c r="J30" s="19">
        <v>0.40333333333333332</v>
      </c>
      <c r="K30" s="19" t="e">
        <v>#DIV/0!</v>
      </c>
      <c r="L30" s="22" t="e">
        <v>#DIV/0!</v>
      </c>
    </row>
    <row r="31" spans="1:12" x14ac:dyDescent="0.4">
      <c r="A31" s="61" t="s">
        <v>157</v>
      </c>
      <c r="B31" s="31">
        <v>2392</v>
      </c>
      <c r="C31" s="31">
        <v>0</v>
      </c>
      <c r="D31" s="25" t="e">
        <v>#DIV/0!</v>
      </c>
      <c r="E31" s="60">
        <v>2392</v>
      </c>
      <c r="F31" s="31">
        <v>3000</v>
      </c>
      <c r="G31" s="31">
        <v>0</v>
      </c>
      <c r="H31" s="25" t="e">
        <v>#DIV/0!</v>
      </c>
      <c r="I31" s="60">
        <v>3000</v>
      </c>
      <c r="J31" s="25">
        <v>0.79733333333333334</v>
      </c>
      <c r="K31" s="25" t="e">
        <v>#DIV/0!</v>
      </c>
      <c r="L31" s="24" t="e">
        <v>#DIV/0!</v>
      </c>
    </row>
    <row r="32" spans="1:12" s="66" customFormat="1" x14ac:dyDescent="0.4">
      <c r="A32" s="68" t="s">
        <v>73</v>
      </c>
      <c r="B32" s="27">
        <v>89508</v>
      </c>
      <c r="C32" s="27">
        <v>141148</v>
      </c>
      <c r="D32" s="14">
        <v>0.63414288548190556</v>
      </c>
      <c r="E32" s="67">
        <v>-51640</v>
      </c>
      <c r="F32" s="27">
        <v>185293</v>
      </c>
      <c r="G32" s="27">
        <v>197358</v>
      </c>
      <c r="H32" s="14">
        <v>0.93886743886743884</v>
      </c>
      <c r="I32" s="67">
        <v>-12065</v>
      </c>
      <c r="J32" s="14">
        <v>0.48306196132611595</v>
      </c>
      <c r="K32" s="14">
        <v>0.7151876285734553</v>
      </c>
      <c r="L32" s="23">
        <v>-0.23212566724733935</v>
      </c>
    </row>
    <row r="33" spans="1:12" x14ac:dyDescent="0.4">
      <c r="A33" s="72" t="s">
        <v>72</v>
      </c>
      <c r="B33" s="29">
        <v>72698</v>
      </c>
      <c r="C33" s="29">
        <v>120573</v>
      </c>
      <c r="D33" s="18">
        <v>0.60293763943834855</v>
      </c>
      <c r="E33" s="64">
        <v>-47875</v>
      </c>
      <c r="F33" s="29">
        <v>154563</v>
      </c>
      <c r="G33" s="29">
        <v>165906</v>
      </c>
      <c r="H33" s="18">
        <v>0.93162995913348523</v>
      </c>
      <c r="I33" s="64">
        <v>-11343</v>
      </c>
      <c r="J33" s="18">
        <v>0.47034542548992969</v>
      </c>
      <c r="K33" s="18">
        <v>0.72675490940653142</v>
      </c>
      <c r="L33" s="17">
        <v>-0.25640948391660173</v>
      </c>
    </row>
    <row r="34" spans="1:12" x14ac:dyDescent="0.4">
      <c r="A34" s="63" t="s">
        <v>57</v>
      </c>
      <c r="B34" s="32">
        <v>30334</v>
      </c>
      <c r="C34" s="32">
        <v>50067</v>
      </c>
      <c r="D34" s="19">
        <v>0.60586813669682626</v>
      </c>
      <c r="E34" s="62">
        <v>-19733</v>
      </c>
      <c r="F34" s="32">
        <v>63579</v>
      </c>
      <c r="G34" s="32">
        <v>66321</v>
      </c>
      <c r="H34" s="19">
        <v>0.95865562943863936</v>
      </c>
      <c r="I34" s="62">
        <v>-2742</v>
      </c>
      <c r="J34" s="19">
        <v>0.477107220937731</v>
      </c>
      <c r="K34" s="19">
        <v>0.75491925634414436</v>
      </c>
      <c r="L34" s="22">
        <v>-0.27781203540641336</v>
      </c>
    </row>
    <row r="35" spans="1:12" x14ac:dyDescent="0.4">
      <c r="A35" s="63" t="s">
        <v>133</v>
      </c>
      <c r="B35" s="32">
        <v>3872</v>
      </c>
      <c r="C35" s="32">
        <v>7389</v>
      </c>
      <c r="D35" s="19">
        <v>0.52402219515496007</v>
      </c>
      <c r="E35" s="62">
        <v>-3517</v>
      </c>
      <c r="F35" s="32">
        <v>10720</v>
      </c>
      <c r="G35" s="32">
        <v>10741</v>
      </c>
      <c r="H35" s="19">
        <v>0.99804487477888459</v>
      </c>
      <c r="I35" s="62">
        <v>-21</v>
      </c>
      <c r="J35" s="19">
        <v>0.36119402985074628</v>
      </c>
      <c r="K35" s="19">
        <v>0.68792477422958753</v>
      </c>
      <c r="L35" s="22">
        <v>-0.32673074437884125</v>
      </c>
    </row>
    <row r="36" spans="1:12" x14ac:dyDescent="0.4">
      <c r="A36" s="63" t="s">
        <v>132</v>
      </c>
      <c r="B36" s="32">
        <v>7669</v>
      </c>
      <c r="C36" s="32">
        <v>12871</v>
      </c>
      <c r="D36" s="19">
        <v>0.59583559940952524</v>
      </c>
      <c r="E36" s="62">
        <v>-5202</v>
      </c>
      <c r="F36" s="32">
        <v>16908</v>
      </c>
      <c r="G36" s="32">
        <v>17564</v>
      </c>
      <c r="H36" s="19">
        <v>0.96265087679344108</v>
      </c>
      <c r="I36" s="62">
        <v>-656</v>
      </c>
      <c r="J36" s="19">
        <v>0.45357227348000945</v>
      </c>
      <c r="K36" s="19">
        <v>0.73280573901161472</v>
      </c>
      <c r="L36" s="22">
        <v>-0.27923346553160527</v>
      </c>
    </row>
    <row r="37" spans="1:12" x14ac:dyDescent="0.4">
      <c r="A37" s="63" t="s">
        <v>55</v>
      </c>
      <c r="B37" s="32">
        <v>18016</v>
      </c>
      <c r="C37" s="32">
        <v>20570</v>
      </c>
      <c r="D37" s="19">
        <v>0.87583859990277102</v>
      </c>
      <c r="E37" s="62">
        <v>-2554</v>
      </c>
      <c r="F37" s="32">
        <v>28800</v>
      </c>
      <c r="G37" s="32">
        <v>28723</v>
      </c>
      <c r="H37" s="19">
        <v>1.0026807784702154</v>
      </c>
      <c r="I37" s="62">
        <v>77</v>
      </c>
      <c r="J37" s="19">
        <v>0.62555555555555553</v>
      </c>
      <c r="K37" s="19">
        <v>0.71615081990042828</v>
      </c>
      <c r="L37" s="22">
        <v>-9.059526434487275E-2</v>
      </c>
    </row>
    <row r="38" spans="1:12" x14ac:dyDescent="0.4">
      <c r="A38" s="63" t="s">
        <v>92</v>
      </c>
      <c r="B38" s="32">
        <v>0</v>
      </c>
      <c r="C38" s="32">
        <v>3538</v>
      </c>
      <c r="D38" s="19">
        <v>0</v>
      </c>
      <c r="E38" s="62">
        <v>-3538</v>
      </c>
      <c r="F38" s="32">
        <v>0</v>
      </c>
      <c r="G38" s="32">
        <v>4734</v>
      </c>
      <c r="H38" s="19">
        <v>0</v>
      </c>
      <c r="I38" s="62">
        <v>-4734</v>
      </c>
      <c r="J38" s="19" t="e">
        <v>#DIV/0!</v>
      </c>
      <c r="K38" s="19">
        <v>0.74735952682720741</v>
      </c>
      <c r="L38" s="22" t="e">
        <v>#DIV/0!</v>
      </c>
    </row>
    <row r="39" spans="1:12" x14ac:dyDescent="0.4">
      <c r="A39" s="63" t="s">
        <v>56</v>
      </c>
      <c r="B39" s="32">
        <v>4677</v>
      </c>
      <c r="C39" s="32">
        <v>10633</v>
      </c>
      <c r="D39" s="19">
        <v>0.43985704881030752</v>
      </c>
      <c r="E39" s="62">
        <v>-5956</v>
      </c>
      <c r="F39" s="32">
        <v>13460</v>
      </c>
      <c r="G39" s="32">
        <v>14202</v>
      </c>
      <c r="H39" s="19">
        <v>0.94775383748767783</v>
      </c>
      <c r="I39" s="62">
        <v>-742</v>
      </c>
      <c r="J39" s="19">
        <v>0.34747399702823178</v>
      </c>
      <c r="K39" s="19">
        <v>0.74869736656808905</v>
      </c>
      <c r="L39" s="22">
        <v>-0.40122336953985727</v>
      </c>
    </row>
    <row r="40" spans="1:12" x14ac:dyDescent="0.4">
      <c r="A40" s="63" t="s">
        <v>54</v>
      </c>
      <c r="B40" s="32">
        <v>2568</v>
      </c>
      <c r="C40" s="32">
        <v>4690</v>
      </c>
      <c r="D40" s="19">
        <v>0.54754797441364611</v>
      </c>
      <c r="E40" s="62">
        <v>-2122</v>
      </c>
      <c r="F40" s="32">
        <v>4842</v>
      </c>
      <c r="G40" s="32">
        <v>5760</v>
      </c>
      <c r="H40" s="19">
        <v>0.84062499999999996</v>
      </c>
      <c r="I40" s="62">
        <v>-918</v>
      </c>
      <c r="J40" s="19">
        <v>0.53035935563816605</v>
      </c>
      <c r="K40" s="19">
        <v>0.81423611111111116</v>
      </c>
      <c r="L40" s="22">
        <v>-0.28387675547294511</v>
      </c>
    </row>
    <row r="41" spans="1:12" x14ac:dyDescent="0.4">
      <c r="A41" s="63" t="s">
        <v>91</v>
      </c>
      <c r="B41" s="32">
        <v>1655</v>
      </c>
      <c r="C41" s="32">
        <v>3586</v>
      </c>
      <c r="D41" s="19">
        <v>0.4615170105967652</v>
      </c>
      <c r="E41" s="62">
        <v>-1931</v>
      </c>
      <c r="F41" s="32">
        <v>4734</v>
      </c>
      <c r="G41" s="32">
        <v>4680</v>
      </c>
      <c r="H41" s="19">
        <v>1.0115384615384615</v>
      </c>
      <c r="I41" s="62">
        <v>54</v>
      </c>
      <c r="J41" s="19">
        <v>0.34959864807773555</v>
      </c>
      <c r="K41" s="19">
        <v>0.76623931623931629</v>
      </c>
      <c r="L41" s="22">
        <v>-0.41664066816158074</v>
      </c>
    </row>
    <row r="42" spans="1:12" x14ac:dyDescent="0.4">
      <c r="A42" s="63" t="s">
        <v>53</v>
      </c>
      <c r="B42" s="32">
        <v>2204</v>
      </c>
      <c r="C42" s="32">
        <v>4227</v>
      </c>
      <c r="D42" s="19">
        <v>0.52140998343979184</v>
      </c>
      <c r="E42" s="62">
        <v>-2023</v>
      </c>
      <c r="F42" s="32">
        <v>5760</v>
      </c>
      <c r="G42" s="32">
        <v>7421</v>
      </c>
      <c r="H42" s="19">
        <v>0.77617571755828052</v>
      </c>
      <c r="I42" s="62">
        <v>-1661</v>
      </c>
      <c r="J42" s="19">
        <v>0.38263888888888886</v>
      </c>
      <c r="K42" s="19">
        <v>0.56959978439563397</v>
      </c>
      <c r="L42" s="22">
        <v>-0.18696089550674511</v>
      </c>
    </row>
    <row r="43" spans="1:12" x14ac:dyDescent="0.4">
      <c r="A43" s="71" t="s">
        <v>52</v>
      </c>
      <c r="B43" s="33">
        <v>1703</v>
      </c>
      <c r="C43" s="33">
        <v>3002</v>
      </c>
      <c r="D43" s="16">
        <v>0.56728847435043306</v>
      </c>
      <c r="E43" s="70">
        <v>-1299</v>
      </c>
      <c r="F43" s="33">
        <v>5760</v>
      </c>
      <c r="G43" s="33">
        <v>5760</v>
      </c>
      <c r="H43" s="16">
        <v>1</v>
      </c>
      <c r="I43" s="70">
        <v>0</v>
      </c>
      <c r="J43" s="16">
        <v>0.2956597222222222</v>
      </c>
      <c r="K43" s="16">
        <v>0.52118055555555554</v>
      </c>
      <c r="L43" s="15">
        <v>-0.22552083333333334</v>
      </c>
    </row>
    <row r="44" spans="1:12" x14ac:dyDescent="0.4">
      <c r="A44" s="78" t="s">
        <v>71</v>
      </c>
      <c r="B44" s="30">
        <v>16810</v>
      </c>
      <c r="C44" s="30">
        <v>20575</v>
      </c>
      <c r="D44" s="21">
        <v>0.8170109356014581</v>
      </c>
      <c r="E44" s="69">
        <v>-3765</v>
      </c>
      <c r="F44" s="30">
        <v>30730</v>
      </c>
      <c r="G44" s="30">
        <v>31452</v>
      </c>
      <c r="H44" s="21">
        <v>0.97704438509474756</v>
      </c>
      <c r="I44" s="69">
        <v>-722</v>
      </c>
      <c r="J44" s="21">
        <v>0.5470224536283762</v>
      </c>
      <c r="K44" s="21">
        <v>0.65417143583873838</v>
      </c>
      <c r="L44" s="20">
        <v>-0.10714898221036218</v>
      </c>
    </row>
    <row r="45" spans="1:12" x14ac:dyDescent="0.4">
      <c r="A45" s="65" t="s">
        <v>55</v>
      </c>
      <c r="B45" s="34">
        <v>2175</v>
      </c>
      <c r="C45" s="34">
        <v>2131</v>
      </c>
      <c r="D45" s="18">
        <v>1.0206475832942281</v>
      </c>
      <c r="E45" s="64">
        <v>44</v>
      </c>
      <c r="F45" s="34">
        <v>2583</v>
      </c>
      <c r="G45" s="34">
        <v>2520</v>
      </c>
      <c r="H45" s="18">
        <v>1.0249999999999999</v>
      </c>
      <c r="I45" s="64">
        <v>63</v>
      </c>
      <c r="J45" s="18">
        <v>0.84204413472706152</v>
      </c>
      <c r="K45" s="18">
        <v>0.84563492063492063</v>
      </c>
      <c r="L45" s="17">
        <v>-3.5907859078591065E-3</v>
      </c>
    </row>
    <row r="46" spans="1:12" x14ac:dyDescent="0.4">
      <c r="A46" s="63" t="s">
        <v>67</v>
      </c>
      <c r="B46" s="32">
        <v>1037</v>
      </c>
      <c r="C46" s="32">
        <v>1828</v>
      </c>
      <c r="D46" s="19">
        <v>0.5672866520787746</v>
      </c>
      <c r="E46" s="62">
        <v>-791</v>
      </c>
      <c r="F46" s="32">
        <v>2653</v>
      </c>
      <c r="G46" s="32">
        <v>2520</v>
      </c>
      <c r="H46" s="19">
        <v>1.0527777777777778</v>
      </c>
      <c r="I46" s="62">
        <v>133</v>
      </c>
      <c r="J46" s="19">
        <v>0.39087825103656237</v>
      </c>
      <c r="K46" s="19">
        <v>0.72539682539682537</v>
      </c>
      <c r="L46" s="22">
        <v>-0.334518574360263</v>
      </c>
    </row>
    <row r="47" spans="1:12" x14ac:dyDescent="0.4">
      <c r="A47" s="63" t="s">
        <v>65</v>
      </c>
      <c r="B47" s="32">
        <v>904</v>
      </c>
      <c r="C47" s="32">
        <v>1400</v>
      </c>
      <c r="D47" s="19">
        <v>0.64571428571428569</v>
      </c>
      <c r="E47" s="62">
        <v>-496</v>
      </c>
      <c r="F47" s="32">
        <v>2520</v>
      </c>
      <c r="G47" s="32">
        <v>2385</v>
      </c>
      <c r="H47" s="19">
        <v>1.0566037735849056</v>
      </c>
      <c r="I47" s="62">
        <v>135</v>
      </c>
      <c r="J47" s="19">
        <v>0.35873015873015873</v>
      </c>
      <c r="K47" s="19">
        <v>0.58700209643605872</v>
      </c>
      <c r="L47" s="22">
        <v>-0.22827193770589999</v>
      </c>
    </row>
    <row r="48" spans="1:12" x14ac:dyDescent="0.4">
      <c r="A48" s="63" t="s">
        <v>49</v>
      </c>
      <c r="B48" s="32">
        <v>4436</v>
      </c>
      <c r="C48" s="32">
        <v>5164</v>
      </c>
      <c r="D48" s="19">
        <v>0.85902401239349346</v>
      </c>
      <c r="E48" s="62">
        <v>-728</v>
      </c>
      <c r="F48" s="32">
        <v>7567</v>
      </c>
      <c r="G48" s="32">
        <v>7308</v>
      </c>
      <c r="H48" s="19">
        <v>1.0354406130268199</v>
      </c>
      <c r="I48" s="62">
        <v>259</v>
      </c>
      <c r="J48" s="19">
        <v>0.58622968151182764</v>
      </c>
      <c r="K48" s="19">
        <v>0.70662287903667209</v>
      </c>
      <c r="L48" s="22">
        <v>-0.12039319752484445</v>
      </c>
    </row>
    <row r="49" spans="1:12" x14ac:dyDescent="0.4">
      <c r="A49" s="63" t="s">
        <v>51</v>
      </c>
      <c r="B49" s="32">
        <v>1126</v>
      </c>
      <c r="C49" s="32">
        <v>1466</v>
      </c>
      <c r="D49" s="19">
        <v>0.76807639836289221</v>
      </c>
      <c r="E49" s="62">
        <v>-340</v>
      </c>
      <c r="F49" s="32">
        <v>2520</v>
      </c>
      <c r="G49" s="32">
        <v>2520</v>
      </c>
      <c r="H49" s="19">
        <v>1</v>
      </c>
      <c r="I49" s="62">
        <v>0</v>
      </c>
      <c r="J49" s="19">
        <v>0.44682539682539685</v>
      </c>
      <c r="K49" s="19">
        <v>0.58174603174603179</v>
      </c>
      <c r="L49" s="22">
        <v>-0.13492063492063494</v>
      </c>
    </row>
    <row r="50" spans="1:12" x14ac:dyDescent="0.4">
      <c r="A50" s="63" t="s">
        <v>50</v>
      </c>
      <c r="B50" s="32">
        <v>1563</v>
      </c>
      <c r="C50" s="32">
        <v>2330</v>
      </c>
      <c r="D50" s="19">
        <v>0.67081545064377679</v>
      </c>
      <c r="E50" s="62">
        <v>-767</v>
      </c>
      <c r="F50" s="32">
        <v>2527</v>
      </c>
      <c r="G50" s="32">
        <v>3320</v>
      </c>
      <c r="H50" s="19">
        <v>0.761144578313253</v>
      </c>
      <c r="I50" s="62">
        <v>-793</v>
      </c>
      <c r="J50" s="19">
        <v>0.61851998417095366</v>
      </c>
      <c r="K50" s="19">
        <v>0.70180722891566261</v>
      </c>
      <c r="L50" s="22">
        <v>-8.3287244744708944E-2</v>
      </c>
    </row>
    <row r="51" spans="1:12" x14ac:dyDescent="0.4">
      <c r="A51" s="63" t="s">
        <v>90</v>
      </c>
      <c r="B51" s="32">
        <v>1206</v>
      </c>
      <c r="C51" s="32">
        <v>1454</v>
      </c>
      <c r="D51" s="19">
        <v>0.82943603851444292</v>
      </c>
      <c r="E51" s="62">
        <v>-248</v>
      </c>
      <c r="F51" s="32">
        <v>2800</v>
      </c>
      <c r="G51" s="32">
        <v>3320</v>
      </c>
      <c r="H51" s="19">
        <v>0.84337349397590367</v>
      </c>
      <c r="I51" s="62">
        <v>-520</v>
      </c>
      <c r="J51" s="19">
        <v>0.43071428571428572</v>
      </c>
      <c r="K51" s="19">
        <v>0.43795180722891563</v>
      </c>
      <c r="L51" s="22">
        <v>-7.2375215146299188E-3</v>
      </c>
    </row>
    <row r="52" spans="1:12" x14ac:dyDescent="0.4">
      <c r="A52" s="63" t="s">
        <v>69</v>
      </c>
      <c r="B52" s="32">
        <v>1545</v>
      </c>
      <c r="C52" s="32">
        <v>1709</v>
      </c>
      <c r="D52" s="19">
        <v>0.9040374488004681</v>
      </c>
      <c r="E52" s="62">
        <v>-164</v>
      </c>
      <c r="F52" s="32">
        <v>2520</v>
      </c>
      <c r="G52" s="32">
        <v>2520</v>
      </c>
      <c r="H52" s="19">
        <v>1</v>
      </c>
      <c r="I52" s="62">
        <v>0</v>
      </c>
      <c r="J52" s="19">
        <v>0.61309523809523814</v>
      </c>
      <c r="K52" s="19">
        <v>0.67817460317460321</v>
      </c>
      <c r="L52" s="22">
        <v>-6.507936507936507E-2</v>
      </c>
    </row>
    <row r="53" spans="1:12" x14ac:dyDescent="0.4">
      <c r="A53" s="63" t="s">
        <v>89</v>
      </c>
      <c r="B53" s="32">
        <v>1455</v>
      </c>
      <c r="C53" s="32">
        <v>1486</v>
      </c>
      <c r="D53" s="19">
        <v>0.97913862718707945</v>
      </c>
      <c r="E53" s="62">
        <v>-31</v>
      </c>
      <c r="F53" s="32">
        <v>2520</v>
      </c>
      <c r="G53" s="32">
        <v>2519</v>
      </c>
      <c r="H53" s="19">
        <v>1.0003969829297341</v>
      </c>
      <c r="I53" s="62">
        <v>1</v>
      </c>
      <c r="J53" s="19">
        <v>0.57738095238095233</v>
      </c>
      <c r="K53" s="19">
        <v>0.58991663358475588</v>
      </c>
      <c r="L53" s="22">
        <v>-1.253568120380355E-2</v>
      </c>
    </row>
    <row r="54" spans="1:12" x14ac:dyDescent="0.4">
      <c r="A54" s="63" t="s">
        <v>88</v>
      </c>
      <c r="B54" s="32">
        <v>1363</v>
      </c>
      <c r="C54" s="32">
        <v>1607</v>
      </c>
      <c r="D54" s="19">
        <v>0.84816428126944621</v>
      </c>
      <c r="E54" s="62">
        <v>-244</v>
      </c>
      <c r="F54" s="32">
        <v>2520</v>
      </c>
      <c r="G54" s="32">
        <v>2520</v>
      </c>
      <c r="H54" s="19">
        <v>1</v>
      </c>
      <c r="I54" s="62">
        <v>0</v>
      </c>
      <c r="J54" s="19">
        <v>0.54087301587301584</v>
      </c>
      <c r="K54" s="19">
        <v>0.63769841269841265</v>
      </c>
      <c r="L54" s="22">
        <v>-9.6825396825396814E-2</v>
      </c>
    </row>
    <row r="55" spans="1:12" s="66" customFormat="1" x14ac:dyDescent="0.4">
      <c r="A55" s="68" t="s">
        <v>70</v>
      </c>
      <c r="B55" s="27">
        <v>16370</v>
      </c>
      <c r="C55" s="27">
        <v>22921</v>
      </c>
      <c r="D55" s="14">
        <v>0.71419222547009298</v>
      </c>
      <c r="E55" s="67">
        <v>-6551</v>
      </c>
      <c r="F55" s="27">
        <v>30360</v>
      </c>
      <c r="G55" s="27">
        <v>34150</v>
      </c>
      <c r="H55" s="14">
        <v>0.88901903367496338</v>
      </c>
      <c r="I55" s="67">
        <v>-3790</v>
      </c>
      <c r="J55" s="14">
        <v>0.5391963109354414</v>
      </c>
      <c r="K55" s="14">
        <v>0.67118594436310397</v>
      </c>
      <c r="L55" s="23">
        <v>-0.13198963342766257</v>
      </c>
    </row>
    <row r="56" spans="1:12" x14ac:dyDescent="0.4">
      <c r="A56" s="65" t="s">
        <v>57</v>
      </c>
      <c r="B56" s="34">
        <v>12364</v>
      </c>
      <c r="C56" s="34">
        <v>10903</v>
      </c>
      <c r="D56" s="18">
        <v>1.1339998165642484</v>
      </c>
      <c r="E56" s="64">
        <v>1461</v>
      </c>
      <c r="F56" s="34">
        <v>21080</v>
      </c>
      <c r="G56" s="34">
        <v>15090</v>
      </c>
      <c r="H56" s="18">
        <v>1.3969516235917827</v>
      </c>
      <c r="I56" s="64">
        <v>5990</v>
      </c>
      <c r="J56" s="18">
        <v>0.58652751423149907</v>
      </c>
      <c r="K56" s="18">
        <v>0.72253147779986748</v>
      </c>
      <c r="L56" s="17">
        <v>-0.13600396356836841</v>
      </c>
    </row>
    <row r="57" spans="1:12" x14ac:dyDescent="0.4">
      <c r="A57" s="63" t="s">
        <v>58</v>
      </c>
      <c r="B57" s="32">
        <v>2202</v>
      </c>
      <c r="C57" s="32">
        <v>3733</v>
      </c>
      <c r="D57" s="19">
        <v>0.58987409590141981</v>
      </c>
      <c r="E57" s="62">
        <v>-1531</v>
      </c>
      <c r="F57" s="32">
        <v>5960</v>
      </c>
      <c r="G57" s="32">
        <v>5960</v>
      </c>
      <c r="H57" s="19">
        <v>1</v>
      </c>
      <c r="I57" s="62">
        <v>0</v>
      </c>
      <c r="J57" s="19">
        <v>0.36946308724832216</v>
      </c>
      <c r="K57" s="19">
        <v>0.62634228187919461</v>
      </c>
      <c r="L57" s="22">
        <v>-0.25687919463087244</v>
      </c>
    </row>
    <row r="58" spans="1:12" x14ac:dyDescent="0.4">
      <c r="A58" s="63" t="s">
        <v>68</v>
      </c>
      <c r="B58" s="32">
        <v>1804</v>
      </c>
      <c r="C58" s="32">
        <v>2127</v>
      </c>
      <c r="D58" s="19">
        <v>0.84814292430653504</v>
      </c>
      <c r="E58" s="62">
        <v>-323</v>
      </c>
      <c r="F58" s="32">
        <v>3320</v>
      </c>
      <c r="G58" s="32">
        <v>3320</v>
      </c>
      <c r="H58" s="19">
        <v>1</v>
      </c>
      <c r="I58" s="62">
        <v>0</v>
      </c>
      <c r="J58" s="19">
        <v>0.54337349397590362</v>
      </c>
      <c r="K58" s="19">
        <v>0.64066265060240968</v>
      </c>
      <c r="L58" s="22">
        <v>-9.7289156626506057E-2</v>
      </c>
    </row>
    <row r="59" spans="1:12" x14ac:dyDescent="0.4">
      <c r="A59" s="63" t="s">
        <v>55</v>
      </c>
      <c r="B59" s="32">
        <v>0</v>
      </c>
      <c r="C59" s="32">
        <v>3589</v>
      </c>
      <c r="D59" s="19">
        <v>0</v>
      </c>
      <c r="E59" s="62">
        <v>-3589</v>
      </c>
      <c r="F59" s="32">
        <v>0</v>
      </c>
      <c r="G59" s="32">
        <v>6520</v>
      </c>
      <c r="H59" s="19">
        <v>0</v>
      </c>
      <c r="I59" s="62">
        <v>-6520</v>
      </c>
      <c r="J59" s="19" t="e">
        <v>#DIV/0!</v>
      </c>
      <c r="K59" s="19">
        <v>0.55046012269938649</v>
      </c>
      <c r="L59" s="22" t="e">
        <v>#DIV/0!</v>
      </c>
    </row>
    <row r="60" spans="1:12" x14ac:dyDescent="0.4">
      <c r="A60" s="63" t="s">
        <v>131</v>
      </c>
      <c r="B60" s="32">
        <v>0</v>
      </c>
      <c r="C60" s="32">
        <v>1258</v>
      </c>
      <c r="D60" s="19">
        <v>0</v>
      </c>
      <c r="E60" s="62">
        <v>-1258</v>
      </c>
      <c r="F60" s="32">
        <v>0</v>
      </c>
      <c r="G60" s="32">
        <v>1630</v>
      </c>
      <c r="H60" s="19">
        <v>0</v>
      </c>
      <c r="I60" s="62">
        <v>-1630</v>
      </c>
      <c r="J60" s="19" t="e">
        <v>#DIV/0!</v>
      </c>
      <c r="K60" s="19">
        <v>0.77177914110429446</v>
      </c>
      <c r="L60" s="22" t="e">
        <v>#DIV/0!</v>
      </c>
    </row>
    <row r="61" spans="1:12" x14ac:dyDescent="0.4">
      <c r="A61" s="71" t="s">
        <v>87</v>
      </c>
      <c r="B61" s="33">
        <v>0</v>
      </c>
      <c r="C61" s="33">
        <v>1311</v>
      </c>
      <c r="D61" s="16">
        <v>0</v>
      </c>
      <c r="E61" s="70">
        <v>-1311</v>
      </c>
      <c r="F61" s="33">
        <v>0</v>
      </c>
      <c r="G61" s="33">
        <v>1630</v>
      </c>
      <c r="H61" s="16">
        <v>0</v>
      </c>
      <c r="I61" s="70">
        <v>-1630</v>
      </c>
      <c r="J61" s="16" t="e">
        <v>#DIV/0!</v>
      </c>
      <c r="K61" s="16">
        <v>0.80429447852760738</v>
      </c>
      <c r="L61" s="15" t="e">
        <v>#DIV/0!</v>
      </c>
    </row>
    <row r="62" spans="1:12" x14ac:dyDescent="0.4">
      <c r="A62" s="61" t="s">
        <v>143</v>
      </c>
      <c r="B62" s="31">
        <v>0</v>
      </c>
      <c r="C62" s="31">
        <v>0</v>
      </c>
      <c r="D62" s="25" t="e">
        <v>#DIV/0!</v>
      </c>
      <c r="E62" s="60">
        <v>0</v>
      </c>
      <c r="F62" s="31">
        <v>0</v>
      </c>
      <c r="G62" s="31">
        <v>0</v>
      </c>
      <c r="H62" s="25" t="e">
        <v>#DIV/0!</v>
      </c>
      <c r="I62" s="60">
        <v>0</v>
      </c>
      <c r="J62" s="25" t="e">
        <v>#DIV/0!</v>
      </c>
      <c r="K62" s="25" t="e">
        <v>#DIV/0!</v>
      </c>
      <c r="L62" s="24" t="e">
        <v>#DIV/0!</v>
      </c>
    </row>
    <row r="64" spans="1:12" x14ac:dyDescent="0.4">
      <c r="C64" s="59"/>
      <c r="E64" s="13"/>
      <c r="G64" s="59"/>
      <c r="I64" s="13"/>
      <c r="K64" s="59"/>
    </row>
    <row r="65" spans="3:11" x14ac:dyDescent="0.4">
      <c r="C65" s="59"/>
      <c r="E65" s="13"/>
      <c r="G65" s="59"/>
      <c r="I65" s="13"/>
      <c r="K65" s="59"/>
    </row>
    <row r="66" spans="3:11" x14ac:dyDescent="0.4">
      <c r="C66" s="59"/>
      <c r="D66" s="13"/>
      <c r="E66" s="13"/>
      <c r="F66" s="59"/>
      <c r="G66" s="59"/>
      <c r="H66" s="13"/>
      <c r="I66" s="13"/>
      <c r="J66" s="59"/>
      <c r="K66" s="59"/>
    </row>
    <row r="67" spans="3:11" x14ac:dyDescent="0.4">
      <c r="C67" s="59"/>
      <c r="D67" s="13"/>
      <c r="E67" s="13"/>
      <c r="F67" s="59"/>
      <c r="G67" s="59"/>
      <c r="H67" s="13"/>
      <c r="I67" s="13"/>
      <c r="J67" s="59"/>
      <c r="K67" s="59"/>
    </row>
    <row r="68" spans="3:11" x14ac:dyDescent="0.4">
      <c r="C68" s="59"/>
      <c r="D68" s="13"/>
      <c r="E68" s="13"/>
      <c r="F68" s="59"/>
      <c r="G68" s="59"/>
      <c r="H68" s="13"/>
      <c r="I68" s="13"/>
      <c r="J68" s="59"/>
      <c r="K68" s="59"/>
    </row>
    <row r="69" spans="3:11" x14ac:dyDescent="0.4">
      <c r="C69" s="59"/>
      <c r="D69" s="13"/>
      <c r="E69" s="13"/>
      <c r="F69" s="59"/>
      <c r="G69" s="59"/>
      <c r="H69" s="13"/>
      <c r="I69" s="13"/>
      <c r="J69" s="59"/>
      <c r="K69" s="59"/>
    </row>
    <row r="70" spans="3:11" x14ac:dyDescent="0.4">
      <c r="C70" s="59"/>
      <c r="E70" s="13"/>
      <c r="G70" s="59"/>
      <c r="I70" s="13"/>
      <c r="K70" s="59"/>
    </row>
    <row r="71" spans="3:11" x14ac:dyDescent="0.4">
      <c r="C71" s="59"/>
      <c r="E71" s="13"/>
      <c r="G71" s="59"/>
      <c r="I71" s="13"/>
      <c r="K71" s="59"/>
    </row>
    <row r="72" spans="3:11" x14ac:dyDescent="0.4">
      <c r="C72" s="59"/>
      <c r="E72" s="13"/>
      <c r="G72" s="59"/>
      <c r="I72" s="13"/>
      <c r="K72" s="59"/>
    </row>
    <row r="73" spans="3:11" x14ac:dyDescent="0.4">
      <c r="C73" s="59"/>
      <c r="E73" s="13"/>
      <c r="G73" s="59"/>
      <c r="I73" s="13"/>
      <c r="K73" s="5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3'!A1" display="'h13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/>
  </sheetViews>
  <sheetFormatPr defaultColWidth="15.75" defaultRowHeight="10.5" x14ac:dyDescent="0.4"/>
  <cols>
    <col min="1" max="1" width="18.75" style="59" bestFit="1" customWidth="1"/>
    <col min="2" max="3" width="11.25" style="13" customWidth="1"/>
    <col min="4" max="5" width="11.25" style="59" customWidth="1"/>
    <col min="6" max="7" width="11.25" style="13" customWidth="1"/>
    <col min="8" max="9" width="11.25" style="59" customWidth="1"/>
    <col min="10" max="11" width="11.25" style="13" customWidth="1"/>
    <col min="12" max="12" width="11.25" style="59" customWidth="1"/>
    <col min="13" max="13" width="9" style="59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12月(月間)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126</v>
      </c>
      <c r="C4" s="144" t="s">
        <v>198</v>
      </c>
      <c r="D4" s="143" t="s">
        <v>61</v>
      </c>
      <c r="E4" s="143"/>
      <c r="F4" s="140" t="s">
        <v>126</v>
      </c>
      <c r="G4" s="140" t="s">
        <v>198</v>
      </c>
      <c r="H4" s="143" t="s">
        <v>61</v>
      </c>
      <c r="I4" s="143"/>
      <c r="J4" s="140" t="s">
        <v>126</v>
      </c>
      <c r="K4" s="140" t="s">
        <v>198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66</v>
      </c>
      <c r="B6" s="27">
        <v>325332</v>
      </c>
      <c r="C6" s="27">
        <v>373622</v>
      </c>
      <c r="D6" s="14">
        <v>0.8707517223289849</v>
      </c>
      <c r="E6" s="67">
        <v>-48290</v>
      </c>
      <c r="F6" s="27">
        <v>573180</v>
      </c>
      <c r="G6" s="27">
        <v>602973</v>
      </c>
      <c r="H6" s="14">
        <v>0.95058982740520714</v>
      </c>
      <c r="I6" s="67">
        <v>-29793</v>
      </c>
      <c r="J6" s="14">
        <v>0.56759133256568617</v>
      </c>
      <c r="K6" s="14">
        <v>0.61963305156283943</v>
      </c>
      <c r="L6" s="23">
        <v>-5.2041718997153263E-2</v>
      </c>
    </row>
    <row r="7" spans="1:12" s="66" customFormat="1" x14ac:dyDescent="0.4">
      <c r="A7" s="68" t="s">
        <v>178</v>
      </c>
      <c r="B7" s="27">
        <v>136263</v>
      </c>
      <c r="C7" s="27">
        <v>151533</v>
      </c>
      <c r="D7" s="14">
        <v>0.89922987072122906</v>
      </c>
      <c r="E7" s="67">
        <v>-15270</v>
      </c>
      <c r="F7" s="27">
        <v>230495</v>
      </c>
      <c r="G7" s="27">
        <v>232228</v>
      </c>
      <c r="H7" s="14">
        <v>0.99253750624386383</v>
      </c>
      <c r="I7" s="67">
        <v>-1733</v>
      </c>
      <c r="J7" s="14">
        <v>0.59117551356862408</v>
      </c>
      <c r="K7" s="14">
        <v>0.65251821485781214</v>
      </c>
      <c r="L7" s="23">
        <v>-6.1342701289188062E-2</v>
      </c>
    </row>
    <row r="8" spans="1:12" x14ac:dyDescent="0.4">
      <c r="A8" s="74" t="s">
        <v>64</v>
      </c>
      <c r="B8" s="28">
        <v>107116</v>
      </c>
      <c r="C8" s="28">
        <v>125783</v>
      </c>
      <c r="D8" s="26">
        <v>0.85159361757948215</v>
      </c>
      <c r="E8" s="73">
        <v>-18667</v>
      </c>
      <c r="F8" s="28">
        <v>177695</v>
      </c>
      <c r="G8" s="28">
        <v>186264</v>
      </c>
      <c r="H8" s="26">
        <v>0.9539954043722888</v>
      </c>
      <c r="I8" s="73">
        <v>-8569</v>
      </c>
      <c r="J8" s="26">
        <v>0.60280818256000446</v>
      </c>
      <c r="K8" s="26">
        <v>0.67529420607310053</v>
      </c>
      <c r="L8" s="52">
        <v>-7.2486023513096076E-2</v>
      </c>
    </row>
    <row r="9" spans="1:12" x14ac:dyDescent="0.4">
      <c r="A9" s="65" t="s">
        <v>57</v>
      </c>
      <c r="B9" s="34">
        <v>59895</v>
      </c>
      <c r="C9" s="34">
        <v>60271</v>
      </c>
      <c r="D9" s="18">
        <v>0.99376151051085926</v>
      </c>
      <c r="E9" s="64">
        <v>-376</v>
      </c>
      <c r="F9" s="34">
        <v>86403</v>
      </c>
      <c r="G9" s="34">
        <v>85196</v>
      </c>
      <c r="H9" s="18">
        <v>1.0141673317996149</v>
      </c>
      <c r="I9" s="64">
        <v>1207</v>
      </c>
      <c r="J9" s="18">
        <v>0.69320509704524147</v>
      </c>
      <c r="K9" s="18">
        <v>0.70743931639983093</v>
      </c>
      <c r="L9" s="17">
        <v>-1.4234219354589461E-2</v>
      </c>
    </row>
    <row r="10" spans="1:12" x14ac:dyDescent="0.4">
      <c r="A10" s="63" t="s">
        <v>58</v>
      </c>
      <c r="B10" s="32">
        <v>10248</v>
      </c>
      <c r="C10" s="32">
        <v>13115</v>
      </c>
      <c r="D10" s="19">
        <v>0.78139534883720929</v>
      </c>
      <c r="E10" s="62">
        <v>-2867</v>
      </c>
      <c r="F10" s="34">
        <v>20802</v>
      </c>
      <c r="G10" s="32">
        <v>20690</v>
      </c>
      <c r="H10" s="19">
        <v>1.0054132431126148</v>
      </c>
      <c r="I10" s="62">
        <v>112</v>
      </c>
      <c r="J10" s="19">
        <v>0.49264493798673203</v>
      </c>
      <c r="K10" s="19">
        <v>0.63388110198163361</v>
      </c>
      <c r="L10" s="22">
        <v>-0.14123616399490158</v>
      </c>
    </row>
    <row r="11" spans="1:12" x14ac:dyDescent="0.4">
      <c r="A11" s="63" t="s">
        <v>68</v>
      </c>
      <c r="B11" s="32">
        <v>7457</v>
      </c>
      <c r="C11" s="32">
        <v>9966</v>
      </c>
      <c r="D11" s="19">
        <v>0.74824402970098336</v>
      </c>
      <c r="E11" s="62">
        <v>-2509</v>
      </c>
      <c r="F11" s="32">
        <v>16200</v>
      </c>
      <c r="G11" s="32">
        <v>16770</v>
      </c>
      <c r="H11" s="19">
        <v>0.96601073345259392</v>
      </c>
      <c r="I11" s="62">
        <v>-570</v>
      </c>
      <c r="J11" s="19">
        <v>0.46030864197530863</v>
      </c>
      <c r="K11" s="19">
        <v>0.59427549194991058</v>
      </c>
      <c r="L11" s="22">
        <v>-0.13396684997460195</v>
      </c>
    </row>
    <row r="12" spans="1:12" x14ac:dyDescent="0.4">
      <c r="A12" s="63" t="s">
        <v>55</v>
      </c>
      <c r="B12" s="32">
        <v>14473</v>
      </c>
      <c r="C12" s="32">
        <v>19518</v>
      </c>
      <c r="D12" s="19">
        <v>0.74152064760733682</v>
      </c>
      <c r="E12" s="62">
        <v>-5045</v>
      </c>
      <c r="F12" s="32">
        <v>25260</v>
      </c>
      <c r="G12" s="32">
        <v>29118</v>
      </c>
      <c r="H12" s="19">
        <v>0.86750463630743868</v>
      </c>
      <c r="I12" s="62">
        <v>-3858</v>
      </c>
      <c r="J12" s="19">
        <v>0.57296120348376878</v>
      </c>
      <c r="K12" s="19">
        <v>0.67030702658149599</v>
      </c>
      <c r="L12" s="22">
        <v>-9.7345823097727213E-2</v>
      </c>
    </row>
    <row r="13" spans="1:12" x14ac:dyDescent="0.4">
      <c r="A13" s="63" t="s">
        <v>56</v>
      </c>
      <c r="B13" s="32">
        <v>10689</v>
      </c>
      <c r="C13" s="32">
        <v>15474</v>
      </c>
      <c r="D13" s="19">
        <v>0.69077161690577749</v>
      </c>
      <c r="E13" s="62">
        <v>-4785</v>
      </c>
      <c r="F13" s="32">
        <v>21200</v>
      </c>
      <c r="G13" s="32">
        <v>21620</v>
      </c>
      <c r="H13" s="19">
        <v>0.98057354301572619</v>
      </c>
      <c r="I13" s="62">
        <v>-420</v>
      </c>
      <c r="J13" s="19">
        <v>0.50419811320754715</v>
      </c>
      <c r="K13" s="19">
        <v>0.71572617946345973</v>
      </c>
      <c r="L13" s="22">
        <v>-0.21152806625591258</v>
      </c>
    </row>
    <row r="14" spans="1:12" x14ac:dyDescent="0.4">
      <c r="A14" s="63" t="s">
        <v>92</v>
      </c>
      <c r="B14" s="32">
        <v>4354</v>
      </c>
      <c r="C14" s="32">
        <v>4659</v>
      </c>
      <c r="D14" s="19">
        <v>0.93453530800600992</v>
      </c>
      <c r="E14" s="62">
        <v>-305</v>
      </c>
      <c r="F14" s="32">
        <v>7830</v>
      </c>
      <c r="G14" s="32">
        <v>8370</v>
      </c>
      <c r="H14" s="19">
        <v>0.93548387096774188</v>
      </c>
      <c r="I14" s="62">
        <v>-540</v>
      </c>
      <c r="J14" s="19">
        <v>0.55606641123882505</v>
      </c>
      <c r="K14" s="19">
        <v>0.5566308243727599</v>
      </c>
      <c r="L14" s="22">
        <v>-5.6441313393484904E-4</v>
      </c>
    </row>
    <row r="15" spans="1:12" x14ac:dyDescent="0.4">
      <c r="A15" s="63" t="s">
        <v>93</v>
      </c>
      <c r="B15" s="32">
        <v>0</v>
      </c>
      <c r="C15" s="32">
        <v>2780</v>
      </c>
      <c r="D15" s="19">
        <v>0</v>
      </c>
      <c r="E15" s="62">
        <v>-2780</v>
      </c>
      <c r="F15" s="32">
        <v>0</v>
      </c>
      <c r="G15" s="32">
        <v>4500</v>
      </c>
      <c r="H15" s="19">
        <v>0</v>
      </c>
      <c r="I15" s="62">
        <v>-4500</v>
      </c>
      <c r="J15" s="19" t="e">
        <v>#DIV/0!</v>
      </c>
      <c r="K15" s="19">
        <v>0.61777777777777776</v>
      </c>
      <c r="L15" s="22" t="e">
        <v>#DIV/0!</v>
      </c>
    </row>
    <row r="16" spans="1:12" x14ac:dyDescent="0.4">
      <c r="A16" s="63" t="s">
        <v>150</v>
      </c>
      <c r="B16" s="32">
        <v>0</v>
      </c>
      <c r="C16" s="32">
        <v>0</v>
      </c>
      <c r="D16" s="19" t="e">
        <v>#DIV/0!</v>
      </c>
      <c r="E16" s="62">
        <v>0</v>
      </c>
      <c r="F16" s="32">
        <v>0</v>
      </c>
      <c r="G16" s="32">
        <v>0</v>
      </c>
      <c r="H16" s="19" t="e">
        <v>#DIV/0!</v>
      </c>
      <c r="I16" s="62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3" t="s">
        <v>182</v>
      </c>
      <c r="B17" s="32">
        <v>0</v>
      </c>
      <c r="C17" s="32">
        <v>0</v>
      </c>
      <c r="D17" s="19" t="e">
        <v>#DIV/0!</v>
      </c>
      <c r="E17" s="62">
        <v>0</v>
      </c>
      <c r="F17" s="32">
        <v>0</v>
      </c>
      <c r="G17" s="32">
        <v>0</v>
      </c>
      <c r="H17" s="19" t="e">
        <v>#DIV/0!</v>
      </c>
      <c r="I17" s="62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8" t="s">
        <v>63</v>
      </c>
      <c r="B18" s="30">
        <v>29147</v>
      </c>
      <c r="C18" s="30">
        <v>25750</v>
      </c>
      <c r="D18" s="21">
        <v>1.1319223300970873</v>
      </c>
      <c r="E18" s="69">
        <v>3397</v>
      </c>
      <c r="F18" s="30">
        <v>52800</v>
      </c>
      <c r="G18" s="30">
        <v>45964</v>
      </c>
      <c r="H18" s="21">
        <v>1.1487250892002436</v>
      </c>
      <c r="I18" s="69">
        <v>6836</v>
      </c>
      <c r="J18" s="21">
        <v>0.55202651515151513</v>
      </c>
      <c r="K18" s="21">
        <v>0.56022104255504312</v>
      </c>
      <c r="L18" s="20">
        <v>-8.1945274035279958E-3</v>
      </c>
    </row>
    <row r="19" spans="1:12" x14ac:dyDescent="0.4">
      <c r="A19" s="65" t="s">
        <v>169</v>
      </c>
      <c r="B19" s="34">
        <v>1361</v>
      </c>
      <c r="C19" s="34">
        <v>1156</v>
      </c>
      <c r="D19" s="18">
        <v>1.1773356401384083</v>
      </c>
      <c r="E19" s="64">
        <v>205</v>
      </c>
      <c r="F19" s="34">
        <v>2550</v>
      </c>
      <c r="G19" s="34">
        <v>2288</v>
      </c>
      <c r="H19" s="18">
        <v>1.1145104895104896</v>
      </c>
      <c r="I19" s="64">
        <v>262</v>
      </c>
      <c r="J19" s="18">
        <v>0.5337254901960784</v>
      </c>
      <c r="K19" s="18">
        <v>0.50524475524475521</v>
      </c>
      <c r="L19" s="17">
        <v>2.8480734951323194E-2</v>
      </c>
    </row>
    <row r="20" spans="1:12" x14ac:dyDescent="0.4">
      <c r="A20" s="63" t="s">
        <v>168</v>
      </c>
      <c r="B20" s="32">
        <v>2378</v>
      </c>
      <c r="C20" s="32">
        <v>2983</v>
      </c>
      <c r="D20" s="19">
        <v>0.79718404290982237</v>
      </c>
      <c r="E20" s="62">
        <v>-605</v>
      </c>
      <c r="F20" s="32">
        <v>4650</v>
      </c>
      <c r="G20" s="32">
        <v>4012</v>
      </c>
      <c r="H20" s="19">
        <v>1.1590229312063809</v>
      </c>
      <c r="I20" s="62">
        <v>638</v>
      </c>
      <c r="J20" s="19">
        <v>0.51139784946236555</v>
      </c>
      <c r="K20" s="19">
        <v>0.74351944167497508</v>
      </c>
      <c r="L20" s="22">
        <v>-0.23212159221260953</v>
      </c>
    </row>
    <row r="21" spans="1:12" x14ac:dyDescent="0.4">
      <c r="A21" s="63" t="s">
        <v>167</v>
      </c>
      <c r="B21" s="32">
        <v>2738</v>
      </c>
      <c r="C21" s="32">
        <v>2386</v>
      </c>
      <c r="D21" s="19">
        <v>1.1475272422464375</v>
      </c>
      <c r="E21" s="62">
        <v>352</v>
      </c>
      <c r="F21" s="32">
        <v>4500</v>
      </c>
      <c r="G21" s="32">
        <v>4650</v>
      </c>
      <c r="H21" s="19">
        <v>0.967741935483871</v>
      </c>
      <c r="I21" s="62">
        <v>-150</v>
      </c>
      <c r="J21" s="19">
        <v>0.60844444444444445</v>
      </c>
      <c r="K21" s="19">
        <v>0.51311827956989242</v>
      </c>
      <c r="L21" s="22">
        <v>9.5326164874552033E-2</v>
      </c>
    </row>
    <row r="22" spans="1:12" x14ac:dyDescent="0.4">
      <c r="A22" s="63" t="s">
        <v>166</v>
      </c>
      <c r="B22" s="32">
        <v>2468</v>
      </c>
      <c r="C22" s="32">
        <v>2759</v>
      </c>
      <c r="D22" s="19">
        <v>0.89452700253715112</v>
      </c>
      <c r="E22" s="62">
        <v>-291</v>
      </c>
      <c r="F22" s="32">
        <v>4650</v>
      </c>
      <c r="G22" s="32">
        <v>4650</v>
      </c>
      <c r="H22" s="19">
        <v>1</v>
      </c>
      <c r="I22" s="62">
        <v>0</v>
      </c>
      <c r="J22" s="19">
        <v>0.53075268817204302</v>
      </c>
      <c r="K22" s="19">
        <v>0.59333333333333338</v>
      </c>
      <c r="L22" s="22">
        <v>-6.258064516129036E-2</v>
      </c>
    </row>
    <row r="23" spans="1:12" x14ac:dyDescent="0.4">
      <c r="A23" s="63" t="s">
        <v>165</v>
      </c>
      <c r="B23" s="32">
        <v>0</v>
      </c>
      <c r="C23" s="32">
        <v>1556</v>
      </c>
      <c r="D23" s="19">
        <v>0</v>
      </c>
      <c r="E23" s="62">
        <v>-1556</v>
      </c>
      <c r="F23" s="32">
        <v>0</v>
      </c>
      <c r="G23" s="32">
        <v>3940</v>
      </c>
      <c r="H23" s="19">
        <v>0</v>
      </c>
      <c r="I23" s="62">
        <v>-3940</v>
      </c>
      <c r="J23" s="19" t="e">
        <v>#DIV/0!</v>
      </c>
      <c r="K23" s="19">
        <v>0.39492385786802031</v>
      </c>
      <c r="L23" s="22" t="e">
        <v>#DIV/0!</v>
      </c>
    </row>
    <row r="24" spans="1:12" x14ac:dyDescent="0.4">
      <c r="A24" s="63" t="s">
        <v>164</v>
      </c>
      <c r="B24" s="33">
        <v>5207</v>
      </c>
      <c r="C24" s="33">
        <v>4256</v>
      </c>
      <c r="D24" s="16">
        <v>1.2234492481203008</v>
      </c>
      <c r="E24" s="70">
        <v>951</v>
      </c>
      <c r="F24" s="33">
        <v>9300</v>
      </c>
      <c r="G24" s="33">
        <v>9300</v>
      </c>
      <c r="H24" s="16">
        <v>1</v>
      </c>
      <c r="I24" s="70">
        <v>0</v>
      </c>
      <c r="J24" s="16">
        <v>0.55989247311827961</v>
      </c>
      <c r="K24" s="16">
        <v>0.45763440860215054</v>
      </c>
      <c r="L24" s="15">
        <v>0.10225806451612907</v>
      </c>
    </row>
    <row r="25" spans="1:12" x14ac:dyDescent="0.4">
      <c r="A25" s="71" t="s">
        <v>163</v>
      </c>
      <c r="B25" s="32">
        <v>3500</v>
      </c>
      <c r="C25" s="32">
        <v>3281</v>
      </c>
      <c r="D25" s="19">
        <v>1.0667479427003963</v>
      </c>
      <c r="E25" s="62">
        <v>219</v>
      </c>
      <c r="F25" s="32">
        <v>6300</v>
      </c>
      <c r="G25" s="32">
        <v>6000</v>
      </c>
      <c r="H25" s="19">
        <v>1.05</v>
      </c>
      <c r="I25" s="62">
        <v>300</v>
      </c>
      <c r="J25" s="19">
        <v>0.55555555555555558</v>
      </c>
      <c r="K25" s="19">
        <v>0.54683333333333328</v>
      </c>
      <c r="L25" s="22">
        <v>8.7222222222222978E-3</v>
      </c>
    </row>
    <row r="26" spans="1:12" x14ac:dyDescent="0.4">
      <c r="A26" s="63" t="s">
        <v>162</v>
      </c>
      <c r="B26" s="32">
        <v>0</v>
      </c>
      <c r="C26" s="32">
        <v>0</v>
      </c>
      <c r="D26" s="19" t="e">
        <v>#DIV/0!</v>
      </c>
      <c r="E26" s="62">
        <v>0</v>
      </c>
      <c r="F26" s="32">
        <v>0</v>
      </c>
      <c r="G26" s="32">
        <v>0</v>
      </c>
      <c r="H26" s="19" t="e">
        <v>#DIV/0!</v>
      </c>
      <c r="I26" s="62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3" t="s">
        <v>161</v>
      </c>
      <c r="B27" s="32">
        <v>3270</v>
      </c>
      <c r="C27" s="32">
        <v>4099</v>
      </c>
      <c r="D27" s="19">
        <v>0.79775555013417909</v>
      </c>
      <c r="E27" s="62">
        <v>-829</v>
      </c>
      <c r="F27" s="32">
        <v>4650</v>
      </c>
      <c r="G27" s="32">
        <v>4650</v>
      </c>
      <c r="H27" s="19">
        <v>1</v>
      </c>
      <c r="I27" s="62">
        <v>0</v>
      </c>
      <c r="J27" s="19">
        <v>0.70322580645161292</v>
      </c>
      <c r="K27" s="19">
        <v>0.88150537634408599</v>
      </c>
      <c r="L27" s="22">
        <v>-0.17827956989247307</v>
      </c>
    </row>
    <row r="28" spans="1:12" x14ac:dyDescent="0.4">
      <c r="A28" s="63" t="s">
        <v>160</v>
      </c>
      <c r="B28" s="33">
        <v>769</v>
      </c>
      <c r="C28" s="33">
        <v>922</v>
      </c>
      <c r="D28" s="16">
        <v>0.83405639913232099</v>
      </c>
      <c r="E28" s="70">
        <v>-153</v>
      </c>
      <c r="F28" s="33">
        <v>2100</v>
      </c>
      <c r="G28" s="33">
        <v>1674</v>
      </c>
      <c r="H28" s="16">
        <v>1.2544802867383513</v>
      </c>
      <c r="I28" s="70">
        <v>426</v>
      </c>
      <c r="J28" s="16">
        <v>0.36619047619047618</v>
      </c>
      <c r="K28" s="16">
        <v>0.5507765830346476</v>
      </c>
      <c r="L28" s="15">
        <v>-0.18458610684417143</v>
      </c>
    </row>
    <row r="29" spans="1:12" x14ac:dyDescent="0.4">
      <c r="A29" s="71" t="s">
        <v>159</v>
      </c>
      <c r="B29" s="32">
        <v>2359</v>
      </c>
      <c r="C29" s="32">
        <v>2352</v>
      </c>
      <c r="D29" s="19">
        <v>1.0029761904761905</v>
      </c>
      <c r="E29" s="62">
        <v>7</v>
      </c>
      <c r="F29" s="32">
        <v>4650</v>
      </c>
      <c r="G29" s="32">
        <v>4800</v>
      </c>
      <c r="H29" s="19">
        <v>0.96875</v>
      </c>
      <c r="I29" s="62">
        <v>-150</v>
      </c>
      <c r="J29" s="19">
        <v>0.50731182795698926</v>
      </c>
      <c r="K29" s="19">
        <v>0.49</v>
      </c>
      <c r="L29" s="22">
        <v>1.7311827956989267E-2</v>
      </c>
    </row>
    <row r="30" spans="1:12" x14ac:dyDescent="0.4">
      <c r="A30" s="63" t="s">
        <v>158</v>
      </c>
      <c r="B30" s="32">
        <v>1859</v>
      </c>
      <c r="C30" s="32">
        <v>0</v>
      </c>
      <c r="D30" s="19" t="e">
        <v>#DIV/0!</v>
      </c>
      <c r="E30" s="62">
        <v>1859</v>
      </c>
      <c r="F30" s="32">
        <v>4650</v>
      </c>
      <c r="G30" s="32">
        <v>0</v>
      </c>
      <c r="H30" s="19" t="e">
        <v>#DIV/0!</v>
      </c>
      <c r="I30" s="62">
        <v>4650</v>
      </c>
      <c r="J30" s="19">
        <v>0.39978494623655914</v>
      </c>
      <c r="K30" s="19" t="e">
        <v>#DIV/0!</v>
      </c>
      <c r="L30" s="22" t="e">
        <v>#DIV/0!</v>
      </c>
    </row>
    <row r="31" spans="1:12" x14ac:dyDescent="0.4">
      <c r="A31" s="61" t="s">
        <v>157</v>
      </c>
      <c r="B31" s="31">
        <v>3238</v>
      </c>
      <c r="C31" s="31">
        <v>0</v>
      </c>
      <c r="D31" s="25" t="e">
        <v>#DIV/0!</v>
      </c>
      <c r="E31" s="60">
        <v>3238</v>
      </c>
      <c r="F31" s="31">
        <v>4800</v>
      </c>
      <c r="G31" s="31">
        <v>0</v>
      </c>
      <c r="H31" s="25" t="e">
        <v>#DIV/0!</v>
      </c>
      <c r="I31" s="60">
        <v>4800</v>
      </c>
      <c r="J31" s="25">
        <v>0.67458333333333331</v>
      </c>
      <c r="K31" s="25" t="e">
        <v>#DIV/0!</v>
      </c>
      <c r="L31" s="24" t="e">
        <v>#DIV/0!</v>
      </c>
    </row>
    <row r="32" spans="1:12" s="66" customFormat="1" x14ac:dyDescent="0.4">
      <c r="A32" s="68" t="s">
        <v>73</v>
      </c>
      <c r="B32" s="27">
        <v>162601</v>
      </c>
      <c r="C32" s="27">
        <v>189613</v>
      </c>
      <c r="D32" s="14">
        <v>0.857541413299721</v>
      </c>
      <c r="E32" s="67">
        <v>-27012</v>
      </c>
      <c r="F32" s="27">
        <v>295927</v>
      </c>
      <c r="G32" s="27">
        <v>308735</v>
      </c>
      <c r="H32" s="14">
        <v>0.95851458370447151</v>
      </c>
      <c r="I32" s="67">
        <v>-12808</v>
      </c>
      <c r="J32" s="14">
        <v>0.5494632122111196</v>
      </c>
      <c r="K32" s="14">
        <v>0.61416101187102212</v>
      </c>
      <c r="L32" s="23">
        <v>-6.4697799659902522E-2</v>
      </c>
    </row>
    <row r="33" spans="1:12" x14ac:dyDescent="0.4">
      <c r="A33" s="72" t="s">
        <v>72</v>
      </c>
      <c r="B33" s="29">
        <v>137425</v>
      </c>
      <c r="C33" s="29">
        <v>164297</v>
      </c>
      <c r="D33" s="18">
        <v>0.83644254003420637</v>
      </c>
      <c r="E33" s="64">
        <v>-26872</v>
      </c>
      <c r="F33" s="29">
        <v>247949</v>
      </c>
      <c r="G33" s="29">
        <v>259008</v>
      </c>
      <c r="H33" s="18">
        <v>0.95730247714356309</v>
      </c>
      <c r="I33" s="64">
        <v>-11059</v>
      </c>
      <c r="J33" s="18">
        <v>0.55424704273862768</v>
      </c>
      <c r="K33" s="18">
        <v>0.63433175809241416</v>
      </c>
      <c r="L33" s="17">
        <v>-8.0084715353786473E-2</v>
      </c>
    </row>
    <row r="34" spans="1:12" x14ac:dyDescent="0.4">
      <c r="A34" s="63" t="s">
        <v>57</v>
      </c>
      <c r="B34" s="32">
        <v>58379</v>
      </c>
      <c r="C34" s="32">
        <v>61788</v>
      </c>
      <c r="D34" s="19">
        <v>0.9448274745905354</v>
      </c>
      <c r="E34" s="62">
        <v>-3409</v>
      </c>
      <c r="F34" s="32">
        <v>101279</v>
      </c>
      <c r="G34" s="32">
        <v>99336</v>
      </c>
      <c r="H34" s="19">
        <v>1.0195598775871788</v>
      </c>
      <c r="I34" s="62">
        <v>1943</v>
      </c>
      <c r="J34" s="19">
        <v>0.57641761865737218</v>
      </c>
      <c r="K34" s="19">
        <v>0.62201014737859384</v>
      </c>
      <c r="L34" s="22">
        <v>-4.5592528721221659E-2</v>
      </c>
    </row>
    <row r="35" spans="1:12" x14ac:dyDescent="0.4">
      <c r="A35" s="63" t="s">
        <v>133</v>
      </c>
      <c r="B35" s="32">
        <v>9015</v>
      </c>
      <c r="C35" s="32">
        <v>12879</v>
      </c>
      <c r="D35" s="19">
        <v>0.69997670626601449</v>
      </c>
      <c r="E35" s="62">
        <v>-3864</v>
      </c>
      <c r="F35" s="32">
        <v>16616</v>
      </c>
      <c r="G35" s="32">
        <v>18080</v>
      </c>
      <c r="H35" s="19">
        <v>0.91902654867256639</v>
      </c>
      <c r="I35" s="62">
        <v>-1464</v>
      </c>
      <c r="J35" s="19">
        <v>0.54254935002407323</v>
      </c>
      <c r="K35" s="19">
        <v>0.71233407079646016</v>
      </c>
      <c r="L35" s="22">
        <v>-0.16978472077238693</v>
      </c>
    </row>
    <row r="36" spans="1:12" x14ac:dyDescent="0.4">
      <c r="A36" s="63" t="s">
        <v>132</v>
      </c>
      <c r="B36" s="32">
        <v>16183</v>
      </c>
      <c r="C36" s="32">
        <v>19631</v>
      </c>
      <c r="D36" s="19">
        <v>0.82435943151138502</v>
      </c>
      <c r="E36" s="62">
        <v>-3448</v>
      </c>
      <c r="F36" s="32">
        <v>28483</v>
      </c>
      <c r="G36" s="32">
        <v>29000</v>
      </c>
      <c r="H36" s="19">
        <v>0.98217241379310349</v>
      </c>
      <c r="I36" s="62">
        <v>-517</v>
      </c>
      <c r="J36" s="19">
        <v>0.56816346592704425</v>
      </c>
      <c r="K36" s="19">
        <v>0.6769310344827586</v>
      </c>
      <c r="L36" s="22">
        <v>-0.10876756855571434</v>
      </c>
    </row>
    <row r="37" spans="1:12" x14ac:dyDescent="0.4">
      <c r="A37" s="63" t="s">
        <v>55</v>
      </c>
      <c r="B37" s="32">
        <v>25724</v>
      </c>
      <c r="C37" s="32">
        <v>25104</v>
      </c>
      <c r="D37" s="19">
        <v>1.0246972594008923</v>
      </c>
      <c r="E37" s="62">
        <v>620</v>
      </c>
      <c r="F37" s="32">
        <v>44585</v>
      </c>
      <c r="G37" s="32">
        <v>44350</v>
      </c>
      <c r="H37" s="19">
        <v>1.0052987598647125</v>
      </c>
      <c r="I37" s="62">
        <v>235</v>
      </c>
      <c r="J37" s="19">
        <v>0.57696534708982838</v>
      </c>
      <c r="K37" s="19">
        <v>0.56604284103720404</v>
      </c>
      <c r="L37" s="22">
        <v>1.0922506052624348E-2</v>
      </c>
    </row>
    <row r="38" spans="1:12" x14ac:dyDescent="0.4">
      <c r="A38" s="63" t="s">
        <v>92</v>
      </c>
      <c r="B38" s="32">
        <v>0</v>
      </c>
      <c r="C38" s="32">
        <v>4455</v>
      </c>
      <c r="D38" s="19">
        <v>0</v>
      </c>
      <c r="E38" s="62">
        <v>-4455</v>
      </c>
      <c r="F38" s="32">
        <v>0</v>
      </c>
      <c r="G38" s="32">
        <v>7249</v>
      </c>
      <c r="H38" s="19">
        <v>0</v>
      </c>
      <c r="I38" s="62">
        <v>-7249</v>
      </c>
      <c r="J38" s="19" t="e">
        <v>#DIV/0!</v>
      </c>
      <c r="K38" s="19">
        <v>0.61456752655538693</v>
      </c>
      <c r="L38" s="22" t="e">
        <v>#DIV/0!</v>
      </c>
    </row>
    <row r="39" spans="1:12" x14ac:dyDescent="0.4">
      <c r="A39" s="63" t="s">
        <v>56</v>
      </c>
      <c r="B39" s="32">
        <v>12763</v>
      </c>
      <c r="C39" s="32">
        <v>17253</v>
      </c>
      <c r="D39" s="19">
        <v>0.73975540485712632</v>
      </c>
      <c r="E39" s="62">
        <v>-4490</v>
      </c>
      <c r="F39" s="32">
        <v>23696</v>
      </c>
      <c r="G39" s="32">
        <v>24664</v>
      </c>
      <c r="H39" s="19">
        <v>0.96075251378527404</v>
      </c>
      <c r="I39" s="62">
        <v>-968</v>
      </c>
      <c r="J39" s="19">
        <v>0.53861411208642807</v>
      </c>
      <c r="K39" s="19">
        <v>0.69952156989944858</v>
      </c>
      <c r="L39" s="22">
        <v>-0.16090745781302052</v>
      </c>
    </row>
    <row r="40" spans="1:12" x14ac:dyDescent="0.4">
      <c r="A40" s="63" t="s">
        <v>54</v>
      </c>
      <c r="B40" s="32">
        <v>3980</v>
      </c>
      <c r="C40" s="32">
        <v>6652</v>
      </c>
      <c r="D40" s="19">
        <v>0.59831629585087187</v>
      </c>
      <c r="E40" s="62">
        <v>-2672</v>
      </c>
      <c r="F40" s="32">
        <v>7942</v>
      </c>
      <c r="G40" s="32">
        <v>8927</v>
      </c>
      <c r="H40" s="19">
        <v>0.88966058026212613</v>
      </c>
      <c r="I40" s="62">
        <v>-985</v>
      </c>
      <c r="J40" s="19">
        <v>0.50113321581465631</v>
      </c>
      <c r="K40" s="19">
        <v>0.7451551473059258</v>
      </c>
      <c r="L40" s="22">
        <v>-0.24402193149126949</v>
      </c>
    </row>
    <row r="41" spans="1:12" x14ac:dyDescent="0.4">
      <c r="A41" s="63" t="s">
        <v>91</v>
      </c>
      <c r="B41" s="32">
        <v>3496</v>
      </c>
      <c r="C41" s="32">
        <v>3945</v>
      </c>
      <c r="D41" s="19">
        <v>0.88618504435994927</v>
      </c>
      <c r="E41" s="62">
        <v>-449</v>
      </c>
      <c r="F41" s="32">
        <v>6560</v>
      </c>
      <c r="G41" s="32">
        <v>7254</v>
      </c>
      <c r="H41" s="19">
        <v>0.90432864626413012</v>
      </c>
      <c r="I41" s="62">
        <v>-694</v>
      </c>
      <c r="J41" s="19">
        <v>0.53292682926829271</v>
      </c>
      <c r="K41" s="19">
        <v>0.54383788254755994</v>
      </c>
      <c r="L41" s="22">
        <v>-1.0911053279267224E-2</v>
      </c>
    </row>
    <row r="42" spans="1:12" x14ac:dyDescent="0.4">
      <c r="A42" s="63" t="s">
        <v>53</v>
      </c>
      <c r="B42" s="32">
        <v>4947</v>
      </c>
      <c r="C42" s="32">
        <v>7473</v>
      </c>
      <c r="D42" s="19">
        <v>0.66198313930148533</v>
      </c>
      <c r="E42" s="62">
        <v>-2526</v>
      </c>
      <c r="F42" s="32">
        <v>9860</v>
      </c>
      <c r="G42" s="32">
        <v>11220</v>
      </c>
      <c r="H42" s="19">
        <v>0.87878787878787878</v>
      </c>
      <c r="I42" s="62">
        <v>-1360</v>
      </c>
      <c r="J42" s="19">
        <v>0.50172413793103443</v>
      </c>
      <c r="K42" s="19">
        <v>0.66604278074866308</v>
      </c>
      <c r="L42" s="22">
        <v>-0.16431864281762865</v>
      </c>
    </row>
    <row r="43" spans="1:12" x14ac:dyDescent="0.4">
      <c r="A43" s="71" t="s">
        <v>52</v>
      </c>
      <c r="B43" s="33">
        <v>2938</v>
      </c>
      <c r="C43" s="33">
        <v>5117</v>
      </c>
      <c r="D43" s="16">
        <v>0.57416454954074658</v>
      </c>
      <c r="E43" s="70">
        <v>-2179</v>
      </c>
      <c r="F43" s="33">
        <v>8928</v>
      </c>
      <c r="G43" s="33">
        <v>8928</v>
      </c>
      <c r="H43" s="16">
        <v>1</v>
      </c>
      <c r="I43" s="70">
        <v>0</v>
      </c>
      <c r="J43" s="16">
        <v>0.32907706093189965</v>
      </c>
      <c r="K43" s="16">
        <v>0.57314068100358428</v>
      </c>
      <c r="L43" s="15">
        <v>-0.24406362007168464</v>
      </c>
    </row>
    <row r="44" spans="1:12" x14ac:dyDescent="0.4">
      <c r="A44" s="78" t="s">
        <v>71</v>
      </c>
      <c r="B44" s="30">
        <v>25176</v>
      </c>
      <c r="C44" s="30">
        <v>25316</v>
      </c>
      <c r="D44" s="21">
        <v>0.99446990045820827</v>
      </c>
      <c r="E44" s="69">
        <v>-140</v>
      </c>
      <c r="F44" s="30">
        <v>47978</v>
      </c>
      <c r="G44" s="30">
        <v>49727</v>
      </c>
      <c r="H44" s="21">
        <v>0.96482796066523213</v>
      </c>
      <c r="I44" s="69">
        <v>-1749</v>
      </c>
      <c r="J44" s="21">
        <v>0.52474050606527989</v>
      </c>
      <c r="K44" s="21">
        <v>0.50909968427614771</v>
      </c>
      <c r="L44" s="20">
        <v>1.5640821789132175E-2</v>
      </c>
    </row>
    <row r="45" spans="1:12" x14ac:dyDescent="0.4">
      <c r="A45" s="65" t="s">
        <v>55</v>
      </c>
      <c r="B45" s="34">
        <v>3009</v>
      </c>
      <c r="C45" s="34">
        <v>2705</v>
      </c>
      <c r="D45" s="18">
        <v>1.1123844731977819</v>
      </c>
      <c r="E45" s="64">
        <v>304</v>
      </c>
      <c r="F45" s="34">
        <v>3927</v>
      </c>
      <c r="G45" s="34">
        <v>4410</v>
      </c>
      <c r="H45" s="18">
        <v>0.89047619047619042</v>
      </c>
      <c r="I45" s="64">
        <v>-483</v>
      </c>
      <c r="J45" s="18">
        <v>0.76623376623376627</v>
      </c>
      <c r="K45" s="18">
        <v>0.61337868480725621</v>
      </c>
      <c r="L45" s="17">
        <v>0.15285508142651005</v>
      </c>
    </row>
    <row r="46" spans="1:12" x14ac:dyDescent="0.4">
      <c r="A46" s="63" t="s">
        <v>67</v>
      </c>
      <c r="B46" s="32">
        <v>1783</v>
      </c>
      <c r="C46" s="32">
        <v>1937</v>
      </c>
      <c r="D46" s="19">
        <v>0.92049561177077954</v>
      </c>
      <c r="E46" s="62">
        <v>-154</v>
      </c>
      <c r="F46" s="32">
        <v>4102</v>
      </c>
      <c r="G46" s="32">
        <v>3906</v>
      </c>
      <c r="H46" s="19">
        <v>1.0501792114695341</v>
      </c>
      <c r="I46" s="62">
        <v>196</v>
      </c>
      <c r="J46" s="19">
        <v>0.43466601657727938</v>
      </c>
      <c r="K46" s="19">
        <v>0.4959037378392217</v>
      </c>
      <c r="L46" s="22">
        <v>-6.1237721261942324E-2</v>
      </c>
    </row>
    <row r="47" spans="1:12" x14ac:dyDescent="0.4">
      <c r="A47" s="63" t="s">
        <v>65</v>
      </c>
      <c r="B47" s="32">
        <v>1951</v>
      </c>
      <c r="C47" s="32">
        <v>2348</v>
      </c>
      <c r="D47" s="19">
        <v>0.8309199318568995</v>
      </c>
      <c r="E47" s="62">
        <v>-397</v>
      </c>
      <c r="F47" s="32">
        <v>3913</v>
      </c>
      <c r="G47" s="32">
        <v>3906</v>
      </c>
      <c r="H47" s="19">
        <v>1.0017921146953406</v>
      </c>
      <c r="I47" s="62">
        <v>7</v>
      </c>
      <c r="J47" s="19">
        <v>0.49859442882698696</v>
      </c>
      <c r="K47" s="19">
        <v>0.60112647209421399</v>
      </c>
      <c r="L47" s="22">
        <v>-0.10253204326722704</v>
      </c>
    </row>
    <row r="48" spans="1:12" x14ac:dyDescent="0.4">
      <c r="A48" s="63" t="s">
        <v>49</v>
      </c>
      <c r="B48" s="32">
        <v>6435</v>
      </c>
      <c r="C48" s="32">
        <v>5996</v>
      </c>
      <c r="D48" s="19">
        <v>1.0732154769846565</v>
      </c>
      <c r="E48" s="62">
        <v>439</v>
      </c>
      <c r="F48" s="32">
        <v>11732</v>
      </c>
      <c r="G48" s="32">
        <v>11725</v>
      </c>
      <c r="H48" s="19">
        <v>1.0005970149253731</v>
      </c>
      <c r="I48" s="62">
        <v>7</v>
      </c>
      <c r="J48" s="19">
        <v>0.54849982952608256</v>
      </c>
      <c r="K48" s="19">
        <v>0.51138592750533052</v>
      </c>
      <c r="L48" s="22">
        <v>3.7113902020752043E-2</v>
      </c>
    </row>
    <row r="49" spans="1:12" x14ac:dyDescent="0.4">
      <c r="A49" s="63" t="s">
        <v>51</v>
      </c>
      <c r="B49" s="32">
        <v>1739</v>
      </c>
      <c r="C49" s="32">
        <v>1888</v>
      </c>
      <c r="D49" s="19">
        <v>0.92108050847457623</v>
      </c>
      <c r="E49" s="62">
        <v>-149</v>
      </c>
      <c r="F49" s="32">
        <v>3913</v>
      </c>
      <c r="G49" s="32">
        <v>3906</v>
      </c>
      <c r="H49" s="19">
        <v>1.0017921146953406</v>
      </c>
      <c r="I49" s="62">
        <v>7</v>
      </c>
      <c r="J49" s="19">
        <v>0.44441604906721188</v>
      </c>
      <c r="K49" s="19">
        <v>0.48335893497183818</v>
      </c>
      <c r="L49" s="22">
        <v>-3.8942885904626301E-2</v>
      </c>
    </row>
    <row r="50" spans="1:12" x14ac:dyDescent="0.4">
      <c r="A50" s="63" t="s">
        <v>50</v>
      </c>
      <c r="B50" s="32">
        <v>2066</v>
      </c>
      <c r="C50" s="32">
        <v>2179</v>
      </c>
      <c r="D50" s="19">
        <v>0.94814134924277194</v>
      </c>
      <c r="E50" s="62">
        <v>-113</v>
      </c>
      <c r="F50" s="32">
        <v>3906</v>
      </c>
      <c r="G50" s="32">
        <v>5145</v>
      </c>
      <c r="H50" s="19">
        <v>0.75918367346938775</v>
      </c>
      <c r="I50" s="62">
        <v>-1239</v>
      </c>
      <c r="J50" s="19">
        <v>0.52892985151049665</v>
      </c>
      <c r="K50" s="19">
        <v>0.42351797862001944</v>
      </c>
      <c r="L50" s="22">
        <v>0.10541187289047721</v>
      </c>
    </row>
    <row r="51" spans="1:12" x14ac:dyDescent="0.4">
      <c r="A51" s="63" t="s">
        <v>90</v>
      </c>
      <c r="B51" s="32">
        <v>2406</v>
      </c>
      <c r="C51" s="32">
        <v>2422</v>
      </c>
      <c r="D51" s="19">
        <v>0.99339388934764661</v>
      </c>
      <c r="E51" s="62">
        <v>-16</v>
      </c>
      <c r="F51" s="32">
        <v>4746</v>
      </c>
      <c r="G51" s="32">
        <v>5137</v>
      </c>
      <c r="H51" s="19">
        <v>0.92388553630523651</v>
      </c>
      <c r="I51" s="62">
        <v>-391</v>
      </c>
      <c r="J51" s="19">
        <v>0.50695322376738305</v>
      </c>
      <c r="K51" s="19">
        <v>0.47148140938290833</v>
      </c>
      <c r="L51" s="22">
        <v>3.547181438447472E-2</v>
      </c>
    </row>
    <row r="52" spans="1:12" x14ac:dyDescent="0.4">
      <c r="A52" s="63" t="s">
        <v>69</v>
      </c>
      <c r="B52" s="32">
        <v>2334</v>
      </c>
      <c r="C52" s="32">
        <v>2043</v>
      </c>
      <c r="D52" s="19">
        <v>1.1424375917767988</v>
      </c>
      <c r="E52" s="62">
        <v>291</v>
      </c>
      <c r="F52" s="32">
        <v>3920</v>
      </c>
      <c r="G52" s="32">
        <v>3780</v>
      </c>
      <c r="H52" s="19">
        <v>1.037037037037037</v>
      </c>
      <c r="I52" s="62">
        <v>140</v>
      </c>
      <c r="J52" s="19">
        <v>0.5954081632653061</v>
      </c>
      <c r="K52" s="19">
        <v>0.54047619047619044</v>
      </c>
      <c r="L52" s="22">
        <v>5.4931972789115657E-2</v>
      </c>
    </row>
    <row r="53" spans="1:12" x14ac:dyDescent="0.4">
      <c r="A53" s="63" t="s">
        <v>89</v>
      </c>
      <c r="B53" s="32">
        <v>1900</v>
      </c>
      <c r="C53" s="32">
        <v>2059</v>
      </c>
      <c r="D53" s="19">
        <v>0.9227780475959203</v>
      </c>
      <c r="E53" s="62">
        <v>-159</v>
      </c>
      <c r="F53" s="32">
        <v>3906</v>
      </c>
      <c r="G53" s="32">
        <v>3906</v>
      </c>
      <c r="H53" s="19">
        <v>1</v>
      </c>
      <c r="I53" s="62">
        <v>0</v>
      </c>
      <c r="J53" s="19">
        <v>0.48643113159242191</v>
      </c>
      <c r="K53" s="19">
        <v>0.52713773681515619</v>
      </c>
      <c r="L53" s="22">
        <v>-4.0706605222734282E-2</v>
      </c>
    </row>
    <row r="54" spans="1:12" x14ac:dyDescent="0.4">
      <c r="A54" s="63" t="s">
        <v>88</v>
      </c>
      <c r="B54" s="32">
        <v>1553</v>
      </c>
      <c r="C54" s="32">
        <v>1739</v>
      </c>
      <c r="D54" s="19">
        <v>0.89304197814836117</v>
      </c>
      <c r="E54" s="62">
        <v>-186</v>
      </c>
      <c r="F54" s="32">
        <v>3913</v>
      </c>
      <c r="G54" s="32">
        <v>3906</v>
      </c>
      <c r="H54" s="19">
        <v>1.0017921146953406</v>
      </c>
      <c r="I54" s="62">
        <v>7</v>
      </c>
      <c r="J54" s="19">
        <v>0.39688218757986199</v>
      </c>
      <c r="K54" s="19">
        <v>0.44521249359959036</v>
      </c>
      <c r="L54" s="22">
        <v>-4.8330306019728375E-2</v>
      </c>
    </row>
    <row r="55" spans="1:12" s="66" customFormat="1" x14ac:dyDescent="0.4">
      <c r="A55" s="68" t="s">
        <v>70</v>
      </c>
      <c r="B55" s="27">
        <v>26468</v>
      </c>
      <c r="C55" s="27">
        <v>32476</v>
      </c>
      <c r="D55" s="14">
        <v>0.81500184751816729</v>
      </c>
      <c r="E55" s="67">
        <v>-6008</v>
      </c>
      <c r="F55" s="27">
        <v>46758</v>
      </c>
      <c r="G55" s="27">
        <v>62010</v>
      </c>
      <c r="H55" s="14">
        <v>0.75403967102080305</v>
      </c>
      <c r="I55" s="67">
        <v>-15252</v>
      </c>
      <c r="J55" s="14">
        <v>0.56606356131571067</v>
      </c>
      <c r="K55" s="14">
        <v>0.5237219803257539</v>
      </c>
      <c r="L55" s="23">
        <v>4.2341580989956773E-2</v>
      </c>
    </row>
    <row r="56" spans="1:12" x14ac:dyDescent="0.4">
      <c r="A56" s="65" t="s">
        <v>57</v>
      </c>
      <c r="B56" s="34">
        <v>19889</v>
      </c>
      <c r="C56" s="34">
        <v>16910</v>
      </c>
      <c r="D56" s="18">
        <v>1.1761679479597871</v>
      </c>
      <c r="E56" s="64">
        <v>2979</v>
      </c>
      <c r="F56" s="34">
        <v>32374</v>
      </c>
      <c r="G56" s="34">
        <v>32630</v>
      </c>
      <c r="H56" s="18">
        <v>0.99215445908673006</v>
      </c>
      <c r="I56" s="64">
        <v>-256</v>
      </c>
      <c r="J56" s="18">
        <v>0.61435102242540307</v>
      </c>
      <c r="K56" s="18">
        <v>0.51823475329451429</v>
      </c>
      <c r="L56" s="17">
        <v>9.6116269130888776E-2</v>
      </c>
    </row>
    <row r="57" spans="1:12" x14ac:dyDescent="0.4">
      <c r="A57" s="63" t="s">
        <v>58</v>
      </c>
      <c r="B57" s="32">
        <v>4239</v>
      </c>
      <c r="C57" s="32">
        <v>4593</v>
      </c>
      <c r="D57" s="19">
        <v>0.92292619203135207</v>
      </c>
      <c r="E57" s="62">
        <v>-354</v>
      </c>
      <c r="F57" s="32">
        <v>9238</v>
      </c>
      <c r="G57" s="32">
        <v>9238</v>
      </c>
      <c r="H57" s="19">
        <v>1</v>
      </c>
      <c r="I57" s="62">
        <v>0</v>
      </c>
      <c r="J57" s="19">
        <v>0.45886555531500323</v>
      </c>
      <c r="K57" s="19">
        <v>0.49718553799523707</v>
      </c>
      <c r="L57" s="22">
        <v>-3.8319982680233844E-2</v>
      </c>
    </row>
    <row r="58" spans="1:12" x14ac:dyDescent="0.4">
      <c r="A58" s="63" t="s">
        <v>68</v>
      </c>
      <c r="B58" s="32">
        <v>2340</v>
      </c>
      <c r="C58" s="32">
        <v>2487</v>
      </c>
      <c r="D58" s="19">
        <v>0.94089264173703258</v>
      </c>
      <c r="E58" s="62">
        <v>-147</v>
      </c>
      <c r="F58" s="32">
        <v>5146</v>
      </c>
      <c r="G58" s="32">
        <v>5146</v>
      </c>
      <c r="H58" s="19">
        <v>1</v>
      </c>
      <c r="I58" s="62">
        <v>0</v>
      </c>
      <c r="J58" s="19">
        <v>0.45472211426350562</v>
      </c>
      <c r="K58" s="19">
        <v>0.48328799067236689</v>
      </c>
      <c r="L58" s="22">
        <v>-2.8565876408861268E-2</v>
      </c>
    </row>
    <row r="59" spans="1:12" x14ac:dyDescent="0.4">
      <c r="A59" s="63" t="s">
        <v>55</v>
      </c>
      <c r="B59" s="32">
        <v>0</v>
      </c>
      <c r="C59" s="32">
        <v>5427</v>
      </c>
      <c r="D59" s="19">
        <v>0</v>
      </c>
      <c r="E59" s="62">
        <v>-5427</v>
      </c>
      <c r="F59" s="32">
        <v>0</v>
      </c>
      <c r="G59" s="32">
        <v>9943</v>
      </c>
      <c r="H59" s="19">
        <v>0</v>
      </c>
      <c r="I59" s="62">
        <v>-9943</v>
      </c>
      <c r="J59" s="19" t="e">
        <v>#DIV/0!</v>
      </c>
      <c r="K59" s="19">
        <v>0.54581112340339932</v>
      </c>
      <c r="L59" s="22" t="e">
        <v>#DIV/0!</v>
      </c>
    </row>
    <row r="60" spans="1:12" x14ac:dyDescent="0.4">
      <c r="A60" s="63" t="s">
        <v>131</v>
      </c>
      <c r="B60" s="32">
        <v>0</v>
      </c>
      <c r="C60" s="32">
        <v>1237</v>
      </c>
      <c r="D60" s="19">
        <v>0</v>
      </c>
      <c r="E60" s="62">
        <v>-1237</v>
      </c>
      <c r="F60" s="32">
        <v>0</v>
      </c>
      <c r="G60" s="32">
        <v>2445</v>
      </c>
      <c r="H60" s="19">
        <v>0</v>
      </c>
      <c r="I60" s="62">
        <v>-2445</v>
      </c>
      <c r="J60" s="19" t="e">
        <v>#DIV/0!</v>
      </c>
      <c r="K60" s="19">
        <v>0.50593047034764826</v>
      </c>
      <c r="L60" s="22" t="e">
        <v>#DIV/0!</v>
      </c>
    </row>
    <row r="61" spans="1:12" x14ac:dyDescent="0.4">
      <c r="A61" s="71" t="s">
        <v>87</v>
      </c>
      <c r="B61" s="33">
        <v>0</v>
      </c>
      <c r="C61" s="33">
        <v>1822</v>
      </c>
      <c r="D61" s="16">
        <v>0</v>
      </c>
      <c r="E61" s="70">
        <v>-1822</v>
      </c>
      <c r="F61" s="33">
        <v>0</v>
      </c>
      <c r="G61" s="33">
        <v>2608</v>
      </c>
      <c r="H61" s="16">
        <v>0</v>
      </c>
      <c r="I61" s="70">
        <v>-2608</v>
      </c>
      <c r="J61" s="16" t="e">
        <v>#DIV/0!</v>
      </c>
      <c r="K61" s="16">
        <v>0.69861963190184051</v>
      </c>
      <c r="L61" s="15" t="e">
        <v>#DIV/0!</v>
      </c>
    </row>
    <row r="62" spans="1:12" x14ac:dyDescent="0.4">
      <c r="A62" s="61" t="s">
        <v>143</v>
      </c>
      <c r="B62" s="31">
        <v>0</v>
      </c>
      <c r="C62" s="31">
        <v>0</v>
      </c>
      <c r="D62" s="25" t="e">
        <v>#DIV/0!</v>
      </c>
      <c r="E62" s="60">
        <v>0</v>
      </c>
      <c r="F62" s="31">
        <v>0</v>
      </c>
      <c r="G62" s="31">
        <v>0</v>
      </c>
      <c r="H62" s="25" t="e">
        <v>#DIV/0!</v>
      </c>
      <c r="I62" s="60">
        <v>0</v>
      </c>
      <c r="J62" s="25" t="e">
        <v>#DIV/0!</v>
      </c>
      <c r="K62" s="25" t="e">
        <v>#DIV/0!</v>
      </c>
      <c r="L62" s="24" t="e">
        <v>#DIV/0!</v>
      </c>
    </row>
    <row r="64" spans="1:12" x14ac:dyDescent="0.4">
      <c r="C64" s="59"/>
      <c r="E64" s="13"/>
      <c r="G64" s="59"/>
      <c r="I64" s="13"/>
      <c r="K64" s="59"/>
    </row>
    <row r="65" spans="3:11" x14ac:dyDescent="0.4">
      <c r="C65" s="59"/>
      <c r="E65" s="13"/>
      <c r="G65" s="59"/>
      <c r="I65" s="13"/>
      <c r="K65" s="59"/>
    </row>
    <row r="66" spans="3:11" x14ac:dyDescent="0.4">
      <c r="C66" s="59"/>
      <c r="D66" s="13"/>
      <c r="E66" s="13"/>
      <c r="F66" s="59"/>
      <c r="G66" s="59"/>
      <c r="H66" s="13"/>
      <c r="I66" s="13"/>
      <c r="J66" s="59"/>
      <c r="K66" s="59"/>
    </row>
    <row r="67" spans="3:11" x14ac:dyDescent="0.4">
      <c r="C67" s="59"/>
      <c r="D67" s="13"/>
      <c r="E67" s="13"/>
      <c r="F67" s="59"/>
      <c r="G67" s="59"/>
      <c r="H67" s="13"/>
      <c r="I67" s="13"/>
      <c r="J67" s="59"/>
      <c r="K67" s="59"/>
    </row>
    <row r="68" spans="3:11" x14ac:dyDescent="0.4">
      <c r="C68" s="59"/>
      <c r="D68" s="13"/>
      <c r="E68" s="13"/>
      <c r="F68" s="59"/>
      <c r="G68" s="59"/>
      <c r="H68" s="13"/>
      <c r="I68" s="13"/>
      <c r="J68" s="59"/>
      <c r="K68" s="59"/>
    </row>
    <row r="69" spans="3:11" x14ac:dyDescent="0.4">
      <c r="C69" s="59"/>
      <c r="D69" s="13"/>
      <c r="E69" s="13"/>
      <c r="F69" s="59"/>
      <c r="G69" s="59"/>
      <c r="H69" s="13"/>
      <c r="I69" s="13"/>
      <c r="J69" s="59"/>
      <c r="K69" s="59"/>
    </row>
    <row r="70" spans="3:11" x14ac:dyDescent="0.4">
      <c r="C70" s="59"/>
      <c r="E70" s="13"/>
      <c r="G70" s="59"/>
      <c r="I70" s="13"/>
      <c r="K70" s="59"/>
    </row>
    <row r="71" spans="3:11" x14ac:dyDescent="0.4">
      <c r="C71" s="59"/>
      <c r="E71" s="13"/>
      <c r="G71" s="59"/>
      <c r="I71" s="13"/>
      <c r="K71" s="59"/>
    </row>
    <row r="72" spans="3:11" x14ac:dyDescent="0.4">
      <c r="C72" s="59"/>
      <c r="E72" s="13"/>
      <c r="G72" s="59"/>
      <c r="I72" s="13"/>
      <c r="K72" s="59"/>
    </row>
    <row r="73" spans="3:11" x14ac:dyDescent="0.4">
      <c r="C73" s="59"/>
      <c r="E73" s="13"/>
      <c r="G73" s="59"/>
      <c r="I73" s="13"/>
      <c r="K73" s="5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3'!A1" display="'h13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/>
  </sheetViews>
  <sheetFormatPr defaultColWidth="15.75" defaultRowHeight="10.5" x14ac:dyDescent="0.4"/>
  <cols>
    <col min="1" max="1" width="18.75" style="59" bestFit="1" customWidth="1"/>
    <col min="2" max="3" width="11.25" style="13" customWidth="1"/>
    <col min="4" max="5" width="11.25" style="59" customWidth="1"/>
    <col min="6" max="7" width="11.25" style="13" customWidth="1"/>
    <col min="8" max="9" width="11.25" style="59" customWidth="1"/>
    <col min="10" max="11" width="11.25" style="13" customWidth="1"/>
    <col min="12" max="12" width="11.25" style="59" customWidth="1"/>
    <col min="13" max="13" width="9" style="59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12月(上旬)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127</v>
      </c>
      <c r="C4" s="144" t="s">
        <v>199</v>
      </c>
      <c r="D4" s="143" t="s">
        <v>61</v>
      </c>
      <c r="E4" s="143"/>
      <c r="F4" s="140" t="s">
        <v>127</v>
      </c>
      <c r="G4" s="140" t="s">
        <v>199</v>
      </c>
      <c r="H4" s="143" t="s">
        <v>61</v>
      </c>
      <c r="I4" s="143"/>
      <c r="J4" s="140" t="s">
        <v>127</v>
      </c>
      <c r="K4" s="140" t="s">
        <v>199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66</v>
      </c>
      <c r="B6" s="27">
        <v>94871</v>
      </c>
      <c r="C6" s="27">
        <v>140973</v>
      </c>
      <c r="D6" s="14">
        <v>0.6729728387705447</v>
      </c>
      <c r="E6" s="67">
        <v>-46102</v>
      </c>
      <c r="F6" s="27">
        <v>184032</v>
      </c>
      <c r="G6" s="27">
        <v>191995</v>
      </c>
      <c r="H6" s="14">
        <v>0.9585249615875413</v>
      </c>
      <c r="I6" s="67">
        <v>-7963</v>
      </c>
      <c r="J6" s="14">
        <v>0.51551360632933407</v>
      </c>
      <c r="K6" s="14">
        <v>0.73425349618479652</v>
      </c>
      <c r="L6" s="23">
        <v>-0.21873988985546244</v>
      </c>
    </row>
    <row r="7" spans="1:12" s="66" customFormat="1" x14ac:dyDescent="0.4">
      <c r="A7" s="68" t="s">
        <v>178</v>
      </c>
      <c r="B7" s="27">
        <v>35740</v>
      </c>
      <c r="C7" s="27">
        <v>52066</v>
      </c>
      <c r="D7" s="14">
        <v>0.68643644604924514</v>
      </c>
      <c r="E7" s="67">
        <v>-16326</v>
      </c>
      <c r="F7" s="27">
        <v>73149</v>
      </c>
      <c r="G7" s="27">
        <v>73328</v>
      </c>
      <c r="H7" s="14">
        <v>0.99755891337551827</v>
      </c>
      <c r="I7" s="67">
        <v>-179</v>
      </c>
      <c r="J7" s="14">
        <v>0.48859177842485885</v>
      </c>
      <c r="K7" s="14">
        <v>0.71004254854898541</v>
      </c>
      <c r="L7" s="23">
        <v>-0.22145077012412656</v>
      </c>
    </row>
    <row r="8" spans="1:12" x14ac:dyDescent="0.4">
      <c r="A8" s="74" t="s">
        <v>64</v>
      </c>
      <c r="B8" s="28">
        <v>27681</v>
      </c>
      <c r="C8" s="28">
        <v>43439</v>
      </c>
      <c r="D8" s="26">
        <v>0.637238426298948</v>
      </c>
      <c r="E8" s="73">
        <v>-15758</v>
      </c>
      <c r="F8" s="28">
        <v>56499</v>
      </c>
      <c r="G8" s="28">
        <v>58954</v>
      </c>
      <c r="H8" s="26">
        <v>0.95835736336804966</v>
      </c>
      <c r="I8" s="73">
        <v>-2455</v>
      </c>
      <c r="J8" s="26">
        <v>0.48993787500663727</v>
      </c>
      <c r="K8" s="26">
        <v>0.73682871391254201</v>
      </c>
      <c r="L8" s="52">
        <v>-0.24689083890590474</v>
      </c>
    </row>
    <row r="9" spans="1:12" x14ac:dyDescent="0.4">
      <c r="A9" s="65" t="s">
        <v>57</v>
      </c>
      <c r="B9" s="34">
        <v>15488</v>
      </c>
      <c r="C9" s="34">
        <v>21238</v>
      </c>
      <c r="D9" s="18">
        <v>0.72925887560033897</v>
      </c>
      <c r="E9" s="64">
        <v>-5750</v>
      </c>
      <c r="F9" s="34">
        <v>28075</v>
      </c>
      <c r="G9" s="34">
        <v>27546</v>
      </c>
      <c r="H9" s="18">
        <v>1.0192042401800625</v>
      </c>
      <c r="I9" s="64">
        <v>529</v>
      </c>
      <c r="J9" s="18">
        <v>0.55166518254674979</v>
      </c>
      <c r="K9" s="18">
        <v>0.77100123429899081</v>
      </c>
      <c r="L9" s="17">
        <v>-0.21933605175224102</v>
      </c>
    </row>
    <row r="10" spans="1:12" x14ac:dyDescent="0.4">
      <c r="A10" s="63" t="s">
        <v>58</v>
      </c>
      <c r="B10" s="32">
        <v>2348</v>
      </c>
      <c r="C10" s="32">
        <v>3978</v>
      </c>
      <c r="D10" s="19">
        <v>0.59024635495223732</v>
      </c>
      <c r="E10" s="62">
        <v>-1630</v>
      </c>
      <c r="F10" s="34">
        <v>5484</v>
      </c>
      <c r="G10" s="32">
        <v>5680</v>
      </c>
      <c r="H10" s="19">
        <v>0.96549295774647892</v>
      </c>
      <c r="I10" s="62">
        <v>-196</v>
      </c>
      <c r="J10" s="19">
        <v>0.42815463165572576</v>
      </c>
      <c r="K10" s="19">
        <v>0.70035211267605635</v>
      </c>
      <c r="L10" s="22">
        <v>-0.27219748102033059</v>
      </c>
    </row>
    <row r="11" spans="1:12" x14ac:dyDescent="0.4">
      <c r="A11" s="63" t="s">
        <v>68</v>
      </c>
      <c r="B11" s="32">
        <v>1681</v>
      </c>
      <c r="C11" s="32">
        <v>3231</v>
      </c>
      <c r="D11" s="19">
        <v>0.52027236149798828</v>
      </c>
      <c r="E11" s="62">
        <v>-1550</v>
      </c>
      <c r="F11" s="32">
        <v>5130</v>
      </c>
      <c r="G11" s="32">
        <v>5280</v>
      </c>
      <c r="H11" s="19">
        <v>0.97159090909090906</v>
      </c>
      <c r="I11" s="62">
        <v>-150</v>
      </c>
      <c r="J11" s="19">
        <v>0.32768031189083818</v>
      </c>
      <c r="K11" s="19">
        <v>0.61193181818181819</v>
      </c>
      <c r="L11" s="22">
        <v>-0.28425150629098</v>
      </c>
    </row>
    <row r="12" spans="1:12" x14ac:dyDescent="0.4">
      <c r="A12" s="63" t="s">
        <v>55</v>
      </c>
      <c r="B12" s="32">
        <v>4120</v>
      </c>
      <c r="C12" s="32">
        <v>7263</v>
      </c>
      <c r="D12" s="19">
        <v>0.56725870852264904</v>
      </c>
      <c r="E12" s="62">
        <v>-3143</v>
      </c>
      <c r="F12" s="32">
        <v>8250</v>
      </c>
      <c r="G12" s="32">
        <v>9498</v>
      </c>
      <c r="H12" s="19">
        <v>0.86860391661402403</v>
      </c>
      <c r="I12" s="62">
        <v>-1248</v>
      </c>
      <c r="J12" s="19">
        <v>0.49939393939393939</v>
      </c>
      <c r="K12" s="19">
        <v>0.76468730259001894</v>
      </c>
      <c r="L12" s="22">
        <v>-0.26529336319607955</v>
      </c>
    </row>
    <row r="13" spans="1:12" x14ac:dyDescent="0.4">
      <c r="A13" s="63" t="s">
        <v>56</v>
      </c>
      <c r="B13" s="32">
        <v>2591</v>
      </c>
      <c r="C13" s="32">
        <v>5043</v>
      </c>
      <c r="D13" s="19">
        <v>0.51378147927820739</v>
      </c>
      <c r="E13" s="62">
        <v>-2452</v>
      </c>
      <c r="F13" s="32">
        <v>6860</v>
      </c>
      <c r="G13" s="32">
        <v>6900</v>
      </c>
      <c r="H13" s="19">
        <v>0.99420289855072463</v>
      </c>
      <c r="I13" s="62">
        <v>-40</v>
      </c>
      <c r="J13" s="19">
        <v>0.37769679300291548</v>
      </c>
      <c r="K13" s="19">
        <v>0.73086956521739133</v>
      </c>
      <c r="L13" s="22">
        <v>-0.35317277221447585</v>
      </c>
    </row>
    <row r="14" spans="1:12" x14ac:dyDescent="0.4">
      <c r="A14" s="63" t="s">
        <v>92</v>
      </c>
      <c r="B14" s="32">
        <v>1453</v>
      </c>
      <c r="C14" s="32">
        <v>1699</v>
      </c>
      <c r="D14" s="19">
        <v>0.85520894643908185</v>
      </c>
      <c r="E14" s="62">
        <v>-246</v>
      </c>
      <c r="F14" s="32">
        <v>2700</v>
      </c>
      <c r="G14" s="32">
        <v>2700</v>
      </c>
      <c r="H14" s="19">
        <v>1</v>
      </c>
      <c r="I14" s="62">
        <v>0</v>
      </c>
      <c r="J14" s="19">
        <v>0.53814814814814815</v>
      </c>
      <c r="K14" s="19">
        <v>0.6292592592592593</v>
      </c>
      <c r="L14" s="22">
        <v>-9.1111111111111143E-2</v>
      </c>
    </row>
    <row r="15" spans="1:12" x14ac:dyDescent="0.4">
      <c r="A15" s="63" t="s">
        <v>93</v>
      </c>
      <c r="B15" s="32">
        <v>0</v>
      </c>
      <c r="C15" s="32">
        <v>987</v>
      </c>
      <c r="D15" s="19">
        <v>0</v>
      </c>
      <c r="E15" s="62">
        <v>-987</v>
      </c>
      <c r="F15" s="32">
        <v>0</v>
      </c>
      <c r="G15" s="32">
        <v>1350</v>
      </c>
      <c r="H15" s="19">
        <v>0</v>
      </c>
      <c r="I15" s="62">
        <v>-1350</v>
      </c>
      <c r="J15" s="19" t="e">
        <v>#DIV/0!</v>
      </c>
      <c r="K15" s="19">
        <v>0.73111111111111116</v>
      </c>
      <c r="L15" s="22" t="e">
        <v>#DIV/0!</v>
      </c>
    </row>
    <row r="16" spans="1:12" x14ac:dyDescent="0.4">
      <c r="A16" s="63" t="s">
        <v>150</v>
      </c>
      <c r="B16" s="32">
        <v>0</v>
      </c>
      <c r="C16" s="32">
        <v>0</v>
      </c>
      <c r="D16" s="19" t="e">
        <v>#DIV/0!</v>
      </c>
      <c r="E16" s="62">
        <v>0</v>
      </c>
      <c r="F16" s="32">
        <v>0</v>
      </c>
      <c r="G16" s="32">
        <v>0</v>
      </c>
      <c r="H16" s="19" t="e">
        <v>#DIV/0!</v>
      </c>
      <c r="I16" s="62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3" t="s">
        <v>182</v>
      </c>
      <c r="B17" s="32">
        <v>0</v>
      </c>
      <c r="C17" s="32">
        <v>0</v>
      </c>
      <c r="D17" s="19" t="e">
        <v>#DIV/0!</v>
      </c>
      <c r="E17" s="62">
        <v>0</v>
      </c>
      <c r="F17" s="32">
        <v>0</v>
      </c>
      <c r="G17" s="32">
        <v>0</v>
      </c>
      <c r="H17" s="19" t="e">
        <v>#DIV/0!</v>
      </c>
      <c r="I17" s="62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8" t="s">
        <v>63</v>
      </c>
      <c r="B18" s="30">
        <v>8059</v>
      </c>
      <c r="C18" s="30">
        <v>8627</v>
      </c>
      <c r="D18" s="21">
        <v>0.93416019473745215</v>
      </c>
      <c r="E18" s="69">
        <v>-568</v>
      </c>
      <c r="F18" s="30">
        <v>16650</v>
      </c>
      <c r="G18" s="30">
        <v>14374</v>
      </c>
      <c r="H18" s="21">
        <v>1.1583414498399889</v>
      </c>
      <c r="I18" s="69">
        <v>2276</v>
      </c>
      <c r="J18" s="21">
        <v>0.484024024024024</v>
      </c>
      <c r="K18" s="21">
        <v>0.60018088214832332</v>
      </c>
      <c r="L18" s="20">
        <v>-0.11615685812429932</v>
      </c>
    </row>
    <row r="19" spans="1:12" x14ac:dyDescent="0.4">
      <c r="A19" s="65" t="s">
        <v>169</v>
      </c>
      <c r="B19" s="34">
        <v>388</v>
      </c>
      <c r="C19" s="34">
        <v>420</v>
      </c>
      <c r="D19" s="18">
        <v>0.92380952380952386</v>
      </c>
      <c r="E19" s="64">
        <v>-32</v>
      </c>
      <c r="F19" s="34">
        <v>750</v>
      </c>
      <c r="G19" s="34">
        <v>762</v>
      </c>
      <c r="H19" s="18">
        <v>0.98425196850393704</v>
      </c>
      <c r="I19" s="64">
        <v>-12</v>
      </c>
      <c r="J19" s="18">
        <v>0.51733333333333331</v>
      </c>
      <c r="K19" s="18">
        <v>0.55118110236220474</v>
      </c>
      <c r="L19" s="17">
        <v>-3.3847769028871433E-2</v>
      </c>
    </row>
    <row r="20" spans="1:12" x14ac:dyDescent="0.4">
      <c r="A20" s="63" t="s">
        <v>168</v>
      </c>
      <c r="B20" s="32">
        <v>689</v>
      </c>
      <c r="C20" s="32">
        <v>1122</v>
      </c>
      <c r="D20" s="19">
        <v>0.61408199643493766</v>
      </c>
      <c r="E20" s="62">
        <v>-433</v>
      </c>
      <c r="F20" s="32">
        <v>1500</v>
      </c>
      <c r="G20" s="32">
        <v>1328</v>
      </c>
      <c r="H20" s="19">
        <v>1.1295180722891567</v>
      </c>
      <c r="I20" s="62">
        <v>172</v>
      </c>
      <c r="J20" s="19">
        <v>0.45933333333333332</v>
      </c>
      <c r="K20" s="19">
        <v>0.84487951807228912</v>
      </c>
      <c r="L20" s="22">
        <v>-0.3855461847389558</v>
      </c>
    </row>
    <row r="21" spans="1:12" x14ac:dyDescent="0.4">
      <c r="A21" s="63" t="s">
        <v>167</v>
      </c>
      <c r="B21" s="32">
        <v>662</v>
      </c>
      <c r="C21" s="32">
        <v>702</v>
      </c>
      <c r="D21" s="19">
        <v>0.94301994301994307</v>
      </c>
      <c r="E21" s="62">
        <v>-40</v>
      </c>
      <c r="F21" s="32">
        <v>1500</v>
      </c>
      <c r="G21" s="32">
        <v>1500</v>
      </c>
      <c r="H21" s="19">
        <v>1</v>
      </c>
      <c r="I21" s="62">
        <v>0</v>
      </c>
      <c r="J21" s="19">
        <v>0.44133333333333336</v>
      </c>
      <c r="K21" s="19">
        <v>0.46800000000000003</v>
      </c>
      <c r="L21" s="22">
        <v>-2.6666666666666672E-2</v>
      </c>
    </row>
    <row r="22" spans="1:12" x14ac:dyDescent="0.4">
      <c r="A22" s="63" t="s">
        <v>166</v>
      </c>
      <c r="B22" s="32">
        <v>582</v>
      </c>
      <c r="C22" s="32">
        <v>1185</v>
      </c>
      <c r="D22" s="19">
        <v>0.49113924050632912</v>
      </c>
      <c r="E22" s="62">
        <v>-603</v>
      </c>
      <c r="F22" s="32">
        <v>1500</v>
      </c>
      <c r="G22" s="32">
        <v>1500</v>
      </c>
      <c r="H22" s="19">
        <v>1</v>
      </c>
      <c r="I22" s="62">
        <v>0</v>
      </c>
      <c r="J22" s="19">
        <v>0.38800000000000001</v>
      </c>
      <c r="K22" s="19">
        <v>0.79</v>
      </c>
      <c r="L22" s="22">
        <v>-0.40200000000000002</v>
      </c>
    </row>
    <row r="23" spans="1:12" x14ac:dyDescent="0.4">
      <c r="A23" s="63" t="s">
        <v>165</v>
      </c>
      <c r="B23" s="32">
        <v>0</v>
      </c>
      <c r="C23" s="32">
        <v>585</v>
      </c>
      <c r="D23" s="19">
        <v>0</v>
      </c>
      <c r="E23" s="62">
        <v>-585</v>
      </c>
      <c r="F23" s="32">
        <v>0</v>
      </c>
      <c r="G23" s="32">
        <v>1276</v>
      </c>
      <c r="H23" s="19">
        <v>0</v>
      </c>
      <c r="I23" s="62">
        <v>-1276</v>
      </c>
      <c r="J23" s="19" t="e">
        <v>#DIV/0!</v>
      </c>
      <c r="K23" s="19">
        <v>0.45846394984326017</v>
      </c>
      <c r="L23" s="22" t="e">
        <v>#DIV/0!</v>
      </c>
    </row>
    <row r="24" spans="1:12" x14ac:dyDescent="0.4">
      <c r="A24" s="63" t="s">
        <v>164</v>
      </c>
      <c r="B24" s="33">
        <v>1058</v>
      </c>
      <c r="C24" s="33">
        <v>1417</v>
      </c>
      <c r="D24" s="16">
        <v>0.7466478475652788</v>
      </c>
      <c r="E24" s="70">
        <v>-359</v>
      </c>
      <c r="F24" s="33">
        <v>3000</v>
      </c>
      <c r="G24" s="33">
        <v>3000</v>
      </c>
      <c r="H24" s="16">
        <v>1</v>
      </c>
      <c r="I24" s="70">
        <v>0</v>
      </c>
      <c r="J24" s="16">
        <v>0.35266666666666668</v>
      </c>
      <c r="K24" s="16">
        <v>0.47233333333333333</v>
      </c>
      <c r="L24" s="15">
        <v>-0.11966666666666664</v>
      </c>
    </row>
    <row r="25" spans="1:12" x14ac:dyDescent="0.4">
      <c r="A25" s="71" t="s">
        <v>163</v>
      </c>
      <c r="B25" s="32">
        <v>746</v>
      </c>
      <c r="C25" s="32">
        <v>760</v>
      </c>
      <c r="D25" s="19">
        <v>0.98157894736842111</v>
      </c>
      <c r="E25" s="62">
        <v>-14</v>
      </c>
      <c r="F25" s="32">
        <v>1500</v>
      </c>
      <c r="G25" s="32">
        <v>1350</v>
      </c>
      <c r="H25" s="19">
        <v>1.1111111111111112</v>
      </c>
      <c r="I25" s="62">
        <v>150</v>
      </c>
      <c r="J25" s="19">
        <v>0.49733333333333335</v>
      </c>
      <c r="K25" s="19">
        <v>0.562962962962963</v>
      </c>
      <c r="L25" s="22">
        <v>-6.5629629629629649E-2</v>
      </c>
    </row>
    <row r="26" spans="1:12" x14ac:dyDescent="0.4">
      <c r="A26" s="63" t="s">
        <v>162</v>
      </c>
      <c r="B26" s="32">
        <v>0</v>
      </c>
      <c r="C26" s="32">
        <v>0</v>
      </c>
      <c r="D26" s="19" t="e">
        <v>#DIV/0!</v>
      </c>
      <c r="E26" s="62">
        <v>0</v>
      </c>
      <c r="F26" s="32">
        <v>0</v>
      </c>
      <c r="G26" s="32">
        <v>0</v>
      </c>
      <c r="H26" s="19" t="e">
        <v>#DIV/0!</v>
      </c>
      <c r="I26" s="62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3" t="s">
        <v>161</v>
      </c>
      <c r="B27" s="32">
        <v>1006</v>
      </c>
      <c r="C27" s="32">
        <v>1288</v>
      </c>
      <c r="D27" s="19">
        <v>0.78105590062111796</v>
      </c>
      <c r="E27" s="62">
        <v>-282</v>
      </c>
      <c r="F27" s="32">
        <v>1500</v>
      </c>
      <c r="G27" s="32">
        <v>1500</v>
      </c>
      <c r="H27" s="19">
        <v>1</v>
      </c>
      <c r="I27" s="62">
        <v>0</v>
      </c>
      <c r="J27" s="19">
        <v>0.67066666666666663</v>
      </c>
      <c r="K27" s="19">
        <v>0.85866666666666669</v>
      </c>
      <c r="L27" s="22">
        <v>-0.18800000000000006</v>
      </c>
    </row>
    <row r="28" spans="1:12" x14ac:dyDescent="0.4">
      <c r="A28" s="63" t="s">
        <v>160</v>
      </c>
      <c r="B28" s="33">
        <v>160</v>
      </c>
      <c r="C28" s="33">
        <v>262</v>
      </c>
      <c r="D28" s="16">
        <v>0.61068702290076338</v>
      </c>
      <c r="E28" s="70">
        <v>-102</v>
      </c>
      <c r="F28" s="33">
        <v>750</v>
      </c>
      <c r="G28" s="33">
        <v>508</v>
      </c>
      <c r="H28" s="16">
        <v>1.4763779527559056</v>
      </c>
      <c r="I28" s="70">
        <v>242</v>
      </c>
      <c r="J28" s="16">
        <v>0.21333333333333335</v>
      </c>
      <c r="K28" s="16">
        <v>0.51574803149606296</v>
      </c>
      <c r="L28" s="15">
        <v>-0.30241469816272959</v>
      </c>
    </row>
    <row r="29" spans="1:12" x14ac:dyDescent="0.4">
      <c r="A29" s="71" t="s">
        <v>159</v>
      </c>
      <c r="B29" s="32">
        <v>873</v>
      </c>
      <c r="C29" s="32">
        <v>886</v>
      </c>
      <c r="D29" s="19">
        <v>0.98532731376975169</v>
      </c>
      <c r="E29" s="62">
        <v>-13</v>
      </c>
      <c r="F29" s="32">
        <v>1500</v>
      </c>
      <c r="G29" s="32">
        <v>1650</v>
      </c>
      <c r="H29" s="19">
        <v>0.90909090909090906</v>
      </c>
      <c r="I29" s="62">
        <v>-150</v>
      </c>
      <c r="J29" s="19">
        <v>0.58199999999999996</v>
      </c>
      <c r="K29" s="19">
        <v>0.53696969696969699</v>
      </c>
      <c r="L29" s="22">
        <v>4.5030303030302976E-2</v>
      </c>
    </row>
    <row r="30" spans="1:12" x14ac:dyDescent="0.4">
      <c r="A30" s="63" t="s">
        <v>158</v>
      </c>
      <c r="B30" s="32">
        <v>560</v>
      </c>
      <c r="C30" s="32">
        <v>0</v>
      </c>
      <c r="D30" s="19" t="e">
        <v>#DIV/0!</v>
      </c>
      <c r="E30" s="62">
        <v>560</v>
      </c>
      <c r="F30" s="32">
        <v>1500</v>
      </c>
      <c r="G30" s="32">
        <v>0</v>
      </c>
      <c r="H30" s="19" t="e">
        <v>#DIV/0!</v>
      </c>
      <c r="I30" s="62">
        <v>1500</v>
      </c>
      <c r="J30" s="19">
        <v>0.37333333333333335</v>
      </c>
      <c r="K30" s="19" t="e">
        <v>#DIV/0!</v>
      </c>
      <c r="L30" s="22" t="e">
        <v>#DIV/0!</v>
      </c>
    </row>
    <row r="31" spans="1:12" x14ac:dyDescent="0.4">
      <c r="A31" s="61" t="s">
        <v>157</v>
      </c>
      <c r="B31" s="31">
        <v>1335</v>
      </c>
      <c r="C31" s="31">
        <v>0</v>
      </c>
      <c r="D31" s="25" t="e">
        <v>#DIV/0!</v>
      </c>
      <c r="E31" s="60">
        <v>1335</v>
      </c>
      <c r="F31" s="31">
        <v>1650</v>
      </c>
      <c r="G31" s="31">
        <v>0</v>
      </c>
      <c r="H31" s="25" t="e">
        <v>#DIV/0!</v>
      </c>
      <c r="I31" s="60">
        <v>1650</v>
      </c>
      <c r="J31" s="25">
        <v>0.80909090909090908</v>
      </c>
      <c r="K31" s="25" t="e">
        <v>#DIV/0!</v>
      </c>
      <c r="L31" s="24" t="e">
        <v>#DIV/0!</v>
      </c>
    </row>
    <row r="32" spans="1:12" s="66" customFormat="1" x14ac:dyDescent="0.4">
      <c r="A32" s="68" t="s">
        <v>73</v>
      </c>
      <c r="B32" s="27">
        <v>52395</v>
      </c>
      <c r="C32" s="27">
        <v>77744</v>
      </c>
      <c r="D32" s="14">
        <v>0.67394268367976951</v>
      </c>
      <c r="E32" s="67">
        <v>-25349</v>
      </c>
      <c r="F32" s="27">
        <v>95823</v>
      </c>
      <c r="G32" s="27">
        <v>98657</v>
      </c>
      <c r="H32" s="14">
        <v>0.97127421267624192</v>
      </c>
      <c r="I32" s="67">
        <v>-2834</v>
      </c>
      <c r="J32" s="14">
        <v>0.54678939294323914</v>
      </c>
      <c r="K32" s="14">
        <v>0.78802315091681274</v>
      </c>
      <c r="L32" s="23">
        <v>-0.2412337579735736</v>
      </c>
    </row>
    <row r="33" spans="1:12" x14ac:dyDescent="0.4">
      <c r="A33" s="72" t="s">
        <v>72</v>
      </c>
      <c r="B33" s="29">
        <v>43816</v>
      </c>
      <c r="C33" s="29">
        <v>67859</v>
      </c>
      <c r="D33" s="18">
        <v>0.64569180211909993</v>
      </c>
      <c r="E33" s="64">
        <v>-24043</v>
      </c>
      <c r="F33" s="29">
        <v>80205</v>
      </c>
      <c r="G33" s="29">
        <v>82737</v>
      </c>
      <c r="H33" s="18">
        <v>0.96939700496754777</v>
      </c>
      <c r="I33" s="64">
        <v>-2532</v>
      </c>
      <c r="J33" s="18">
        <v>0.54630010597843026</v>
      </c>
      <c r="K33" s="18">
        <v>0.82017718795702044</v>
      </c>
      <c r="L33" s="17">
        <v>-0.27387708197859018</v>
      </c>
    </row>
    <row r="34" spans="1:12" x14ac:dyDescent="0.4">
      <c r="A34" s="63" t="s">
        <v>57</v>
      </c>
      <c r="B34" s="32">
        <v>17764</v>
      </c>
      <c r="C34" s="32">
        <v>26879</v>
      </c>
      <c r="D34" s="19">
        <v>0.66088768183340152</v>
      </c>
      <c r="E34" s="62">
        <v>-9115</v>
      </c>
      <c r="F34" s="32">
        <v>34185</v>
      </c>
      <c r="G34" s="32">
        <v>32259</v>
      </c>
      <c r="H34" s="19">
        <v>1.0597042685762113</v>
      </c>
      <c r="I34" s="62">
        <v>1926</v>
      </c>
      <c r="J34" s="19">
        <v>0.51964311832675147</v>
      </c>
      <c r="K34" s="19">
        <v>0.8332248364797421</v>
      </c>
      <c r="L34" s="22">
        <v>-0.31358171815299063</v>
      </c>
    </row>
    <row r="35" spans="1:12" x14ac:dyDescent="0.4">
      <c r="A35" s="63" t="s">
        <v>133</v>
      </c>
      <c r="B35" s="32">
        <v>2764</v>
      </c>
      <c r="C35" s="32">
        <v>4980</v>
      </c>
      <c r="D35" s="19">
        <v>0.55502008032128514</v>
      </c>
      <c r="E35" s="62">
        <v>-2216</v>
      </c>
      <c r="F35" s="32">
        <v>5360</v>
      </c>
      <c r="G35" s="32">
        <v>5360</v>
      </c>
      <c r="H35" s="19">
        <v>1</v>
      </c>
      <c r="I35" s="62">
        <v>0</v>
      </c>
      <c r="J35" s="19">
        <v>0.51567164179104474</v>
      </c>
      <c r="K35" s="19">
        <v>0.92910447761194026</v>
      </c>
      <c r="L35" s="22">
        <v>-0.41343283582089552</v>
      </c>
    </row>
    <row r="36" spans="1:12" x14ac:dyDescent="0.4">
      <c r="A36" s="63" t="s">
        <v>132</v>
      </c>
      <c r="B36" s="32">
        <v>4918</v>
      </c>
      <c r="C36" s="32">
        <v>7008</v>
      </c>
      <c r="D36" s="19">
        <v>0.70176940639269403</v>
      </c>
      <c r="E36" s="62">
        <v>-2090</v>
      </c>
      <c r="F36" s="32">
        <v>8639</v>
      </c>
      <c r="G36" s="32">
        <v>8640</v>
      </c>
      <c r="H36" s="19">
        <v>0.99988425925925928</v>
      </c>
      <c r="I36" s="62">
        <v>-1</v>
      </c>
      <c r="J36" s="19">
        <v>0.56927885171894899</v>
      </c>
      <c r="K36" s="19">
        <v>0.81111111111111112</v>
      </c>
      <c r="L36" s="22">
        <v>-0.24183225939216213</v>
      </c>
    </row>
    <row r="37" spans="1:12" x14ac:dyDescent="0.4">
      <c r="A37" s="63" t="s">
        <v>55</v>
      </c>
      <c r="B37" s="32">
        <v>9587</v>
      </c>
      <c r="C37" s="32">
        <v>10498</v>
      </c>
      <c r="D37" s="19">
        <v>0.91322156601257387</v>
      </c>
      <c r="E37" s="62">
        <v>-911</v>
      </c>
      <c r="F37" s="32">
        <v>14399</v>
      </c>
      <c r="G37" s="32">
        <v>14398</v>
      </c>
      <c r="H37" s="19">
        <v>1.0000694540908459</v>
      </c>
      <c r="I37" s="62">
        <v>1</v>
      </c>
      <c r="J37" s="19">
        <v>0.66581012570317388</v>
      </c>
      <c r="K37" s="19">
        <v>0.72912904570079173</v>
      </c>
      <c r="L37" s="22">
        <v>-6.3318919997617851E-2</v>
      </c>
    </row>
    <row r="38" spans="1:12" x14ac:dyDescent="0.4">
      <c r="A38" s="63" t="s">
        <v>92</v>
      </c>
      <c r="B38" s="32">
        <v>0</v>
      </c>
      <c r="C38" s="32">
        <v>2075</v>
      </c>
      <c r="D38" s="19">
        <v>0</v>
      </c>
      <c r="E38" s="62">
        <v>-2075</v>
      </c>
      <c r="F38" s="32">
        <v>0</v>
      </c>
      <c r="G38" s="32">
        <v>2335</v>
      </c>
      <c r="H38" s="19">
        <v>0</v>
      </c>
      <c r="I38" s="62">
        <v>-2335</v>
      </c>
      <c r="J38" s="19" t="e">
        <v>#DIV/0!</v>
      </c>
      <c r="K38" s="19">
        <v>0.88865096359743045</v>
      </c>
      <c r="L38" s="22" t="e">
        <v>#DIV/0!</v>
      </c>
    </row>
    <row r="39" spans="1:12" x14ac:dyDescent="0.4">
      <c r="A39" s="63" t="s">
        <v>56</v>
      </c>
      <c r="B39" s="32">
        <v>3731</v>
      </c>
      <c r="C39" s="32">
        <v>6855</v>
      </c>
      <c r="D39" s="19">
        <v>0.54427425237053251</v>
      </c>
      <c r="E39" s="62">
        <v>-3124</v>
      </c>
      <c r="F39" s="32">
        <v>7074</v>
      </c>
      <c r="G39" s="32">
        <v>8208</v>
      </c>
      <c r="H39" s="19">
        <v>0.86184210526315785</v>
      </c>
      <c r="I39" s="62">
        <v>-1134</v>
      </c>
      <c r="J39" s="19">
        <v>0.52742437093582129</v>
      </c>
      <c r="K39" s="19">
        <v>0.83516081871345027</v>
      </c>
      <c r="L39" s="22">
        <v>-0.30773644777762899</v>
      </c>
    </row>
    <row r="40" spans="1:12" x14ac:dyDescent="0.4">
      <c r="A40" s="63" t="s">
        <v>54</v>
      </c>
      <c r="B40" s="32">
        <v>1273</v>
      </c>
      <c r="C40" s="32">
        <v>2697</v>
      </c>
      <c r="D40" s="19">
        <v>0.47200593251761214</v>
      </c>
      <c r="E40" s="62">
        <v>-1424</v>
      </c>
      <c r="F40" s="32">
        <v>2448</v>
      </c>
      <c r="G40" s="32">
        <v>2879</v>
      </c>
      <c r="H40" s="19">
        <v>0.85029524140326507</v>
      </c>
      <c r="I40" s="62">
        <v>-431</v>
      </c>
      <c r="J40" s="19">
        <v>0.52001633986928109</v>
      </c>
      <c r="K40" s="19">
        <v>0.9367836054185481</v>
      </c>
      <c r="L40" s="22">
        <v>-0.41676726554926702</v>
      </c>
    </row>
    <row r="41" spans="1:12" x14ac:dyDescent="0.4">
      <c r="A41" s="63" t="s">
        <v>91</v>
      </c>
      <c r="B41" s="32">
        <v>1447</v>
      </c>
      <c r="C41" s="32">
        <v>1693</v>
      </c>
      <c r="D41" s="19">
        <v>0.854695806261075</v>
      </c>
      <c r="E41" s="62">
        <v>-246</v>
      </c>
      <c r="F41" s="32">
        <v>2340</v>
      </c>
      <c r="G41" s="32">
        <v>2340</v>
      </c>
      <c r="H41" s="19">
        <v>1</v>
      </c>
      <c r="I41" s="62">
        <v>0</v>
      </c>
      <c r="J41" s="19">
        <v>0.6183760683760684</v>
      </c>
      <c r="K41" s="19">
        <v>0.72350427350427349</v>
      </c>
      <c r="L41" s="22">
        <v>-0.10512820512820509</v>
      </c>
    </row>
    <row r="42" spans="1:12" x14ac:dyDescent="0.4">
      <c r="A42" s="63" t="s">
        <v>53</v>
      </c>
      <c r="B42" s="32">
        <v>1420</v>
      </c>
      <c r="C42" s="32">
        <v>2822</v>
      </c>
      <c r="D42" s="19">
        <v>0.50318922749822825</v>
      </c>
      <c r="E42" s="62">
        <v>-1402</v>
      </c>
      <c r="F42" s="32">
        <v>2880</v>
      </c>
      <c r="G42" s="32">
        <v>3438</v>
      </c>
      <c r="H42" s="19">
        <v>0.83769633507853403</v>
      </c>
      <c r="I42" s="62">
        <v>-558</v>
      </c>
      <c r="J42" s="19">
        <v>0.49305555555555558</v>
      </c>
      <c r="K42" s="19">
        <v>0.82082606166375804</v>
      </c>
      <c r="L42" s="22">
        <v>-0.32777050610820246</v>
      </c>
    </row>
    <row r="43" spans="1:12" x14ac:dyDescent="0.4">
      <c r="A43" s="71" t="s">
        <v>52</v>
      </c>
      <c r="B43" s="33">
        <v>912</v>
      </c>
      <c r="C43" s="33">
        <v>2352</v>
      </c>
      <c r="D43" s="16">
        <v>0.38775510204081631</v>
      </c>
      <c r="E43" s="70">
        <v>-1440</v>
      </c>
      <c r="F43" s="33">
        <v>2880</v>
      </c>
      <c r="G43" s="33">
        <v>2880</v>
      </c>
      <c r="H43" s="16">
        <v>1</v>
      </c>
      <c r="I43" s="70">
        <v>0</v>
      </c>
      <c r="J43" s="16">
        <v>0.31666666666666665</v>
      </c>
      <c r="K43" s="16">
        <v>0.81666666666666665</v>
      </c>
      <c r="L43" s="15">
        <v>-0.5</v>
      </c>
    </row>
    <row r="44" spans="1:12" x14ac:dyDescent="0.4">
      <c r="A44" s="78" t="s">
        <v>71</v>
      </c>
      <c r="B44" s="30">
        <v>8579</v>
      </c>
      <c r="C44" s="30">
        <v>9885</v>
      </c>
      <c r="D44" s="21">
        <v>0.8678806272129489</v>
      </c>
      <c r="E44" s="69">
        <v>-1306</v>
      </c>
      <c r="F44" s="30">
        <v>15618</v>
      </c>
      <c r="G44" s="30">
        <v>15920</v>
      </c>
      <c r="H44" s="21">
        <v>0.98103015075376887</v>
      </c>
      <c r="I44" s="69">
        <v>-302</v>
      </c>
      <c r="J44" s="21">
        <v>0.54930208733512609</v>
      </c>
      <c r="K44" s="21">
        <v>0.62091708542713564</v>
      </c>
      <c r="L44" s="20">
        <v>-7.1614998092009552E-2</v>
      </c>
    </row>
    <row r="45" spans="1:12" x14ac:dyDescent="0.4">
      <c r="A45" s="65" t="s">
        <v>55</v>
      </c>
      <c r="B45" s="34">
        <v>1089</v>
      </c>
      <c r="C45" s="34">
        <v>1029</v>
      </c>
      <c r="D45" s="18">
        <v>1.0583090379008746</v>
      </c>
      <c r="E45" s="64">
        <v>60</v>
      </c>
      <c r="F45" s="34">
        <v>1274</v>
      </c>
      <c r="G45" s="34">
        <v>1260</v>
      </c>
      <c r="H45" s="18">
        <v>1.0111111111111111</v>
      </c>
      <c r="I45" s="64">
        <v>14</v>
      </c>
      <c r="J45" s="18">
        <v>0.85478806907378335</v>
      </c>
      <c r="K45" s="18">
        <v>0.81666666666666665</v>
      </c>
      <c r="L45" s="17">
        <v>3.81214024071167E-2</v>
      </c>
    </row>
    <row r="46" spans="1:12" x14ac:dyDescent="0.4">
      <c r="A46" s="63" t="s">
        <v>67</v>
      </c>
      <c r="B46" s="32">
        <v>505</v>
      </c>
      <c r="C46" s="32">
        <v>679</v>
      </c>
      <c r="D46" s="19">
        <v>0.74374079528718706</v>
      </c>
      <c r="E46" s="62">
        <v>-174</v>
      </c>
      <c r="F46" s="32">
        <v>1316</v>
      </c>
      <c r="G46" s="32">
        <v>1260</v>
      </c>
      <c r="H46" s="19">
        <v>1.0444444444444445</v>
      </c>
      <c r="I46" s="62">
        <v>56</v>
      </c>
      <c r="J46" s="19">
        <v>0.38373860182370823</v>
      </c>
      <c r="K46" s="19">
        <v>0.53888888888888886</v>
      </c>
      <c r="L46" s="22">
        <v>-0.15515028706518064</v>
      </c>
    </row>
    <row r="47" spans="1:12" x14ac:dyDescent="0.4">
      <c r="A47" s="63" t="s">
        <v>65</v>
      </c>
      <c r="B47" s="32">
        <v>665</v>
      </c>
      <c r="C47" s="32">
        <v>1000</v>
      </c>
      <c r="D47" s="19">
        <v>0.66500000000000004</v>
      </c>
      <c r="E47" s="62">
        <v>-335</v>
      </c>
      <c r="F47" s="32">
        <v>1267</v>
      </c>
      <c r="G47" s="32">
        <v>1260</v>
      </c>
      <c r="H47" s="19">
        <v>1.0055555555555555</v>
      </c>
      <c r="I47" s="62">
        <v>7</v>
      </c>
      <c r="J47" s="19">
        <v>0.52486187845303867</v>
      </c>
      <c r="K47" s="19">
        <v>0.79365079365079361</v>
      </c>
      <c r="L47" s="22">
        <v>-0.26878891519775494</v>
      </c>
    </row>
    <row r="48" spans="1:12" x14ac:dyDescent="0.4">
      <c r="A48" s="63" t="s">
        <v>49</v>
      </c>
      <c r="B48" s="32">
        <v>2045</v>
      </c>
      <c r="C48" s="32">
        <v>2206</v>
      </c>
      <c r="D48" s="19">
        <v>0.92701722574796008</v>
      </c>
      <c r="E48" s="62">
        <v>-161</v>
      </c>
      <c r="F48" s="32">
        <v>3787</v>
      </c>
      <c r="G48" s="32">
        <v>3780</v>
      </c>
      <c r="H48" s="19">
        <v>1.0018518518518518</v>
      </c>
      <c r="I48" s="62">
        <v>7</v>
      </c>
      <c r="J48" s="19">
        <v>0.54000528122524427</v>
      </c>
      <c r="K48" s="19">
        <v>0.58359788359788356</v>
      </c>
      <c r="L48" s="22">
        <v>-4.3592602372639289E-2</v>
      </c>
    </row>
    <row r="49" spans="1:12" x14ac:dyDescent="0.4">
      <c r="A49" s="63" t="s">
        <v>51</v>
      </c>
      <c r="B49" s="32">
        <v>619</v>
      </c>
      <c r="C49" s="32">
        <v>684</v>
      </c>
      <c r="D49" s="19">
        <v>0.90497076023391809</v>
      </c>
      <c r="E49" s="62">
        <v>-65</v>
      </c>
      <c r="F49" s="32">
        <v>1267</v>
      </c>
      <c r="G49" s="32">
        <v>1260</v>
      </c>
      <c r="H49" s="19">
        <v>1.0055555555555555</v>
      </c>
      <c r="I49" s="62">
        <v>7</v>
      </c>
      <c r="J49" s="19">
        <v>0.48855564325177586</v>
      </c>
      <c r="K49" s="19">
        <v>0.54285714285714282</v>
      </c>
      <c r="L49" s="22">
        <v>-5.4301499605366954E-2</v>
      </c>
    </row>
    <row r="50" spans="1:12" x14ac:dyDescent="0.4">
      <c r="A50" s="63" t="s">
        <v>50</v>
      </c>
      <c r="B50" s="32">
        <v>611</v>
      </c>
      <c r="C50" s="32">
        <v>743</v>
      </c>
      <c r="D50" s="19">
        <v>0.82234185733512788</v>
      </c>
      <c r="E50" s="62">
        <v>-132</v>
      </c>
      <c r="F50" s="32">
        <v>1260</v>
      </c>
      <c r="G50" s="32">
        <v>1660</v>
      </c>
      <c r="H50" s="19">
        <v>0.75903614457831325</v>
      </c>
      <c r="I50" s="62">
        <v>-400</v>
      </c>
      <c r="J50" s="19">
        <v>0.48492063492063492</v>
      </c>
      <c r="K50" s="19">
        <v>0.44759036144578312</v>
      </c>
      <c r="L50" s="22">
        <v>3.7330273474851794E-2</v>
      </c>
    </row>
    <row r="51" spans="1:12" x14ac:dyDescent="0.4">
      <c r="A51" s="63" t="s">
        <v>90</v>
      </c>
      <c r="B51" s="32">
        <v>957</v>
      </c>
      <c r="C51" s="32">
        <v>941</v>
      </c>
      <c r="D51" s="19">
        <v>1.0170031880977684</v>
      </c>
      <c r="E51" s="62">
        <v>16</v>
      </c>
      <c r="F51" s="32">
        <v>1660</v>
      </c>
      <c r="G51" s="32">
        <v>1660</v>
      </c>
      <c r="H51" s="19">
        <v>1</v>
      </c>
      <c r="I51" s="62">
        <v>0</v>
      </c>
      <c r="J51" s="19">
        <v>0.57650602409638552</v>
      </c>
      <c r="K51" s="19">
        <v>0.56686746987951808</v>
      </c>
      <c r="L51" s="22">
        <v>9.6385542168674343E-3</v>
      </c>
    </row>
    <row r="52" spans="1:12" x14ac:dyDescent="0.4">
      <c r="A52" s="63" t="s">
        <v>69</v>
      </c>
      <c r="B52" s="32">
        <v>844</v>
      </c>
      <c r="C52" s="32">
        <v>994</v>
      </c>
      <c r="D52" s="19">
        <v>0.84909456740442657</v>
      </c>
      <c r="E52" s="62">
        <v>-150</v>
      </c>
      <c r="F52" s="32">
        <v>1267</v>
      </c>
      <c r="G52" s="32">
        <v>1260</v>
      </c>
      <c r="H52" s="19">
        <v>1.0055555555555555</v>
      </c>
      <c r="I52" s="62">
        <v>7</v>
      </c>
      <c r="J52" s="19">
        <v>0.66614048934490921</v>
      </c>
      <c r="K52" s="19">
        <v>0.78888888888888886</v>
      </c>
      <c r="L52" s="22">
        <v>-0.12274839954397965</v>
      </c>
    </row>
    <row r="53" spans="1:12" x14ac:dyDescent="0.4">
      <c r="A53" s="63" t="s">
        <v>89</v>
      </c>
      <c r="B53" s="32">
        <v>720</v>
      </c>
      <c r="C53" s="32">
        <v>870</v>
      </c>
      <c r="D53" s="19">
        <v>0.82758620689655171</v>
      </c>
      <c r="E53" s="62">
        <v>-150</v>
      </c>
      <c r="F53" s="32">
        <v>1260</v>
      </c>
      <c r="G53" s="32">
        <v>1260</v>
      </c>
      <c r="H53" s="19">
        <v>1</v>
      </c>
      <c r="I53" s="62">
        <v>0</v>
      </c>
      <c r="J53" s="19">
        <v>0.5714285714285714</v>
      </c>
      <c r="K53" s="19">
        <v>0.69047619047619047</v>
      </c>
      <c r="L53" s="22">
        <v>-0.11904761904761907</v>
      </c>
    </row>
    <row r="54" spans="1:12" x14ac:dyDescent="0.4">
      <c r="A54" s="63" t="s">
        <v>88</v>
      </c>
      <c r="B54" s="32">
        <v>524</v>
      </c>
      <c r="C54" s="32">
        <v>739</v>
      </c>
      <c r="D54" s="19">
        <v>0.70906630581867391</v>
      </c>
      <c r="E54" s="62">
        <v>-215</v>
      </c>
      <c r="F54" s="32">
        <v>1260</v>
      </c>
      <c r="G54" s="32">
        <v>1260</v>
      </c>
      <c r="H54" s="19">
        <v>1</v>
      </c>
      <c r="I54" s="62">
        <v>0</v>
      </c>
      <c r="J54" s="19">
        <v>0.41587301587301589</v>
      </c>
      <c r="K54" s="19">
        <v>0.58650793650793653</v>
      </c>
      <c r="L54" s="22">
        <v>-0.17063492063492064</v>
      </c>
    </row>
    <row r="55" spans="1:12" s="66" customFormat="1" x14ac:dyDescent="0.4">
      <c r="A55" s="68" t="s">
        <v>70</v>
      </c>
      <c r="B55" s="27">
        <v>6736</v>
      </c>
      <c r="C55" s="27">
        <v>11163</v>
      </c>
      <c r="D55" s="14">
        <v>0.60342201917047389</v>
      </c>
      <c r="E55" s="67">
        <v>-4427</v>
      </c>
      <c r="F55" s="27">
        <v>15060</v>
      </c>
      <c r="G55" s="27">
        <v>20010</v>
      </c>
      <c r="H55" s="14">
        <v>0.75262368815592207</v>
      </c>
      <c r="I55" s="67">
        <v>-4950</v>
      </c>
      <c r="J55" s="14">
        <v>0.44727755644090306</v>
      </c>
      <c r="K55" s="14">
        <v>0.55787106446776613</v>
      </c>
      <c r="L55" s="23">
        <v>-0.11059350802686307</v>
      </c>
    </row>
    <row r="56" spans="1:12" x14ac:dyDescent="0.4">
      <c r="A56" s="65" t="s">
        <v>57</v>
      </c>
      <c r="B56" s="34">
        <v>5011</v>
      </c>
      <c r="C56" s="34">
        <v>5338</v>
      </c>
      <c r="D56" s="18">
        <v>0.93874110153615586</v>
      </c>
      <c r="E56" s="64">
        <v>-327</v>
      </c>
      <c r="F56" s="34">
        <v>10420</v>
      </c>
      <c r="G56" s="34">
        <v>10480</v>
      </c>
      <c r="H56" s="18">
        <v>0.99427480916030531</v>
      </c>
      <c r="I56" s="64">
        <v>-60</v>
      </c>
      <c r="J56" s="18">
        <v>0.48090211132437621</v>
      </c>
      <c r="K56" s="18">
        <v>0.50935114503816792</v>
      </c>
      <c r="L56" s="17">
        <v>-2.8449033713791705E-2</v>
      </c>
    </row>
    <row r="57" spans="1:12" x14ac:dyDescent="0.4">
      <c r="A57" s="63" t="s">
        <v>58</v>
      </c>
      <c r="B57" s="32">
        <v>1037</v>
      </c>
      <c r="C57" s="32">
        <v>1742</v>
      </c>
      <c r="D57" s="19">
        <v>0.59529276693455802</v>
      </c>
      <c r="E57" s="62">
        <v>-705</v>
      </c>
      <c r="F57" s="32">
        <v>2980</v>
      </c>
      <c r="G57" s="32">
        <v>2980</v>
      </c>
      <c r="H57" s="19">
        <v>1</v>
      </c>
      <c r="I57" s="62">
        <v>0</v>
      </c>
      <c r="J57" s="19">
        <v>0.34798657718120807</v>
      </c>
      <c r="K57" s="19">
        <v>0.58456375838926178</v>
      </c>
      <c r="L57" s="22">
        <v>-0.23657718120805371</v>
      </c>
    </row>
    <row r="58" spans="1:12" x14ac:dyDescent="0.4">
      <c r="A58" s="63" t="s">
        <v>68</v>
      </c>
      <c r="B58" s="32">
        <v>688</v>
      </c>
      <c r="C58" s="32">
        <v>888</v>
      </c>
      <c r="D58" s="19">
        <v>0.77477477477477474</v>
      </c>
      <c r="E58" s="62">
        <v>-200</v>
      </c>
      <c r="F58" s="32">
        <v>1660</v>
      </c>
      <c r="G58" s="32">
        <v>1660</v>
      </c>
      <c r="H58" s="19">
        <v>1</v>
      </c>
      <c r="I58" s="62">
        <v>0</v>
      </c>
      <c r="J58" s="19">
        <v>0.41445783132530123</v>
      </c>
      <c r="K58" s="19">
        <v>0.53493975903614455</v>
      </c>
      <c r="L58" s="22">
        <v>-0.12048192771084332</v>
      </c>
    </row>
    <row r="59" spans="1:12" x14ac:dyDescent="0.4">
      <c r="A59" s="63" t="s">
        <v>55</v>
      </c>
      <c r="B59" s="32">
        <v>0</v>
      </c>
      <c r="C59" s="32">
        <v>1994</v>
      </c>
      <c r="D59" s="19">
        <v>0</v>
      </c>
      <c r="E59" s="62">
        <v>-1994</v>
      </c>
      <c r="F59" s="32">
        <v>0</v>
      </c>
      <c r="G59" s="32">
        <v>3260</v>
      </c>
      <c r="H59" s="19">
        <v>0</v>
      </c>
      <c r="I59" s="62">
        <v>-3260</v>
      </c>
      <c r="J59" s="19" t="e">
        <v>#DIV/0!</v>
      </c>
      <c r="K59" s="19">
        <v>0.61165644171779143</v>
      </c>
      <c r="L59" s="22" t="e">
        <v>#DIV/0!</v>
      </c>
    </row>
    <row r="60" spans="1:12" x14ac:dyDescent="0.4">
      <c r="A60" s="63" t="s">
        <v>131</v>
      </c>
      <c r="B60" s="32">
        <v>0</v>
      </c>
      <c r="C60" s="32">
        <v>525</v>
      </c>
      <c r="D60" s="19">
        <v>0</v>
      </c>
      <c r="E60" s="62">
        <v>-525</v>
      </c>
      <c r="F60" s="32">
        <v>0</v>
      </c>
      <c r="G60" s="32">
        <v>815</v>
      </c>
      <c r="H60" s="19">
        <v>0</v>
      </c>
      <c r="I60" s="62">
        <v>-815</v>
      </c>
      <c r="J60" s="19" t="e">
        <v>#DIV/0!</v>
      </c>
      <c r="K60" s="19">
        <v>0.64417177914110424</v>
      </c>
      <c r="L60" s="22" t="e">
        <v>#DIV/0!</v>
      </c>
    </row>
    <row r="61" spans="1:12" x14ac:dyDescent="0.4">
      <c r="A61" s="71" t="s">
        <v>87</v>
      </c>
      <c r="B61" s="33">
        <v>0</v>
      </c>
      <c r="C61" s="33">
        <v>676</v>
      </c>
      <c r="D61" s="16">
        <v>0</v>
      </c>
      <c r="E61" s="70">
        <v>-676</v>
      </c>
      <c r="F61" s="33">
        <v>0</v>
      </c>
      <c r="G61" s="33">
        <v>815</v>
      </c>
      <c r="H61" s="16">
        <v>0</v>
      </c>
      <c r="I61" s="70">
        <v>-815</v>
      </c>
      <c r="J61" s="16" t="e">
        <v>#DIV/0!</v>
      </c>
      <c r="K61" s="16">
        <v>0.82944785276073618</v>
      </c>
      <c r="L61" s="15" t="e">
        <v>#DIV/0!</v>
      </c>
    </row>
    <row r="62" spans="1:12" x14ac:dyDescent="0.4">
      <c r="A62" s="61" t="s">
        <v>143</v>
      </c>
      <c r="B62" s="31">
        <v>0</v>
      </c>
      <c r="C62" s="31">
        <v>0</v>
      </c>
      <c r="D62" s="25" t="e">
        <v>#DIV/0!</v>
      </c>
      <c r="E62" s="60">
        <v>0</v>
      </c>
      <c r="F62" s="31">
        <v>0</v>
      </c>
      <c r="G62" s="31">
        <v>0</v>
      </c>
      <c r="H62" s="25" t="e">
        <v>#DIV/0!</v>
      </c>
      <c r="I62" s="60">
        <v>0</v>
      </c>
      <c r="J62" s="25" t="e">
        <v>#DIV/0!</v>
      </c>
      <c r="K62" s="25" t="e">
        <v>#DIV/0!</v>
      </c>
      <c r="L62" s="24" t="e">
        <v>#DIV/0!</v>
      </c>
    </row>
    <row r="64" spans="1:12" x14ac:dyDescent="0.4">
      <c r="C64" s="76"/>
      <c r="E64" s="13"/>
      <c r="G64" s="76"/>
      <c r="I64" s="13"/>
      <c r="K64" s="59"/>
    </row>
    <row r="65" spans="3:11" x14ac:dyDescent="0.4">
      <c r="C65" s="59"/>
      <c r="E65" s="13"/>
      <c r="G65" s="59"/>
      <c r="I65" s="13"/>
      <c r="K65" s="59"/>
    </row>
    <row r="66" spans="3:11" x14ac:dyDescent="0.4">
      <c r="C66" s="59"/>
      <c r="D66" s="13"/>
      <c r="E66" s="13"/>
      <c r="F66" s="59"/>
      <c r="G66" s="59"/>
      <c r="H66" s="13"/>
      <c r="I66" s="13"/>
      <c r="J66" s="59"/>
      <c r="K66" s="59"/>
    </row>
    <row r="67" spans="3:11" x14ac:dyDescent="0.4">
      <c r="C67" s="59"/>
      <c r="D67" s="13"/>
      <c r="E67" s="13"/>
      <c r="F67" s="59"/>
      <c r="G67" s="59"/>
      <c r="H67" s="13"/>
      <c r="I67" s="13"/>
      <c r="J67" s="59"/>
      <c r="K67" s="59"/>
    </row>
    <row r="68" spans="3:11" x14ac:dyDescent="0.4">
      <c r="C68" s="59"/>
      <c r="D68" s="13"/>
      <c r="E68" s="13"/>
      <c r="F68" s="59"/>
      <c r="G68" s="59"/>
      <c r="H68" s="13"/>
      <c r="I68" s="13"/>
      <c r="J68" s="59"/>
      <c r="K68" s="59"/>
    </row>
    <row r="69" spans="3:11" x14ac:dyDescent="0.4">
      <c r="C69" s="59"/>
      <c r="D69" s="13"/>
      <c r="E69" s="13"/>
      <c r="F69" s="59"/>
      <c r="G69" s="59"/>
      <c r="H69" s="13"/>
      <c r="I69" s="13"/>
      <c r="J69" s="59"/>
      <c r="K69" s="59"/>
    </row>
    <row r="70" spans="3:11" x14ac:dyDescent="0.4">
      <c r="C70" s="59"/>
      <c r="E70" s="13"/>
      <c r="G70" s="59"/>
      <c r="I70" s="13"/>
      <c r="K70" s="59"/>
    </row>
    <row r="71" spans="3:11" x14ac:dyDescent="0.4">
      <c r="C71" s="59"/>
      <c r="E71" s="13"/>
      <c r="G71" s="59"/>
      <c r="I71" s="13"/>
      <c r="K71" s="59"/>
    </row>
    <row r="72" spans="3:11" x14ac:dyDescent="0.4">
      <c r="C72" s="59"/>
      <c r="E72" s="13"/>
      <c r="G72" s="59"/>
      <c r="I72" s="13"/>
      <c r="K72" s="59"/>
    </row>
    <row r="73" spans="3:11" x14ac:dyDescent="0.4">
      <c r="C73" s="59"/>
      <c r="E73" s="13"/>
      <c r="G73" s="59"/>
      <c r="I73" s="13"/>
      <c r="K73" s="59"/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3'!A1" display="'h13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3"/>
  <sheetViews>
    <sheetView zoomScaleNormal="100" workbookViewId="0"/>
  </sheetViews>
  <sheetFormatPr defaultColWidth="15.75" defaultRowHeight="10.5" x14ac:dyDescent="0.4"/>
  <cols>
    <col min="1" max="1" width="18.75" style="59" bestFit="1" customWidth="1"/>
    <col min="2" max="3" width="11.25" style="13" customWidth="1"/>
    <col min="4" max="5" width="11.25" style="59" customWidth="1"/>
    <col min="6" max="7" width="11.25" style="13" customWidth="1"/>
    <col min="8" max="9" width="11.25" style="59" customWidth="1"/>
    <col min="10" max="11" width="11.25" style="13" customWidth="1"/>
    <col min="12" max="12" width="11.25" style="59" customWidth="1"/>
    <col min="13" max="13" width="9" style="59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12月(上中旬)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128</v>
      </c>
      <c r="C4" s="144" t="s">
        <v>200</v>
      </c>
      <c r="D4" s="143" t="s">
        <v>61</v>
      </c>
      <c r="E4" s="143"/>
      <c r="F4" s="140" t="s">
        <v>128</v>
      </c>
      <c r="G4" s="140" t="s">
        <v>200</v>
      </c>
      <c r="H4" s="143" t="s">
        <v>61</v>
      </c>
      <c r="I4" s="143"/>
      <c r="J4" s="140" t="s">
        <v>128</v>
      </c>
      <c r="K4" s="140" t="s">
        <v>200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66</v>
      </c>
      <c r="B6" s="27">
        <v>171432</v>
      </c>
      <c r="C6" s="27">
        <v>228702</v>
      </c>
      <c r="D6" s="14">
        <v>0.74958679854133325</v>
      </c>
      <c r="E6" s="67">
        <v>-57270</v>
      </c>
      <c r="F6" s="27">
        <v>359992</v>
      </c>
      <c r="G6" s="27">
        <v>381079</v>
      </c>
      <c r="H6" s="14">
        <v>0.94466501696498628</v>
      </c>
      <c r="I6" s="67">
        <v>-21087</v>
      </c>
      <c r="J6" s="14">
        <v>0.47621058245738795</v>
      </c>
      <c r="K6" s="14">
        <v>0.60014327737818141</v>
      </c>
      <c r="L6" s="23">
        <v>-0.12393269492079345</v>
      </c>
    </row>
    <row r="7" spans="1:12" s="66" customFormat="1" x14ac:dyDescent="0.4">
      <c r="A7" s="68" t="s">
        <v>178</v>
      </c>
      <c r="B7" s="27">
        <v>69547</v>
      </c>
      <c r="C7" s="27">
        <v>89166</v>
      </c>
      <c r="D7" s="14">
        <v>0.779972186707938</v>
      </c>
      <c r="E7" s="67">
        <v>-19619</v>
      </c>
      <c r="F7" s="27">
        <v>143379</v>
      </c>
      <c r="G7" s="27">
        <v>145760</v>
      </c>
      <c r="H7" s="14">
        <v>0.98366492864983535</v>
      </c>
      <c r="I7" s="67">
        <v>-2381</v>
      </c>
      <c r="J7" s="14">
        <v>0.4850570864631501</v>
      </c>
      <c r="K7" s="14">
        <v>0.61173161361141604</v>
      </c>
      <c r="L7" s="23">
        <v>-0.12667452714826594</v>
      </c>
    </row>
    <row r="8" spans="1:12" x14ac:dyDescent="0.4">
      <c r="A8" s="74" t="s">
        <v>64</v>
      </c>
      <c r="B8" s="28">
        <v>54156</v>
      </c>
      <c r="C8" s="28">
        <v>74716</v>
      </c>
      <c r="D8" s="26">
        <v>0.72482466941485091</v>
      </c>
      <c r="E8" s="73">
        <v>-20560</v>
      </c>
      <c r="F8" s="28">
        <v>110379</v>
      </c>
      <c r="G8" s="28">
        <v>117094</v>
      </c>
      <c r="H8" s="26">
        <v>0.94265291133619145</v>
      </c>
      <c r="I8" s="73">
        <v>-6715</v>
      </c>
      <c r="J8" s="26">
        <v>0.49063680591416847</v>
      </c>
      <c r="K8" s="26">
        <v>0.6380856405964439</v>
      </c>
      <c r="L8" s="52">
        <v>-0.14744883468227543</v>
      </c>
    </row>
    <row r="9" spans="1:12" x14ac:dyDescent="0.4">
      <c r="A9" s="65" t="s">
        <v>57</v>
      </c>
      <c r="B9" s="34">
        <v>29532</v>
      </c>
      <c r="C9" s="34">
        <v>34794</v>
      </c>
      <c r="D9" s="18">
        <v>0.84876702879806865</v>
      </c>
      <c r="E9" s="64">
        <v>-5262</v>
      </c>
      <c r="F9" s="34">
        <v>54135</v>
      </c>
      <c r="G9" s="34">
        <v>54296</v>
      </c>
      <c r="H9" s="18">
        <v>0.99703477235892146</v>
      </c>
      <c r="I9" s="64">
        <v>-161</v>
      </c>
      <c r="J9" s="18">
        <v>0.54552507619839286</v>
      </c>
      <c r="K9" s="18">
        <v>0.64082068660674818</v>
      </c>
      <c r="L9" s="17">
        <v>-9.5295610408355325E-2</v>
      </c>
    </row>
    <row r="10" spans="1:12" x14ac:dyDescent="0.4">
      <c r="A10" s="63" t="s">
        <v>58</v>
      </c>
      <c r="B10" s="32">
        <v>4708</v>
      </c>
      <c r="C10" s="32">
        <v>7462</v>
      </c>
      <c r="D10" s="19">
        <v>0.63093004556419185</v>
      </c>
      <c r="E10" s="62">
        <v>-2754</v>
      </c>
      <c r="F10" s="34">
        <v>11164</v>
      </c>
      <c r="G10" s="32">
        <v>11360</v>
      </c>
      <c r="H10" s="19">
        <v>0.9827464788732394</v>
      </c>
      <c r="I10" s="62">
        <v>-196</v>
      </c>
      <c r="J10" s="19">
        <v>0.4217126477964887</v>
      </c>
      <c r="K10" s="19">
        <v>0.65686619718309858</v>
      </c>
      <c r="L10" s="22">
        <v>-0.23515354938660987</v>
      </c>
    </row>
    <row r="11" spans="1:12" x14ac:dyDescent="0.4">
      <c r="A11" s="63" t="s">
        <v>68</v>
      </c>
      <c r="B11" s="32">
        <v>3598</v>
      </c>
      <c r="C11" s="32">
        <v>5993</v>
      </c>
      <c r="D11" s="19">
        <v>0.60036709494410145</v>
      </c>
      <c r="E11" s="62">
        <v>-2395</v>
      </c>
      <c r="F11" s="32">
        <v>10260</v>
      </c>
      <c r="G11" s="32">
        <v>10830</v>
      </c>
      <c r="H11" s="19">
        <v>0.94736842105263153</v>
      </c>
      <c r="I11" s="62">
        <v>-570</v>
      </c>
      <c r="J11" s="19">
        <v>0.35068226120857698</v>
      </c>
      <c r="K11" s="19">
        <v>0.55337026777469989</v>
      </c>
      <c r="L11" s="22">
        <v>-0.2026880065661229</v>
      </c>
    </row>
    <row r="12" spans="1:12" x14ac:dyDescent="0.4">
      <c r="A12" s="63" t="s">
        <v>55</v>
      </c>
      <c r="B12" s="32">
        <v>8494</v>
      </c>
      <c r="C12" s="32">
        <v>12719</v>
      </c>
      <c r="D12" s="19">
        <v>0.6678197971538643</v>
      </c>
      <c r="E12" s="62">
        <v>-4225</v>
      </c>
      <c r="F12" s="32">
        <v>16350</v>
      </c>
      <c r="G12" s="32">
        <v>18558</v>
      </c>
      <c r="H12" s="19">
        <v>0.88102166181700614</v>
      </c>
      <c r="I12" s="62">
        <v>-2208</v>
      </c>
      <c r="J12" s="19">
        <v>0.51951070336391436</v>
      </c>
      <c r="K12" s="19">
        <v>0.68536480224162089</v>
      </c>
      <c r="L12" s="22">
        <v>-0.16585409887770652</v>
      </c>
    </row>
    <row r="13" spans="1:12" x14ac:dyDescent="0.4">
      <c r="A13" s="63" t="s">
        <v>56</v>
      </c>
      <c r="B13" s="32">
        <v>5380</v>
      </c>
      <c r="C13" s="32">
        <v>9302</v>
      </c>
      <c r="D13" s="19">
        <v>0.57837024295850359</v>
      </c>
      <c r="E13" s="62">
        <v>-3922</v>
      </c>
      <c r="F13" s="32">
        <v>13610</v>
      </c>
      <c r="G13" s="32">
        <v>13800</v>
      </c>
      <c r="H13" s="19">
        <v>0.98623188405797102</v>
      </c>
      <c r="I13" s="62">
        <v>-190</v>
      </c>
      <c r="J13" s="19">
        <v>0.39529757531227039</v>
      </c>
      <c r="K13" s="19">
        <v>0.67405797101449272</v>
      </c>
      <c r="L13" s="22">
        <v>-0.27876039570222233</v>
      </c>
    </row>
    <row r="14" spans="1:12" x14ac:dyDescent="0.4">
      <c r="A14" s="63" t="s">
        <v>92</v>
      </c>
      <c r="B14" s="32">
        <v>2444</v>
      </c>
      <c r="C14" s="32">
        <v>2777</v>
      </c>
      <c r="D14" s="19">
        <v>0.8800864241987757</v>
      </c>
      <c r="E14" s="62">
        <v>-333</v>
      </c>
      <c r="F14" s="32">
        <v>4860</v>
      </c>
      <c r="G14" s="32">
        <v>5400</v>
      </c>
      <c r="H14" s="19">
        <v>0.9</v>
      </c>
      <c r="I14" s="62">
        <v>-540</v>
      </c>
      <c r="J14" s="19">
        <v>0.50288065843621399</v>
      </c>
      <c r="K14" s="19">
        <v>0.5142592592592593</v>
      </c>
      <c r="L14" s="22">
        <v>-1.1378600823045315E-2</v>
      </c>
    </row>
    <row r="15" spans="1:12" x14ac:dyDescent="0.4">
      <c r="A15" s="63" t="s">
        <v>93</v>
      </c>
      <c r="B15" s="32">
        <v>0</v>
      </c>
      <c r="C15" s="32">
        <v>1669</v>
      </c>
      <c r="D15" s="19">
        <v>0</v>
      </c>
      <c r="E15" s="62">
        <v>-1669</v>
      </c>
      <c r="F15" s="32">
        <v>0</v>
      </c>
      <c r="G15" s="32">
        <v>2850</v>
      </c>
      <c r="H15" s="19">
        <v>0</v>
      </c>
      <c r="I15" s="62">
        <v>-2850</v>
      </c>
      <c r="J15" s="19" t="e">
        <v>#DIV/0!</v>
      </c>
      <c r="K15" s="19">
        <v>0.58561403508771925</v>
      </c>
      <c r="L15" s="22" t="e">
        <v>#DIV/0!</v>
      </c>
    </row>
    <row r="16" spans="1:12" x14ac:dyDescent="0.4">
      <c r="A16" s="63" t="s">
        <v>150</v>
      </c>
      <c r="B16" s="32">
        <v>0</v>
      </c>
      <c r="C16" s="32">
        <v>0</v>
      </c>
      <c r="D16" s="19" t="e">
        <v>#DIV/0!</v>
      </c>
      <c r="E16" s="62">
        <v>0</v>
      </c>
      <c r="F16" s="32">
        <v>0</v>
      </c>
      <c r="G16" s="32">
        <v>0</v>
      </c>
      <c r="H16" s="19" t="e">
        <v>#DIV/0!</v>
      </c>
      <c r="I16" s="62">
        <v>0</v>
      </c>
      <c r="J16" s="19" t="e">
        <v>#DIV/0!</v>
      </c>
      <c r="K16" s="19" t="e">
        <v>#DIV/0!</v>
      </c>
      <c r="L16" s="22" t="e">
        <v>#DIV/0!</v>
      </c>
    </row>
    <row r="17" spans="1:12" x14ac:dyDescent="0.4">
      <c r="A17" s="63" t="s">
        <v>182</v>
      </c>
      <c r="B17" s="32">
        <v>0</v>
      </c>
      <c r="C17" s="32">
        <v>0</v>
      </c>
      <c r="D17" s="19" t="e">
        <v>#DIV/0!</v>
      </c>
      <c r="E17" s="62">
        <v>0</v>
      </c>
      <c r="F17" s="32">
        <v>0</v>
      </c>
      <c r="G17" s="32">
        <v>0</v>
      </c>
      <c r="H17" s="19" t="e">
        <v>#DIV/0!</v>
      </c>
      <c r="I17" s="62">
        <v>0</v>
      </c>
      <c r="J17" s="19" t="e">
        <v>#DIV/0!</v>
      </c>
      <c r="K17" s="19" t="e">
        <v>#DIV/0!</v>
      </c>
      <c r="L17" s="22" t="e">
        <v>#DIV/0!</v>
      </c>
    </row>
    <row r="18" spans="1:12" x14ac:dyDescent="0.4">
      <c r="A18" s="78" t="s">
        <v>63</v>
      </c>
      <c r="B18" s="30">
        <v>15391</v>
      </c>
      <c r="C18" s="30">
        <v>14450</v>
      </c>
      <c r="D18" s="21">
        <v>1.0651211072664359</v>
      </c>
      <c r="E18" s="69">
        <v>941</v>
      </c>
      <c r="F18" s="30">
        <v>33000</v>
      </c>
      <c r="G18" s="30">
        <v>28666</v>
      </c>
      <c r="H18" s="21">
        <v>1.1511895625479662</v>
      </c>
      <c r="I18" s="69">
        <v>4334</v>
      </c>
      <c r="J18" s="21">
        <v>0.46639393939393942</v>
      </c>
      <c r="K18" s="21">
        <v>0.50408149026721549</v>
      </c>
      <c r="L18" s="20">
        <v>-3.7687550873276077E-2</v>
      </c>
    </row>
    <row r="19" spans="1:12" x14ac:dyDescent="0.4">
      <c r="A19" s="65" t="s">
        <v>169</v>
      </c>
      <c r="B19" s="34">
        <v>732</v>
      </c>
      <c r="C19" s="34">
        <v>698</v>
      </c>
      <c r="D19" s="18">
        <v>1.0487106017191976</v>
      </c>
      <c r="E19" s="64">
        <v>34</v>
      </c>
      <c r="F19" s="34">
        <v>1650</v>
      </c>
      <c r="G19" s="34">
        <v>1512</v>
      </c>
      <c r="H19" s="18">
        <v>1.0912698412698412</v>
      </c>
      <c r="I19" s="64">
        <v>138</v>
      </c>
      <c r="J19" s="18">
        <v>0.44363636363636366</v>
      </c>
      <c r="K19" s="18">
        <v>0.46164021164021163</v>
      </c>
      <c r="L19" s="17">
        <v>-1.8003848003847966E-2</v>
      </c>
    </row>
    <row r="20" spans="1:12" x14ac:dyDescent="0.4">
      <c r="A20" s="63" t="s">
        <v>168</v>
      </c>
      <c r="B20" s="32">
        <v>1197</v>
      </c>
      <c r="C20" s="32">
        <v>1855</v>
      </c>
      <c r="D20" s="19">
        <v>0.6452830188679245</v>
      </c>
      <c r="E20" s="62">
        <v>-658</v>
      </c>
      <c r="F20" s="32">
        <v>3000</v>
      </c>
      <c r="G20" s="32">
        <v>2598</v>
      </c>
      <c r="H20" s="19">
        <v>1.1547344110854503</v>
      </c>
      <c r="I20" s="62">
        <v>402</v>
      </c>
      <c r="J20" s="19">
        <v>0.39900000000000002</v>
      </c>
      <c r="K20" s="19">
        <v>0.71401077752117015</v>
      </c>
      <c r="L20" s="22">
        <v>-0.31501077752117013</v>
      </c>
    </row>
    <row r="21" spans="1:12" x14ac:dyDescent="0.4">
      <c r="A21" s="63" t="s">
        <v>167</v>
      </c>
      <c r="B21" s="32">
        <v>1242</v>
      </c>
      <c r="C21" s="32">
        <v>1167</v>
      </c>
      <c r="D21" s="19">
        <v>1.0642673521850901</v>
      </c>
      <c r="E21" s="62">
        <v>75</v>
      </c>
      <c r="F21" s="32">
        <v>2850</v>
      </c>
      <c r="G21" s="32">
        <v>3000</v>
      </c>
      <c r="H21" s="19">
        <v>0.95</v>
      </c>
      <c r="I21" s="62">
        <v>-150</v>
      </c>
      <c r="J21" s="19">
        <v>0.4357894736842105</v>
      </c>
      <c r="K21" s="19">
        <v>0.38900000000000001</v>
      </c>
      <c r="L21" s="22">
        <v>4.6789473684210492E-2</v>
      </c>
    </row>
    <row r="22" spans="1:12" x14ac:dyDescent="0.4">
      <c r="A22" s="63" t="s">
        <v>166</v>
      </c>
      <c r="B22" s="32">
        <v>1275</v>
      </c>
      <c r="C22" s="32">
        <v>1740</v>
      </c>
      <c r="D22" s="19">
        <v>0.73275862068965514</v>
      </c>
      <c r="E22" s="62">
        <v>-465</v>
      </c>
      <c r="F22" s="32">
        <v>3000</v>
      </c>
      <c r="G22" s="32">
        <v>3000</v>
      </c>
      <c r="H22" s="19">
        <v>1</v>
      </c>
      <c r="I22" s="62">
        <v>0</v>
      </c>
      <c r="J22" s="19">
        <v>0.42499999999999999</v>
      </c>
      <c r="K22" s="19">
        <v>0.57999999999999996</v>
      </c>
      <c r="L22" s="22">
        <v>-0.155</v>
      </c>
    </row>
    <row r="23" spans="1:12" x14ac:dyDescent="0.4">
      <c r="A23" s="63" t="s">
        <v>165</v>
      </c>
      <c r="B23" s="32">
        <v>0</v>
      </c>
      <c r="C23" s="32">
        <v>1054</v>
      </c>
      <c r="D23" s="19">
        <v>0</v>
      </c>
      <c r="E23" s="62">
        <v>-1054</v>
      </c>
      <c r="F23" s="32">
        <v>0</v>
      </c>
      <c r="G23" s="32">
        <v>2552</v>
      </c>
      <c r="H23" s="19">
        <v>0</v>
      </c>
      <c r="I23" s="62">
        <v>-2552</v>
      </c>
      <c r="J23" s="19" t="e">
        <v>#DIV/0!</v>
      </c>
      <c r="K23" s="19">
        <v>0.41300940438871475</v>
      </c>
      <c r="L23" s="22" t="e">
        <v>#DIV/0!</v>
      </c>
    </row>
    <row r="24" spans="1:12" x14ac:dyDescent="0.4">
      <c r="A24" s="63" t="s">
        <v>164</v>
      </c>
      <c r="B24" s="33">
        <v>2463</v>
      </c>
      <c r="C24" s="33">
        <v>2190</v>
      </c>
      <c r="D24" s="16">
        <v>1.1246575342465754</v>
      </c>
      <c r="E24" s="70">
        <v>273</v>
      </c>
      <c r="F24" s="33">
        <v>6000</v>
      </c>
      <c r="G24" s="33">
        <v>6000</v>
      </c>
      <c r="H24" s="16">
        <v>1</v>
      </c>
      <c r="I24" s="70">
        <v>0</v>
      </c>
      <c r="J24" s="16">
        <v>0.41049999999999998</v>
      </c>
      <c r="K24" s="16">
        <v>0.36499999999999999</v>
      </c>
      <c r="L24" s="15">
        <v>4.5499999999999985E-2</v>
      </c>
    </row>
    <row r="25" spans="1:12" x14ac:dyDescent="0.4">
      <c r="A25" s="71" t="s">
        <v>163</v>
      </c>
      <c r="B25" s="32">
        <v>1304</v>
      </c>
      <c r="C25" s="32">
        <v>1278</v>
      </c>
      <c r="D25" s="19">
        <v>1.0203442879499218</v>
      </c>
      <c r="E25" s="62">
        <v>26</v>
      </c>
      <c r="F25" s="32">
        <v>3000</v>
      </c>
      <c r="G25" s="32">
        <v>2850</v>
      </c>
      <c r="H25" s="19">
        <v>1.0526315789473684</v>
      </c>
      <c r="I25" s="62">
        <v>150</v>
      </c>
      <c r="J25" s="19">
        <v>0.43466666666666665</v>
      </c>
      <c r="K25" s="19">
        <v>0.44842105263157894</v>
      </c>
      <c r="L25" s="22">
        <v>-1.3754385964912297E-2</v>
      </c>
    </row>
    <row r="26" spans="1:12" x14ac:dyDescent="0.4">
      <c r="A26" s="63" t="s">
        <v>162</v>
      </c>
      <c r="B26" s="32">
        <v>0</v>
      </c>
      <c r="C26" s="32">
        <v>0</v>
      </c>
      <c r="D26" s="19" t="e">
        <v>#DIV/0!</v>
      </c>
      <c r="E26" s="62">
        <v>0</v>
      </c>
      <c r="F26" s="32">
        <v>0</v>
      </c>
      <c r="G26" s="32">
        <v>0</v>
      </c>
      <c r="H26" s="19" t="e">
        <v>#DIV/0!</v>
      </c>
      <c r="I26" s="62">
        <v>0</v>
      </c>
      <c r="J26" s="19" t="e">
        <v>#DIV/0!</v>
      </c>
      <c r="K26" s="19" t="e">
        <v>#DIV/0!</v>
      </c>
      <c r="L26" s="22" t="e">
        <v>#DIV/0!</v>
      </c>
    </row>
    <row r="27" spans="1:12" x14ac:dyDescent="0.4">
      <c r="A27" s="63" t="s">
        <v>161</v>
      </c>
      <c r="B27" s="32">
        <v>1953</v>
      </c>
      <c r="C27" s="32">
        <v>2534</v>
      </c>
      <c r="D27" s="19">
        <v>0.77071823204419887</v>
      </c>
      <c r="E27" s="62">
        <v>-581</v>
      </c>
      <c r="F27" s="32">
        <v>3000</v>
      </c>
      <c r="G27" s="32">
        <v>3000</v>
      </c>
      <c r="H27" s="19">
        <v>1</v>
      </c>
      <c r="I27" s="62">
        <v>0</v>
      </c>
      <c r="J27" s="19">
        <v>0.65100000000000002</v>
      </c>
      <c r="K27" s="19">
        <v>0.84466666666666668</v>
      </c>
      <c r="L27" s="22">
        <v>-0.19366666666666665</v>
      </c>
    </row>
    <row r="28" spans="1:12" x14ac:dyDescent="0.4">
      <c r="A28" s="63" t="s">
        <v>160</v>
      </c>
      <c r="B28" s="33">
        <v>336</v>
      </c>
      <c r="C28" s="33">
        <v>382</v>
      </c>
      <c r="D28" s="16">
        <v>0.87958115183246077</v>
      </c>
      <c r="E28" s="70">
        <v>-46</v>
      </c>
      <c r="F28" s="33">
        <v>1350</v>
      </c>
      <c r="G28" s="33">
        <v>1004</v>
      </c>
      <c r="H28" s="16">
        <v>1.344621513944223</v>
      </c>
      <c r="I28" s="70">
        <v>346</v>
      </c>
      <c r="J28" s="16">
        <v>0.24888888888888888</v>
      </c>
      <c r="K28" s="16">
        <v>0.38047808764940239</v>
      </c>
      <c r="L28" s="15">
        <v>-0.1315891987605135</v>
      </c>
    </row>
    <row r="29" spans="1:12" x14ac:dyDescent="0.4">
      <c r="A29" s="71" t="s">
        <v>159</v>
      </c>
      <c r="B29" s="32">
        <v>1509</v>
      </c>
      <c r="C29" s="32">
        <v>1552</v>
      </c>
      <c r="D29" s="19">
        <v>0.97229381443298968</v>
      </c>
      <c r="E29" s="62">
        <v>-43</v>
      </c>
      <c r="F29" s="32">
        <v>3000</v>
      </c>
      <c r="G29" s="32">
        <v>3150</v>
      </c>
      <c r="H29" s="19">
        <v>0.95238095238095233</v>
      </c>
      <c r="I29" s="62">
        <v>-150</v>
      </c>
      <c r="J29" s="19">
        <v>0.503</v>
      </c>
      <c r="K29" s="19">
        <v>0.49269841269841269</v>
      </c>
      <c r="L29" s="22">
        <v>1.0301587301587312E-2</v>
      </c>
    </row>
    <row r="30" spans="1:12" x14ac:dyDescent="0.4">
      <c r="A30" s="63" t="s">
        <v>158</v>
      </c>
      <c r="B30" s="32">
        <v>1001</v>
      </c>
      <c r="C30" s="32">
        <v>0</v>
      </c>
      <c r="D30" s="19" t="e">
        <v>#DIV/0!</v>
      </c>
      <c r="E30" s="62">
        <v>1001</v>
      </c>
      <c r="F30" s="32">
        <v>3000</v>
      </c>
      <c r="G30" s="32">
        <v>0</v>
      </c>
      <c r="H30" s="19" t="e">
        <v>#DIV/0!</v>
      </c>
      <c r="I30" s="62">
        <v>3000</v>
      </c>
      <c r="J30" s="19">
        <v>0.33366666666666667</v>
      </c>
      <c r="K30" s="19" t="e">
        <v>#DIV/0!</v>
      </c>
      <c r="L30" s="22" t="e">
        <v>#DIV/0!</v>
      </c>
    </row>
    <row r="31" spans="1:12" x14ac:dyDescent="0.4">
      <c r="A31" s="61" t="s">
        <v>157</v>
      </c>
      <c r="B31" s="31">
        <v>2379</v>
      </c>
      <c r="C31" s="31">
        <v>0</v>
      </c>
      <c r="D31" s="25" t="e">
        <v>#DIV/0!</v>
      </c>
      <c r="E31" s="60">
        <v>2379</v>
      </c>
      <c r="F31" s="31">
        <v>3150</v>
      </c>
      <c r="G31" s="31">
        <v>0</v>
      </c>
      <c r="H31" s="25" t="e">
        <v>#DIV/0!</v>
      </c>
      <c r="I31" s="60">
        <v>3150</v>
      </c>
      <c r="J31" s="25">
        <v>0.75523809523809526</v>
      </c>
      <c r="K31" s="25" t="e">
        <v>#DIV/0!</v>
      </c>
      <c r="L31" s="24" t="e">
        <v>#DIV/0!</v>
      </c>
    </row>
    <row r="32" spans="1:12" s="66" customFormat="1" x14ac:dyDescent="0.4">
      <c r="A32" s="68" t="s">
        <v>73</v>
      </c>
      <c r="B32" s="27">
        <v>88782</v>
      </c>
      <c r="C32" s="27">
        <v>121027</v>
      </c>
      <c r="D32" s="14">
        <v>0.73357184760425365</v>
      </c>
      <c r="E32" s="67">
        <v>-32245</v>
      </c>
      <c r="F32" s="27">
        <v>186487</v>
      </c>
      <c r="G32" s="27">
        <v>195477</v>
      </c>
      <c r="H32" s="14">
        <v>0.9540099346726213</v>
      </c>
      <c r="I32" s="67">
        <v>-8990</v>
      </c>
      <c r="J32" s="14">
        <v>0.47607608037021348</v>
      </c>
      <c r="K32" s="14">
        <v>0.61913677823989521</v>
      </c>
      <c r="L32" s="23">
        <v>-0.14306069786968173</v>
      </c>
    </row>
    <row r="33" spans="1:12" x14ac:dyDescent="0.4">
      <c r="A33" s="72" t="s">
        <v>72</v>
      </c>
      <c r="B33" s="29">
        <v>74647</v>
      </c>
      <c r="C33" s="29">
        <v>105880</v>
      </c>
      <c r="D33" s="18">
        <v>0.70501511144692108</v>
      </c>
      <c r="E33" s="64">
        <v>-31233</v>
      </c>
      <c r="F33" s="29">
        <v>155272</v>
      </c>
      <c r="G33" s="29">
        <v>163646</v>
      </c>
      <c r="H33" s="18">
        <v>0.94882856898427093</v>
      </c>
      <c r="I33" s="64">
        <v>-8374</v>
      </c>
      <c r="J33" s="18">
        <v>0.48074990983564325</v>
      </c>
      <c r="K33" s="18">
        <v>0.64700634295980353</v>
      </c>
      <c r="L33" s="17">
        <v>-0.16625643312416027</v>
      </c>
    </row>
    <row r="34" spans="1:12" x14ac:dyDescent="0.4">
      <c r="A34" s="63" t="s">
        <v>57</v>
      </c>
      <c r="B34" s="32">
        <v>30122</v>
      </c>
      <c r="C34" s="32">
        <v>38730</v>
      </c>
      <c r="D34" s="19">
        <v>0.77774335140717787</v>
      </c>
      <c r="E34" s="62">
        <v>-8608</v>
      </c>
      <c r="F34" s="32">
        <v>63478</v>
      </c>
      <c r="G34" s="32">
        <v>63214</v>
      </c>
      <c r="H34" s="19">
        <v>1.0041762900623279</v>
      </c>
      <c r="I34" s="62">
        <v>264</v>
      </c>
      <c r="J34" s="19">
        <v>0.47452660764359306</v>
      </c>
      <c r="K34" s="19">
        <v>0.61268073528015943</v>
      </c>
      <c r="L34" s="22">
        <v>-0.13815412763656637</v>
      </c>
    </row>
    <row r="35" spans="1:12" x14ac:dyDescent="0.4">
      <c r="A35" s="63" t="s">
        <v>133</v>
      </c>
      <c r="B35" s="32">
        <v>4739</v>
      </c>
      <c r="C35" s="32">
        <v>7925</v>
      </c>
      <c r="D35" s="19">
        <v>0.59798107255520505</v>
      </c>
      <c r="E35" s="62">
        <v>-3186</v>
      </c>
      <c r="F35" s="32">
        <v>10720</v>
      </c>
      <c r="G35" s="32">
        <v>10720</v>
      </c>
      <c r="H35" s="19">
        <v>1</v>
      </c>
      <c r="I35" s="62">
        <v>0</v>
      </c>
      <c r="J35" s="19">
        <v>0.44207089552238804</v>
      </c>
      <c r="K35" s="19">
        <v>0.73927238805970152</v>
      </c>
      <c r="L35" s="22">
        <v>-0.29720149253731348</v>
      </c>
    </row>
    <row r="36" spans="1:12" x14ac:dyDescent="0.4">
      <c r="A36" s="63" t="s">
        <v>132</v>
      </c>
      <c r="B36" s="32">
        <v>8397</v>
      </c>
      <c r="C36" s="32">
        <v>11868</v>
      </c>
      <c r="D36" s="19">
        <v>0.70753286147623862</v>
      </c>
      <c r="E36" s="62">
        <v>-3471</v>
      </c>
      <c r="F36" s="32">
        <v>17153</v>
      </c>
      <c r="G36" s="32">
        <v>17842</v>
      </c>
      <c r="H36" s="19">
        <v>0.96138325299854277</v>
      </c>
      <c r="I36" s="62">
        <v>-689</v>
      </c>
      <c r="J36" s="19">
        <v>0.4895353582463709</v>
      </c>
      <c r="K36" s="19">
        <v>0.66517206591189326</v>
      </c>
      <c r="L36" s="22">
        <v>-0.17563670766552236</v>
      </c>
    </row>
    <row r="37" spans="1:12" x14ac:dyDescent="0.4">
      <c r="A37" s="63" t="s">
        <v>55</v>
      </c>
      <c r="B37" s="32">
        <v>16704</v>
      </c>
      <c r="C37" s="32">
        <v>17343</v>
      </c>
      <c r="D37" s="19">
        <v>0.9631551634665283</v>
      </c>
      <c r="E37" s="62">
        <v>-639</v>
      </c>
      <c r="F37" s="32">
        <v>28745</v>
      </c>
      <c r="G37" s="32">
        <v>28510</v>
      </c>
      <c r="H37" s="19">
        <v>1.0082427218519818</v>
      </c>
      <c r="I37" s="62">
        <v>235</v>
      </c>
      <c r="J37" s="19">
        <v>0.58110975821882072</v>
      </c>
      <c r="K37" s="19">
        <v>0.60831287267625389</v>
      </c>
      <c r="L37" s="22">
        <v>-2.7203114457433175E-2</v>
      </c>
    </row>
    <row r="38" spans="1:12" x14ac:dyDescent="0.4">
      <c r="A38" s="63" t="s">
        <v>92</v>
      </c>
      <c r="B38" s="32">
        <v>0</v>
      </c>
      <c r="C38" s="32">
        <v>2790</v>
      </c>
      <c r="D38" s="19">
        <v>0</v>
      </c>
      <c r="E38" s="62">
        <v>-2790</v>
      </c>
      <c r="F38" s="32">
        <v>0</v>
      </c>
      <c r="G38" s="32">
        <v>4675</v>
      </c>
      <c r="H38" s="19">
        <v>0</v>
      </c>
      <c r="I38" s="62">
        <v>-4675</v>
      </c>
      <c r="J38" s="19" t="e">
        <v>#DIV/0!</v>
      </c>
      <c r="K38" s="19">
        <v>0.59679144385026739</v>
      </c>
      <c r="L38" s="22" t="e">
        <v>#DIV/0!</v>
      </c>
    </row>
    <row r="39" spans="1:12" x14ac:dyDescent="0.4">
      <c r="A39" s="63" t="s">
        <v>56</v>
      </c>
      <c r="B39" s="32">
        <v>6326</v>
      </c>
      <c r="C39" s="32">
        <v>10732</v>
      </c>
      <c r="D39" s="19">
        <v>0.58945210585165864</v>
      </c>
      <c r="E39" s="62">
        <v>-4406</v>
      </c>
      <c r="F39" s="32">
        <v>14148</v>
      </c>
      <c r="G39" s="32">
        <v>15228</v>
      </c>
      <c r="H39" s="19">
        <v>0.92907801418439717</v>
      </c>
      <c r="I39" s="62">
        <v>-1080</v>
      </c>
      <c r="J39" s="19">
        <v>0.44713033644331357</v>
      </c>
      <c r="K39" s="19">
        <v>0.70475439978986076</v>
      </c>
      <c r="L39" s="22">
        <v>-0.25762406334654719</v>
      </c>
    </row>
    <row r="40" spans="1:12" x14ac:dyDescent="0.4">
      <c r="A40" s="63" t="s">
        <v>54</v>
      </c>
      <c r="B40" s="32">
        <v>2057</v>
      </c>
      <c r="C40" s="32">
        <v>4579</v>
      </c>
      <c r="D40" s="19">
        <v>0.44922472155492466</v>
      </c>
      <c r="E40" s="62">
        <v>-2522</v>
      </c>
      <c r="F40" s="32">
        <v>4774</v>
      </c>
      <c r="G40" s="32">
        <v>5759</v>
      </c>
      <c r="H40" s="19">
        <v>0.82896336169473872</v>
      </c>
      <c r="I40" s="62">
        <v>-985</v>
      </c>
      <c r="J40" s="19">
        <v>0.43087557603686638</v>
      </c>
      <c r="K40" s="19">
        <v>0.79510331654801181</v>
      </c>
      <c r="L40" s="22">
        <v>-0.36422774051114543</v>
      </c>
    </row>
    <row r="41" spans="1:12" x14ac:dyDescent="0.4">
      <c r="A41" s="63" t="s">
        <v>91</v>
      </c>
      <c r="B41" s="32">
        <v>2403</v>
      </c>
      <c r="C41" s="32">
        <v>2754</v>
      </c>
      <c r="D41" s="19">
        <v>0.87254901960784315</v>
      </c>
      <c r="E41" s="62">
        <v>-351</v>
      </c>
      <c r="F41" s="32">
        <v>4734</v>
      </c>
      <c r="G41" s="32">
        <v>4680</v>
      </c>
      <c r="H41" s="19">
        <v>1.0115384615384615</v>
      </c>
      <c r="I41" s="62">
        <v>54</v>
      </c>
      <c r="J41" s="19">
        <v>0.50760456273764254</v>
      </c>
      <c r="K41" s="19">
        <v>0.58846153846153848</v>
      </c>
      <c r="L41" s="22">
        <v>-8.0856975723895941E-2</v>
      </c>
    </row>
    <row r="42" spans="1:12" x14ac:dyDescent="0.4">
      <c r="A42" s="63" t="s">
        <v>53</v>
      </c>
      <c r="B42" s="32">
        <v>2240</v>
      </c>
      <c r="C42" s="32">
        <v>5368</v>
      </c>
      <c r="D42" s="19">
        <v>0.41728763040238448</v>
      </c>
      <c r="E42" s="62">
        <v>-3128</v>
      </c>
      <c r="F42" s="32">
        <v>5760</v>
      </c>
      <c r="G42" s="32">
        <v>7258</v>
      </c>
      <c r="H42" s="19">
        <v>0.79360705428492695</v>
      </c>
      <c r="I42" s="62">
        <v>-1498</v>
      </c>
      <c r="J42" s="19">
        <v>0.3888888888888889</v>
      </c>
      <c r="K42" s="19">
        <v>0.73959768531275838</v>
      </c>
      <c r="L42" s="22">
        <v>-0.35070879642386948</v>
      </c>
    </row>
    <row r="43" spans="1:12" x14ac:dyDescent="0.4">
      <c r="A43" s="71" t="s">
        <v>52</v>
      </c>
      <c r="B43" s="33">
        <v>1659</v>
      </c>
      <c r="C43" s="33">
        <v>3791</v>
      </c>
      <c r="D43" s="16">
        <v>0.43761540490635714</v>
      </c>
      <c r="E43" s="70">
        <v>-2132</v>
      </c>
      <c r="F43" s="33">
        <v>5760</v>
      </c>
      <c r="G43" s="33">
        <v>5760</v>
      </c>
      <c r="H43" s="16">
        <v>1</v>
      </c>
      <c r="I43" s="70">
        <v>0</v>
      </c>
      <c r="J43" s="16">
        <v>0.28802083333333334</v>
      </c>
      <c r="K43" s="16">
        <v>0.65815972222222219</v>
      </c>
      <c r="L43" s="15">
        <v>-0.37013888888888885</v>
      </c>
    </row>
    <row r="44" spans="1:12" x14ac:dyDescent="0.4">
      <c r="A44" s="78" t="s">
        <v>71</v>
      </c>
      <c r="B44" s="30">
        <v>14135</v>
      </c>
      <c r="C44" s="30">
        <v>15147</v>
      </c>
      <c r="D44" s="21">
        <v>0.93318809005083514</v>
      </c>
      <c r="E44" s="69">
        <v>-1012</v>
      </c>
      <c r="F44" s="30">
        <v>31215</v>
      </c>
      <c r="G44" s="30">
        <v>31831</v>
      </c>
      <c r="H44" s="21">
        <v>0.98064779617354148</v>
      </c>
      <c r="I44" s="69">
        <v>-616</v>
      </c>
      <c r="J44" s="21">
        <v>0.45282716642639759</v>
      </c>
      <c r="K44" s="21">
        <v>0.47585686908988095</v>
      </c>
      <c r="L44" s="20">
        <v>-2.3029702663483365E-2</v>
      </c>
    </row>
    <row r="45" spans="1:12" x14ac:dyDescent="0.4">
      <c r="A45" s="65" t="s">
        <v>55</v>
      </c>
      <c r="B45" s="34">
        <v>2043</v>
      </c>
      <c r="C45" s="34">
        <v>1809</v>
      </c>
      <c r="D45" s="18">
        <v>1.1293532338308458</v>
      </c>
      <c r="E45" s="64">
        <v>234</v>
      </c>
      <c r="F45" s="34">
        <v>2534</v>
      </c>
      <c r="G45" s="34">
        <v>2520</v>
      </c>
      <c r="H45" s="18">
        <v>1.0055555555555555</v>
      </c>
      <c r="I45" s="64">
        <v>14</v>
      </c>
      <c r="J45" s="18">
        <v>0.80623520126282555</v>
      </c>
      <c r="K45" s="18">
        <v>0.71785714285714286</v>
      </c>
      <c r="L45" s="17">
        <v>8.8378058405682691E-2</v>
      </c>
    </row>
    <row r="46" spans="1:12" x14ac:dyDescent="0.4">
      <c r="A46" s="63" t="s">
        <v>67</v>
      </c>
      <c r="B46" s="32">
        <v>859</v>
      </c>
      <c r="C46" s="32">
        <v>1098</v>
      </c>
      <c r="D46" s="19">
        <v>0.78233151183970862</v>
      </c>
      <c r="E46" s="62">
        <v>-239</v>
      </c>
      <c r="F46" s="32">
        <v>2639</v>
      </c>
      <c r="G46" s="32">
        <v>2520</v>
      </c>
      <c r="H46" s="19">
        <v>1.0472222222222223</v>
      </c>
      <c r="I46" s="62">
        <v>119</v>
      </c>
      <c r="J46" s="19">
        <v>0.32550208412277376</v>
      </c>
      <c r="K46" s="19">
        <v>0.43571428571428572</v>
      </c>
      <c r="L46" s="22">
        <v>-0.11021220159151196</v>
      </c>
    </row>
    <row r="47" spans="1:12" x14ac:dyDescent="0.4">
      <c r="A47" s="63" t="s">
        <v>65</v>
      </c>
      <c r="B47" s="32">
        <v>1005</v>
      </c>
      <c r="C47" s="32">
        <v>1468</v>
      </c>
      <c r="D47" s="19">
        <v>0.68460490463215262</v>
      </c>
      <c r="E47" s="62">
        <v>-463</v>
      </c>
      <c r="F47" s="32">
        <v>2527</v>
      </c>
      <c r="G47" s="32">
        <v>2520</v>
      </c>
      <c r="H47" s="19">
        <v>1.0027777777777778</v>
      </c>
      <c r="I47" s="62">
        <v>7</v>
      </c>
      <c r="J47" s="19">
        <v>0.39770478828650574</v>
      </c>
      <c r="K47" s="19">
        <v>0.58253968253968258</v>
      </c>
      <c r="L47" s="22">
        <v>-0.18483489425317684</v>
      </c>
    </row>
    <row r="48" spans="1:12" x14ac:dyDescent="0.4">
      <c r="A48" s="63" t="s">
        <v>49</v>
      </c>
      <c r="B48" s="32">
        <v>3736</v>
      </c>
      <c r="C48" s="32">
        <v>3679</v>
      </c>
      <c r="D48" s="19">
        <v>1.0154933405816797</v>
      </c>
      <c r="E48" s="62">
        <v>57</v>
      </c>
      <c r="F48" s="32">
        <v>7574</v>
      </c>
      <c r="G48" s="32">
        <v>7560</v>
      </c>
      <c r="H48" s="19">
        <v>1.0018518518518518</v>
      </c>
      <c r="I48" s="62">
        <v>14</v>
      </c>
      <c r="J48" s="19">
        <v>0.49326643781357277</v>
      </c>
      <c r="K48" s="19">
        <v>0.48664021164021165</v>
      </c>
      <c r="L48" s="22">
        <v>6.6262261733611161E-3</v>
      </c>
    </row>
    <row r="49" spans="1:12" x14ac:dyDescent="0.4">
      <c r="A49" s="63" t="s">
        <v>51</v>
      </c>
      <c r="B49" s="32">
        <v>958</v>
      </c>
      <c r="C49" s="32">
        <v>1094</v>
      </c>
      <c r="D49" s="19">
        <v>0.8756855575868373</v>
      </c>
      <c r="E49" s="62">
        <v>-136</v>
      </c>
      <c r="F49" s="32">
        <v>2527</v>
      </c>
      <c r="G49" s="32">
        <v>2520</v>
      </c>
      <c r="H49" s="19">
        <v>1.0027777777777778</v>
      </c>
      <c r="I49" s="62">
        <v>7</v>
      </c>
      <c r="J49" s="19">
        <v>0.37910565888405223</v>
      </c>
      <c r="K49" s="19">
        <v>0.43412698412698414</v>
      </c>
      <c r="L49" s="22">
        <v>-5.5021325242931907E-2</v>
      </c>
    </row>
    <row r="50" spans="1:12" x14ac:dyDescent="0.4">
      <c r="A50" s="63" t="s">
        <v>50</v>
      </c>
      <c r="B50" s="32">
        <v>1165</v>
      </c>
      <c r="C50" s="32">
        <v>1202</v>
      </c>
      <c r="D50" s="19">
        <v>0.96921797004991683</v>
      </c>
      <c r="E50" s="62">
        <v>-37</v>
      </c>
      <c r="F50" s="32">
        <v>2520</v>
      </c>
      <c r="G50" s="32">
        <v>3320</v>
      </c>
      <c r="H50" s="19">
        <v>0.75903614457831325</v>
      </c>
      <c r="I50" s="62">
        <v>-800</v>
      </c>
      <c r="J50" s="19">
        <v>0.46230158730158732</v>
      </c>
      <c r="K50" s="19">
        <v>0.36204819277108435</v>
      </c>
      <c r="L50" s="22">
        <v>0.10025339453050297</v>
      </c>
    </row>
    <row r="51" spans="1:12" x14ac:dyDescent="0.4">
      <c r="A51" s="63" t="s">
        <v>90</v>
      </c>
      <c r="B51" s="32">
        <v>1263</v>
      </c>
      <c r="C51" s="32">
        <v>1238</v>
      </c>
      <c r="D51" s="19">
        <v>1.0201938610662358</v>
      </c>
      <c r="E51" s="62">
        <v>25</v>
      </c>
      <c r="F51" s="32">
        <v>3320</v>
      </c>
      <c r="G51" s="32">
        <v>3311</v>
      </c>
      <c r="H51" s="19">
        <v>1.0027182120205376</v>
      </c>
      <c r="I51" s="62">
        <v>9</v>
      </c>
      <c r="J51" s="19">
        <v>0.38042168674698795</v>
      </c>
      <c r="K51" s="19">
        <v>0.37390516460283901</v>
      </c>
      <c r="L51" s="22">
        <v>6.5165221441489396E-3</v>
      </c>
    </row>
    <row r="52" spans="1:12" x14ac:dyDescent="0.4">
      <c r="A52" s="63" t="s">
        <v>69</v>
      </c>
      <c r="B52" s="32">
        <v>1283</v>
      </c>
      <c r="C52" s="32">
        <v>1194</v>
      </c>
      <c r="D52" s="19">
        <v>1.0745393634840872</v>
      </c>
      <c r="E52" s="62">
        <v>89</v>
      </c>
      <c r="F52" s="32">
        <v>2534</v>
      </c>
      <c r="G52" s="32">
        <v>2520</v>
      </c>
      <c r="H52" s="19">
        <v>1.0055555555555555</v>
      </c>
      <c r="I52" s="62">
        <v>14</v>
      </c>
      <c r="J52" s="19">
        <v>0.5063141278610892</v>
      </c>
      <c r="K52" s="19">
        <v>0.47380952380952379</v>
      </c>
      <c r="L52" s="22">
        <v>3.2504604051565411E-2</v>
      </c>
    </row>
    <row r="53" spans="1:12" x14ac:dyDescent="0.4">
      <c r="A53" s="63" t="s">
        <v>89</v>
      </c>
      <c r="B53" s="32">
        <v>972</v>
      </c>
      <c r="C53" s="32">
        <v>1240</v>
      </c>
      <c r="D53" s="19">
        <v>0.78387096774193543</v>
      </c>
      <c r="E53" s="62">
        <v>-268</v>
      </c>
      <c r="F53" s="32">
        <v>2520</v>
      </c>
      <c r="G53" s="32">
        <v>2520</v>
      </c>
      <c r="H53" s="19">
        <v>1</v>
      </c>
      <c r="I53" s="62">
        <v>0</v>
      </c>
      <c r="J53" s="19">
        <v>0.38571428571428573</v>
      </c>
      <c r="K53" s="19">
        <v>0.49206349206349204</v>
      </c>
      <c r="L53" s="22">
        <v>-0.1063492063492063</v>
      </c>
    </row>
    <row r="54" spans="1:12" x14ac:dyDescent="0.4">
      <c r="A54" s="63" t="s">
        <v>88</v>
      </c>
      <c r="B54" s="32">
        <v>851</v>
      </c>
      <c r="C54" s="32">
        <v>1125</v>
      </c>
      <c r="D54" s="19">
        <v>0.75644444444444447</v>
      </c>
      <c r="E54" s="62">
        <v>-274</v>
      </c>
      <c r="F54" s="32">
        <v>2520</v>
      </c>
      <c r="G54" s="32">
        <v>2520</v>
      </c>
      <c r="H54" s="19">
        <v>1</v>
      </c>
      <c r="I54" s="62">
        <v>0</v>
      </c>
      <c r="J54" s="19">
        <v>0.33769841269841272</v>
      </c>
      <c r="K54" s="19">
        <v>0.44642857142857145</v>
      </c>
      <c r="L54" s="22">
        <v>-0.10873015873015873</v>
      </c>
    </row>
    <row r="55" spans="1:12" s="66" customFormat="1" x14ac:dyDescent="0.4">
      <c r="A55" s="68" t="s">
        <v>70</v>
      </c>
      <c r="B55" s="27">
        <v>13103</v>
      </c>
      <c r="C55" s="27">
        <v>18509</v>
      </c>
      <c r="D55" s="14">
        <v>0.70792587389918415</v>
      </c>
      <c r="E55" s="67">
        <v>-5406</v>
      </c>
      <c r="F55" s="27">
        <v>30126</v>
      </c>
      <c r="G55" s="27">
        <v>39842</v>
      </c>
      <c r="H55" s="14">
        <v>0.75613674012348775</v>
      </c>
      <c r="I55" s="67">
        <v>-9716</v>
      </c>
      <c r="J55" s="14">
        <v>0.43493991900683793</v>
      </c>
      <c r="K55" s="14">
        <v>0.46456001204758796</v>
      </c>
      <c r="L55" s="23">
        <v>-2.9620093040750028E-2</v>
      </c>
    </row>
    <row r="56" spans="1:12" x14ac:dyDescent="0.4">
      <c r="A56" s="65" t="s">
        <v>57</v>
      </c>
      <c r="B56" s="34">
        <v>9637</v>
      </c>
      <c r="C56" s="34">
        <v>8583</v>
      </c>
      <c r="D56" s="18">
        <v>1.1228008854712805</v>
      </c>
      <c r="E56" s="64">
        <v>1054</v>
      </c>
      <c r="F56" s="34">
        <v>20846</v>
      </c>
      <c r="G56" s="34">
        <v>20945</v>
      </c>
      <c r="H56" s="18">
        <v>0.99527333492480308</v>
      </c>
      <c r="I56" s="64">
        <v>-99</v>
      </c>
      <c r="J56" s="18">
        <v>0.46229492468579103</v>
      </c>
      <c r="K56" s="18">
        <v>0.40978753879207447</v>
      </c>
      <c r="L56" s="17">
        <v>5.2507385893716563E-2</v>
      </c>
    </row>
    <row r="57" spans="1:12" x14ac:dyDescent="0.4">
      <c r="A57" s="63" t="s">
        <v>58</v>
      </c>
      <c r="B57" s="32">
        <v>2170</v>
      </c>
      <c r="C57" s="32">
        <v>2931</v>
      </c>
      <c r="D57" s="19">
        <v>0.74036165131354481</v>
      </c>
      <c r="E57" s="62">
        <v>-761</v>
      </c>
      <c r="F57" s="32">
        <v>5960</v>
      </c>
      <c r="G57" s="32">
        <v>5960</v>
      </c>
      <c r="H57" s="19">
        <v>1</v>
      </c>
      <c r="I57" s="62">
        <v>0</v>
      </c>
      <c r="J57" s="19">
        <v>0.36409395973154363</v>
      </c>
      <c r="K57" s="19">
        <v>0.49177852348993289</v>
      </c>
      <c r="L57" s="22">
        <v>-0.12768456375838927</v>
      </c>
    </row>
    <row r="58" spans="1:12" x14ac:dyDescent="0.4">
      <c r="A58" s="63" t="s">
        <v>68</v>
      </c>
      <c r="B58" s="32">
        <v>1296</v>
      </c>
      <c r="C58" s="32">
        <v>1493</v>
      </c>
      <c r="D58" s="19">
        <v>0.86805090421969189</v>
      </c>
      <c r="E58" s="62">
        <v>-197</v>
      </c>
      <c r="F58" s="32">
        <v>3320</v>
      </c>
      <c r="G58" s="32">
        <v>3320</v>
      </c>
      <c r="H58" s="19">
        <v>1</v>
      </c>
      <c r="I58" s="62">
        <v>0</v>
      </c>
      <c r="J58" s="19">
        <v>0.39036144578313253</v>
      </c>
      <c r="K58" s="19">
        <v>0.44969879518072287</v>
      </c>
      <c r="L58" s="22">
        <v>-5.9337349397590333E-2</v>
      </c>
    </row>
    <row r="59" spans="1:12" x14ac:dyDescent="0.4">
      <c r="A59" s="63" t="s">
        <v>55</v>
      </c>
      <c r="B59" s="32">
        <v>0</v>
      </c>
      <c r="C59" s="32">
        <v>3345</v>
      </c>
      <c r="D59" s="19">
        <v>0</v>
      </c>
      <c r="E59" s="62">
        <v>-3345</v>
      </c>
      <c r="F59" s="32">
        <v>0</v>
      </c>
      <c r="G59" s="32">
        <v>6357</v>
      </c>
      <c r="H59" s="19">
        <v>0</v>
      </c>
      <c r="I59" s="62">
        <v>-6357</v>
      </c>
      <c r="J59" s="19" t="e">
        <v>#DIV/0!</v>
      </c>
      <c r="K59" s="19">
        <v>0.52619159981123176</v>
      </c>
      <c r="L59" s="22" t="e">
        <v>#DIV/0!</v>
      </c>
    </row>
    <row r="60" spans="1:12" x14ac:dyDescent="0.4">
      <c r="A60" s="63" t="s">
        <v>131</v>
      </c>
      <c r="B60" s="32">
        <v>0</v>
      </c>
      <c r="C60" s="32">
        <v>850</v>
      </c>
      <c r="D60" s="19">
        <v>0</v>
      </c>
      <c r="E60" s="62">
        <v>-850</v>
      </c>
      <c r="F60" s="32">
        <v>0</v>
      </c>
      <c r="G60" s="32">
        <v>1630</v>
      </c>
      <c r="H60" s="19">
        <v>0</v>
      </c>
      <c r="I60" s="62">
        <v>-1630</v>
      </c>
      <c r="J60" s="19" t="e">
        <v>#DIV/0!</v>
      </c>
      <c r="K60" s="19">
        <v>0.5214723926380368</v>
      </c>
      <c r="L60" s="22" t="e">
        <v>#DIV/0!</v>
      </c>
    </row>
    <row r="61" spans="1:12" x14ac:dyDescent="0.4">
      <c r="A61" s="71" t="s">
        <v>87</v>
      </c>
      <c r="B61" s="33">
        <v>0</v>
      </c>
      <c r="C61" s="33">
        <v>1307</v>
      </c>
      <c r="D61" s="16">
        <v>0</v>
      </c>
      <c r="E61" s="70">
        <v>-1307</v>
      </c>
      <c r="F61" s="33">
        <v>0</v>
      </c>
      <c r="G61" s="33">
        <v>1630</v>
      </c>
      <c r="H61" s="16">
        <v>0</v>
      </c>
      <c r="I61" s="70">
        <v>-1630</v>
      </c>
      <c r="J61" s="16" t="e">
        <v>#DIV/0!</v>
      </c>
      <c r="K61" s="16">
        <v>0.80184049079754605</v>
      </c>
      <c r="L61" s="15" t="e">
        <v>#DIV/0!</v>
      </c>
    </row>
    <row r="62" spans="1:12" x14ac:dyDescent="0.4">
      <c r="A62" s="61" t="s">
        <v>143</v>
      </c>
      <c r="B62" s="31">
        <v>0</v>
      </c>
      <c r="C62" s="31">
        <v>0</v>
      </c>
      <c r="D62" s="25" t="e">
        <v>#DIV/0!</v>
      </c>
      <c r="E62" s="60">
        <v>0</v>
      </c>
      <c r="F62" s="31">
        <v>0</v>
      </c>
      <c r="G62" s="31">
        <v>0</v>
      </c>
      <c r="H62" s="25" t="e">
        <v>#DIV/0!</v>
      </c>
      <c r="I62" s="60">
        <v>0</v>
      </c>
      <c r="J62" s="25" t="e">
        <v>#DIV/0!</v>
      </c>
      <c r="K62" s="25" t="e">
        <v>#DIV/0!</v>
      </c>
      <c r="L62" s="24" t="e">
        <v>#DIV/0!</v>
      </c>
    </row>
    <row r="64" spans="1:12" x14ac:dyDescent="0.4">
      <c r="C64" s="59"/>
      <c r="E64" s="13"/>
      <c r="G64" s="59"/>
      <c r="I64" s="13"/>
      <c r="K64" s="59"/>
    </row>
    <row r="65" spans="3:11" x14ac:dyDescent="0.4">
      <c r="C65" s="59"/>
      <c r="E65" s="13"/>
      <c r="G65" s="59"/>
      <c r="I65" s="13"/>
      <c r="K65" s="59"/>
    </row>
    <row r="66" spans="3:11" x14ac:dyDescent="0.4">
      <c r="C66" s="59"/>
      <c r="D66" s="13"/>
      <c r="E66" s="13"/>
      <c r="F66" s="59"/>
      <c r="G66" s="59"/>
      <c r="H66" s="13"/>
      <c r="I66" s="13"/>
      <c r="J66" s="59"/>
      <c r="K66" s="59"/>
    </row>
    <row r="67" spans="3:11" x14ac:dyDescent="0.4">
      <c r="C67" s="59"/>
      <c r="D67" s="13"/>
      <c r="E67" s="13"/>
      <c r="F67" s="59"/>
      <c r="G67" s="59"/>
      <c r="H67" s="13"/>
      <c r="I67" s="13"/>
      <c r="J67" s="59"/>
      <c r="K67" s="59"/>
    </row>
    <row r="68" spans="3:11" x14ac:dyDescent="0.4">
      <c r="C68" s="59"/>
      <c r="D68" s="13"/>
      <c r="E68" s="13"/>
      <c r="F68" s="59"/>
      <c r="G68" s="59"/>
      <c r="H68" s="13"/>
      <c r="I68" s="13"/>
      <c r="J68" s="59"/>
      <c r="K68" s="59"/>
    </row>
    <row r="69" spans="3:11" x14ac:dyDescent="0.4">
      <c r="C69" s="59"/>
      <c r="D69" s="13"/>
      <c r="E69" s="13"/>
      <c r="F69" s="59"/>
      <c r="G69" s="59"/>
      <c r="H69" s="13"/>
      <c r="I69" s="13"/>
      <c r="J69" s="59"/>
      <c r="K69" s="59"/>
    </row>
    <row r="70" spans="3:11" x14ac:dyDescent="0.4">
      <c r="C70" s="59"/>
      <c r="E70" s="13"/>
      <c r="G70" s="59"/>
      <c r="I70" s="13"/>
      <c r="K70" s="59"/>
    </row>
    <row r="71" spans="3:11" x14ac:dyDescent="0.4">
      <c r="C71" s="59"/>
      <c r="E71" s="13"/>
      <c r="G71" s="59"/>
      <c r="I71" s="13"/>
      <c r="K71" s="59"/>
    </row>
    <row r="72" spans="3:11" x14ac:dyDescent="0.4">
      <c r="C72" s="59"/>
      <c r="E72" s="13"/>
      <c r="G72" s="59"/>
      <c r="I72" s="13"/>
      <c r="K72" s="59"/>
    </row>
    <row r="73" spans="3:11" x14ac:dyDescent="0.4">
      <c r="C73" s="59"/>
      <c r="E73" s="13"/>
      <c r="G73" s="59"/>
      <c r="I73" s="13"/>
      <c r="K73" s="59"/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3'!A1" display="'h13'!A1"/>
  </hyperlinks>
  <pageMargins left="0.87" right="0.35" top="0.78" bottom="0.55000000000000004" header="0.39" footer="0.3"/>
  <headerFooter alignWithMargins="0">
    <oddHeader>&amp;C&amp;16&amp;F</oddHeader>
    <oddFooter>&amp;L沖縄県&amp;C&amp;P ﾍﾟｰｼﾞ&amp;R&amp;D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Normal="100" workbookViewId="0"/>
  </sheetViews>
  <sheetFormatPr defaultColWidth="15.75" defaultRowHeight="10.5" x14ac:dyDescent="0.4"/>
  <cols>
    <col min="1" max="1" width="15.375" style="59" bestFit="1" customWidth="1"/>
    <col min="2" max="3" width="10.375" style="13" bestFit="1" customWidth="1"/>
    <col min="4" max="4" width="7" style="59" bestFit="1" customWidth="1"/>
    <col min="5" max="5" width="7.625" style="59" bestFit="1" customWidth="1"/>
    <col min="6" max="7" width="10.375" style="13" bestFit="1" customWidth="1"/>
    <col min="8" max="8" width="7" style="59" bestFit="1" customWidth="1"/>
    <col min="9" max="9" width="8.5" style="59" bestFit="1" customWidth="1"/>
    <col min="10" max="11" width="10.375" style="13" bestFit="1" customWidth="1"/>
    <col min="12" max="12" width="7" style="59" bestFit="1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１月(上中旬)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95</v>
      </c>
      <c r="C4" s="144" t="s">
        <v>142</v>
      </c>
      <c r="D4" s="143" t="s">
        <v>61</v>
      </c>
      <c r="E4" s="143"/>
      <c r="F4" s="140" t="str">
        <f>+B4</f>
        <v>(01'1/1～20)</v>
      </c>
      <c r="G4" s="140" t="str">
        <f>+C4</f>
        <v>(00'1/1～20)</v>
      </c>
      <c r="H4" s="143" t="s">
        <v>61</v>
      </c>
      <c r="I4" s="143"/>
      <c r="J4" s="140" t="str">
        <f>+B4</f>
        <v>(01'1/1～20)</v>
      </c>
      <c r="K4" s="140" t="str">
        <f>+C4</f>
        <v>(00'1/1～20)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135</v>
      </c>
      <c r="B6" s="27">
        <f>+B7+B15+B38</f>
        <v>198335</v>
      </c>
      <c r="C6" s="27">
        <f>+C7+C15+C38</f>
        <v>204511</v>
      </c>
      <c r="D6" s="14">
        <f t="shared" ref="D6:D44" si="0">+B6/C6</f>
        <v>0.96980113539125035</v>
      </c>
      <c r="E6" s="67">
        <f t="shared" ref="E6:E44" si="1">+B6-C6</f>
        <v>-6176</v>
      </c>
      <c r="F6" s="27">
        <f>+F7+F15+F38</f>
        <v>361351</v>
      </c>
      <c r="G6" s="27">
        <f>+G7+G15+G38</f>
        <v>362579</v>
      </c>
      <c r="H6" s="14">
        <f t="shared" ref="H6:H44" si="2">+F6/G6</f>
        <v>0.99661315189241517</v>
      </c>
      <c r="I6" s="67">
        <f t="shared" ref="I6:I44" si="3">+F6-G6</f>
        <v>-1228</v>
      </c>
      <c r="J6" s="14">
        <f t="shared" ref="J6:J44" si="4">+B6/F6</f>
        <v>0.54887076554375114</v>
      </c>
      <c r="K6" s="14">
        <f t="shared" ref="K6:K44" si="5">+C6/G6</f>
        <v>0.56404535287482171</v>
      </c>
      <c r="L6" s="23">
        <f t="shared" ref="L6:L44" si="6">+J6-K6</f>
        <v>-1.5174587331070577E-2</v>
      </c>
    </row>
    <row r="7" spans="1:12" s="66" customFormat="1" x14ac:dyDescent="0.4">
      <c r="A7" s="68" t="s">
        <v>134</v>
      </c>
      <c r="B7" s="27">
        <f>SUM(B8:B14)</f>
        <v>75114</v>
      </c>
      <c r="C7" s="27">
        <f>SUM(C8:C14)</f>
        <v>80178</v>
      </c>
      <c r="D7" s="14">
        <f t="shared" si="0"/>
        <v>0.93684052982114796</v>
      </c>
      <c r="E7" s="67">
        <f t="shared" si="1"/>
        <v>-5064</v>
      </c>
      <c r="F7" s="27">
        <f>SUM(F8:F14)</f>
        <v>121828</v>
      </c>
      <c r="G7" s="27">
        <f>SUM(G8:G14)</f>
        <v>137890</v>
      </c>
      <c r="H7" s="14">
        <f t="shared" si="2"/>
        <v>0.88351584596417432</v>
      </c>
      <c r="I7" s="67">
        <f t="shared" si="3"/>
        <v>-16062</v>
      </c>
      <c r="J7" s="14">
        <f t="shared" si="4"/>
        <v>0.61655776997077849</v>
      </c>
      <c r="K7" s="14">
        <f t="shared" si="5"/>
        <v>0.58146348538690262</v>
      </c>
      <c r="L7" s="23">
        <f t="shared" si="6"/>
        <v>3.5094284583875868E-2</v>
      </c>
    </row>
    <row r="8" spans="1:12" x14ac:dyDescent="0.4">
      <c r="A8" s="65" t="s">
        <v>57</v>
      </c>
      <c r="B8" s="34">
        <v>36649</v>
      </c>
      <c r="C8" s="34">
        <v>37614</v>
      </c>
      <c r="D8" s="18">
        <f t="shared" si="0"/>
        <v>0.97434465890359967</v>
      </c>
      <c r="E8" s="64">
        <f t="shared" si="1"/>
        <v>-965</v>
      </c>
      <c r="F8" s="34">
        <v>55344</v>
      </c>
      <c r="G8" s="34">
        <v>64210</v>
      </c>
      <c r="H8" s="18">
        <f t="shared" si="2"/>
        <v>0.86192181903130349</v>
      </c>
      <c r="I8" s="64">
        <f t="shared" si="3"/>
        <v>-8866</v>
      </c>
      <c r="J8" s="18">
        <f t="shared" si="4"/>
        <v>0.66220367158138194</v>
      </c>
      <c r="K8" s="18">
        <f t="shared" si="5"/>
        <v>0.58579660489020402</v>
      </c>
      <c r="L8" s="17">
        <f t="shared" si="6"/>
        <v>7.6407066691177916E-2</v>
      </c>
    </row>
    <row r="9" spans="1:12" x14ac:dyDescent="0.4">
      <c r="A9" s="63" t="s">
        <v>58</v>
      </c>
      <c r="B9" s="32">
        <v>8301</v>
      </c>
      <c r="C9" s="32">
        <v>6309</v>
      </c>
      <c r="D9" s="19">
        <f t="shared" si="0"/>
        <v>1.315739419876367</v>
      </c>
      <c r="E9" s="62">
        <f t="shared" si="1"/>
        <v>1992</v>
      </c>
      <c r="F9" s="32">
        <v>14174</v>
      </c>
      <c r="G9" s="32">
        <v>12370</v>
      </c>
      <c r="H9" s="19">
        <f t="shared" si="2"/>
        <v>1.1458367016976556</v>
      </c>
      <c r="I9" s="62">
        <f t="shared" si="3"/>
        <v>1804</v>
      </c>
      <c r="J9" s="19">
        <f t="shared" si="4"/>
        <v>0.58564978128968537</v>
      </c>
      <c r="K9" s="19">
        <f t="shared" si="5"/>
        <v>0.51002425222312042</v>
      </c>
      <c r="L9" s="22">
        <f t="shared" si="6"/>
        <v>7.5625529066564945E-2</v>
      </c>
    </row>
    <row r="10" spans="1:12" x14ac:dyDescent="0.4">
      <c r="A10" s="63" t="s">
        <v>68</v>
      </c>
      <c r="B10" s="32">
        <v>5600</v>
      </c>
      <c r="C10" s="32">
        <v>12080</v>
      </c>
      <c r="D10" s="19">
        <f t="shared" si="0"/>
        <v>0.46357615894039733</v>
      </c>
      <c r="E10" s="62">
        <f t="shared" si="1"/>
        <v>-6480</v>
      </c>
      <c r="F10" s="32">
        <v>11030</v>
      </c>
      <c r="G10" s="32">
        <v>21630</v>
      </c>
      <c r="H10" s="19">
        <f t="shared" si="2"/>
        <v>0.50993989828941289</v>
      </c>
      <c r="I10" s="62">
        <f t="shared" si="3"/>
        <v>-10600</v>
      </c>
      <c r="J10" s="19">
        <f t="shared" si="4"/>
        <v>0.50770625566636451</v>
      </c>
      <c r="K10" s="19">
        <f t="shared" si="5"/>
        <v>0.55848358760980121</v>
      </c>
      <c r="L10" s="22">
        <f t="shared" si="6"/>
        <v>-5.0777331943436699E-2</v>
      </c>
    </row>
    <row r="11" spans="1:12" x14ac:dyDescent="0.4">
      <c r="A11" s="63" t="s">
        <v>55</v>
      </c>
      <c r="B11" s="32">
        <v>10963</v>
      </c>
      <c r="C11" s="32">
        <v>10941</v>
      </c>
      <c r="D11" s="19">
        <f t="shared" si="0"/>
        <v>1.00201078512019</v>
      </c>
      <c r="E11" s="62">
        <f t="shared" si="1"/>
        <v>22</v>
      </c>
      <c r="F11" s="32">
        <v>19350</v>
      </c>
      <c r="G11" s="32">
        <v>17400</v>
      </c>
      <c r="H11" s="19">
        <f t="shared" si="2"/>
        <v>1.1120689655172413</v>
      </c>
      <c r="I11" s="62">
        <f t="shared" si="3"/>
        <v>1950</v>
      </c>
      <c r="J11" s="19">
        <f t="shared" si="4"/>
        <v>0.56656330749354</v>
      </c>
      <c r="K11" s="19">
        <f t="shared" si="5"/>
        <v>0.62879310344827588</v>
      </c>
      <c r="L11" s="22">
        <f t="shared" si="6"/>
        <v>-6.2229795954735878E-2</v>
      </c>
    </row>
    <row r="12" spans="1:12" x14ac:dyDescent="0.4">
      <c r="A12" s="63" t="s">
        <v>92</v>
      </c>
      <c r="B12" s="32">
        <v>4102</v>
      </c>
      <c r="C12" s="32">
        <v>4212</v>
      </c>
      <c r="D12" s="19">
        <f t="shared" si="0"/>
        <v>0.97388414055080719</v>
      </c>
      <c r="E12" s="62">
        <f t="shared" si="1"/>
        <v>-110</v>
      </c>
      <c r="F12" s="32">
        <v>5400</v>
      </c>
      <c r="G12" s="32">
        <v>5360</v>
      </c>
      <c r="H12" s="19">
        <f t="shared" si="2"/>
        <v>1.0074626865671641</v>
      </c>
      <c r="I12" s="62">
        <f t="shared" si="3"/>
        <v>40</v>
      </c>
      <c r="J12" s="19">
        <f t="shared" si="4"/>
        <v>0.75962962962962965</v>
      </c>
      <c r="K12" s="19">
        <f t="shared" si="5"/>
        <v>0.7858208955223881</v>
      </c>
      <c r="L12" s="22">
        <f t="shared" si="6"/>
        <v>-2.6191265892758442E-2</v>
      </c>
    </row>
    <row r="13" spans="1:12" x14ac:dyDescent="0.4">
      <c r="A13" s="63" t="s">
        <v>56</v>
      </c>
      <c r="B13" s="32">
        <v>7951</v>
      </c>
      <c r="C13" s="32">
        <v>7264</v>
      </c>
      <c r="D13" s="19">
        <f t="shared" si="0"/>
        <v>1.0945759911894273</v>
      </c>
      <c r="E13" s="62">
        <f t="shared" si="1"/>
        <v>687</v>
      </c>
      <c r="F13" s="32">
        <v>13530</v>
      </c>
      <c r="G13" s="32">
        <v>14070</v>
      </c>
      <c r="H13" s="19">
        <f t="shared" si="2"/>
        <v>0.96162046908315568</v>
      </c>
      <c r="I13" s="62">
        <f t="shared" si="3"/>
        <v>-540</v>
      </c>
      <c r="J13" s="19">
        <f t="shared" si="4"/>
        <v>0.5876570583887657</v>
      </c>
      <c r="K13" s="19">
        <f t="shared" si="5"/>
        <v>0.51627576403695807</v>
      </c>
      <c r="L13" s="22">
        <f t="shared" si="6"/>
        <v>7.1381294351807623E-2</v>
      </c>
    </row>
    <row r="14" spans="1:12" x14ac:dyDescent="0.4">
      <c r="A14" s="63" t="s">
        <v>93</v>
      </c>
      <c r="B14" s="32">
        <v>1548</v>
      </c>
      <c r="C14" s="32">
        <v>1758</v>
      </c>
      <c r="D14" s="19">
        <f t="shared" si="0"/>
        <v>0.88054607508532423</v>
      </c>
      <c r="E14" s="62">
        <f t="shared" si="1"/>
        <v>-210</v>
      </c>
      <c r="F14" s="32">
        <v>3000</v>
      </c>
      <c r="G14" s="32">
        <v>2850</v>
      </c>
      <c r="H14" s="19">
        <f t="shared" si="2"/>
        <v>1.0526315789473684</v>
      </c>
      <c r="I14" s="62">
        <f t="shared" si="3"/>
        <v>150</v>
      </c>
      <c r="J14" s="19">
        <f t="shared" si="4"/>
        <v>0.51600000000000001</v>
      </c>
      <c r="K14" s="19">
        <f t="shared" si="5"/>
        <v>0.61684210526315786</v>
      </c>
      <c r="L14" s="22">
        <f t="shared" si="6"/>
        <v>-0.10084210526315784</v>
      </c>
    </row>
    <row r="15" spans="1:12" s="66" customFormat="1" x14ac:dyDescent="0.4">
      <c r="A15" s="68" t="s">
        <v>73</v>
      </c>
      <c r="B15" s="27">
        <f>+B16+B27</f>
        <v>103673</v>
      </c>
      <c r="C15" s="27">
        <f>+C16+C27</f>
        <v>105758</v>
      </c>
      <c r="D15" s="14">
        <f t="shared" si="0"/>
        <v>0.98028517937177329</v>
      </c>
      <c r="E15" s="67">
        <f t="shared" si="1"/>
        <v>-2085</v>
      </c>
      <c r="F15" s="27">
        <f>+F16+F27</f>
        <v>199054</v>
      </c>
      <c r="G15" s="27">
        <f>+G16+G27</f>
        <v>190563</v>
      </c>
      <c r="H15" s="14">
        <f t="shared" si="2"/>
        <v>1.0445574429453777</v>
      </c>
      <c r="I15" s="67">
        <f t="shared" si="3"/>
        <v>8491</v>
      </c>
      <c r="J15" s="14">
        <f t="shared" si="4"/>
        <v>0.52082851889437032</v>
      </c>
      <c r="K15" s="14">
        <f t="shared" si="5"/>
        <v>0.55497656942848295</v>
      </c>
      <c r="L15" s="23">
        <f t="shared" si="6"/>
        <v>-3.4148050534112628E-2</v>
      </c>
    </row>
    <row r="16" spans="1:12" x14ac:dyDescent="0.4">
      <c r="A16" s="72" t="s">
        <v>72</v>
      </c>
      <c r="B16" s="29">
        <f>SUM(B17:B26)</f>
        <v>87035</v>
      </c>
      <c r="C16" s="29">
        <f>SUM(C17:C26)</f>
        <v>88060</v>
      </c>
      <c r="D16" s="18">
        <f t="shared" si="0"/>
        <v>0.98836020894844423</v>
      </c>
      <c r="E16" s="64">
        <f t="shared" si="1"/>
        <v>-1025</v>
      </c>
      <c r="F16" s="29">
        <f>SUM(F17:F26)</f>
        <v>166943</v>
      </c>
      <c r="G16" s="29">
        <f>SUM(G17:G26)</f>
        <v>157923</v>
      </c>
      <c r="H16" s="18">
        <f t="shared" si="2"/>
        <v>1.0571164428234012</v>
      </c>
      <c r="I16" s="64">
        <f t="shared" si="3"/>
        <v>9020</v>
      </c>
      <c r="J16" s="18">
        <f t="shared" si="4"/>
        <v>0.52134560898031068</v>
      </c>
      <c r="K16" s="18">
        <f t="shared" si="5"/>
        <v>0.55761352051316149</v>
      </c>
      <c r="L16" s="17">
        <f t="shared" si="6"/>
        <v>-3.6267911532850805E-2</v>
      </c>
    </row>
    <row r="17" spans="1:12" x14ac:dyDescent="0.4">
      <c r="A17" s="63" t="s">
        <v>57</v>
      </c>
      <c r="B17" s="32">
        <v>31695</v>
      </c>
      <c r="C17" s="32">
        <v>32050</v>
      </c>
      <c r="D17" s="19">
        <f t="shared" si="0"/>
        <v>0.98892355694227774</v>
      </c>
      <c r="E17" s="62">
        <f t="shared" si="1"/>
        <v>-355</v>
      </c>
      <c r="F17" s="32">
        <v>65530</v>
      </c>
      <c r="G17" s="32">
        <v>55022</v>
      </c>
      <c r="H17" s="19">
        <f t="shared" si="2"/>
        <v>1.1909781541928683</v>
      </c>
      <c r="I17" s="62">
        <f t="shared" si="3"/>
        <v>10508</v>
      </c>
      <c r="J17" s="19">
        <f t="shared" si="4"/>
        <v>0.48367160079352967</v>
      </c>
      <c r="K17" s="19">
        <f t="shared" si="5"/>
        <v>0.58249427501726581</v>
      </c>
      <c r="L17" s="22">
        <f t="shared" si="6"/>
        <v>-9.882267422373614E-2</v>
      </c>
    </row>
    <row r="18" spans="1:12" x14ac:dyDescent="0.4">
      <c r="A18" s="63" t="s">
        <v>133</v>
      </c>
      <c r="B18" s="32">
        <v>6338</v>
      </c>
      <c r="C18" s="32">
        <v>7893</v>
      </c>
      <c r="D18" s="19">
        <f t="shared" si="0"/>
        <v>0.80298999113138225</v>
      </c>
      <c r="E18" s="62">
        <f t="shared" si="1"/>
        <v>-1555</v>
      </c>
      <c r="F18" s="32">
        <v>11667</v>
      </c>
      <c r="G18" s="32">
        <v>13906</v>
      </c>
      <c r="H18" s="19">
        <f t="shared" si="2"/>
        <v>0.83899036387171</v>
      </c>
      <c r="I18" s="62">
        <f t="shared" si="3"/>
        <v>-2239</v>
      </c>
      <c r="J18" s="19">
        <f t="shared" si="4"/>
        <v>0.54324162166795231</v>
      </c>
      <c r="K18" s="19">
        <f t="shared" si="5"/>
        <v>0.56759672083992518</v>
      </c>
      <c r="L18" s="22">
        <f t="shared" si="6"/>
        <v>-2.4355099171972872E-2</v>
      </c>
    </row>
    <row r="19" spans="1:12" x14ac:dyDescent="0.4">
      <c r="A19" s="63" t="s">
        <v>132</v>
      </c>
      <c r="B19" s="32">
        <v>10501</v>
      </c>
      <c r="C19" s="32">
        <v>10077</v>
      </c>
      <c r="D19" s="19">
        <f t="shared" si="0"/>
        <v>1.0420760146869108</v>
      </c>
      <c r="E19" s="62">
        <f t="shared" si="1"/>
        <v>424</v>
      </c>
      <c r="F19" s="32">
        <v>18579</v>
      </c>
      <c r="G19" s="32">
        <v>18232</v>
      </c>
      <c r="H19" s="19">
        <f t="shared" si="2"/>
        <v>1.0190324703817464</v>
      </c>
      <c r="I19" s="62">
        <f t="shared" si="3"/>
        <v>347</v>
      </c>
      <c r="J19" s="19">
        <f t="shared" si="4"/>
        <v>0.5652080305721513</v>
      </c>
      <c r="K19" s="19">
        <f t="shared" si="5"/>
        <v>0.55270952172005261</v>
      </c>
      <c r="L19" s="22">
        <f t="shared" si="6"/>
        <v>1.2498508852098689E-2</v>
      </c>
    </row>
    <row r="20" spans="1:12" x14ac:dyDescent="0.4">
      <c r="A20" s="63" t="s">
        <v>55</v>
      </c>
      <c r="B20" s="32">
        <v>13896</v>
      </c>
      <c r="C20" s="32">
        <v>13942</v>
      </c>
      <c r="D20" s="19">
        <f t="shared" si="0"/>
        <v>0.99670061684119926</v>
      </c>
      <c r="E20" s="62">
        <f t="shared" si="1"/>
        <v>-46</v>
      </c>
      <c r="F20" s="32">
        <v>28458</v>
      </c>
      <c r="G20" s="32">
        <v>27258</v>
      </c>
      <c r="H20" s="19">
        <f t="shared" si="2"/>
        <v>1.0440237728373321</v>
      </c>
      <c r="I20" s="62">
        <f t="shared" si="3"/>
        <v>1200</v>
      </c>
      <c r="J20" s="19">
        <f t="shared" si="4"/>
        <v>0.48829854522454141</v>
      </c>
      <c r="K20" s="19">
        <f t="shared" si="5"/>
        <v>0.51148286741507076</v>
      </c>
      <c r="L20" s="22">
        <f t="shared" si="6"/>
        <v>-2.318432219052935E-2</v>
      </c>
    </row>
    <row r="21" spans="1:12" x14ac:dyDescent="0.4">
      <c r="A21" s="63" t="s">
        <v>92</v>
      </c>
      <c r="B21" s="32">
        <v>4198</v>
      </c>
      <c r="C21" s="32">
        <v>3479</v>
      </c>
      <c r="D21" s="19">
        <f t="shared" si="0"/>
        <v>1.2066685829261281</v>
      </c>
      <c r="E21" s="62">
        <f t="shared" si="1"/>
        <v>719</v>
      </c>
      <c r="F21" s="32">
        <v>4680</v>
      </c>
      <c r="G21" s="32">
        <v>4680</v>
      </c>
      <c r="H21" s="19">
        <f t="shared" si="2"/>
        <v>1</v>
      </c>
      <c r="I21" s="62">
        <f t="shared" si="3"/>
        <v>0</v>
      </c>
      <c r="J21" s="19">
        <f t="shared" si="4"/>
        <v>0.89700854700854704</v>
      </c>
      <c r="K21" s="19">
        <f t="shared" si="5"/>
        <v>0.7433760683760684</v>
      </c>
      <c r="L21" s="22">
        <f t="shared" si="6"/>
        <v>0.15363247863247864</v>
      </c>
    </row>
    <row r="22" spans="1:12" x14ac:dyDescent="0.4">
      <c r="A22" s="63" t="s">
        <v>56</v>
      </c>
      <c r="B22" s="32">
        <v>9242</v>
      </c>
      <c r="C22" s="32">
        <v>8002</v>
      </c>
      <c r="D22" s="19">
        <f t="shared" si="0"/>
        <v>1.1549612596850787</v>
      </c>
      <c r="E22" s="62">
        <f t="shared" si="1"/>
        <v>1240</v>
      </c>
      <c r="F22" s="32">
        <v>15422</v>
      </c>
      <c r="G22" s="32">
        <v>15504</v>
      </c>
      <c r="H22" s="19">
        <f t="shared" si="2"/>
        <v>0.99471104231166152</v>
      </c>
      <c r="I22" s="62">
        <f t="shared" si="3"/>
        <v>-82</v>
      </c>
      <c r="J22" s="19">
        <f t="shared" si="4"/>
        <v>0.5992737647516535</v>
      </c>
      <c r="K22" s="19">
        <f t="shared" si="5"/>
        <v>0.51612487100103199</v>
      </c>
      <c r="L22" s="22">
        <f t="shared" si="6"/>
        <v>8.3148893750621511E-2</v>
      </c>
    </row>
    <row r="23" spans="1:12" x14ac:dyDescent="0.4">
      <c r="A23" s="63" t="s">
        <v>54</v>
      </c>
      <c r="B23" s="32">
        <v>2914</v>
      </c>
      <c r="C23" s="32">
        <v>3209</v>
      </c>
      <c r="D23" s="19">
        <f t="shared" si="0"/>
        <v>0.908071050171393</v>
      </c>
      <c r="E23" s="62">
        <f t="shared" si="1"/>
        <v>-295</v>
      </c>
      <c r="F23" s="32">
        <v>5472</v>
      </c>
      <c r="G23" s="32">
        <v>5220</v>
      </c>
      <c r="H23" s="19">
        <f t="shared" si="2"/>
        <v>1.0482758620689656</v>
      </c>
      <c r="I23" s="62">
        <f t="shared" si="3"/>
        <v>252</v>
      </c>
      <c r="J23" s="19">
        <f t="shared" si="4"/>
        <v>0.53252923976608191</v>
      </c>
      <c r="K23" s="19">
        <f t="shared" si="5"/>
        <v>0.61475095785440614</v>
      </c>
      <c r="L23" s="22">
        <f t="shared" si="6"/>
        <v>-8.2221718088324236E-2</v>
      </c>
    </row>
    <row r="24" spans="1:12" x14ac:dyDescent="0.4">
      <c r="A24" s="63" t="s">
        <v>91</v>
      </c>
      <c r="B24" s="32">
        <v>1637</v>
      </c>
      <c r="C24" s="32">
        <v>1896</v>
      </c>
      <c r="D24" s="19">
        <f t="shared" si="0"/>
        <v>0.86339662447257381</v>
      </c>
      <c r="E24" s="62">
        <f t="shared" si="1"/>
        <v>-259</v>
      </c>
      <c r="F24" s="32">
        <v>3978</v>
      </c>
      <c r="G24" s="32">
        <v>4734</v>
      </c>
      <c r="H24" s="19">
        <f t="shared" si="2"/>
        <v>0.84030418250950567</v>
      </c>
      <c r="I24" s="62">
        <f t="shared" si="3"/>
        <v>-756</v>
      </c>
      <c r="J24" s="19">
        <f t="shared" si="4"/>
        <v>0.41151332327802914</v>
      </c>
      <c r="K24" s="19">
        <f t="shared" si="5"/>
        <v>0.40050697084917619</v>
      </c>
      <c r="L24" s="22">
        <f t="shared" si="6"/>
        <v>1.100635242885295E-2</v>
      </c>
    </row>
    <row r="25" spans="1:12" x14ac:dyDescent="0.4">
      <c r="A25" s="63" t="s">
        <v>53</v>
      </c>
      <c r="B25" s="32">
        <v>3798</v>
      </c>
      <c r="C25" s="32">
        <v>4988</v>
      </c>
      <c r="D25" s="19">
        <f t="shared" si="0"/>
        <v>0.76142742582197276</v>
      </c>
      <c r="E25" s="62">
        <f t="shared" si="1"/>
        <v>-1190</v>
      </c>
      <c r="F25" s="32">
        <v>7397</v>
      </c>
      <c r="G25" s="32">
        <v>7607</v>
      </c>
      <c r="H25" s="19">
        <f t="shared" si="2"/>
        <v>0.97239384777178917</v>
      </c>
      <c r="I25" s="62">
        <f t="shared" si="3"/>
        <v>-210</v>
      </c>
      <c r="J25" s="19">
        <f t="shared" si="4"/>
        <v>0.51345139921589833</v>
      </c>
      <c r="K25" s="19">
        <f t="shared" si="5"/>
        <v>0.65571184435388463</v>
      </c>
      <c r="L25" s="22">
        <f t="shared" si="6"/>
        <v>-0.1422604451379863</v>
      </c>
    </row>
    <row r="26" spans="1:12" x14ac:dyDescent="0.4">
      <c r="A26" s="71" t="s">
        <v>52</v>
      </c>
      <c r="B26" s="33">
        <v>2816</v>
      </c>
      <c r="C26" s="33">
        <v>2524</v>
      </c>
      <c r="D26" s="16">
        <f t="shared" si="0"/>
        <v>1.115689381933439</v>
      </c>
      <c r="E26" s="70">
        <f t="shared" si="1"/>
        <v>292</v>
      </c>
      <c r="F26" s="33">
        <v>5760</v>
      </c>
      <c r="G26" s="33">
        <v>5760</v>
      </c>
      <c r="H26" s="16">
        <f t="shared" si="2"/>
        <v>1</v>
      </c>
      <c r="I26" s="70">
        <f t="shared" si="3"/>
        <v>0</v>
      </c>
      <c r="J26" s="16">
        <f t="shared" si="4"/>
        <v>0.48888888888888887</v>
      </c>
      <c r="K26" s="16">
        <f t="shared" si="5"/>
        <v>0.43819444444444444</v>
      </c>
      <c r="L26" s="15">
        <f t="shared" si="6"/>
        <v>5.0694444444444431E-2</v>
      </c>
    </row>
    <row r="27" spans="1:12" x14ac:dyDescent="0.4">
      <c r="A27" s="78" t="s">
        <v>71</v>
      </c>
      <c r="B27" s="30">
        <f>SUM(B28:B37)</f>
        <v>16638</v>
      </c>
      <c r="C27" s="30">
        <f>SUM(C28:C37)</f>
        <v>17698</v>
      </c>
      <c r="D27" s="21">
        <f t="shared" si="0"/>
        <v>0.94010622669228161</v>
      </c>
      <c r="E27" s="69">
        <f t="shared" si="1"/>
        <v>-1060</v>
      </c>
      <c r="F27" s="30">
        <f>SUM(F28:F37)</f>
        <v>32111</v>
      </c>
      <c r="G27" s="30">
        <f>SUM(G28:G37)</f>
        <v>32640</v>
      </c>
      <c r="H27" s="21">
        <f t="shared" si="2"/>
        <v>0.98379289215686272</v>
      </c>
      <c r="I27" s="69">
        <f t="shared" si="3"/>
        <v>-529</v>
      </c>
      <c r="J27" s="21">
        <f t="shared" si="4"/>
        <v>0.51814020117716675</v>
      </c>
      <c r="K27" s="21">
        <f t="shared" si="5"/>
        <v>0.54221813725490198</v>
      </c>
      <c r="L27" s="20">
        <f t="shared" si="6"/>
        <v>-2.4077936077735229E-2</v>
      </c>
    </row>
    <row r="28" spans="1:12" x14ac:dyDescent="0.4">
      <c r="A28" s="65" t="s">
        <v>55</v>
      </c>
      <c r="B28" s="34">
        <v>1792</v>
      </c>
      <c r="C28" s="34">
        <v>1683</v>
      </c>
      <c r="D28" s="18">
        <f t="shared" si="0"/>
        <v>1.0647653000594177</v>
      </c>
      <c r="E28" s="64">
        <f t="shared" si="1"/>
        <v>109</v>
      </c>
      <c r="F28" s="34">
        <v>3024</v>
      </c>
      <c r="G28" s="34">
        <v>3320</v>
      </c>
      <c r="H28" s="18">
        <f t="shared" si="2"/>
        <v>0.91084337349397593</v>
      </c>
      <c r="I28" s="64">
        <f t="shared" si="3"/>
        <v>-296</v>
      </c>
      <c r="J28" s="18">
        <f t="shared" si="4"/>
        <v>0.59259259259259256</v>
      </c>
      <c r="K28" s="18">
        <f t="shared" si="5"/>
        <v>0.50692771084337351</v>
      </c>
      <c r="L28" s="17">
        <f t="shared" si="6"/>
        <v>8.5664881749219046E-2</v>
      </c>
    </row>
    <row r="29" spans="1:12" x14ac:dyDescent="0.4">
      <c r="A29" s="63" t="s">
        <v>67</v>
      </c>
      <c r="B29" s="32">
        <v>1125</v>
      </c>
      <c r="C29" s="32">
        <v>1060</v>
      </c>
      <c r="D29" s="19">
        <f t="shared" si="0"/>
        <v>1.0613207547169812</v>
      </c>
      <c r="E29" s="62">
        <f t="shared" si="1"/>
        <v>65</v>
      </c>
      <c r="F29" s="32">
        <v>2394</v>
      </c>
      <c r="G29" s="32">
        <v>2520</v>
      </c>
      <c r="H29" s="19">
        <f t="shared" si="2"/>
        <v>0.95</v>
      </c>
      <c r="I29" s="62">
        <f t="shared" si="3"/>
        <v>-126</v>
      </c>
      <c r="J29" s="19">
        <f t="shared" si="4"/>
        <v>0.46992481203007519</v>
      </c>
      <c r="K29" s="19">
        <f t="shared" si="5"/>
        <v>0.42063492063492064</v>
      </c>
      <c r="L29" s="22">
        <f t="shared" si="6"/>
        <v>4.928989139515455E-2</v>
      </c>
    </row>
    <row r="30" spans="1:12" x14ac:dyDescent="0.4">
      <c r="A30" s="63" t="s">
        <v>65</v>
      </c>
      <c r="B30" s="32">
        <v>1081</v>
      </c>
      <c r="C30" s="32">
        <v>1562</v>
      </c>
      <c r="D30" s="19">
        <f t="shared" si="0"/>
        <v>0.69206145966709343</v>
      </c>
      <c r="E30" s="62">
        <f t="shared" si="1"/>
        <v>-481</v>
      </c>
      <c r="F30" s="32">
        <v>2394</v>
      </c>
      <c r="G30" s="32">
        <v>2520</v>
      </c>
      <c r="H30" s="19">
        <f t="shared" si="2"/>
        <v>0.95</v>
      </c>
      <c r="I30" s="62">
        <f t="shared" si="3"/>
        <v>-126</v>
      </c>
      <c r="J30" s="19">
        <f t="shared" si="4"/>
        <v>0.45154553049289892</v>
      </c>
      <c r="K30" s="19">
        <f t="shared" si="5"/>
        <v>0.61984126984126986</v>
      </c>
      <c r="L30" s="22">
        <f t="shared" si="6"/>
        <v>-0.16829573934837094</v>
      </c>
    </row>
    <row r="31" spans="1:12" x14ac:dyDescent="0.4">
      <c r="A31" s="63" t="s">
        <v>49</v>
      </c>
      <c r="B31" s="32">
        <v>3995</v>
      </c>
      <c r="C31" s="32">
        <v>4131</v>
      </c>
      <c r="D31" s="19">
        <f t="shared" si="0"/>
        <v>0.96707818930041156</v>
      </c>
      <c r="E31" s="62">
        <f t="shared" si="1"/>
        <v>-136</v>
      </c>
      <c r="F31" s="32">
        <v>7581</v>
      </c>
      <c r="G31" s="32">
        <v>7308</v>
      </c>
      <c r="H31" s="19">
        <f t="shared" si="2"/>
        <v>1.0373563218390804</v>
      </c>
      <c r="I31" s="62">
        <f t="shared" si="3"/>
        <v>273</v>
      </c>
      <c r="J31" s="19">
        <f t="shared" si="4"/>
        <v>0.52697533306951594</v>
      </c>
      <c r="K31" s="19">
        <f t="shared" si="5"/>
        <v>0.56527093596059108</v>
      </c>
      <c r="L31" s="22">
        <f t="shared" si="6"/>
        <v>-3.8295602891075142E-2</v>
      </c>
    </row>
    <row r="32" spans="1:12" x14ac:dyDescent="0.4">
      <c r="A32" s="63" t="s">
        <v>51</v>
      </c>
      <c r="B32" s="32">
        <v>1297</v>
      </c>
      <c r="C32" s="32">
        <v>1457</v>
      </c>
      <c r="D32" s="19">
        <f t="shared" si="0"/>
        <v>0.89018531228551823</v>
      </c>
      <c r="E32" s="62">
        <f t="shared" si="1"/>
        <v>-160</v>
      </c>
      <c r="F32" s="32">
        <v>2527</v>
      </c>
      <c r="G32" s="32">
        <v>2520</v>
      </c>
      <c r="H32" s="19">
        <f t="shared" si="2"/>
        <v>1.0027777777777778</v>
      </c>
      <c r="I32" s="62">
        <f t="shared" si="3"/>
        <v>7</v>
      </c>
      <c r="J32" s="19">
        <f t="shared" si="4"/>
        <v>0.51325682627621683</v>
      </c>
      <c r="K32" s="19">
        <f t="shared" si="5"/>
        <v>0.57817460317460323</v>
      </c>
      <c r="L32" s="22">
        <f t="shared" si="6"/>
        <v>-6.4917776898386403E-2</v>
      </c>
    </row>
    <row r="33" spans="1:12" x14ac:dyDescent="0.4">
      <c r="A33" s="63" t="s">
        <v>50</v>
      </c>
      <c r="B33" s="32">
        <v>1735</v>
      </c>
      <c r="C33" s="32">
        <v>1654</v>
      </c>
      <c r="D33" s="19">
        <f t="shared" si="0"/>
        <v>1.0489721886336154</v>
      </c>
      <c r="E33" s="62">
        <f t="shared" si="1"/>
        <v>81</v>
      </c>
      <c r="F33" s="32">
        <v>3320</v>
      </c>
      <c r="G33" s="32">
        <v>3320</v>
      </c>
      <c r="H33" s="19">
        <f t="shared" si="2"/>
        <v>1</v>
      </c>
      <c r="I33" s="62">
        <f t="shared" si="3"/>
        <v>0</v>
      </c>
      <c r="J33" s="19">
        <f t="shared" si="4"/>
        <v>0.52259036144578308</v>
      </c>
      <c r="K33" s="19">
        <f t="shared" si="5"/>
        <v>0.49819277108433735</v>
      </c>
      <c r="L33" s="22">
        <f t="shared" si="6"/>
        <v>2.4397590361445731E-2</v>
      </c>
    </row>
    <row r="34" spans="1:12" x14ac:dyDescent="0.4">
      <c r="A34" s="63" t="s">
        <v>90</v>
      </c>
      <c r="B34" s="32">
        <v>1675</v>
      </c>
      <c r="C34" s="32">
        <v>2069</v>
      </c>
      <c r="D34" s="19">
        <f t="shared" si="0"/>
        <v>0.80956984050265834</v>
      </c>
      <c r="E34" s="62">
        <f t="shared" si="1"/>
        <v>-394</v>
      </c>
      <c r="F34" s="32">
        <v>3320</v>
      </c>
      <c r="G34" s="32">
        <v>3572</v>
      </c>
      <c r="H34" s="19">
        <f t="shared" si="2"/>
        <v>0.92945128779395292</v>
      </c>
      <c r="I34" s="62">
        <f t="shared" si="3"/>
        <v>-252</v>
      </c>
      <c r="J34" s="19">
        <f t="shared" si="4"/>
        <v>0.50451807228915657</v>
      </c>
      <c r="K34" s="19">
        <f t="shared" si="5"/>
        <v>0.57922732362821949</v>
      </c>
      <c r="L34" s="22">
        <f t="shared" si="6"/>
        <v>-7.4709251339062921E-2</v>
      </c>
    </row>
    <row r="35" spans="1:12" x14ac:dyDescent="0.4">
      <c r="A35" s="63" t="s">
        <v>69</v>
      </c>
      <c r="B35" s="32">
        <v>1699</v>
      </c>
      <c r="C35" s="32">
        <v>1739</v>
      </c>
      <c r="D35" s="19">
        <f t="shared" si="0"/>
        <v>0.9769982748706153</v>
      </c>
      <c r="E35" s="62">
        <f t="shared" si="1"/>
        <v>-40</v>
      </c>
      <c r="F35" s="32">
        <v>2520</v>
      </c>
      <c r="G35" s="32">
        <v>2520</v>
      </c>
      <c r="H35" s="19">
        <f t="shared" si="2"/>
        <v>1</v>
      </c>
      <c r="I35" s="62">
        <f t="shared" si="3"/>
        <v>0</v>
      </c>
      <c r="J35" s="19">
        <f t="shared" si="4"/>
        <v>0.67420634920634925</v>
      </c>
      <c r="K35" s="19">
        <f t="shared" si="5"/>
        <v>0.69007936507936507</v>
      </c>
      <c r="L35" s="22">
        <f t="shared" si="6"/>
        <v>-1.5873015873015817E-2</v>
      </c>
    </row>
    <row r="36" spans="1:12" x14ac:dyDescent="0.4">
      <c r="A36" s="63" t="s">
        <v>89</v>
      </c>
      <c r="B36" s="32">
        <v>1259</v>
      </c>
      <c r="C36" s="32">
        <v>1534</v>
      </c>
      <c r="D36" s="19">
        <f t="shared" si="0"/>
        <v>0.82073011734028678</v>
      </c>
      <c r="E36" s="62">
        <f t="shared" si="1"/>
        <v>-275</v>
      </c>
      <c r="F36" s="32">
        <v>2520</v>
      </c>
      <c r="G36" s="32">
        <v>2520</v>
      </c>
      <c r="H36" s="19">
        <f t="shared" si="2"/>
        <v>1</v>
      </c>
      <c r="I36" s="62">
        <f t="shared" si="3"/>
        <v>0</v>
      </c>
      <c r="J36" s="19">
        <f t="shared" si="4"/>
        <v>0.4996031746031746</v>
      </c>
      <c r="K36" s="19">
        <f t="shared" si="5"/>
        <v>0.60873015873015868</v>
      </c>
      <c r="L36" s="22">
        <f t="shared" si="6"/>
        <v>-0.10912698412698407</v>
      </c>
    </row>
    <row r="37" spans="1:12" x14ac:dyDescent="0.4">
      <c r="A37" s="63" t="s">
        <v>88</v>
      </c>
      <c r="B37" s="32">
        <v>980</v>
      </c>
      <c r="C37" s="32">
        <v>809</v>
      </c>
      <c r="D37" s="19">
        <f t="shared" si="0"/>
        <v>1.211372064276885</v>
      </c>
      <c r="E37" s="62">
        <f t="shared" si="1"/>
        <v>171</v>
      </c>
      <c r="F37" s="32">
        <v>2511</v>
      </c>
      <c r="G37" s="32">
        <v>2520</v>
      </c>
      <c r="H37" s="19">
        <f t="shared" si="2"/>
        <v>0.99642857142857144</v>
      </c>
      <c r="I37" s="62">
        <f t="shared" si="3"/>
        <v>-9</v>
      </c>
      <c r="J37" s="19">
        <f t="shared" si="4"/>
        <v>0.39028275587415373</v>
      </c>
      <c r="K37" s="19">
        <f t="shared" si="5"/>
        <v>0.32103174603174606</v>
      </c>
      <c r="L37" s="22">
        <f t="shared" si="6"/>
        <v>6.9251009842407674E-2</v>
      </c>
    </row>
    <row r="38" spans="1:12" s="66" customFormat="1" x14ac:dyDescent="0.4">
      <c r="A38" s="68" t="s">
        <v>70</v>
      </c>
      <c r="B38" s="27">
        <f>SUM(B39:B44)</f>
        <v>19548</v>
      </c>
      <c r="C38" s="27">
        <f>SUM(C39:C44)</f>
        <v>18575</v>
      </c>
      <c r="D38" s="14">
        <f t="shared" si="0"/>
        <v>1.0523822341857336</v>
      </c>
      <c r="E38" s="67">
        <f t="shared" si="1"/>
        <v>973</v>
      </c>
      <c r="F38" s="27">
        <f>SUM(F39:F44)</f>
        <v>40469</v>
      </c>
      <c r="G38" s="27">
        <f>SUM(G39:G44)</f>
        <v>34126</v>
      </c>
      <c r="H38" s="14">
        <f t="shared" si="2"/>
        <v>1.1858700111352047</v>
      </c>
      <c r="I38" s="67">
        <f t="shared" si="3"/>
        <v>6343</v>
      </c>
      <c r="J38" s="14">
        <f t="shared" si="4"/>
        <v>0.48303639823074451</v>
      </c>
      <c r="K38" s="14">
        <f t="shared" si="5"/>
        <v>0.54430639395182556</v>
      </c>
      <c r="L38" s="23">
        <f t="shared" si="6"/>
        <v>-6.126999572108105E-2</v>
      </c>
    </row>
    <row r="39" spans="1:12" x14ac:dyDescent="0.4">
      <c r="A39" s="65" t="s">
        <v>57</v>
      </c>
      <c r="B39" s="34">
        <v>10314</v>
      </c>
      <c r="C39" s="34">
        <v>8224</v>
      </c>
      <c r="D39" s="18">
        <f t="shared" si="0"/>
        <v>1.2541342412451362</v>
      </c>
      <c r="E39" s="64">
        <f t="shared" si="1"/>
        <v>2090</v>
      </c>
      <c r="F39" s="34">
        <v>21614</v>
      </c>
      <c r="G39" s="34">
        <v>15006</v>
      </c>
      <c r="H39" s="18">
        <f t="shared" si="2"/>
        <v>1.4403571904571504</v>
      </c>
      <c r="I39" s="64">
        <f t="shared" si="3"/>
        <v>6608</v>
      </c>
      <c r="J39" s="18">
        <f t="shared" si="4"/>
        <v>0.47719070972517813</v>
      </c>
      <c r="K39" s="18">
        <f t="shared" si="5"/>
        <v>0.54804744768759162</v>
      </c>
      <c r="L39" s="17">
        <f t="shared" si="6"/>
        <v>-7.0856737962413485E-2</v>
      </c>
    </row>
    <row r="40" spans="1:12" x14ac:dyDescent="0.4">
      <c r="A40" s="63" t="s">
        <v>58</v>
      </c>
      <c r="B40" s="32">
        <v>2537</v>
      </c>
      <c r="C40" s="32">
        <v>3011</v>
      </c>
      <c r="D40" s="19">
        <f t="shared" si="0"/>
        <v>0.84257721687147125</v>
      </c>
      <c r="E40" s="62">
        <f t="shared" si="1"/>
        <v>-474</v>
      </c>
      <c r="F40" s="32">
        <v>5960</v>
      </c>
      <c r="G40" s="32">
        <v>5960</v>
      </c>
      <c r="H40" s="19">
        <f t="shared" si="2"/>
        <v>1</v>
      </c>
      <c r="I40" s="62">
        <f t="shared" si="3"/>
        <v>0</v>
      </c>
      <c r="J40" s="19">
        <f t="shared" si="4"/>
        <v>0.42567114093959729</v>
      </c>
      <c r="K40" s="19">
        <f t="shared" si="5"/>
        <v>0.50520134228187918</v>
      </c>
      <c r="L40" s="22">
        <f t="shared" si="6"/>
        <v>-7.9530201342281892E-2</v>
      </c>
    </row>
    <row r="41" spans="1:12" x14ac:dyDescent="0.4">
      <c r="A41" s="63" t="s">
        <v>68</v>
      </c>
      <c r="B41" s="32">
        <v>1861</v>
      </c>
      <c r="C41" s="32">
        <v>1945</v>
      </c>
      <c r="D41" s="19">
        <f t="shared" si="0"/>
        <v>0.95681233933161958</v>
      </c>
      <c r="E41" s="62">
        <f t="shared" si="1"/>
        <v>-84</v>
      </c>
      <c r="F41" s="32">
        <v>3446</v>
      </c>
      <c r="G41" s="32">
        <v>3320</v>
      </c>
      <c r="H41" s="19">
        <f t="shared" si="2"/>
        <v>1.0379518072289156</v>
      </c>
      <c r="I41" s="62">
        <f t="shared" si="3"/>
        <v>126</v>
      </c>
      <c r="J41" s="19">
        <f t="shared" si="4"/>
        <v>0.54004643064422519</v>
      </c>
      <c r="K41" s="19">
        <f t="shared" si="5"/>
        <v>0.58584337349397586</v>
      </c>
      <c r="L41" s="22">
        <f t="shared" si="6"/>
        <v>-4.5796942849750666E-2</v>
      </c>
    </row>
    <row r="42" spans="1:12" x14ac:dyDescent="0.4">
      <c r="A42" s="63" t="s">
        <v>55</v>
      </c>
      <c r="B42" s="32">
        <v>2503</v>
      </c>
      <c r="C42" s="32">
        <v>3109</v>
      </c>
      <c r="D42" s="19">
        <f t="shared" si="0"/>
        <v>0.8050820199421036</v>
      </c>
      <c r="E42" s="62">
        <f t="shared" si="1"/>
        <v>-606</v>
      </c>
      <c r="F42" s="32">
        <v>6357</v>
      </c>
      <c r="G42" s="32">
        <v>6520</v>
      </c>
      <c r="H42" s="19">
        <f t="shared" si="2"/>
        <v>0.97499999999999998</v>
      </c>
      <c r="I42" s="62">
        <f t="shared" si="3"/>
        <v>-163</v>
      </c>
      <c r="J42" s="19">
        <f t="shared" si="4"/>
        <v>0.3937391851502281</v>
      </c>
      <c r="K42" s="19">
        <f t="shared" si="5"/>
        <v>0.47684049079754603</v>
      </c>
      <c r="L42" s="22">
        <f t="shared" si="6"/>
        <v>-8.3101305647317936E-2</v>
      </c>
    </row>
    <row r="43" spans="1:12" x14ac:dyDescent="0.4">
      <c r="A43" s="63" t="s">
        <v>131</v>
      </c>
      <c r="B43" s="32">
        <v>1040</v>
      </c>
      <c r="C43" s="32">
        <v>1143</v>
      </c>
      <c r="D43" s="19">
        <f t="shared" si="0"/>
        <v>0.90988626421697283</v>
      </c>
      <c r="E43" s="62">
        <f t="shared" si="1"/>
        <v>-103</v>
      </c>
      <c r="F43" s="32">
        <v>1624</v>
      </c>
      <c r="G43" s="32">
        <v>1660</v>
      </c>
      <c r="H43" s="19">
        <f t="shared" si="2"/>
        <v>0.97831325301204819</v>
      </c>
      <c r="I43" s="62">
        <f t="shared" si="3"/>
        <v>-36</v>
      </c>
      <c r="J43" s="19">
        <f t="shared" si="4"/>
        <v>0.64039408866995073</v>
      </c>
      <c r="K43" s="19">
        <f t="shared" si="5"/>
        <v>0.68855421686746987</v>
      </c>
      <c r="L43" s="22">
        <f t="shared" si="6"/>
        <v>-4.8160128197519136E-2</v>
      </c>
    </row>
    <row r="44" spans="1:12" x14ac:dyDescent="0.4">
      <c r="A44" s="61" t="s">
        <v>130</v>
      </c>
      <c r="B44" s="31">
        <v>1293</v>
      </c>
      <c r="C44" s="31">
        <v>1143</v>
      </c>
      <c r="D44" s="25">
        <f t="shared" si="0"/>
        <v>1.1312335958005248</v>
      </c>
      <c r="E44" s="60">
        <f t="shared" si="1"/>
        <v>150</v>
      </c>
      <c r="F44" s="31">
        <v>1468</v>
      </c>
      <c r="G44" s="31">
        <v>1660</v>
      </c>
      <c r="H44" s="25">
        <f t="shared" si="2"/>
        <v>0.88433734939759034</v>
      </c>
      <c r="I44" s="60">
        <f t="shared" si="3"/>
        <v>-192</v>
      </c>
      <c r="J44" s="25">
        <f t="shared" si="4"/>
        <v>0.88079019073569487</v>
      </c>
      <c r="K44" s="25">
        <f t="shared" si="5"/>
        <v>0.68855421686746987</v>
      </c>
      <c r="L44" s="24">
        <f t="shared" si="6"/>
        <v>0.192235973868225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3'!A1" display="'h13'!A1"/>
  </hyperlinks>
  <pageMargins left="1.02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Normal="100" workbookViewId="0"/>
  </sheetViews>
  <sheetFormatPr defaultColWidth="15.75" defaultRowHeight="10.5" x14ac:dyDescent="0.4"/>
  <cols>
    <col min="1" max="1" width="15.375" style="59" bestFit="1" customWidth="1"/>
    <col min="2" max="3" width="10.375" style="13" bestFit="1" customWidth="1"/>
    <col min="4" max="4" width="7" style="59" bestFit="1" customWidth="1"/>
    <col min="5" max="5" width="7.625" style="59" bestFit="1" customWidth="1"/>
    <col min="6" max="7" width="10.375" style="13" bestFit="1" customWidth="1"/>
    <col min="8" max="8" width="7" style="59" bestFit="1" customWidth="1"/>
    <col min="9" max="9" width="8.5" style="59" bestFit="1" customWidth="1"/>
    <col min="10" max="11" width="10.375" style="13" bestFit="1" customWidth="1"/>
    <col min="12" max="12" width="7" style="59" bestFit="1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２月(月間)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96</v>
      </c>
      <c r="C4" s="144" t="s">
        <v>144</v>
      </c>
      <c r="D4" s="143" t="s">
        <v>61</v>
      </c>
      <c r="E4" s="143"/>
      <c r="F4" s="140" t="str">
        <f>+B4</f>
        <v>(01'2/1～28)</v>
      </c>
      <c r="G4" s="140" t="str">
        <f>+C4</f>
        <v>(00'2/1～29)</v>
      </c>
      <c r="H4" s="143" t="s">
        <v>61</v>
      </c>
      <c r="I4" s="143"/>
      <c r="J4" s="140" t="str">
        <f>+B4</f>
        <v>(01'2/1～28)</v>
      </c>
      <c r="K4" s="140" t="str">
        <f>+C4</f>
        <v>(00'2/1～29)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135</v>
      </c>
      <c r="B6" s="27">
        <f>+B7+B15+B38</f>
        <v>371410</v>
      </c>
      <c r="C6" s="27">
        <f>+C7+C15+C38</f>
        <v>375127</v>
      </c>
      <c r="D6" s="14">
        <f t="shared" ref="D6:D45" si="0">+B6/C6</f>
        <v>0.99009135572752693</v>
      </c>
      <c r="E6" s="67">
        <f t="shared" ref="E6:E45" si="1">+B6-C6</f>
        <v>-3717</v>
      </c>
      <c r="F6" s="27">
        <f>+F7+F15+F38</f>
        <v>504470</v>
      </c>
      <c r="G6" s="27">
        <f>+G7+G15+G38</f>
        <v>512233</v>
      </c>
      <c r="H6" s="14">
        <f t="shared" ref="H6:H45" si="2">+F6/G6</f>
        <v>0.98484478743072001</v>
      </c>
      <c r="I6" s="67">
        <f t="shared" ref="I6:I45" si="3">+F6-G6</f>
        <v>-7763</v>
      </c>
      <c r="J6" s="14">
        <f t="shared" ref="J6:J45" si="4">+B6/F6</f>
        <v>0.73623803199397386</v>
      </c>
      <c r="K6" s="14">
        <f t="shared" ref="K6:K45" si="5">+C6/G6</f>
        <v>0.73233665148477356</v>
      </c>
      <c r="L6" s="23">
        <f t="shared" ref="L6:L45" si="6">+J6-K6</f>
        <v>3.9013805092003029E-3</v>
      </c>
    </row>
    <row r="7" spans="1:12" s="66" customFormat="1" x14ac:dyDescent="0.4">
      <c r="A7" s="68" t="s">
        <v>134</v>
      </c>
      <c r="B7" s="27">
        <f>SUM(B8:B14)</f>
        <v>129955</v>
      </c>
      <c r="C7" s="27">
        <f>SUM(C8:C14)</f>
        <v>141685</v>
      </c>
      <c r="D7" s="14">
        <f t="shared" si="0"/>
        <v>0.917210713907612</v>
      </c>
      <c r="E7" s="67">
        <f t="shared" si="1"/>
        <v>-11730</v>
      </c>
      <c r="F7" s="27">
        <f>SUM(F8:F14)</f>
        <v>167894</v>
      </c>
      <c r="G7" s="27">
        <f>SUM(G8:G14)</f>
        <v>194561</v>
      </c>
      <c r="H7" s="14">
        <f t="shared" si="2"/>
        <v>0.86293758769743167</v>
      </c>
      <c r="I7" s="67">
        <f t="shared" si="3"/>
        <v>-26667</v>
      </c>
      <c r="J7" s="14">
        <f t="shared" si="4"/>
        <v>0.77403004276507792</v>
      </c>
      <c r="K7" s="14">
        <f t="shared" si="5"/>
        <v>0.72822919290094112</v>
      </c>
      <c r="L7" s="23">
        <f t="shared" si="6"/>
        <v>4.5800849864136794E-2</v>
      </c>
    </row>
    <row r="8" spans="1:12" x14ac:dyDescent="0.4">
      <c r="A8" s="65" t="s">
        <v>57</v>
      </c>
      <c r="B8" s="34">
        <v>61621</v>
      </c>
      <c r="C8" s="34">
        <v>70190</v>
      </c>
      <c r="D8" s="18">
        <f t="shared" si="0"/>
        <v>0.8779170822054424</v>
      </c>
      <c r="E8" s="64">
        <f t="shared" si="1"/>
        <v>-8569</v>
      </c>
      <c r="F8" s="34">
        <v>77370</v>
      </c>
      <c r="G8" s="34">
        <v>94030</v>
      </c>
      <c r="H8" s="18">
        <f t="shared" si="2"/>
        <v>0.82282250345634367</v>
      </c>
      <c r="I8" s="64">
        <f t="shared" si="3"/>
        <v>-16660</v>
      </c>
      <c r="J8" s="18">
        <f t="shared" si="4"/>
        <v>0.79644565076903195</v>
      </c>
      <c r="K8" s="18">
        <f t="shared" si="5"/>
        <v>0.74646389450175477</v>
      </c>
      <c r="L8" s="17">
        <f t="shared" si="6"/>
        <v>4.9981756267277189E-2</v>
      </c>
    </row>
    <row r="9" spans="1:12" x14ac:dyDescent="0.4">
      <c r="A9" s="63" t="s">
        <v>58</v>
      </c>
      <c r="B9" s="32">
        <v>12200</v>
      </c>
      <c r="C9" s="32">
        <v>10440</v>
      </c>
      <c r="D9" s="19">
        <f t="shared" si="0"/>
        <v>1.1685823754789273</v>
      </c>
      <c r="E9" s="62">
        <f t="shared" si="1"/>
        <v>1760</v>
      </c>
      <c r="F9" s="32">
        <v>15904</v>
      </c>
      <c r="G9" s="32">
        <v>13630</v>
      </c>
      <c r="H9" s="19">
        <f t="shared" si="2"/>
        <v>1.1668378576669112</v>
      </c>
      <c r="I9" s="62">
        <f t="shared" si="3"/>
        <v>2274</v>
      </c>
      <c r="J9" s="19">
        <f t="shared" si="4"/>
        <v>0.76710261569416494</v>
      </c>
      <c r="K9" s="19">
        <f t="shared" si="5"/>
        <v>0.76595744680851063</v>
      </c>
      <c r="L9" s="22">
        <f t="shared" si="6"/>
        <v>1.1451688856543019E-3</v>
      </c>
    </row>
    <row r="10" spans="1:12" x14ac:dyDescent="0.4">
      <c r="A10" s="63" t="s">
        <v>68</v>
      </c>
      <c r="B10" s="32">
        <v>11528</v>
      </c>
      <c r="C10" s="32">
        <v>18239</v>
      </c>
      <c r="D10" s="19">
        <f t="shared" si="0"/>
        <v>0.63205219584407035</v>
      </c>
      <c r="E10" s="62">
        <f t="shared" si="1"/>
        <v>-6711</v>
      </c>
      <c r="F10" s="32">
        <v>15420</v>
      </c>
      <c r="G10" s="32">
        <v>26938</v>
      </c>
      <c r="H10" s="19">
        <f t="shared" si="2"/>
        <v>0.57242556982701021</v>
      </c>
      <c r="I10" s="62">
        <f t="shared" si="3"/>
        <v>-11518</v>
      </c>
      <c r="J10" s="19">
        <f t="shared" si="4"/>
        <v>0.7476005188067445</v>
      </c>
      <c r="K10" s="19">
        <f t="shared" si="5"/>
        <v>0.67707327938228523</v>
      </c>
      <c r="L10" s="22">
        <f t="shared" si="6"/>
        <v>7.0527239424459265E-2</v>
      </c>
    </row>
    <row r="11" spans="1:12" x14ac:dyDescent="0.4">
      <c r="A11" s="63" t="s">
        <v>55</v>
      </c>
      <c r="B11" s="32">
        <v>20045</v>
      </c>
      <c r="C11" s="32">
        <v>20093</v>
      </c>
      <c r="D11" s="19">
        <f t="shared" si="0"/>
        <v>0.99761110834619027</v>
      </c>
      <c r="E11" s="62">
        <f t="shared" si="1"/>
        <v>-48</v>
      </c>
      <c r="F11" s="32">
        <v>27180</v>
      </c>
      <c r="G11" s="32">
        <v>27600</v>
      </c>
      <c r="H11" s="19">
        <f t="shared" si="2"/>
        <v>0.98478260869565215</v>
      </c>
      <c r="I11" s="62">
        <f t="shared" si="3"/>
        <v>-420</v>
      </c>
      <c r="J11" s="19">
        <f t="shared" si="4"/>
        <v>0.73749080206033846</v>
      </c>
      <c r="K11" s="19">
        <f t="shared" si="5"/>
        <v>0.72800724637681158</v>
      </c>
      <c r="L11" s="22">
        <f t="shared" si="6"/>
        <v>9.4835556835268786E-3</v>
      </c>
    </row>
    <row r="12" spans="1:12" x14ac:dyDescent="0.4">
      <c r="A12" s="63" t="s">
        <v>92</v>
      </c>
      <c r="B12" s="32">
        <v>6374</v>
      </c>
      <c r="C12" s="32">
        <v>6818</v>
      </c>
      <c r="D12" s="19">
        <f t="shared" si="0"/>
        <v>0.93487826342035785</v>
      </c>
      <c r="E12" s="62">
        <f t="shared" si="1"/>
        <v>-444</v>
      </c>
      <c r="F12" s="32">
        <v>8500</v>
      </c>
      <c r="G12" s="32">
        <v>8663</v>
      </c>
      <c r="H12" s="19">
        <f t="shared" si="2"/>
        <v>0.98118434722382541</v>
      </c>
      <c r="I12" s="62">
        <f t="shared" si="3"/>
        <v>-163</v>
      </c>
      <c r="J12" s="19">
        <f t="shared" si="4"/>
        <v>0.74988235294117644</v>
      </c>
      <c r="K12" s="19">
        <f t="shared" si="5"/>
        <v>0.78702527992612259</v>
      </c>
      <c r="L12" s="22">
        <f t="shared" si="6"/>
        <v>-3.7142926984946145E-2</v>
      </c>
    </row>
    <row r="13" spans="1:12" x14ac:dyDescent="0.4">
      <c r="A13" s="63" t="s">
        <v>56</v>
      </c>
      <c r="B13" s="32">
        <v>15557</v>
      </c>
      <c r="C13" s="32">
        <v>13115</v>
      </c>
      <c r="D13" s="19">
        <f t="shared" si="0"/>
        <v>1.1861990087685856</v>
      </c>
      <c r="E13" s="62">
        <f t="shared" si="1"/>
        <v>2442</v>
      </c>
      <c r="F13" s="32">
        <v>19320</v>
      </c>
      <c r="G13" s="32">
        <v>19500</v>
      </c>
      <c r="H13" s="19">
        <f t="shared" si="2"/>
        <v>0.99076923076923074</v>
      </c>
      <c r="I13" s="62">
        <f t="shared" si="3"/>
        <v>-180</v>
      </c>
      <c r="J13" s="19">
        <f t="shared" si="4"/>
        <v>0.80522774327122149</v>
      </c>
      <c r="K13" s="19">
        <f t="shared" si="5"/>
        <v>0.67256410256410259</v>
      </c>
      <c r="L13" s="22">
        <f t="shared" si="6"/>
        <v>0.13266364070711889</v>
      </c>
    </row>
    <row r="14" spans="1:12" x14ac:dyDescent="0.4">
      <c r="A14" s="63" t="s">
        <v>93</v>
      </c>
      <c r="B14" s="32">
        <v>2630</v>
      </c>
      <c r="C14" s="32">
        <v>2790</v>
      </c>
      <c r="D14" s="19">
        <f t="shared" si="0"/>
        <v>0.94265232974910396</v>
      </c>
      <c r="E14" s="62">
        <f t="shared" si="1"/>
        <v>-160</v>
      </c>
      <c r="F14" s="32">
        <v>4200</v>
      </c>
      <c r="G14" s="32">
        <v>4200</v>
      </c>
      <c r="H14" s="19">
        <f t="shared" si="2"/>
        <v>1</v>
      </c>
      <c r="I14" s="62">
        <f t="shared" si="3"/>
        <v>0</v>
      </c>
      <c r="J14" s="19">
        <f t="shared" si="4"/>
        <v>0.62619047619047619</v>
      </c>
      <c r="K14" s="19">
        <f t="shared" si="5"/>
        <v>0.66428571428571426</v>
      </c>
      <c r="L14" s="22">
        <f t="shared" si="6"/>
        <v>-3.8095238095238071E-2</v>
      </c>
    </row>
    <row r="15" spans="1:12" s="66" customFormat="1" x14ac:dyDescent="0.4">
      <c r="A15" s="68" t="s">
        <v>73</v>
      </c>
      <c r="B15" s="27">
        <f>+B16+B27</f>
        <v>201945</v>
      </c>
      <c r="C15" s="27">
        <f>+C16+C27</f>
        <v>195866</v>
      </c>
      <c r="D15" s="14">
        <f t="shared" si="0"/>
        <v>1.0310365249711537</v>
      </c>
      <c r="E15" s="67">
        <f t="shared" si="1"/>
        <v>6079</v>
      </c>
      <c r="F15" s="27">
        <f>+F16+F27</f>
        <v>280928</v>
      </c>
      <c r="G15" s="27">
        <f>+G16+G27</f>
        <v>265800</v>
      </c>
      <c r="H15" s="14">
        <f t="shared" si="2"/>
        <v>1.0569149736644092</v>
      </c>
      <c r="I15" s="67">
        <f t="shared" si="3"/>
        <v>15128</v>
      </c>
      <c r="J15" s="14">
        <f t="shared" si="4"/>
        <v>0.71884966966624897</v>
      </c>
      <c r="K15" s="14">
        <f t="shared" si="5"/>
        <v>0.73689240030097813</v>
      </c>
      <c r="L15" s="23">
        <f t="shared" si="6"/>
        <v>-1.8042730634729165E-2</v>
      </c>
    </row>
    <row r="16" spans="1:12" x14ac:dyDescent="0.4">
      <c r="A16" s="72" t="s">
        <v>72</v>
      </c>
      <c r="B16" s="29">
        <f>SUM(B17:B26)</f>
        <v>171712</v>
      </c>
      <c r="C16" s="29">
        <f>SUM(C17:C26)</f>
        <v>163584</v>
      </c>
      <c r="D16" s="18">
        <f t="shared" si="0"/>
        <v>1.0496870109546166</v>
      </c>
      <c r="E16" s="64">
        <f t="shared" si="1"/>
        <v>8128</v>
      </c>
      <c r="F16" s="29">
        <f>SUM(F17:F26)</f>
        <v>236452</v>
      </c>
      <c r="G16" s="29">
        <f>SUM(G17:G26)</f>
        <v>218617</v>
      </c>
      <c r="H16" s="18">
        <f t="shared" si="2"/>
        <v>1.0815810298375699</v>
      </c>
      <c r="I16" s="64">
        <f t="shared" si="3"/>
        <v>17835</v>
      </c>
      <c r="J16" s="18">
        <f t="shared" si="4"/>
        <v>0.72620235819532086</v>
      </c>
      <c r="K16" s="18">
        <f t="shared" si="5"/>
        <v>0.74826751807956382</v>
      </c>
      <c r="L16" s="17">
        <f t="shared" si="6"/>
        <v>-2.2065159884242957E-2</v>
      </c>
    </row>
    <row r="17" spans="1:12" x14ac:dyDescent="0.4">
      <c r="A17" s="63" t="s">
        <v>57</v>
      </c>
      <c r="B17" s="32">
        <v>67681</v>
      </c>
      <c r="C17" s="32">
        <v>61426</v>
      </c>
      <c r="D17" s="19">
        <f t="shared" si="0"/>
        <v>1.101829844039983</v>
      </c>
      <c r="E17" s="62">
        <f t="shared" si="1"/>
        <v>6255</v>
      </c>
      <c r="F17" s="32">
        <v>96629</v>
      </c>
      <c r="G17" s="32">
        <v>76081</v>
      </c>
      <c r="H17" s="19">
        <f t="shared" si="2"/>
        <v>1.2700805720219239</v>
      </c>
      <c r="I17" s="62">
        <f t="shared" si="3"/>
        <v>20548</v>
      </c>
      <c r="J17" s="19">
        <f t="shared" si="4"/>
        <v>0.70042119860497365</v>
      </c>
      <c r="K17" s="19">
        <f t="shared" si="5"/>
        <v>0.80737634889131316</v>
      </c>
      <c r="L17" s="22">
        <f t="shared" si="6"/>
        <v>-0.10695515028633951</v>
      </c>
    </row>
    <row r="18" spans="1:12" x14ac:dyDescent="0.4">
      <c r="A18" s="63" t="s">
        <v>133</v>
      </c>
      <c r="B18" s="32">
        <v>12653</v>
      </c>
      <c r="C18" s="32">
        <v>12225</v>
      </c>
      <c r="D18" s="19">
        <f t="shared" si="0"/>
        <v>1.0350102249488753</v>
      </c>
      <c r="E18" s="62">
        <f t="shared" si="1"/>
        <v>428</v>
      </c>
      <c r="F18" s="32">
        <v>15008</v>
      </c>
      <c r="G18" s="32">
        <v>15599</v>
      </c>
      <c r="H18" s="19">
        <f t="shared" si="2"/>
        <v>0.96211295595871527</v>
      </c>
      <c r="I18" s="62">
        <f t="shared" si="3"/>
        <v>-591</v>
      </c>
      <c r="J18" s="19">
        <f t="shared" si="4"/>
        <v>0.84308368869936035</v>
      </c>
      <c r="K18" s="19">
        <f t="shared" si="5"/>
        <v>0.78370408359510224</v>
      </c>
      <c r="L18" s="22">
        <f t="shared" si="6"/>
        <v>5.9379605104258104E-2</v>
      </c>
    </row>
    <row r="19" spans="1:12" x14ac:dyDescent="0.4">
      <c r="A19" s="63" t="s">
        <v>132</v>
      </c>
      <c r="B19" s="32">
        <v>18065</v>
      </c>
      <c r="C19" s="32">
        <v>18031</v>
      </c>
      <c r="D19" s="19">
        <f t="shared" si="0"/>
        <v>1.0018856413953747</v>
      </c>
      <c r="E19" s="62">
        <f t="shared" si="1"/>
        <v>34</v>
      </c>
      <c r="F19" s="32">
        <v>25369</v>
      </c>
      <c r="G19" s="32">
        <v>25019</v>
      </c>
      <c r="H19" s="19">
        <f t="shared" si="2"/>
        <v>1.013989368080259</v>
      </c>
      <c r="I19" s="62">
        <f t="shared" si="3"/>
        <v>350</v>
      </c>
      <c r="J19" s="19">
        <f t="shared" si="4"/>
        <v>0.71208955812211749</v>
      </c>
      <c r="K19" s="19">
        <f t="shared" si="5"/>
        <v>0.72069227387185741</v>
      </c>
      <c r="L19" s="22">
        <f t="shared" si="6"/>
        <v>-8.6027157497399198E-3</v>
      </c>
    </row>
    <row r="20" spans="1:12" x14ac:dyDescent="0.4">
      <c r="A20" s="63" t="s">
        <v>55</v>
      </c>
      <c r="B20" s="32">
        <v>29244</v>
      </c>
      <c r="C20" s="32">
        <v>27580</v>
      </c>
      <c r="D20" s="19">
        <f t="shared" si="0"/>
        <v>1.0603335750543872</v>
      </c>
      <c r="E20" s="62">
        <f t="shared" si="1"/>
        <v>1664</v>
      </c>
      <c r="F20" s="32">
        <v>40104</v>
      </c>
      <c r="G20" s="32">
        <v>41104</v>
      </c>
      <c r="H20" s="19">
        <f t="shared" si="2"/>
        <v>0.97567146749708056</v>
      </c>
      <c r="I20" s="62">
        <f t="shared" si="3"/>
        <v>-1000</v>
      </c>
      <c r="J20" s="19">
        <f t="shared" si="4"/>
        <v>0.72920406941950933</v>
      </c>
      <c r="K20" s="19">
        <f t="shared" si="5"/>
        <v>0.67098092643051777</v>
      </c>
      <c r="L20" s="22">
        <f t="shared" si="6"/>
        <v>5.8223142988991561E-2</v>
      </c>
    </row>
    <row r="21" spans="1:12" x14ac:dyDescent="0.4">
      <c r="A21" s="63" t="s">
        <v>92</v>
      </c>
      <c r="B21" s="32">
        <v>5487</v>
      </c>
      <c r="C21" s="32">
        <v>5416</v>
      </c>
      <c r="D21" s="19">
        <f t="shared" si="0"/>
        <v>1.013109305760709</v>
      </c>
      <c r="E21" s="62">
        <f t="shared" si="1"/>
        <v>71</v>
      </c>
      <c r="F21" s="32">
        <v>6552</v>
      </c>
      <c r="G21" s="32">
        <v>6786</v>
      </c>
      <c r="H21" s="19">
        <f t="shared" si="2"/>
        <v>0.96551724137931039</v>
      </c>
      <c r="I21" s="62">
        <f t="shared" si="3"/>
        <v>-234</v>
      </c>
      <c r="J21" s="19">
        <f t="shared" si="4"/>
        <v>0.83745421245421248</v>
      </c>
      <c r="K21" s="19">
        <f t="shared" si="5"/>
        <v>0.79811376363100506</v>
      </c>
      <c r="L21" s="22">
        <f t="shared" si="6"/>
        <v>3.9340448823207419E-2</v>
      </c>
    </row>
    <row r="22" spans="1:12" x14ac:dyDescent="0.4">
      <c r="A22" s="63" t="s">
        <v>56</v>
      </c>
      <c r="B22" s="32">
        <v>16789</v>
      </c>
      <c r="C22" s="32">
        <v>16744</v>
      </c>
      <c r="D22" s="19">
        <f t="shared" si="0"/>
        <v>1.0026875298614428</v>
      </c>
      <c r="E22" s="62">
        <f t="shared" si="1"/>
        <v>45</v>
      </c>
      <c r="F22" s="32">
        <v>19696</v>
      </c>
      <c r="G22" s="32">
        <v>19890</v>
      </c>
      <c r="H22" s="19">
        <f t="shared" si="2"/>
        <v>0.99024635495223734</v>
      </c>
      <c r="I22" s="62">
        <f t="shared" si="3"/>
        <v>-194</v>
      </c>
      <c r="J22" s="19">
        <f t="shared" si="4"/>
        <v>0.85240658001624692</v>
      </c>
      <c r="K22" s="19">
        <f t="shared" si="5"/>
        <v>0.84183006535947713</v>
      </c>
      <c r="L22" s="22">
        <f t="shared" si="6"/>
        <v>1.0576514656769787E-2</v>
      </c>
    </row>
    <row r="23" spans="1:12" x14ac:dyDescent="0.4">
      <c r="A23" s="63" t="s">
        <v>54</v>
      </c>
      <c r="B23" s="32">
        <v>5371</v>
      </c>
      <c r="C23" s="32">
        <v>6038</v>
      </c>
      <c r="D23" s="19">
        <f t="shared" si="0"/>
        <v>0.8895329579330904</v>
      </c>
      <c r="E23" s="62">
        <f t="shared" si="1"/>
        <v>-667</v>
      </c>
      <c r="F23" s="32">
        <v>8064</v>
      </c>
      <c r="G23" s="32">
        <v>8304</v>
      </c>
      <c r="H23" s="19">
        <f t="shared" si="2"/>
        <v>0.97109826589595372</v>
      </c>
      <c r="I23" s="62">
        <f t="shared" si="3"/>
        <v>-240</v>
      </c>
      <c r="J23" s="19">
        <f t="shared" si="4"/>
        <v>0.66604662698412698</v>
      </c>
      <c r="K23" s="19">
        <f t="shared" si="5"/>
        <v>0.72711946050096343</v>
      </c>
      <c r="L23" s="22">
        <f t="shared" si="6"/>
        <v>-6.1072833516836456E-2</v>
      </c>
    </row>
    <row r="24" spans="1:12" x14ac:dyDescent="0.4">
      <c r="A24" s="63" t="s">
        <v>91</v>
      </c>
      <c r="B24" s="32">
        <v>4237</v>
      </c>
      <c r="C24" s="32">
        <v>4698</v>
      </c>
      <c r="D24" s="19">
        <f t="shared" si="0"/>
        <v>0.90187313750532139</v>
      </c>
      <c r="E24" s="62">
        <f t="shared" si="1"/>
        <v>-461</v>
      </c>
      <c r="F24" s="32">
        <v>6372</v>
      </c>
      <c r="G24" s="32">
        <v>6786</v>
      </c>
      <c r="H24" s="19">
        <f t="shared" si="2"/>
        <v>0.93899204244031831</v>
      </c>
      <c r="I24" s="62">
        <f t="shared" si="3"/>
        <v>-414</v>
      </c>
      <c r="J24" s="19">
        <f t="shared" si="4"/>
        <v>0.66494036409290647</v>
      </c>
      <c r="K24" s="19">
        <f t="shared" si="5"/>
        <v>0.69230769230769229</v>
      </c>
      <c r="L24" s="22">
        <f t="shared" si="6"/>
        <v>-2.7367328214785824E-2</v>
      </c>
    </row>
    <row r="25" spans="1:12" x14ac:dyDescent="0.4">
      <c r="A25" s="63" t="s">
        <v>53</v>
      </c>
      <c r="B25" s="32">
        <v>6655</v>
      </c>
      <c r="C25" s="32">
        <v>5643</v>
      </c>
      <c r="D25" s="19">
        <f t="shared" si="0"/>
        <v>1.1793372319688109</v>
      </c>
      <c r="E25" s="62">
        <f t="shared" si="1"/>
        <v>1012</v>
      </c>
      <c r="F25" s="32">
        <v>10594</v>
      </c>
      <c r="G25" s="32">
        <v>10696</v>
      </c>
      <c r="H25" s="19">
        <f t="shared" si="2"/>
        <v>0.99046372475691846</v>
      </c>
      <c r="I25" s="62">
        <f t="shared" si="3"/>
        <v>-102</v>
      </c>
      <c r="J25" s="19">
        <f t="shared" si="4"/>
        <v>0.62818576552765715</v>
      </c>
      <c r="K25" s="19">
        <f t="shared" si="5"/>
        <v>0.52758040388930438</v>
      </c>
      <c r="L25" s="22">
        <f t="shared" si="6"/>
        <v>0.10060536163835276</v>
      </c>
    </row>
    <row r="26" spans="1:12" x14ac:dyDescent="0.4">
      <c r="A26" s="71" t="s">
        <v>52</v>
      </c>
      <c r="B26" s="33">
        <v>5530</v>
      </c>
      <c r="C26" s="33">
        <v>5783</v>
      </c>
      <c r="D26" s="16">
        <f t="shared" si="0"/>
        <v>0.95625108075393395</v>
      </c>
      <c r="E26" s="70">
        <f t="shared" si="1"/>
        <v>-253</v>
      </c>
      <c r="F26" s="33">
        <v>8064</v>
      </c>
      <c r="G26" s="33">
        <v>8352</v>
      </c>
      <c r="H26" s="16">
        <f t="shared" si="2"/>
        <v>0.96551724137931039</v>
      </c>
      <c r="I26" s="70">
        <f t="shared" si="3"/>
        <v>-288</v>
      </c>
      <c r="J26" s="16">
        <f t="shared" si="4"/>
        <v>0.68576388888888884</v>
      </c>
      <c r="K26" s="16">
        <f t="shared" si="5"/>
        <v>0.69240900383141768</v>
      </c>
      <c r="L26" s="15">
        <f t="shared" si="6"/>
        <v>-6.6451149425288403E-3</v>
      </c>
    </row>
    <row r="27" spans="1:12" x14ac:dyDescent="0.4">
      <c r="A27" s="78" t="s">
        <v>71</v>
      </c>
      <c r="B27" s="30">
        <f>SUM(B28:B37)</f>
        <v>30233</v>
      </c>
      <c r="C27" s="30">
        <f>SUM(C28:C37)</f>
        <v>32282</v>
      </c>
      <c r="D27" s="21">
        <f t="shared" si="0"/>
        <v>0.93652809615265475</v>
      </c>
      <c r="E27" s="69">
        <f t="shared" si="1"/>
        <v>-2049</v>
      </c>
      <c r="F27" s="30">
        <f>SUM(F28:F37)</f>
        <v>44476</v>
      </c>
      <c r="G27" s="30">
        <f>SUM(G28:G37)</f>
        <v>47183</v>
      </c>
      <c r="H27" s="21">
        <f t="shared" si="2"/>
        <v>0.94262764131148935</v>
      </c>
      <c r="I27" s="69">
        <f t="shared" si="3"/>
        <v>-2707</v>
      </c>
      <c r="J27" s="21">
        <f t="shared" si="4"/>
        <v>0.67975987049195075</v>
      </c>
      <c r="K27" s="21">
        <f t="shared" si="5"/>
        <v>0.6841871012864803</v>
      </c>
      <c r="L27" s="20">
        <f t="shared" si="6"/>
        <v>-4.4272307945295575E-3</v>
      </c>
    </row>
    <row r="28" spans="1:12" x14ac:dyDescent="0.4">
      <c r="A28" s="65" t="s">
        <v>55</v>
      </c>
      <c r="B28" s="34">
        <v>2929</v>
      </c>
      <c r="C28" s="34">
        <v>3226</v>
      </c>
      <c r="D28" s="18">
        <f t="shared" si="0"/>
        <v>0.90793552386856791</v>
      </c>
      <c r="E28" s="64">
        <f t="shared" si="1"/>
        <v>-297</v>
      </c>
      <c r="F28" s="34">
        <v>3661</v>
      </c>
      <c r="G28" s="34">
        <v>4814</v>
      </c>
      <c r="H28" s="18">
        <f t="shared" si="2"/>
        <v>0.76049023680930616</v>
      </c>
      <c r="I28" s="64">
        <f t="shared" si="3"/>
        <v>-1153</v>
      </c>
      <c r="J28" s="18">
        <f t="shared" si="4"/>
        <v>0.80005462988254572</v>
      </c>
      <c r="K28" s="18">
        <f t="shared" si="5"/>
        <v>0.67012879102617362</v>
      </c>
      <c r="L28" s="17">
        <f t="shared" si="6"/>
        <v>0.1299258388563721</v>
      </c>
    </row>
    <row r="29" spans="1:12" x14ac:dyDescent="0.4">
      <c r="A29" s="63" t="s">
        <v>67</v>
      </c>
      <c r="B29" s="32">
        <v>2356</v>
      </c>
      <c r="C29" s="32">
        <v>2201</v>
      </c>
      <c r="D29" s="19">
        <f t="shared" si="0"/>
        <v>1.0704225352112675</v>
      </c>
      <c r="E29" s="62">
        <f t="shared" si="1"/>
        <v>155</v>
      </c>
      <c r="F29" s="32">
        <v>3526</v>
      </c>
      <c r="G29" s="32">
        <v>3652</v>
      </c>
      <c r="H29" s="19">
        <f t="shared" si="2"/>
        <v>0.96549835706462217</v>
      </c>
      <c r="I29" s="62">
        <f t="shared" si="3"/>
        <v>-126</v>
      </c>
      <c r="J29" s="19">
        <f t="shared" si="4"/>
        <v>0.66817923993193418</v>
      </c>
      <c r="K29" s="19">
        <f t="shared" si="5"/>
        <v>0.60268346111719606</v>
      </c>
      <c r="L29" s="22">
        <f t="shared" si="6"/>
        <v>6.5495778814738115E-2</v>
      </c>
    </row>
    <row r="30" spans="1:12" x14ac:dyDescent="0.4">
      <c r="A30" s="63" t="s">
        <v>65</v>
      </c>
      <c r="B30" s="32">
        <v>2397</v>
      </c>
      <c r="C30" s="32">
        <v>2489</v>
      </c>
      <c r="D30" s="19">
        <f t="shared" si="0"/>
        <v>0.96303736440337484</v>
      </c>
      <c r="E30" s="62">
        <f t="shared" si="1"/>
        <v>-92</v>
      </c>
      <c r="F30" s="32">
        <v>3402</v>
      </c>
      <c r="G30" s="32">
        <v>3528</v>
      </c>
      <c r="H30" s="19">
        <f t="shared" si="2"/>
        <v>0.9642857142857143</v>
      </c>
      <c r="I30" s="62">
        <f t="shared" si="3"/>
        <v>-126</v>
      </c>
      <c r="J30" s="19">
        <f t="shared" si="4"/>
        <v>0.70458553791887124</v>
      </c>
      <c r="K30" s="19">
        <f t="shared" si="5"/>
        <v>0.70549886621315194</v>
      </c>
      <c r="L30" s="22">
        <f t="shared" si="6"/>
        <v>-9.1332829428070195E-4</v>
      </c>
    </row>
    <row r="31" spans="1:12" x14ac:dyDescent="0.4">
      <c r="A31" s="63" t="s">
        <v>49</v>
      </c>
      <c r="B31" s="32">
        <v>6666</v>
      </c>
      <c r="C31" s="32">
        <v>6847</v>
      </c>
      <c r="D31" s="19">
        <f t="shared" si="0"/>
        <v>0.97356506499196727</v>
      </c>
      <c r="E31" s="62">
        <f t="shared" si="1"/>
        <v>-181</v>
      </c>
      <c r="F31" s="32">
        <v>10465</v>
      </c>
      <c r="G31" s="32">
        <v>10819</v>
      </c>
      <c r="H31" s="19">
        <f t="shared" si="2"/>
        <v>0.96727978556243643</v>
      </c>
      <c r="I31" s="62">
        <f t="shared" si="3"/>
        <v>-354</v>
      </c>
      <c r="J31" s="19">
        <f t="shared" si="4"/>
        <v>0.63698041089345436</v>
      </c>
      <c r="K31" s="19">
        <f t="shared" si="5"/>
        <v>0.63286810241242264</v>
      </c>
      <c r="L31" s="22">
        <f t="shared" si="6"/>
        <v>4.1123084810317234E-3</v>
      </c>
    </row>
    <row r="32" spans="1:12" x14ac:dyDescent="0.4">
      <c r="A32" s="63" t="s">
        <v>51</v>
      </c>
      <c r="B32" s="32">
        <v>2310</v>
      </c>
      <c r="C32" s="32">
        <v>2381</v>
      </c>
      <c r="D32" s="19">
        <f t="shared" si="0"/>
        <v>0.97018059638807219</v>
      </c>
      <c r="E32" s="62">
        <f t="shared" si="1"/>
        <v>-71</v>
      </c>
      <c r="F32" s="32">
        <v>3535</v>
      </c>
      <c r="G32" s="32">
        <v>3654</v>
      </c>
      <c r="H32" s="19">
        <f t="shared" si="2"/>
        <v>0.96743295019157083</v>
      </c>
      <c r="I32" s="62">
        <f t="shared" si="3"/>
        <v>-119</v>
      </c>
      <c r="J32" s="19">
        <f t="shared" si="4"/>
        <v>0.65346534653465349</v>
      </c>
      <c r="K32" s="19">
        <f t="shared" si="5"/>
        <v>0.65161466885604813</v>
      </c>
      <c r="L32" s="22">
        <f t="shared" si="6"/>
        <v>1.8506776786053614E-3</v>
      </c>
    </row>
    <row r="33" spans="1:12" x14ac:dyDescent="0.4">
      <c r="A33" s="63" t="s">
        <v>50</v>
      </c>
      <c r="B33" s="32">
        <v>2914</v>
      </c>
      <c r="C33" s="32">
        <v>2997</v>
      </c>
      <c r="D33" s="19">
        <f t="shared" si="0"/>
        <v>0.9723056389723056</v>
      </c>
      <c r="E33" s="62">
        <f t="shared" si="1"/>
        <v>-83</v>
      </c>
      <c r="F33" s="32">
        <v>4648</v>
      </c>
      <c r="G33" s="32">
        <v>4814</v>
      </c>
      <c r="H33" s="19">
        <f t="shared" si="2"/>
        <v>0.96551724137931039</v>
      </c>
      <c r="I33" s="62">
        <f t="shared" si="3"/>
        <v>-166</v>
      </c>
      <c r="J33" s="19">
        <f t="shared" si="4"/>
        <v>0.62693631669535288</v>
      </c>
      <c r="K33" s="19">
        <f t="shared" si="5"/>
        <v>0.6225592023265476</v>
      </c>
      <c r="L33" s="22">
        <f t="shared" si="6"/>
        <v>4.3771143688052794E-3</v>
      </c>
    </row>
    <row r="34" spans="1:12" x14ac:dyDescent="0.4">
      <c r="A34" s="63" t="s">
        <v>90</v>
      </c>
      <c r="B34" s="32">
        <v>3374</v>
      </c>
      <c r="C34" s="32">
        <v>3791</v>
      </c>
      <c r="D34" s="19">
        <f t="shared" si="0"/>
        <v>0.89000263782643108</v>
      </c>
      <c r="E34" s="62">
        <f t="shared" si="1"/>
        <v>-417</v>
      </c>
      <c r="F34" s="32">
        <v>4648</v>
      </c>
      <c r="G34" s="32">
        <v>5192</v>
      </c>
      <c r="H34" s="19">
        <f t="shared" si="2"/>
        <v>0.89522342064714944</v>
      </c>
      <c r="I34" s="62">
        <f t="shared" si="3"/>
        <v>-544</v>
      </c>
      <c r="J34" s="19">
        <f t="shared" si="4"/>
        <v>0.72590361445783136</v>
      </c>
      <c r="K34" s="19">
        <f t="shared" si="5"/>
        <v>0.73016178736517723</v>
      </c>
      <c r="L34" s="22">
        <f t="shared" si="6"/>
        <v>-4.2581729073458696E-3</v>
      </c>
    </row>
    <row r="35" spans="1:12" x14ac:dyDescent="0.4">
      <c r="A35" s="63" t="s">
        <v>69</v>
      </c>
      <c r="B35" s="32">
        <v>3200</v>
      </c>
      <c r="C35" s="32">
        <v>3112</v>
      </c>
      <c r="D35" s="19">
        <f t="shared" si="0"/>
        <v>1.0282776349614395</v>
      </c>
      <c r="E35" s="62">
        <f t="shared" si="1"/>
        <v>88</v>
      </c>
      <c r="F35" s="32">
        <v>3528</v>
      </c>
      <c r="G35" s="32">
        <v>3528</v>
      </c>
      <c r="H35" s="19">
        <f t="shared" si="2"/>
        <v>1</v>
      </c>
      <c r="I35" s="62">
        <f t="shared" si="3"/>
        <v>0</v>
      </c>
      <c r="J35" s="19">
        <f t="shared" si="4"/>
        <v>0.90702947845804993</v>
      </c>
      <c r="K35" s="19">
        <f t="shared" si="5"/>
        <v>0.88208616780045357</v>
      </c>
      <c r="L35" s="22">
        <f t="shared" si="6"/>
        <v>2.4943310657596363E-2</v>
      </c>
    </row>
    <row r="36" spans="1:12" x14ac:dyDescent="0.4">
      <c r="A36" s="63" t="s">
        <v>89</v>
      </c>
      <c r="B36" s="32">
        <v>2403</v>
      </c>
      <c r="C36" s="32">
        <v>2893</v>
      </c>
      <c r="D36" s="19">
        <f t="shared" si="0"/>
        <v>0.83062564811614237</v>
      </c>
      <c r="E36" s="62">
        <f t="shared" si="1"/>
        <v>-490</v>
      </c>
      <c r="F36" s="32">
        <v>3528</v>
      </c>
      <c r="G36" s="32">
        <v>3654</v>
      </c>
      <c r="H36" s="19">
        <f t="shared" si="2"/>
        <v>0.96551724137931039</v>
      </c>
      <c r="I36" s="62">
        <f t="shared" si="3"/>
        <v>-126</v>
      </c>
      <c r="J36" s="19">
        <f t="shared" si="4"/>
        <v>0.68112244897959184</v>
      </c>
      <c r="K36" s="19">
        <f t="shared" si="5"/>
        <v>0.79173508483853317</v>
      </c>
      <c r="L36" s="22">
        <f t="shared" si="6"/>
        <v>-0.11061263585894132</v>
      </c>
    </row>
    <row r="37" spans="1:12" x14ac:dyDescent="0.4">
      <c r="A37" s="63" t="s">
        <v>88</v>
      </c>
      <c r="B37" s="32">
        <v>1684</v>
      </c>
      <c r="C37" s="32">
        <v>2345</v>
      </c>
      <c r="D37" s="19">
        <f t="shared" si="0"/>
        <v>0.71812366737739874</v>
      </c>
      <c r="E37" s="62">
        <f t="shared" si="1"/>
        <v>-661</v>
      </c>
      <c r="F37" s="32">
        <v>3535</v>
      </c>
      <c r="G37" s="32">
        <v>3528</v>
      </c>
      <c r="H37" s="19">
        <f t="shared" si="2"/>
        <v>1.001984126984127</v>
      </c>
      <c r="I37" s="62">
        <f t="shared" si="3"/>
        <v>7</v>
      </c>
      <c r="J37" s="19">
        <f t="shared" si="4"/>
        <v>0.47637906647807637</v>
      </c>
      <c r="K37" s="19">
        <f t="shared" si="5"/>
        <v>0.66468253968253965</v>
      </c>
      <c r="L37" s="22">
        <f t="shared" si="6"/>
        <v>-0.18830347320446328</v>
      </c>
    </row>
    <row r="38" spans="1:12" s="66" customFormat="1" x14ac:dyDescent="0.4">
      <c r="A38" s="68" t="s">
        <v>70</v>
      </c>
      <c r="B38" s="27">
        <f>SUM(B39:B45)</f>
        <v>39510</v>
      </c>
      <c r="C38" s="27">
        <f>SUM(C39:C45)</f>
        <v>37576</v>
      </c>
      <c r="D38" s="14">
        <f t="shared" si="0"/>
        <v>1.0514690227804981</v>
      </c>
      <c r="E38" s="67">
        <f t="shared" si="1"/>
        <v>1934</v>
      </c>
      <c r="F38" s="27">
        <f>SUM(F39:F45)</f>
        <v>55648</v>
      </c>
      <c r="G38" s="27">
        <f>SUM(G39:G45)</f>
        <v>51872</v>
      </c>
      <c r="H38" s="14">
        <f t="shared" si="2"/>
        <v>1.0727945712523135</v>
      </c>
      <c r="I38" s="67">
        <f t="shared" si="3"/>
        <v>3776</v>
      </c>
      <c r="J38" s="14">
        <f t="shared" si="4"/>
        <v>0.7099985623921794</v>
      </c>
      <c r="K38" s="14">
        <f t="shared" si="5"/>
        <v>0.72439851943244915</v>
      </c>
      <c r="L38" s="23">
        <f t="shared" si="6"/>
        <v>-1.4399957040269751E-2</v>
      </c>
    </row>
    <row r="39" spans="1:12" x14ac:dyDescent="0.4">
      <c r="A39" s="65" t="s">
        <v>57</v>
      </c>
      <c r="B39" s="34">
        <v>20993</v>
      </c>
      <c r="C39" s="34">
        <v>15617</v>
      </c>
      <c r="D39" s="18">
        <f t="shared" si="0"/>
        <v>1.3442402510085163</v>
      </c>
      <c r="E39" s="64">
        <f t="shared" si="1"/>
        <v>5376</v>
      </c>
      <c r="F39" s="34">
        <v>29302</v>
      </c>
      <c r="G39" s="34">
        <v>21924</v>
      </c>
      <c r="H39" s="18">
        <f t="shared" si="2"/>
        <v>1.3365261813537677</v>
      </c>
      <c r="I39" s="64">
        <f t="shared" si="3"/>
        <v>7378</v>
      </c>
      <c r="J39" s="18">
        <f t="shared" si="4"/>
        <v>0.71643573817486861</v>
      </c>
      <c r="K39" s="18">
        <f t="shared" si="5"/>
        <v>0.7123243933588761</v>
      </c>
      <c r="L39" s="17">
        <f t="shared" si="6"/>
        <v>4.1113448159925126E-3</v>
      </c>
    </row>
    <row r="40" spans="1:12" x14ac:dyDescent="0.4">
      <c r="A40" s="63" t="s">
        <v>58</v>
      </c>
      <c r="B40" s="32">
        <v>5864</v>
      </c>
      <c r="C40" s="32">
        <v>6706</v>
      </c>
      <c r="D40" s="19">
        <f t="shared" si="0"/>
        <v>0.87444079928422314</v>
      </c>
      <c r="E40" s="62">
        <f t="shared" si="1"/>
        <v>-842</v>
      </c>
      <c r="F40" s="32">
        <v>8344</v>
      </c>
      <c r="G40" s="32">
        <v>8642</v>
      </c>
      <c r="H40" s="19">
        <f t="shared" si="2"/>
        <v>0.96551724137931039</v>
      </c>
      <c r="I40" s="62">
        <f t="shared" si="3"/>
        <v>-298</v>
      </c>
      <c r="J40" s="19">
        <f t="shared" si="4"/>
        <v>0.70278044103547455</v>
      </c>
      <c r="K40" s="19">
        <f t="shared" si="5"/>
        <v>0.77597778292062025</v>
      </c>
      <c r="L40" s="22">
        <f t="shared" si="6"/>
        <v>-7.3197341885145706E-2</v>
      </c>
    </row>
    <row r="41" spans="1:12" x14ac:dyDescent="0.4">
      <c r="A41" s="63" t="s">
        <v>68</v>
      </c>
      <c r="B41" s="32">
        <v>3035</v>
      </c>
      <c r="C41" s="32">
        <v>3052</v>
      </c>
      <c r="D41" s="19">
        <f t="shared" si="0"/>
        <v>0.99442988204456095</v>
      </c>
      <c r="E41" s="62">
        <f t="shared" si="1"/>
        <v>-17</v>
      </c>
      <c r="F41" s="32">
        <v>4645</v>
      </c>
      <c r="G41" s="32">
        <v>4814</v>
      </c>
      <c r="H41" s="19">
        <f t="shared" si="2"/>
        <v>0.96489405899459912</v>
      </c>
      <c r="I41" s="62">
        <f t="shared" si="3"/>
        <v>-169</v>
      </c>
      <c r="J41" s="19">
        <f t="shared" si="4"/>
        <v>0.65339074273412268</v>
      </c>
      <c r="K41" s="19">
        <f t="shared" si="5"/>
        <v>0.6339842127129206</v>
      </c>
      <c r="L41" s="22">
        <f t="shared" si="6"/>
        <v>1.9406530021202073E-2</v>
      </c>
    </row>
    <row r="42" spans="1:12" x14ac:dyDescent="0.4">
      <c r="A42" s="63" t="s">
        <v>55</v>
      </c>
      <c r="B42" s="32">
        <v>6692</v>
      </c>
      <c r="C42" s="32">
        <v>6567</v>
      </c>
      <c r="D42" s="19">
        <f t="shared" si="0"/>
        <v>1.0190345667732603</v>
      </c>
      <c r="E42" s="62">
        <f t="shared" si="1"/>
        <v>125</v>
      </c>
      <c r="F42" s="32">
        <v>9140</v>
      </c>
      <c r="G42" s="32">
        <v>9454</v>
      </c>
      <c r="H42" s="19">
        <f t="shared" si="2"/>
        <v>0.96678654537761799</v>
      </c>
      <c r="I42" s="62">
        <f t="shared" si="3"/>
        <v>-314</v>
      </c>
      <c r="J42" s="19">
        <f t="shared" si="4"/>
        <v>0.73216630196936539</v>
      </c>
      <c r="K42" s="19">
        <f t="shared" si="5"/>
        <v>0.69462661307383122</v>
      </c>
      <c r="L42" s="22">
        <f t="shared" si="6"/>
        <v>3.7539688895534162E-2</v>
      </c>
    </row>
    <row r="43" spans="1:12" x14ac:dyDescent="0.4">
      <c r="A43" s="63" t="s">
        <v>131</v>
      </c>
      <c r="B43" s="32">
        <v>1506</v>
      </c>
      <c r="C43" s="32">
        <v>1890</v>
      </c>
      <c r="D43" s="19">
        <f t="shared" si="0"/>
        <v>0.79682539682539677</v>
      </c>
      <c r="E43" s="62">
        <f t="shared" si="1"/>
        <v>-384</v>
      </c>
      <c r="F43" s="32">
        <v>2243</v>
      </c>
      <c r="G43" s="32">
        <v>2257</v>
      </c>
      <c r="H43" s="19">
        <f t="shared" si="2"/>
        <v>0.99379707576428888</v>
      </c>
      <c r="I43" s="62">
        <f t="shared" si="3"/>
        <v>-14</v>
      </c>
      <c r="J43" s="19">
        <f t="shared" si="4"/>
        <v>0.67142220240748995</v>
      </c>
      <c r="K43" s="19">
        <f t="shared" si="5"/>
        <v>0.8373947718210013</v>
      </c>
      <c r="L43" s="22">
        <f t="shared" si="6"/>
        <v>-0.16597256941351135</v>
      </c>
    </row>
    <row r="44" spans="1:12" x14ac:dyDescent="0.4">
      <c r="A44" s="71" t="s">
        <v>87</v>
      </c>
      <c r="B44" s="33">
        <v>1420</v>
      </c>
      <c r="C44" s="33">
        <v>2096</v>
      </c>
      <c r="D44" s="16">
        <f t="shared" si="0"/>
        <v>0.6774809160305344</v>
      </c>
      <c r="E44" s="70">
        <f t="shared" si="1"/>
        <v>-676</v>
      </c>
      <c r="F44" s="33">
        <v>1974</v>
      </c>
      <c r="G44" s="33">
        <v>2460</v>
      </c>
      <c r="H44" s="16">
        <f t="shared" si="2"/>
        <v>0.80243902439024395</v>
      </c>
      <c r="I44" s="70">
        <f t="shared" si="3"/>
        <v>-486</v>
      </c>
      <c r="J44" s="16">
        <f t="shared" si="4"/>
        <v>0.71935157041540021</v>
      </c>
      <c r="K44" s="16">
        <f t="shared" si="5"/>
        <v>0.85203252032520327</v>
      </c>
      <c r="L44" s="15">
        <f t="shared" si="6"/>
        <v>-0.13268094990980306</v>
      </c>
    </row>
    <row r="45" spans="1:12" x14ac:dyDescent="0.4">
      <c r="A45" s="61" t="s">
        <v>143</v>
      </c>
      <c r="B45" s="31">
        <v>0</v>
      </c>
      <c r="C45" s="31">
        <v>1648</v>
      </c>
      <c r="D45" s="25">
        <f t="shared" si="0"/>
        <v>0</v>
      </c>
      <c r="E45" s="60">
        <f t="shared" si="1"/>
        <v>-1648</v>
      </c>
      <c r="F45" s="31">
        <v>0</v>
      </c>
      <c r="G45" s="31">
        <v>2321</v>
      </c>
      <c r="H45" s="25">
        <f t="shared" si="2"/>
        <v>0</v>
      </c>
      <c r="I45" s="60">
        <f t="shared" si="3"/>
        <v>-2321</v>
      </c>
      <c r="J45" s="25" t="e">
        <f t="shared" si="4"/>
        <v>#DIV/0!</v>
      </c>
      <c r="K45" s="25">
        <f t="shared" si="5"/>
        <v>0.71003877638948731</v>
      </c>
      <c r="L45" s="24" t="e">
        <f t="shared" si="6"/>
        <v>#DIV/0!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3'!A1" display="'h13'!A1"/>
  </hyperlinks>
  <pageMargins left="1.02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Normal="100" workbookViewId="0"/>
  </sheetViews>
  <sheetFormatPr defaultColWidth="15.75" defaultRowHeight="10.5" x14ac:dyDescent="0.4"/>
  <cols>
    <col min="1" max="1" width="15.375" style="59" bestFit="1" customWidth="1"/>
    <col min="2" max="3" width="10.375" style="13" bestFit="1" customWidth="1"/>
    <col min="4" max="4" width="7" style="59" bestFit="1" customWidth="1"/>
    <col min="5" max="5" width="7.625" style="59" bestFit="1" customWidth="1"/>
    <col min="6" max="7" width="10.375" style="13" bestFit="1" customWidth="1"/>
    <col min="8" max="8" width="7" style="59" bestFit="1" customWidth="1"/>
    <col min="9" max="9" width="8.5" style="59" bestFit="1" customWidth="1"/>
    <col min="10" max="11" width="10.375" style="13" bestFit="1" customWidth="1"/>
    <col min="12" max="12" width="7" style="59" bestFit="1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２月(上旬)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97</v>
      </c>
      <c r="C4" s="144" t="s">
        <v>145</v>
      </c>
      <c r="D4" s="143" t="s">
        <v>61</v>
      </c>
      <c r="E4" s="143"/>
      <c r="F4" s="140" t="str">
        <f>+B4</f>
        <v>(01'2/1～10)</v>
      </c>
      <c r="G4" s="140" t="str">
        <f>+C4</f>
        <v>(00'2/1～10)</v>
      </c>
      <c r="H4" s="143" t="s">
        <v>61</v>
      </c>
      <c r="I4" s="143"/>
      <c r="J4" s="140" t="str">
        <f>+B4</f>
        <v>(01'2/1～10)</v>
      </c>
      <c r="K4" s="140" t="str">
        <f>+C4</f>
        <v>(00'2/1～10)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135</v>
      </c>
      <c r="B6" s="27">
        <f>+B7+B15+B38</f>
        <v>127156</v>
      </c>
      <c r="C6" s="27">
        <f>+C7+C15+C38</f>
        <v>116331</v>
      </c>
      <c r="D6" s="14">
        <f t="shared" ref="D6:D44" si="0">+B6/C6</f>
        <v>1.0930534423326543</v>
      </c>
      <c r="E6" s="67">
        <f t="shared" ref="E6:E44" si="1">+B6-C6</f>
        <v>10825</v>
      </c>
      <c r="F6" s="27">
        <f>+F7+F15+F38</f>
        <v>180182</v>
      </c>
      <c r="G6" s="27">
        <f>+G7+G15+G38</f>
        <v>174385</v>
      </c>
      <c r="H6" s="14">
        <f t="shared" ref="H6:H44" si="2">+F6/G6</f>
        <v>1.0332425380623333</v>
      </c>
      <c r="I6" s="67">
        <f t="shared" ref="I6:I44" si="3">+F6-G6</f>
        <v>5797</v>
      </c>
      <c r="J6" s="14">
        <f t="shared" ref="J6:J44" si="4">+B6/F6</f>
        <v>0.7057086723424093</v>
      </c>
      <c r="K6" s="14">
        <f t="shared" ref="K6:K44" si="5">+C6/G6</f>
        <v>0.66709292657051922</v>
      </c>
      <c r="L6" s="23">
        <f t="shared" ref="L6:L44" si="6">+J6-K6</f>
        <v>3.8615745771890087E-2</v>
      </c>
    </row>
    <row r="7" spans="1:12" s="66" customFormat="1" x14ac:dyDescent="0.4">
      <c r="A7" s="68" t="s">
        <v>134</v>
      </c>
      <c r="B7" s="27">
        <f>SUM(B8:B14)</f>
        <v>43539</v>
      </c>
      <c r="C7" s="27">
        <f>SUM(C8:C14)</f>
        <v>43863</v>
      </c>
      <c r="D7" s="14">
        <f t="shared" si="0"/>
        <v>0.99261336433896452</v>
      </c>
      <c r="E7" s="67">
        <f t="shared" si="1"/>
        <v>-324</v>
      </c>
      <c r="F7" s="27">
        <f>SUM(F8:F14)</f>
        <v>59355</v>
      </c>
      <c r="G7" s="27">
        <f>SUM(G8:G14)</f>
        <v>65967</v>
      </c>
      <c r="H7" s="14">
        <f t="shared" si="2"/>
        <v>0.89976806585110736</v>
      </c>
      <c r="I7" s="67">
        <f t="shared" si="3"/>
        <v>-6612</v>
      </c>
      <c r="J7" s="14">
        <f t="shared" si="4"/>
        <v>0.73353550669699263</v>
      </c>
      <c r="K7" s="14">
        <f t="shared" si="5"/>
        <v>0.66492337077629726</v>
      </c>
      <c r="L7" s="23">
        <f t="shared" si="6"/>
        <v>6.8612135920695372E-2</v>
      </c>
    </row>
    <row r="8" spans="1:12" x14ac:dyDescent="0.4">
      <c r="A8" s="65" t="s">
        <v>57</v>
      </c>
      <c r="B8" s="34">
        <v>21156</v>
      </c>
      <c r="C8" s="34">
        <v>22336</v>
      </c>
      <c r="D8" s="18">
        <f t="shared" si="0"/>
        <v>0.94717048710601714</v>
      </c>
      <c r="E8" s="64">
        <f t="shared" si="1"/>
        <v>-1180</v>
      </c>
      <c r="F8" s="34">
        <v>27275</v>
      </c>
      <c r="G8" s="34">
        <v>32193</v>
      </c>
      <c r="H8" s="18">
        <f t="shared" si="2"/>
        <v>0.84723387071723666</v>
      </c>
      <c r="I8" s="64">
        <f t="shared" si="3"/>
        <v>-4918</v>
      </c>
      <c r="J8" s="18">
        <f t="shared" si="4"/>
        <v>0.77565536205316221</v>
      </c>
      <c r="K8" s="18">
        <f t="shared" si="5"/>
        <v>0.6938154257136645</v>
      </c>
      <c r="L8" s="17">
        <f t="shared" si="6"/>
        <v>8.183993633949771E-2</v>
      </c>
    </row>
    <row r="9" spans="1:12" x14ac:dyDescent="0.4">
      <c r="A9" s="63" t="s">
        <v>58</v>
      </c>
      <c r="B9" s="32">
        <v>4171</v>
      </c>
      <c r="C9" s="32">
        <v>3033</v>
      </c>
      <c r="D9" s="19">
        <f t="shared" si="0"/>
        <v>1.3752060666007253</v>
      </c>
      <c r="E9" s="62">
        <f t="shared" si="1"/>
        <v>1138</v>
      </c>
      <c r="F9" s="32">
        <v>5680</v>
      </c>
      <c r="G9" s="32">
        <v>4700</v>
      </c>
      <c r="H9" s="19">
        <f t="shared" si="2"/>
        <v>1.2085106382978723</v>
      </c>
      <c r="I9" s="62">
        <f t="shared" si="3"/>
        <v>980</v>
      </c>
      <c r="J9" s="19">
        <f t="shared" si="4"/>
        <v>0.73433098591549295</v>
      </c>
      <c r="K9" s="19">
        <f t="shared" si="5"/>
        <v>0.64531914893617026</v>
      </c>
      <c r="L9" s="22">
        <f t="shared" si="6"/>
        <v>8.9011836979322689E-2</v>
      </c>
    </row>
    <row r="10" spans="1:12" x14ac:dyDescent="0.4">
      <c r="A10" s="63" t="s">
        <v>68</v>
      </c>
      <c r="B10" s="32">
        <v>3788</v>
      </c>
      <c r="C10" s="32">
        <v>5589</v>
      </c>
      <c r="D10" s="19">
        <f t="shared" si="0"/>
        <v>0.67775988548935406</v>
      </c>
      <c r="E10" s="62">
        <f t="shared" si="1"/>
        <v>-1801</v>
      </c>
      <c r="F10" s="32">
        <v>5400</v>
      </c>
      <c r="G10" s="32">
        <v>9724</v>
      </c>
      <c r="H10" s="19">
        <f t="shared" si="2"/>
        <v>0.55532702591526117</v>
      </c>
      <c r="I10" s="62">
        <f t="shared" si="3"/>
        <v>-4324</v>
      </c>
      <c r="J10" s="19">
        <f t="shared" si="4"/>
        <v>0.70148148148148148</v>
      </c>
      <c r="K10" s="19">
        <f t="shared" si="5"/>
        <v>0.57476347182229537</v>
      </c>
      <c r="L10" s="22">
        <f t="shared" si="6"/>
        <v>0.12671800965918611</v>
      </c>
    </row>
    <row r="11" spans="1:12" x14ac:dyDescent="0.4">
      <c r="A11" s="63" t="s">
        <v>55</v>
      </c>
      <c r="B11" s="32">
        <v>6989</v>
      </c>
      <c r="C11" s="32">
        <v>6589</v>
      </c>
      <c r="D11" s="19">
        <f t="shared" si="0"/>
        <v>1.060707239338291</v>
      </c>
      <c r="E11" s="62">
        <f t="shared" si="1"/>
        <v>400</v>
      </c>
      <c r="F11" s="32">
        <v>9900</v>
      </c>
      <c r="G11" s="32">
        <v>8370</v>
      </c>
      <c r="H11" s="19">
        <f t="shared" si="2"/>
        <v>1.1827956989247312</v>
      </c>
      <c r="I11" s="62">
        <f t="shared" si="3"/>
        <v>1530</v>
      </c>
      <c r="J11" s="19">
        <f t="shared" si="4"/>
        <v>0.70595959595959601</v>
      </c>
      <c r="K11" s="19">
        <f t="shared" si="5"/>
        <v>0.78721624850657113</v>
      </c>
      <c r="L11" s="22">
        <f t="shared" si="6"/>
        <v>-8.1256652546975117E-2</v>
      </c>
    </row>
    <row r="12" spans="1:12" x14ac:dyDescent="0.4">
      <c r="A12" s="63" t="s">
        <v>92</v>
      </c>
      <c r="B12" s="32">
        <v>1534</v>
      </c>
      <c r="C12" s="32">
        <v>1674</v>
      </c>
      <c r="D12" s="19">
        <f t="shared" si="0"/>
        <v>0.91636798088410987</v>
      </c>
      <c r="E12" s="62">
        <f t="shared" si="1"/>
        <v>-140</v>
      </c>
      <c r="F12" s="32">
        <v>2700</v>
      </c>
      <c r="G12" s="32">
        <v>2700</v>
      </c>
      <c r="H12" s="19">
        <f t="shared" si="2"/>
        <v>1</v>
      </c>
      <c r="I12" s="62">
        <f t="shared" si="3"/>
        <v>0</v>
      </c>
      <c r="J12" s="19">
        <f t="shared" si="4"/>
        <v>0.56814814814814818</v>
      </c>
      <c r="K12" s="19">
        <f t="shared" si="5"/>
        <v>0.62</v>
      </c>
      <c r="L12" s="22">
        <f t="shared" si="6"/>
        <v>-5.1851851851851816E-2</v>
      </c>
    </row>
    <row r="13" spans="1:12" x14ac:dyDescent="0.4">
      <c r="A13" s="63" t="s">
        <v>56</v>
      </c>
      <c r="B13" s="32">
        <v>4959</v>
      </c>
      <c r="C13" s="32">
        <v>3844</v>
      </c>
      <c r="D13" s="19">
        <f t="shared" si="0"/>
        <v>1.2900624349635796</v>
      </c>
      <c r="E13" s="62">
        <f t="shared" si="1"/>
        <v>1115</v>
      </c>
      <c r="F13" s="32">
        <v>6900</v>
      </c>
      <c r="G13" s="32">
        <v>6780</v>
      </c>
      <c r="H13" s="19">
        <f t="shared" si="2"/>
        <v>1.0176991150442478</v>
      </c>
      <c r="I13" s="62">
        <f t="shared" si="3"/>
        <v>120</v>
      </c>
      <c r="J13" s="19">
        <f t="shared" si="4"/>
        <v>0.71869565217391307</v>
      </c>
      <c r="K13" s="19">
        <f t="shared" si="5"/>
        <v>0.56696165191740411</v>
      </c>
      <c r="L13" s="22">
        <f t="shared" si="6"/>
        <v>0.15173400025650896</v>
      </c>
    </row>
    <row r="14" spans="1:12" x14ac:dyDescent="0.4">
      <c r="A14" s="63" t="s">
        <v>93</v>
      </c>
      <c r="B14" s="32">
        <v>942</v>
      </c>
      <c r="C14" s="32">
        <v>798</v>
      </c>
      <c r="D14" s="19">
        <f t="shared" si="0"/>
        <v>1.1804511278195489</v>
      </c>
      <c r="E14" s="62">
        <f t="shared" si="1"/>
        <v>144</v>
      </c>
      <c r="F14" s="32">
        <v>1500</v>
      </c>
      <c r="G14" s="32">
        <v>1500</v>
      </c>
      <c r="H14" s="19">
        <f t="shared" si="2"/>
        <v>1</v>
      </c>
      <c r="I14" s="62">
        <f t="shared" si="3"/>
        <v>0</v>
      </c>
      <c r="J14" s="19">
        <f t="shared" si="4"/>
        <v>0.628</v>
      </c>
      <c r="K14" s="19">
        <f t="shared" si="5"/>
        <v>0.53200000000000003</v>
      </c>
      <c r="L14" s="22">
        <f t="shared" si="6"/>
        <v>9.5999999999999974E-2</v>
      </c>
    </row>
    <row r="15" spans="1:12" s="66" customFormat="1" x14ac:dyDescent="0.4">
      <c r="A15" s="68" t="s">
        <v>73</v>
      </c>
      <c r="B15" s="27">
        <f>+B16+B27</f>
        <v>70753</v>
      </c>
      <c r="C15" s="27">
        <f>+C16+C27</f>
        <v>61699</v>
      </c>
      <c r="D15" s="14">
        <f t="shared" si="0"/>
        <v>1.1467446798165286</v>
      </c>
      <c r="E15" s="67">
        <f t="shared" si="1"/>
        <v>9054</v>
      </c>
      <c r="F15" s="27">
        <f>+F16+F27</f>
        <v>101112</v>
      </c>
      <c r="G15" s="27">
        <f>+G16+G27</f>
        <v>91328</v>
      </c>
      <c r="H15" s="14">
        <f t="shared" si="2"/>
        <v>1.1071303433777155</v>
      </c>
      <c r="I15" s="67">
        <f t="shared" si="3"/>
        <v>9784</v>
      </c>
      <c r="J15" s="14">
        <f t="shared" si="4"/>
        <v>0.69974879341720075</v>
      </c>
      <c r="K15" s="14">
        <f t="shared" si="5"/>
        <v>0.67557594604064475</v>
      </c>
      <c r="L15" s="23">
        <f t="shared" si="6"/>
        <v>2.4172847376556006E-2</v>
      </c>
    </row>
    <row r="16" spans="1:12" x14ac:dyDescent="0.4">
      <c r="A16" s="72" t="s">
        <v>72</v>
      </c>
      <c r="B16" s="29">
        <f>SUM(B17:B26)</f>
        <v>60642</v>
      </c>
      <c r="C16" s="29">
        <f>SUM(C17:C26)</f>
        <v>51979</v>
      </c>
      <c r="D16" s="18">
        <f t="shared" si="0"/>
        <v>1.1666634602435599</v>
      </c>
      <c r="E16" s="64">
        <f t="shared" si="1"/>
        <v>8663</v>
      </c>
      <c r="F16" s="29">
        <f>SUM(F17:F26)</f>
        <v>85185</v>
      </c>
      <c r="G16" s="29">
        <f>SUM(G17:G26)</f>
        <v>75404</v>
      </c>
      <c r="H16" s="18">
        <f t="shared" si="2"/>
        <v>1.1297146039997878</v>
      </c>
      <c r="I16" s="64">
        <f t="shared" si="3"/>
        <v>9781</v>
      </c>
      <c r="J16" s="18">
        <f t="shared" si="4"/>
        <v>0.71188589540412039</v>
      </c>
      <c r="K16" s="18">
        <f t="shared" si="5"/>
        <v>0.68934008805898894</v>
      </c>
      <c r="L16" s="17">
        <f t="shared" si="6"/>
        <v>2.2545807345131452E-2</v>
      </c>
    </row>
    <row r="17" spans="1:12" x14ac:dyDescent="0.4">
      <c r="A17" s="63" t="s">
        <v>57</v>
      </c>
      <c r="B17" s="32">
        <v>24568</v>
      </c>
      <c r="C17" s="32">
        <v>20053</v>
      </c>
      <c r="D17" s="19">
        <f t="shared" si="0"/>
        <v>1.2251533436393558</v>
      </c>
      <c r="E17" s="62">
        <f t="shared" si="1"/>
        <v>4515</v>
      </c>
      <c r="F17" s="32">
        <v>34635</v>
      </c>
      <c r="G17" s="32">
        <v>26426</v>
      </c>
      <c r="H17" s="19">
        <f t="shared" si="2"/>
        <v>1.3106410353439795</v>
      </c>
      <c r="I17" s="62">
        <f t="shared" si="3"/>
        <v>8209</v>
      </c>
      <c r="J17" s="19">
        <f t="shared" si="4"/>
        <v>0.70934026274000284</v>
      </c>
      <c r="K17" s="19">
        <f t="shared" si="5"/>
        <v>0.75883599485355335</v>
      </c>
      <c r="L17" s="22">
        <f t="shared" si="6"/>
        <v>-4.9495732113550517E-2</v>
      </c>
    </row>
    <row r="18" spans="1:12" x14ac:dyDescent="0.4">
      <c r="A18" s="63" t="s">
        <v>133</v>
      </c>
      <c r="B18" s="32">
        <v>4735</v>
      </c>
      <c r="C18" s="32">
        <v>3270</v>
      </c>
      <c r="D18" s="19">
        <f t="shared" si="0"/>
        <v>1.4480122324159022</v>
      </c>
      <c r="E18" s="62">
        <f t="shared" si="1"/>
        <v>1465</v>
      </c>
      <c r="F18" s="32">
        <v>5360</v>
      </c>
      <c r="G18" s="32">
        <v>5360</v>
      </c>
      <c r="H18" s="19">
        <f t="shared" si="2"/>
        <v>1</v>
      </c>
      <c r="I18" s="62">
        <f t="shared" si="3"/>
        <v>0</v>
      </c>
      <c r="J18" s="19">
        <f t="shared" si="4"/>
        <v>0.88339552238805974</v>
      </c>
      <c r="K18" s="19">
        <f t="shared" si="5"/>
        <v>0.6100746268656716</v>
      </c>
      <c r="L18" s="22">
        <f t="shared" si="6"/>
        <v>0.27332089552238814</v>
      </c>
    </row>
    <row r="19" spans="1:12" x14ac:dyDescent="0.4">
      <c r="A19" s="63" t="s">
        <v>132</v>
      </c>
      <c r="B19" s="32">
        <v>6214</v>
      </c>
      <c r="C19" s="32">
        <v>5405</v>
      </c>
      <c r="D19" s="19">
        <f t="shared" si="0"/>
        <v>1.1496762257169288</v>
      </c>
      <c r="E19" s="62">
        <f t="shared" si="1"/>
        <v>809</v>
      </c>
      <c r="F19" s="32">
        <v>9536</v>
      </c>
      <c r="G19" s="32">
        <v>8592</v>
      </c>
      <c r="H19" s="19">
        <f t="shared" si="2"/>
        <v>1.1098696461824953</v>
      </c>
      <c r="I19" s="62">
        <f t="shared" si="3"/>
        <v>944</v>
      </c>
      <c r="J19" s="19">
        <f t="shared" si="4"/>
        <v>0.65163590604026844</v>
      </c>
      <c r="K19" s="19">
        <f t="shared" si="5"/>
        <v>0.62907355679702048</v>
      </c>
      <c r="L19" s="22">
        <f t="shared" si="6"/>
        <v>2.2562349243247959E-2</v>
      </c>
    </row>
    <row r="20" spans="1:12" x14ac:dyDescent="0.4">
      <c r="A20" s="63" t="s">
        <v>55</v>
      </c>
      <c r="B20" s="32">
        <v>10285</v>
      </c>
      <c r="C20" s="32">
        <v>9293</v>
      </c>
      <c r="D20" s="19">
        <f t="shared" si="0"/>
        <v>1.1067470138814162</v>
      </c>
      <c r="E20" s="62">
        <f t="shared" si="1"/>
        <v>992</v>
      </c>
      <c r="F20" s="32">
        <v>14400</v>
      </c>
      <c r="G20" s="32">
        <v>14128</v>
      </c>
      <c r="H20" s="19">
        <f t="shared" si="2"/>
        <v>1.0192525481313703</v>
      </c>
      <c r="I20" s="62">
        <f t="shared" si="3"/>
        <v>272</v>
      </c>
      <c r="J20" s="19">
        <f t="shared" si="4"/>
        <v>0.71423611111111107</v>
      </c>
      <c r="K20" s="19">
        <f t="shared" si="5"/>
        <v>0.65777180067950169</v>
      </c>
      <c r="L20" s="22">
        <f t="shared" si="6"/>
        <v>5.6464310431609377E-2</v>
      </c>
    </row>
    <row r="21" spans="1:12" x14ac:dyDescent="0.4">
      <c r="A21" s="63" t="s">
        <v>92</v>
      </c>
      <c r="B21" s="32">
        <v>1801</v>
      </c>
      <c r="C21" s="32">
        <v>1557</v>
      </c>
      <c r="D21" s="19">
        <f t="shared" si="0"/>
        <v>1.1567116249197174</v>
      </c>
      <c r="E21" s="62">
        <f t="shared" si="1"/>
        <v>244</v>
      </c>
      <c r="F21" s="32">
        <v>2340</v>
      </c>
      <c r="G21" s="32">
        <v>2340</v>
      </c>
      <c r="H21" s="19">
        <f t="shared" si="2"/>
        <v>1</v>
      </c>
      <c r="I21" s="62">
        <f t="shared" si="3"/>
        <v>0</v>
      </c>
      <c r="J21" s="19">
        <f t="shared" si="4"/>
        <v>0.7696581196581197</v>
      </c>
      <c r="K21" s="19">
        <f t="shared" si="5"/>
        <v>0.66538461538461535</v>
      </c>
      <c r="L21" s="22">
        <f t="shared" si="6"/>
        <v>0.10427350427350435</v>
      </c>
    </row>
    <row r="22" spans="1:12" x14ac:dyDescent="0.4">
      <c r="A22" s="63" t="s">
        <v>56</v>
      </c>
      <c r="B22" s="32">
        <v>5461</v>
      </c>
      <c r="C22" s="32">
        <v>4987</v>
      </c>
      <c r="D22" s="19">
        <f t="shared" si="0"/>
        <v>1.0950471225185483</v>
      </c>
      <c r="E22" s="62">
        <f t="shared" si="1"/>
        <v>474</v>
      </c>
      <c r="F22" s="32">
        <v>7045</v>
      </c>
      <c r="G22" s="32">
        <v>7020</v>
      </c>
      <c r="H22" s="19">
        <f t="shared" si="2"/>
        <v>1.0035612535612535</v>
      </c>
      <c r="I22" s="62">
        <f t="shared" si="3"/>
        <v>25</v>
      </c>
      <c r="J22" s="19">
        <f t="shared" si="4"/>
        <v>0.77515968772178845</v>
      </c>
      <c r="K22" s="19">
        <f t="shared" si="5"/>
        <v>0.71039886039886035</v>
      </c>
      <c r="L22" s="22">
        <f t="shared" si="6"/>
        <v>6.4760827322928094E-2</v>
      </c>
    </row>
    <row r="23" spans="1:12" x14ac:dyDescent="0.4">
      <c r="A23" s="63" t="s">
        <v>54</v>
      </c>
      <c r="B23" s="32">
        <v>1800</v>
      </c>
      <c r="C23" s="32">
        <v>2024</v>
      </c>
      <c r="D23" s="19">
        <f t="shared" si="0"/>
        <v>0.88932806324110669</v>
      </c>
      <c r="E23" s="62">
        <f t="shared" si="1"/>
        <v>-224</v>
      </c>
      <c r="F23" s="32">
        <v>2880</v>
      </c>
      <c r="G23" s="32">
        <v>2880</v>
      </c>
      <c r="H23" s="19">
        <f t="shared" si="2"/>
        <v>1</v>
      </c>
      <c r="I23" s="62">
        <f t="shared" si="3"/>
        <v>0</v>
      </c>
      <c r="J23" s="19">
        <f t="shared" si="4"/>
        <v>0.625</v>
      </c>
      <c r="K23" s="19">
        <f t="shared" si="5"/>
        <v>0.70277777777777772</v>
      </c>
      <c r="L23" s="22">
        <f t="shared" si="6"/>
        <v>-7.7777777777777724E-2</v>
      </c>
    </row>
    <row r="24" spans="1:12" x14ac:dyDescent="0.4">
      <c r="A24" s="63" t="s">
        <v>91</v>
      </c>
      <c r="B24" s="32">
        <v>1586</v>
      </c>
      <c r="C24" s="32">
        <v>1404</v>
      </c>
      <c r="D24" s="19">
        <f t="shared" si="0"/>
        <v>1.1296296296296295</v>
      </c>
      <c r="E24" s="62">
        <f t="shared" si="1"/>
        <v>182</v>
      </c>
      <c r="F24" s="32">
        <v>2340</v>
      </c>
      <c r="G24" s="32">
        <v>2340</v>
      </c>
      <c r="H24" s="19">
        <f t="shared" si="2"/>
        <v>1</v>
      </c>
      <c r="I24" s="62">
        <f t="shared" si="3"/>
        <v>0</v>
      </c>
      <c r="J24" s="19">
        <f t="shared" si="4"/>
        <v>0.67777777777777781</v>
      </c>
      <c r="K24" s="19">
        <f t="shared" si="5"/>
        <v>0.6</v>
      </c>
      <c r="L24" s="22">
        <f t="shared" si="6"/>
        <v>7.7777777777777835E-2</v>
      </c>
    </row>
    <row r="25" spans="1:12" x14ac:dyDescent="0.4">
      <c r="A25" s="63" t="s">
        <v>53</v>
      </c>
      <c r="B25" s="32">
        <v>2211</v>
      </c>
      <c r="C25" s="32">
        <v>2090</v>
      </c>
      <c r="D25" s="19">
        <f t="shared" si="0"/>
        <v>1.0578947368421052</v>
      </c>
      <c r="E25" s="62">
        <f t="shared" si="1"/>
        <v>121</v>
      </c>
      <c r="F25" s="32">
        <v>3769</v>
      </c>
      <c r="G25" s="32">
        <v>3438</v>
      </c>
      <c r="H25" s="19">
        <f t="shared" si="2"/>
        <v>1.0962769051774288</v>
      </c>
      <c r="I25" s="62">
        <f t="shared" si="3"/>
        <v>331</v>
      </c>
      <c r="J25" s="19">
        <f t="shared" si="4"/>
        <v>0.58662775271955425</v>
      </c>
      <c r="K25" s="19">
        <f t="shared" si="5"/>
        <v>0.6079115764979639</v>
      </c>
      <c r="L25" s="22">
        <f t="shared" si="6"/>
        <v>-2.128382377840965E-2</v>
      </c>
    </row>
    <row r="26" spans="1:12" x14ac:dyDescent="0.4">
      <c r="A26" s="71" t="s">
        <v>52</v>
      </c>
      <c r="B26" s="33">
        <v>1981</v>
      </c>
      <c r="C26" s="33">
        <v>1896</v>
      </c>
      <c r="D26" s="16">
        <f t="shared" si="0"/>
        <v>1.0448312236286921</v>
      </c>
      <c r="E26" s="70">
        <f t="shared" si="1"/>
        <v>85</v>
      </c>
      <c r="F26" s="33">
        <v>2880</v>
      </c>
      <c r="G26" s="33">
        <v>2880</v>
      </c>
      <c r="H26" s="16">
        <f t="shared" si="2"/>
        <v>1</v>
      </c>
      <c r="I26" s="70">
        <f t="shared" si="3"/>
        <v>0</v>
      </c>
      <c r="J26" s="16">
        <f t="shared" si="4"/>
        <v>0.68784722222222228</v>
      </c>
      <c r="K26" s="16">
        <f t="shared" si="5"/>
        <v>0.65833333333333333</v>
      </c>
      <c r="L26" s="15">
        <f t="shared" si="6"/>
        <v>2.9513888888888951E-2</v>
      </c>
    </row>
    <row r="27" spans="1:12" x14ac:dyDescent="0.4">
      <c r="A27" s="78" t="s">
        <v>71</v>
      </c>
      <c r="B27" s="30">
        <f>SUM(B28:B37)</f>
        <v>10111</v>
      </c>
      <c r="C27" s="30">
        <f>SUM(C28:C37)</f>
        <v>9720</v>
      </c>
      <c r="D27" s="21">
        <f t="shared" si="0"/>
        <v>1.0402263374485596</v>
      </c>
      <c r="E27" s="69">
        <f t="shared" si="1"/>
        <v>391</v>
      </c>
      <c r="F27" s="30">
        <f>SUM(F28:F37)</f>
        <v>15927</v>
      </c>
      <c r="G27" s="30">
        <f>SUM(G28:G37)</f>
        <v>15924</v>
      </c>
      <c r="H27" s="21">
        <f t="shared" si="2"/>
        <v>1.0001883948756594</v>
      </c>
      <c r="I27" s="69">
        <f t="shared" si="3"/>
        <v>3</v>
      </c>
      <c r="J27" s="21">
        <f t="shared" si="4"/>
        <v>0.63483392980473408</v>
      </c>
      <c r="K27" s="21">
        <f t="shared" si="5"/>
        <v>0.6103993971363979</v>
      </c>
      <c r="L27" s="20">
        <f t="shared" si="6"/>
        <v>2.4434532668336173E-2</v>
      </c>
    </row>
    <row r="28" spans="1:12" x14ac:dyDescent="0.4">
      <c r="A28" s="65" t="s">
        <v>55</v>
      </c>
      <c r="B28" s="34">
        <v>963</v>
      </c>
      <c r="C28" s="34">
        <v>1197</v>
      </c>
      <c r="D28" s="18">
        <f t="shared" si="0"/>
        <v>0.80451127819548873</v>
      </c>
      <c r="E28" s="64">
        <f t="shared" si="1"/>
        <v>-234</v>
      </c>
      <c r="F28" s="34">
        <v>1267</v>
      </c>
      <c r="G28" s="34">
        <v>1660</v>
      </c>
      <c r="H28" s="18">
        <f t="shared" si="2"/>
        <v>0.76325301204819274</v>
      </c>
      <c r="I28" s="64">
        <f t="shared" si="3"/>
        <v>-393</v>
      </c>
      <c r="J28" s="18">
        <f t="shared" si="4"/>
        <v>0.76006314127861085</v>
      </c>
      <c r="K28" s="18">
        <f t="shared" si="5"/>
        <v>0.72108433734939759</v>
      </c>
      <c r="L28" s="17">
        <f t="shared" si="6"/>
        <v>3.8978803929213268E-2</v>
      </c>
    </row>
    <row r="29" spans="1:12" x14ac:dyDescent="0.4">
      <c r="A29" s="63" t="s">
        <v>67</v>
      </c>
      <c r="B29" s="32">
        <v>886</v>
      </c>
      <c r="C29" s="32">
        <v>697</v>
      </c>
      <c r="D29" s="19">
        <f t="shared" si="0"/>
        <v>1.2711621233859398</v>
      </c>
      <c r="E29" s="62">
        <f t="shared" si="1"/>
        <v>189</v>
      </c>
      <c r="F29" s="32">
        <v>1260</v>
      </c>
      <c r="G29" s="32">
        <v>1259</v>
      </c>
      <c r="H29" s="19">
        <f t="shared" si="2"/>
        <v>1.0007942811755361</v>
      </c>
      <c r="I29" s="62">
        <f t="shared" si="3"/>
        <v>1</v>
      </c>
      <c r="J29" s="19">
        <f t="shared" si="4"/>
        <v>0.70317460317460323</v>
      </c>
      <c r="K29" s="19">
        <f t="shared" si="5"/>
        <v>0.55361397934868939</v>
      </c>
      <c r="L29" s="22">
        <f t="shared" si="6"/>
        <v>0.14956062382591384</v>
      </c>
    </row>
    <row r="30" spans="1:12" x14ac:dyDescent="0.4">
      <c r="A30" s="63" t="s">
        <v>65</v>
      </c>
      <c r="B30" s="32">
        <v>726</v>
      </c>
      <c r="C30" s="32">
        <v>692</v>
      </c>
      <c r="D30" s="19">
        <f t="shared" si="0"/>
        <v>1.0491329479768785</v>
      </c>
      <c r="E30" s="62">
        <f t="shared" si="1"/>
        <v>34</v>
      </c>
      <c r="F30" s="32">
        <v>1260</v>
      </c>
      <c r="G30" s="32">
        <v>1134</v>
      </c>
      <c r="H30" s="19">
        <f t="shared" si="2"/>
        <v>1.1111111111111112</v>
      </c>
      <c r="I30" s="62">
        <f t="shared" si="3"/>
        <v>126</v>
      </c>
      <c r="J30" s="19">
        <f t="shared" si="4"/>
        <v>0.57619047619047614</v>
      </c>
      <c r="K30" s="19">
        <f t="shared" si="5"/>
        <v>0.61022927689594353</v>
      </c>
      <c r="L30" s="22">
        <f t="shared" si="6"/>
        <v>-3.4038800705467387E-2</v>
      </c>
    </row>
    <row r="31" spans="1:12" x14ac:dyDescent="0.4">
      <c r="A31" s="63" t="s">
        <v>49</v>
      </c>
      <c r="B31" s="32">
        <v>2349</v>
      </c>
      <c r="C31" s="32">
        <v>2066</v>
      </c>
      <c r="D31" s="19">
        <f t="shared" si="0"/>
        <v>1.1369796708615683</v>
      </c>
      <c r="E31" s="62">
        <f t="shared" si="1"/>
        <v>283</v>
      </c>
      <c r="F31" s="32">
        <v>3780</v>
      </c>
      <c r="G31" s="32">
        <v>3637</v>
      </c>
      <c r="H31" s="19">
        <f t="shared" si="2"/>
        <v>1.0393181193291174</v>
      </c>
      <c r="I31" s="62">
        <f t="shared" si="3"/>
        <v>143</v>
      </c>
      <c r="J31" s="19">
        <f t="shared" si="4"/>
        <v>0.62142857142857144</v>
      </c>
      <c r="K31" s="19">
        <f t="shared" si="5"/>
        <v>0.56805059114654932</v>
      </c>
      <c r="L31" s="22">
        <f t="shared" si="6"/>
        <v>5.3377980282022119E-2</v>
      </c>
    </row>
    <row r="32" spans="1:12" x14ac:dyDescent="0.4">
      <c r="A32" s="63" t="s">
        <v>51</v>
      </c>
      <c r="B32" s="32">
        <v>753</v>
      </c>
      <c r="C32" s="32">
        <v>624</v>
      </c>
      <c r="D32" s="19">
        <f t="shared" si="0"/>
        <v>1.2067307692307692</v>
      </c>
      <c r="E32" s="62">
        <f t="shared" si="1"/>
        <v>129</v>
      </c>
      <c r="F32" s="32">
        <v>1260</v>
      </c>
      <c r="G32" s="32">
        <v>1260</v>
      </c>
      <c r="H32" s="19">
        <f t="shared" si="2"/>
        <v>1</v>
      </c>
      <c r="I32" s="62">
        <f t="shared" si="3"/>
        <v>0</v>
      </c>
      <c r="J32" s="19">
        <f t="shared" si="4"/>
        <v>0.59761904761904761</v>
      </c>
      <c r="K32" s="19">
        <f t="shared" si="5"/>
        <v>0.49523809523809526</v>
      </c>
      <c r="L32" s="22">
        <f t="shared" si="6"/>
        <v>0.10238095238095235</v>
      </c>
    </row>
    <row r="33" spans="1:12" x14ac:dyDescent="0.4">
      <c r="A33" s="63" t="s">
        <v>50</v>
      </c>
      <c r="B33" s="32">
        <v>923</v>
      </c>
      <c r="C33" s="32">
        <v>824</v>
      </c>
      <c r="D33" s="19">
        <f t="shared" si="0"/>
        <v>1.1201456310679612</v>
      </c>
      <c r="E33" s="62">
        <f t="shared" si="1"/>
        <v>99</v>
      </c>
      <c r="F33" s="32">
        <v>1660</v>
      </c>
      <c r="G33" s="32">
        <v>1660</v>
      </c>
      <c r="H33" s="19">
        <f t="shared" si="2"/>
        <v>1</v>
      </c>
      <c r="I33" s="62">
        <f t="shared" si="3"/>
        <v>0</v>
      </c>
      <c r="J33" s="19">
        <f t="shared" si="4"/>
        <v>0.55602409638554218</v>
      </c>
      <c r="K33" s="19">
        <f t="shared" si="5"/>
        <v>0.4963855421686747</v>
      </c>
      <c r="L33" s="22">
        <f t="shared" si="6"/>
        <v>5.9638554216867479E-2</v>
      </c>
    </row>
    <row r="34" spans="1:12" x14ac:dyDescent="0.4">
      <c r="A34" s="63" t="s">
        <v>90</v>
      </c>
      <c r="B34" s="32">
        <v>1191</v>
      </c>
      <c r="C34" s="32">
        <v>1147</v>
      </c>
      <c r="D34" s="19">
        <f t="shared" si="0"/>
        <v>1.0383609415867481</v>
      </c>
      <c r="E34" s="62">
        <f t="shared" si="1"/>
        <v>44</v>
      </c>
      <c r="F34" s="32">
        <v>1660</v>
      </c>
      <c r="G34" s="32">
        <v>1660</v>
      </c>
      <c r="H34" s="19">
        <f t="shared" si="2"/>
        <v>1</v>
      </c>
      <c r="I34" s="62">
        <f t="shared" si="3"/>
        <v>0</v>
      </c>
      <c r="J34" s="19">
        <f t="shared" si="4"/>
        <v>0.71746987951807228</v>
      </c>
      <c r="K34" s="19">
        <f t="shared" si="5"/>
        <v>0.6909638554216867</v>
      </c>
      <c r="L34" s="22">
        <f t="shared" si="6"/>
        <v>2.6506024096385583E-2</v>
      </c>
    </row>
    <row r="35" spans="1:12" x14ac:dyDescent="0.4">
      <c r="A35" s="63" t="s">
        <v>69</v>
      </c>
      <c r="B35" s="32">
        <v>1064</v>
      </c>
      <c r="C35" s="32">
        <v>1040</v>
      </c>
      <c r="D35" s="19">
        <f t="shared" si="0"/>
        <v>1.023076923076923</v>
      </c>
      <c r="E35" s="62">
        <f t="shared" si="1"/>
        <v>24</v>
      </c>
      <c r="F35" s="32">
        <v>1260</v>
      </c>
      <c r="G35" s="32">
        <v>1260</v>
      </c>
      <c r="H35" s="19">
        <f t="shared" si="2"/>
        <v>1</v>
      </c>
      <c r="I35" s="62">
        <f t="shared" si="3"/>
        <v>0</v>
      </c>
      <c r="J35" s="19">
        <f t="shared" si="4"/>
        <v>0.84444444444444444</v>
      </c>
      <c r="K35" s="19">
        <f t="shared" si="5"/>
        <v>0.82539682539682535</v>
      </c>
      <c r="L35" s="22">
        <f t="shared" si="6"/>
        <v>1.9047619047619091E-2</v>
      </c>
    </row>
    <row r="36" spans="1:12" x14ac:dyDescent="0.4">
      <c r="A36" s="63" t="s">
        <v>89</v>
      </c>
      <c r="B36" s="32">
        <v>670</v>
      </c>
      <c r="C36" s="32">
        <v>834</v>
      </c>
      <c r="D36" s="19">
        <f t="shared" si="0"/>
        <v>0.80335731414868106</v>
      </c>
      <c r="E36" s="62">
        <f t="shared" si="1"/>
        <v>-164</v>
      </c>
      <c r="F36" s="32">
        <v>1260</v>
      </c>
      <c r="G36" s="32">
        <v>1260</v>
      </c>
      <c r="H36" s="19">
        <f t="shared" si="2"/>
        <v>1</v>
      </c>
      <c r="I36" s="62">
        <f t="shared" si="3"/>
        <v>0</v>
      </c>
      <c r="J36" s="19">
        <f t="shared" si="4"/>
        <v>0.53174603174603174</v>
      </c>
      <c r="K36" s="19">
        <f t="shared" si="5"/>
        <v>0.66190476190476188</v>
      </c>
      <c r="L36" s="22">
        <f t="shared" si="6"/>
        <v>-0.13015873015873014</v>
      </c>
    </row>
    <row r="37" spans="1:12" x14ac:dyDescent="0.4">
      <c r="A37" s="63" t="s">
        <v>88</v>
      </c>
      <c r="B37" s="32">
        <v>586</v>
      </c>
      <c r="C37" s="32">
        <v>599</v>
      </c>
      <c r="D37" s="19">
        <f t="shared" si="0"/>
        <v>0.97829716193656091</v>
      </c>
      <c r="E37" s="62">
        <f t="shared" si="1"/>
        <v>-13</v>
      </c>
      <c r="F37" s="32">
        <v>1260</v>
      </c>
      <c r="G37" s="32">
        <v>1134</v>
      </c>
      <c r="H37" s="19">
        <f t="shared" si="2"/>
        <v>1.1111111111111112</v>
      </c>
      <c r="I37" s="62">
        <f t="shared" si="3"/>
        <v>126</v>
      </c>
      <c r="J37" s="19">
        <f t="shared" si="4"/>
        <v>0.46507936507936509</v>
      </c>
      <c r="K37" s="19">
        <f t="shared" si="5"/>
        <v>0.52821869488536155</v>
      </c>
      <c r="L37" s="22">
        <f t="shared" si="6"/>
        <v>-6.3139329805996458E-2</v>
      </c>
    </row>
    <row r="38" spans="1:12" s="66" customFormat="1" x14ac:dyDescent="0.4">
      <c r="A38" s="68" t="s">
        <v>70</v>
      </c>
      <c r="B38" s="27">
        <f>SUM(B39:B44)</f>
        <v>12864</v>
      </c>
      <c r="C38" s="27">
        <f>SUM(C39:C44)</f>
        <v>10769</v>
      </c>
      <c r="D38" s="14">
        <f t="shared" si="0"/>
        <v>1.1945398829974927</v>
      </c>
      <c r="E38" s="67">
        <f t="shared" si="1"/>
        <v>2095</v>
      </c>
      <c r="F38" s="27">
        <f>SUM(F39:F44)</f>
        <v>19715</v>
      </c>
      <c r="G38" s="27">
        <f>SUM(G39:G44)</f>
        <v>17090</v>
      </c>
      <c r="H38" s="14">
        <f t="shared" si="2"/>
        <v>1.1535985956699824</v>
      </c>
      <c r="I38" s="67">
        <f t="shared" si="3"/>
        <v>2625</v>
      </c>
      <c r="J38" s="14">
        <f t="shared" si="4"/>
        <v>0.65249809789500379</v>
      </c>
      <c r="K38" s="14">
        <f t="shared" si="5"/>
        <v>0.63013458162668223</v>
      </c>
      <c r="L38" s="23">
        <f t="shared" si="6"/>
        <v>2.2363516268321559E-2</v>
      </c>
    </row>
    <row r="39" spans="1:12" x14ac:dyDescent="0.4">
      <c r="A39" s="65" t="s">
        <v>57</v>
      </c>
      <c r="B39" s="34">
        <v>6823</v>
      </c>
      <c r="C39" s="34">
        <v>4716</v>
      </c>
      <c r="D39" s="18">
        <f t="shared" si="0"/>
        <v>1.4467769296013571</v>
      </c>
      <c r="E39" s="64">
        <f t="shared" si="1"/>
        <v>2107</v>
      </c>
      <c r="F39" s="34">
        <v>10459</v>
      </c>
      <c r="G39" s="34">
        <v>7554</v>
      </c>
      <c r="H39" s="18">
        <f t="shared" si="2"/>
        <v>1.3845644691554144</v>
      </c>
      <c r="I39" s="64">
        <f t="shared" si="3"/>
        <v>2905</v>
      </c>
      <c r="J39" s="18">
        <f t="shared" si="4"/>
        <v>0.65235682187589639</v>
      </c>
      <c r="K39" s="18">
        <f t="shared" si="5"/>
        <v>0.62430500397140587</v>
      </c>
      <c r="L39" s="17">
        <f t="shared" si="6"/>
        <v>2.8051817904490517E-2</v>
      </c>
    </row>
    <row r="40" spans="1:12" x14ac:dyDescent="0.4">
      <c r="A40" s="63" t="s">
        <v>58</v>
      </c>
      <c r="B40" s="32">
        <v>1915</v>
      </c>
      <c r="C40" s="32">
        <v>1962</v>
      </c>
      <c r="D40" s="19">
        <f t="shared" si="0"/>
        <v>0.97604485219164117</v>
      </c>
      <c r="E40" s="62">
        <f t="shared" si="1"/>
        <v>-47</v>
      </c>
      <c r="F40" s="32">
        <v>2980</v>
      </c>
      <c r="G40" s="32">
        <v>2980</v>
      </c>
      <c r="H40" s="19">
        <f t="shared" si="2"/>
        <v>1</v>
      </c>
      <c r="I40" s="62">
        <f t="shared" si="3"/>
        <v>0</v>
      </c>
      <c r="J40" s="19">
        <f t="shared" si="4"/>
        <v>0.64261744966442957</v>
      </c>
      <c r="K40" s="19">
        <f t="shared" si="5"/>
        <v>0.65838926174496648</v>
      </c>
      <c r="L40" s="22">
        <f t="shared" si="6"/>
        <v>-1.5771812080536907E-2</v>
      </c>
    </row>
    <row r="41" spans="1:12" x14ac:dyDescent="0.4">
      <c r="A41" s="63" t="s">
        <v>68</v>
      </c>
      <c r="B41" s="32">
        <v>1016</v>
      </c>
      <c r="C41" s="32">
        <v>940</v>
      </c>
      <c r="D41" s="19">
        <f t="shared" si="0"/>
        <v>1.0808510638297872</v>
      </c>
      <c r="E41" s="62">
        <f t="shared" si="1"/>
        <v>76</v>
      </c>
      <c r="F41" s="32">
        <v>1657</v>
      </c>
      <c r="G41" s="32">
        <v>1660</v>
      </c>
      <c r="H41" s="19">
        <f t="shared" si="2"/>
        <v>0.99819277108433735</v>
      </c>
      <c r="I41" s="62">
        <f t="shared" si="3"/>
        <v>-3</v>
      </c>
      <c r="J41" s="19">
        <f t="shared" si="4"/>
        <v>0.61315630657815334</v>
      </c>
      <c r="K41" s="19">
        <f t="shared" si="5"/>
        <v>0.5662650602409639</v>
      </c>
      <c r="L41" s="22">
        <f t="shared" si="6"/>
        <v>4.6891246337189441E-2</v>
      </c>
    </row>
    <row r="42" spans="1:12" x14ac:dyDescent="0.4">
      <c r="A42" s="63" t="s">
        <v>55</v>
      </c>
      <c r="B42" s="32">
        <v>2309</v>
      </c>
      <c r="C42" s="32">
        <v>1931</v>
      </c>
      <c r="D42" s="19">
        <f t="shared" si="0"/>
        <v>1.1957534955981357</v>
      </c>
      <c r="E42" s="62">
        <f t="shared" si="1"/>
        <v>378</v>
      </c>
      <c r="F42" s="32">
        <v>3272</v>
      </c>
      <c r="G42" s="32">
        <v>3260</v>
      </c>
      <c r="H42" s="19">
        <f t="shared" si="2"/>
        <v>1.003680981595092</v>
      </c>
      <c r="I42" s="62">
        <f t="shared" si="3"/>
        <v>12</v>
      </c>
      <c r="J42" s="19">
        <f t="shared" si="4"/>
        <v>0.7056845965770171</v>
      </c>
      <c r="K42" s="19">
        <f t="shared" si="5"/>
        <v>0.5923312883435583</v>
      </c>
      <c r="L42" s="22">
        <f t="shared" si="6"/>
        <v>0.11335330823345879</v>
      </c>
    </row>
    <row r="43" spans="1:12" x14ac:dyDescent="0.4">
      <c r="A43" s="63" t="s">
        <v>131</v>
      </c>
      <c r="B43" s="32">
        <v>461</v>
      </c>
      <c r="C43" s="32">
        <v>654</v>
      </c>
      <c r="D43" s="19">
        <f t="shared" si="0"/>
        <v>0.7048929663608563</v>
      </c>
      <c r="E43" s="62">
        <f t="shared" si="1"/>
        <v>-193</v>
      </c>
      <c r="F43" s="32">
        <v>782</v>
      </c>
      <c r="G43" s="32">
        <v>816</v>
      </c>
      <c r="H43" s="19">
        <f t="shared" si="2"/>
        <v>0.95833333333333337</v>
      </c>
      <c r="I43" s="62">
        <f t="shared" si="3"/>
        <v>-34</v>
      </c>
      <c r="J43" s="19">
        <f t="shared" si="4"/>
        <v>0.58951406649616367</v>
      </c>
      <c r="K43" s="19">
        <f t="shared" si="5"/>
        <v>0.80147058823529416</v>
      </c>
      <c r="L43" s="22">
        <f t="shared" si="6"/>
        <v>-0.21195652173913049</v>
      </c>
    </row>
    <row r="44" spans="1:12" x14ac:dyDescent="0.4">
      <c r="A44" s="61" t="s">
        <v>130</v>
      </c>
      <c r="B44" s="31">
        <v>340</v>
      </c>
      <c r="C44" s="31">
        <v>566</v>
      </c>
      <c r="D44" s="25">
        <f t="shared" si="0"/>
        <v>0.60070671378091878</v>
      </c>
      <c r="E44" s="60">
        <f t="shared" si="1"/>
        <v>-226</v>
      </c>
      <c r="F44" s="31">
        <v>565</v>
      </c>
      <c r="G44" s="31">
        <v>820</v>
      </c>
      <c r="H44" s="25">
        <f t="shared" si="2"/>
        <v>0.68902439024390238</v>
      </c>
      <c r="I44" s="60">
        <f t="shared" si="3"/>
        <v>-255</v>
      </c>
      <c r="J44" s="25">
        <f t="shared" si="4"/>
        <v>0.60176991150442483</v>
      </c>
      <c r="K44" s="25">
        <f t="shared" si="5"/>
        <v>0.69024390243902434</v>
      </c>
      <c r="L44" s="24">
        <f t="shared" si="6"/>
        <v>-8.8473990934599511E-2</v>
      </c>
    </row>
  </sheetData>
  <mergeCells count="14">
    <mergeCell ref="F2:I3"/>
    <mergeCell ref="J4:J5"/>
    <mergeCell ref="K4:K5"/>
    <mergeCell ref="J2:L3"/>
    <mergeCell ref="L4:L5"/>
    <mergeCell ref="F4:F5"/>
    <mergeCell ref="G4:G5"/>
    <mergeCell ref="H4:I4"/>
    <mergeCell ref="A2:A3"/>
    <mergeCell ref="A4:A5"/>
    <mergeCell ref="B4:B5"/>
    <mergeCell ref="C4:C5"/>
    <mergeCell ref="B2:E3"/>
    <mergeCell ref="D4:E4"/>
  </mergeCells>
  <phoneticPr fontId="3"/>
  <hyperlinks>
    <hyperlink ref="A1" location="'h13'!A1" display="'h13'!A1"/>
  </hyperlinks>
  <pageMargins left="1.02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zoomScaleNormal="100" workbookViewId="0"/>
  </sheetViews>
  <sheetFormatPr defaultColWidth="15.75" defaultRowHeight="10.5" x14ac:dyDescent="0.4"/>
  <cols>
    <col min="1" max="1" width="15.375" style="59" bestFit="1" customWidth="1"/>
    <col min="2" max="3" width="10.375" style="13" bestFit="1" customWidth="1"/>
    <col min="4" max="4" width="7" style="59" bestFit="1" customWidth="1"/>
    <col min="5" max="5" width="7.625" style="59" bestFit="1" customWidth="1"/>
    <col min="6" max="7" width="10.375" style="13" bestFit="1" customWidth="1"/>
    <col min="8" max="8" width="7" style="59" bestFit="1" customWidth="1"/>
    <col min="9" max="9" width="8.5" style="59" bestFit="1" customWidth="1"/>
    <col min="10" max="11" width="10.375" style="13" bestFit="1" customWidth="1"/>
    <col min="12" max="12" width="7" style="59" bestFit="1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２月(上中旬)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98</v>
      </c>
      <c r="C4" s="144" t="s">
        <v>146</v>
      </c>
      <c r="D4" s="143" t="s">
        <v>61</v>
      </c>
      <c r="E4" s="143"/>
      <c r="F4" s="140" t="str">
        <f>+B4</f>
        <v>(01'2/1～20)</v>
      </c>
      <c r="G4" s="140" t="str">
        <f>+C4</f>
        <v>(00'2/1～20)</v>
      </c>
      <c r="H4" s="143" t="s">
        <v>61</v>
      </c>
      <c r="I4" s="143"/>
      <c r="J4" s="140" t="str">
        <f>+B4</f>
        <v>(01'2/1～20)</v>
      </c>
      <c r="K4" s="140" t="str">
        <f>+C4</f>
        <v>(00'2/1～20)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135</v>
      </c>
      <c r="B6" s="27">
        <f>+B7+B15+B38</f>
        <v>263737</v>
      </c>
      <c r="C6" s="27">
        <f>+C7+C15+C38</f>
        <v>256257</v>
      </c>
      <c r="D6" s="14">
        <f t="shared" ref="D6:D44" si="0">+B6/C6</f>
        <v>1.0291894465321922</v>
      </c>
      <c r="E6" s="67">
        <f t="shared" ref="E6:E44" si="1">+B6-C6</f>
        <v>7480</v>
      </c>
      <c r="F6" s="27">
        <f>+F7+F15+F38</f>
        <v>359988</v>
      </c>
      <c r="G6" s="27">
        <f>+G7+G15+G38</f>
        <v>351369</v>
      </c>
      <c r="H6" s="14">
        <f t="shared" ref="H6:H44" si="2">+F6/G6</f>
        <v>1.0245297678508918</v>
      </c>
      <c r="I6" s="67">
        <f t="shared" ref="I6:I44" si="3">+F6-G6</f>
        <v>8619</v>
      </c>
      <c r="J6" s="14">
        <f t="shared" ref="J6:J44" si="4">+B6/F6</f>
        <v>0.73262719868440063</v>
      </c>
      <c r="K6" s="14">
        <f t="shared" ref="K6:K44" si="5">+C6/G6</f>
        <v>0.72931021234087245</v>
      </c>
      <c r="L6" s="23">
        <f t="shared" ref="L6:L44" si="6">+J6-K6</f>
        <v>3.3169863435281721E-3</v>
      </c>
    </row>
    <row r="7" spans="1:12" s="66" customFormat="1" x14ac:dyDescent="0.4">
      <c r="A7" s="68" t="s">
        <v>134</v>
      </c>
      <c r="B7" s="27">
        <f>SUM(B8:B14)</f>
        <v>92115</v>
      </c>
      <c r="C7" s="27">
        <f>SUM(C8:C14)</f>
        <v>97499</v>
      </c>
      <c r="D7" s="14">
        <f t="shared" si="0"/>
        <v>0.94477892080944414</v>
      </c>
      <c r="E7" s="67">
        <f t="shared" si="1"/>
        <v>-5384</v>
      </c>
      <c r="F7" s="27">
        <f>SUM(F8:F14)</f>
        <v>120026</v>
      </c>
      <c r="G7" s="27">
        <f>SUM(G8:G14)</f>
        <v>134704</v>
      </c>
      <c r="H7" s="14">
        <f t="shared" si="2"/>
        <v>0.89103515856990145</v>
      </c>
      <c r="I7" s="67">
        <f t="shared" si="3"/>
        <v>-14678</v>
      </c>
      <c r="J7" s="14">
        <f t="shared" si="4"/>
        <v>0.76745871727792314</v>
      </c>
      <c r="K7" s="14">
        <f t="shared" si="5"/>
        <v>0.72380181731797122</v>
      </c>
      <c r="L7" s="23">
        <f t="shared" si="6"/>
        <v>4.3656899959951923E-2</v>
      </c>
    </row>
    <row r="8" spans="1:12" x14ac:dyDescent="0.4">
      <c r="A8" s="65" t="s">
        <v>57</v>
      </c>
      <c r="B8" s="34">
        <v>43521</v>
      </c>
      <c r="C8" s="34">
        <v>48594</v>
      </c>
      <c r="D8" s="18">
        <f t="shared" si="0"/>
        <v>0.89560439560439564</v>
      </c>
      <c r="E8" s="64">
        <f t="shared" si="1"/>
        <v>-5073</v>
      </c>
      <c r="F8" s="34">
        <v>54926</v>
      </c>
      <c r="G8" s="34">
        <v>65523</v>
      </c>
      <c r="H8" s="18">
        <f t="shared" si="2"/>
        <v>0.83827053095859472</v>
      </c>
      <c r="I8" s="64">
        <f t="shared" si="3"/>
        <v>-10597</v>
      </c>
      <c r="J8" s="18">
        <f t="shared" si="4"/>
        <v>0.79235698940392529</v>
      </c>
      <c r="K8" s="18">
        <f t="shared" si="5"/>
        <v>0.74163270912504009</v>
      </c>
      <c r="L8" s="17">
        <f t="shared" si="6"/>
        <v>5.0724280278885203E-2</v>
      </c>
    </row>
    <row r="9" spans="1:12" x14ac:dyDescent="0.4">
      <c r="A9" s="63" t="s">
        <v>58</v>
      </c>
      <c r="B9" s="32">
        <v>8764</v>
      </c>
      <c r="C9" s="32">
        <v>6815</v>
      </c>
      <c r="D9" s="19">
        <f t="shared" si="0"/>
        <v>1.2859867938371239</v>
      </c>
      <c r="E9" s="62">
        <f t="shared" si="1"/>
        <v>1949</v>
      </c>
      <c r="F9" s="32">
        <v>11360</v>
      </c>
      <c r="G9" s="32">
        <v>9400</v>
      </c>
      <c r="H9" s="19">
        <f t="shared" si="2"/>
        <v>1.2085106382978723</v>
      </c>
      <c r="I9" s="62">
        <f t="shared" si="3"/>
        <v>1960</v>
      </c>
      <c r="J9" s="19">
        <f t="shared" si="4"/>
        <v>0.77147887323943665</v>
      </c>
      <c r="K9" s="19">
        <f t="shared" si="5"/>
        <v>0.72499999999999998</v>
      </c>
      <c r="L9" s="22">
        <f t="shared" si="6"/>
        <v>4.6478873239436669E-2</v>
      </c>
    </row>
    <row r="10" spans="1:12" x14ac:dyDescent="0.4">
      <c r="A10" s="63" t="s">
        <v>68</v>
      </c>
      <c r="B10" s="32">
        <v>8163</v>
      </c>
      <c r="C10" s="32">
        <v>12533</v>
      </c>
      <c r="D10" s="19">
        <f t="shared" si="0"/>
        <v>0.65132051384345324</v>
      </c>
      <c r="E10" s="62">
        <f t="shared" si="1"/>
        <v>-4370</v>
      </c>
      <c r="F10" s="32">
        <v>11100</v>
      </c>
      <c r="G10" s="32">
        <v>19528</v>
      </c>
      <c r="H10" s="19">
        <f t="shared" si="2"/>
        <v>0.56841458418680868</v>
      </c>
      <c r="I10" s="62">
        <f t="shared" si="3"/>
        <v>-8428</v>
      </c>
      <c r="J10" s="19">
        <f t="shared" si="4"/>
        <v>0.73540540540540544</v>
      </c>
      <c r="K10" s="19">
        <f t="shared" si="5"/>
        <v>0.64179639492011475</v>
      </c>
      <c r="L10" s="22">
        <f t="shared" si="6"/>
        <v>9.3609010485290689E-2</v>
      </c>
    </row>
    <row r="11" spans="1:12" x14ac:dyDescent="0.4">
      <c r="A11" s="63" t="s">
        <v>55</v>
      </c>
      <c r="B11" s="32">
        <v>14432</v>
      </c>
      <c r="C11" s="32">
        <v>14105</v>
      </c>
      <c r="D11" s="19">
        <f t="shared" si="0"/>
        <v>1.0231832683445587</v>
      </c>
      <c r="E11" s="62">
        <f t="shared" si="1"/>
        <v>327</v>
      </c>
      <c r="F11" s="32">
        <v>19500</v>
      </c>
      <c r="G11" s="32">
        <v>17880</v>
      </c>
      <c r="H11" s="19">
        <f t="shared" si="2"/>
        <v>1.0906040268456376</v>
      </c>
      <c r="I11" s="62">
        <f t="shared" si="3"/>
        <v>1620</v>
      </c>
      <c r="J11" s="19">
        <f t="shared" si="4"/>
        <v>0.74010256410256414</v>
      </c>
      <c r="K11" s="19">
        <f t="shared" si="5"/>
        <v>0.78887024608501122</v>
      </c>
      <c r="L11" s="22">
        <f t="shared" si="6"/>
        <v>-4.8767681982447075E-2</v>
      </c>
    </row>
    <row r="12" spans="1:12" x14ac:dyDescent="0.4">
      <c r="A12" s="63" t="s">
        <v>92</v>
      </c>
      <c r="B12" s="32">
        <v>4546</v>
      </c>
      <c r="C12" s="32">
        <v>4744</v>
      </c>
      <c r="D12" s="19">
        <f t="shared" si="0"/>
        <v>0.95826306913996628</v>
      </c>
      <c r="E12" s="62">
        <f t="shared" si="1"/>
        <v>-198</v>
      </c>
      <c r="F12" s="32">
        <v>6340</v>
      </c>
      <c r="G12" s="32">
        <v>6233</v>
      </c>
      <c r="H12" s="19">
        <f t="shared" si="2"/>
        <v>1.0171666934060646</v>
      </c>
      <c r="I12" s="62">
        <f t="shared" si="3"/>
        <v>107</v>
      </c>
      <c r="J12" s="19">
        <f t="shared" si="4"/>
        <v>0.71703470031545746</v>
      </c>
      <c r="K12" s="19">
        <f t="shared" si="5"/>
        <v>0.76111021979785021</v>
      </c>
      <c r="L12" s="22">
        <f t="shared" si="6"/>
        <v>-4.4075519482392744E-2</v>
      </c>
    </row>
    <row r="13" spans="1:12" x14ac:dyDescent="0.4">
      <c r="A13" s="63" t="s">
        <v>56</v>
      </c>
      <c r="B13" s="32">
        <v>10830</v>
      </c>
      <c r="C13" s="32">
        <v>8846</v>
      </c>
      <c r="D13" s="19">
        <f t="shared" si="0"/>
        <v>1.2242821614288943</v>
      </c>
      <c r="E13" s="62">
        <f t="shared" si="1"/>
        <v>1984</v>
      </c>
      <c r="F13" s="32">
        <v>13800</v>
      </c>
      <c r="G13" s="32">
        <v>13290</v>
      </c>
      <c r="H13" s="19">
        <f t="shared" si="2"/>
        <v>1.0383747178329572</v>
      </c>
      <c r="I13" s="62">
        <f t="shared" si="3"/>
        <v>510</v>
      </c>
      <c r="J13" s="19">
        <f t="shared" si="4"/>
        <v>0.7847826086956522</v>
      </c>
      <c r="K13" s="19">
        <f t="shared" si="5"/>
        <v>0.66561324303987957</v>
      </c>
      <c r="L13" s="22">
        <f t="shared" si="6"/>
        <v>0.11916936565577263</v>
      </c>
    </row>
    <row r="14" spans="1:12" x14ac:dyDescent="0.4">
      <c r="A14" s="63" t="s">
        <v>93</v>
      </c>
      <c r="B14" s="32">
        <v>1859</v>
      </c>
      <c r="C14" s="32">
        <v>1862</v>
      </c>
      <c r="D14" s="19">
        <f t="shared" si="0"/>
        <v>0.99838882921589689</v>
      </c>
      <c r="E14" s="62">
        <f t="shared" si="1"/>
        <v>-3</v>
      </c>
      <c r="F14" s="32">
        <v>3000</v>
      </c>
      <c r="G14" s="32">
        <v>2850</v>
      </c>
      <c r="H14" s="19">
        <f t="shared" si="2"/>
        <v>1.0526315789473684</v>
      </c>
      <c r="I14" s="62">
        <f t="shared" si="3"/>
        <v>150</v>
      </c>
      <c r="J14" s="19">
        <f t="shared" si="4"/>
        <v>0.6196666666666667</v>
      </c>
      <c r="K14" s="19">
        <f t="shared" si="5"/>
        <v>0.65333333333333332</v>
      </c>
      <c r="L14" s="22">
        <f t="shared" si="6"/>
        <v>-3.3666666666666623E-2</v>
      </c>
    </row>
    <row r="15" spans="1:12" s="66" customFormat="1" x14ac:dyDescent="0.4">
      <c r="A15" s="68" t="s">
        <v>73</v>
      </c>
      <c r="B15" s="27">
        <f>+B16+B27</f>
        <v>143860</v>
      </c>
      <c r="C15" s="27">
        <f>+C16+C27</f>
        <v>134643</v>
      </c>
      <c r="D15" s="14">
        <f t="shared" si="0"/>
        <v>1.0684550997823874</v>
      </c>
      <c r="E15" s="67">
        <f t="shared" si="1"/>
        <v>9217</v>
      </c>
      <c r="F15" s="27">
        <f>+F16+F27</f>
        <v>200322</v>
      </c>
      <c r="G15" s="27">
        <f>+G16+G27</f>
        <v>182463</v>
      </c>
      <c r="H15" s="14">
        <f t="shared" si="2"/>
        <v>1.0978773778793509</v>
      </c>
      <c r="I15" s="67">
        <f t="shared" si="3"/>
        <v>17859</v>
      </c>
      <c r="J15" s="14">
        <f t="shared" si="4"/>
        <v>0.71814378850051419</v>
      </c>
      <c r="K15" s="14">
        <f t="shared" si="5"/>
        <v>0.73791946860459379</v>
      </c>
      <c r="L15" s="23">
        <f t="shared" si="6"/>
        <v>-1.9775680104079596E-2</v>
      </c>
    </row>
    <row r="16" spans="1:12" x14ac:dyDescent="0.4">
      <c r="A16" s="72" t="s">
        <v>72</v>
      </c>
      <c r="B16" s="29">
        <f>SUM(B17:B26)</f>
        <v>122530</v>
      </c>
      <c r="C16" s="29">
        <f>SUM(C17:C26)</f>
        <v>112880</v>
      </c>
      <c r="D16" s="18">
        <f t="shared" si="0"/>
        <v>1.0854890148830616</v>
      </c>
      <c r="E16" s="64">
        <f t="shared" si="1"/>
        <v>9650</v>
      </c>
      <c r="F16" s="29">
        <f>SUM(F17:F26)</f>
        <v>168337</v>
      </c>
      <c r="G16" s="29">
        <f>SUM(G17:G26)</f>
        <v>150346</v>
      </c>
      <c r="H16" s="18">
        <f t="shared" si="2"/>
        <v>1.119663975097442</v>
      </c>
      <c r="I16" s="64">
        <f t="shared" si="3"/>
        <v>17991</v>
      </c>
      <c r="J16" s="18">
        <f t="shared" si="4"/>
        <v>0.72788513517527342</v>
      </c>
      <c r="K16" s="18">
        <f t="shared" si="5"/>
        <v>0.75080148457557905</v>
      </c>
      <c r="L16" s="17">
        <f t="shared" si="6"/>
        <v>-2.2916349400305625E-2</v>
      </c>
    </row>
    <row r="17" spans="1:12" x14ac:dyDescent="0.4">
      <c r="A17" s="63" t="s">
        <v>57</v>
      </c>
      <c r="B17" s="32">
        <v>49077</v>
      </c>
      <c r="C17" s="32">
        <v>42823</v>
      </c>
      <c r="D17" s="19">
        <f t="shared" si="0"/>
        <v>1.1460430142680336</v>
      </c>
      <c r="E17" s="62">
        <f t="shared" si="1"/>
        <v>6254</v>
      </c>
      <c r="F17" s="32">
        <v>68312</v>
      </c>
      <c r="G17" s="32">
        <v>52411</v>
      </c>
      <c r="H17" s="19">
        <f t="shared" si="2"/>
        <v>1.3033905096258418</v>
      </c>
      <c r="I17" s="62">
        <f t="shared" si="3"/>
        <v>15901</v>
      </c>
      <c r="J17" s="19">
        <f t="shared" si="4"/>
        <v>0.71842428855837925</v>
      </c>
      <c r="K17" s="19">
        <f t="shared" si="5"/>
        <v>0.81706130392474863</v>
      </c>
      <c r="L17" s="22">
        <f t="shared" si="6"/>
        <v>-9.8637015366369374E-2</v>
      </c>
    </row>
    <row r="18" spans="1:12" x14ac:dyDescent="0.4">
      <c r="A18" s="63" t="s">
        <v>133</v>
      </c>
      <c r="B18" s="32">
        <v>9097</v>
      </c>
      <c r="C18" s="32">
        <v>8001</v>
      </c>
      <c r="D18" s="19">
        <f t="shared" si="0"/>
        <v>1.1369828771403574</v>
      </c>
      <c r="E18" s="62">
        <f t="shared" si="1"/>
        <v>1096</v>
      </c>
      <c r="F18" s="32">
        <v>10720</v>
      </c>
      <c r="G18" s="32">
        <v>10752</v>
      </c>
      <c r="H18" s="19">
        <f t="shared" si="2"/>
        <v>0.99702380952380953</v>
      </c>
      <c r="I18" s="62">
        <f t="shared" si="3"/>
        <v>-32</v>
      </c>
      <c r="J18" s="19">
        <f t="shared" si="4"/>
        <v>0.84860074626865667</v>
      </c>
      <c r="K18" s="19">
        <f t="shared" si="5"/>
        <v>0.744140625</v>
      </c>
      <c r="L18" s="22">
        <f t="shared" si="6"/>
        <v>0.10446012126865667</v>
      </c>
    </row>
    <row r="19" spans="1:12" x14ac:dyDescent="0.4">
      <c r="A19" s="63" t="s">
        <v>132</v>
      </c>
      <c r="B19" s="32">
        <v>12808</v>
      </c>
      <c r="C19" s="32">
        <v>11945</v>
      </c>
      <c r="D19" s="19">
        <f t="shared" si="0"/>
        <v>1.0722478024277942</v>
      </c>
      <c r="E19" s="62">
        <f t="shared" si="1"/>
        <v>863</v>
      </c>
      <c r="F19" s="32">
        <v>18457</v>
      </c>
      <c r="G19" s="32">
        <v>17233</v>
      </c>
      <c r="H19" s="19">
        <f t="shared" si="2"/>
        <v>1.0710265188881796</v>
      </c>
      <c r="I19" s="62">
        <f t="shared" si="3"/>
        <v>1224</v>
      </c>
      <c r="J19" s="19">
        <f t="shared" si="4"/>
        <v>0.69393725957631247</v>
      </c>
      <c r="K19" s="19">
        <f t="shared" si="5"/>
        <v>0.69314686937851799</v>
      </c>
      <c r="L19" s="22">
        <f t="shared" si="6"/>
        <v>7.9039019779447717E-4</v>
      </c>
    </row>
    <row r="20" spans="1:12" x14ac:dyDescent="0.4">
      <c r="A20" s="63" t="s">
        <v>55</v>
      </c>
      <c r="B20" s="32">
        <v>20864</v>
      </c>
      <c r="C20" s="32">
        <v>19885</v>
      </c>
      <c r="D20" s="19">
        <f t="shared" si="0"/>
        <v>1.049233090269047</v>
      </c>
      <c r="E20" s="62">
        <f t="shared" si="1"/>
        <v>979</v>
      </c>
      <c r="F20" s="32">
        <v>28584</v>
      </c>
      <c r="G20" s="32">
        <v>28288</v>
      </c>
      <c r="H20" s="19">
        <f t="shared" si="2"/>
        <v>1.0104638009049773</v>
      </c>
      <c r="I20" s="62">
        <f t="shared" si="3"/>
        <v>296</v>
      </c>
      <c r="J20" s="19">
        <f t="shared" si="4"/>
        <v>0.72991883571228655</v>
      </c>
      <c r="K20" s="19">
        <f t="shared" si="5"/>
        <v>0.70294824660633481</v>
      </c>
      <c r="L20" s="22">
        <f t="shared" si="6"/>
        <v>2.6970589105951737E-2</v>
      </c>
    </row>
    <row r="21" spans="1:12" x14ac:dyDescent="0.4">
      <c r="A21" s="63" t="s">
        <v>92</v>
      </c>
      <c r="B21" s="32">
        <v>3862</v>
      </c>
      <c r="C21" s="32">
        <v>3588</v>
      </c>
      <c r="D21" s="19">
        <f t="shared" si="0"/>
        <v>1.076365663322185</v>
      </c>
      <c r="E21" s="62">
        <f t="shared" si="1"/>
        <v>274</v>
      </c>
      <c r="F21" s="32">
        <v>4680</v>
      </c>
      <c r="G21" s="32">
        <v>4680</v>
      </c>
      <c r="H21" s="19">
        <f t="shared" si="2"/>
        <v>1</v>
      </c>
      <c r="I21" s="62">
        <f t="shared" si="3"/>
        <v>0</v>
      </c>
      <c r="J21" s="19">
        <f t="shared" si="4"/>
        <v>0.82521367521367517</v>
      </c>
      <c r="K21" s="19">
        <f t="shared" si="5"/>
        <v>0.76666666666666672</v>
      </c>
      <c r="L21" s="22">
        <f t="shared" si="6"/>
        <v>5.854700854700845E-2</v>
      </c>
    </row>
    <row r="22" spans="1:12" x14ac:dyDescent="0.4">
      <c r="A22" s="63" t="s">
        <v>56</v>
      </c>
      <c r="B22" s="32">
        <v>11930</v>
      </c>
      <c r="C22" s="32">
        <v>10986</v>
      </c>
      <c r="D22" s="19">
        <f t="shared" si="0"/>
        <v>1.0859275441470964</v>
      </c>
      <c r="E22" s="62">
        <f t="shared" si="1"/>
        <v>944</v>
      </c>
      <c r="F22" s="32">
        <v>14080</v>
      </c>
      <c r="G22" s="32">
        <v>13572</v>
      </c>
      <c r="H22" s="19">
        <f t="shared" si="2"/>
        <v>1.0374300029472443</v>
      </c>
      <c r="I22" s="62">
        <f t="shared" si="3"/>
        <v>508</v>
      </c>
      <c r="J22" s="19">
        <f t="shared" si="4"/>
        <v>0.84730113636363635</v>
      </c>
      <c r="K22" s="19">
        <f t="shared" si="5"/>
        <v>0.80946065428824054</v>
      </c>
      <c r="L22" s="22">
        <f t="shared" si="6"/>
        <v>3.7840482075395809E-2</v>
      </c>
    </row>
    <row r="23" spans="1:12" x14ac:dyDescent="0.4">
      <c r="A23" s="63" t="s">
        <v>54</v>
      </c>
      <c r="B23" s="32">
        <v>3732</v>
      </c>
      <c r="C23" s="32">
        <v>4237</v>
      </c>
      <c r="D23" s="19">
        <f t="shared" si="0"/>
        <v>0.88081189520887415</v>
      </c>
      <c r="E23" s="62">
        <f t="shared" si="1"/>
        <v>-505</v>
      </c>
      <c r="F23" s="32">
        <v>5760</v>
      </c>
      <c r="G23" s="32">
        <v>5712</v>
      </c>
      <c r="H23" s="19">
        <f t="shared" si="2"/>
        <v>1.0084033613445378</v>
      </c>
      <c r="I23" s="62">
        <f t="shared" si="3"/>
        <v>48</v>
      </c>
      <c r="J23" s="19">
        <f t="shared" si="4"/>
        <v>0.6479166666666667</v>
      </c>
      <c r="K23" s="19">
        <f t="shared" si="5"/>
        <v>0.74177170868347342</v>
      </c>
      <c r="L23" s="22">
        <f t="shared" si="6"/>
        <v>-9.3855042016806722E-2</v>
      </c>
    </row>
    <row r="24" spans="1:12" x14ac:dyDescent="0.4">
      <c r="A24" s="63" t="s">
        <v>91</v>
      </c>
      <c r="B24" s="32">
        <v>2786</v>
      </c>
      <c r="C24" s="32">
        <v>3229</v>
      </c>
      <c r="D24" s="19">
        <f t="shared" si="0"/>
        <v>0.86280582223598634</v>
      </c>
      <c r="E24" s="62">
        <f t="shared" si="1"/>
        <v>-443</v>
      </c>
      <c r="F24" s="32">
        <v>4446</v>
      </c>
      <c r="G24" s="32">
        <v>4680</v>
      </c>
      <c r="H24" s="19">
        <f t="shared" si="2"/>
        <v>0.95</v>
      </c>
      <c r="I24" s="62">
        <f t="shared" si="3"/>
        <v>-234</v>
      </c>
      <c r="J24" s="19">
        <f t="shared" si="4"/>
        <v>0.62663067926225824</v>
      </c>
      <c r="K24" s="19">
        <f t="shared" si="5"/>
        <v>0.68995726495726495</v>
      </c>
      <c r="L24" s="22">
        <f t="shared" si="6"/>
        <v>-6.332658569500671E-2</v>
      </c>
    </row>
    <row r="25" spans="1:12" x14ac:dyDescent="0.4">
      <c r="A25" s="63" t="s">
        <v>53</v>
      </c>
      <c r="B25" s="32">
        <v>4510</v>
      </c>
      <c r="C25" s="32">
        <v>3963</v>
      </c>
      <c r="D25" s="19">
        <f t="shared" si="0"/>
        <v>1.1380267474135757</v>
      </c>
      <c r="E25" s="62">
        <f t="shared" si="1"/>
        <v>547</v>
      </c>
      <c r="F25" s="32">
        <v>7538</v>
      </c>
      <c r="G25" s="32">
        <v>7258</v>
      </c>
      <c r="H25" s="19">
        <f t="shared" si="2"/>
        <v>1.0385781206944062</v>
      </c>
      <c r="I25" s="62">
        <f t="shared" si="3"/>
        <v>280</v>
      </c>
      <c r="J25" s="19">
        <f t="shared" si="4"/>
        <v>0.59830193685327671</v>
      </c>
      <c r="K25" s="19">
        <f t="shared" si="5"/>
        <v>0.54601818682832737</v>
      </c>
      <c r="L25" s="22">
        <f t="shared" si="6"/>
        <v>5.2283750024949338E-2</v>
      </c>
    </row>
    <row r="26" spans="1:12" x14ac:dyDescent="0.4">
      <c r="A26" s="71" t="s">
        <v>52</v>
      </c>
      <c r="B26" s="33">
        <v>3864</v>
      </c>
      <c r="C26" s="33">
        <v>4223</v>
      </c>
      <c r="D26" s="16">
        <f t="shared" si="0"/>
        <v>0.91498934406819799</v>
      </c>
      <c r="E26" s="70">
        <f t="shared" si="1"/>
        <v>-359</v>
      </c>
      <c r="F26" s="33">
        <v>5760</v>
      </c>
      <c r="G26" s="33">
        <v>5760</v>
      </c>
      <c r="H26" s="16">
        <f t="shared" si="2"/>
        <v>1</v>
      </c>
      <c r="I26" s="70">
        <f t="shared" si="3"/>
        <v>0</v>
      </c>
      <c r="J26" s="16">
        <f t="shared" si="4"/>
        <v>0.67083333333333328</v>
      </c>
      <c r="K26" s="16">
        <f t="shared" si="5"/>
        <v>0.73315972222222225</v>
      </c>
      <c r="L26" s="15">
        <f t="shared" si="6"/>
        <v>-6.2326388888888973E-2</v>
      </c>
    </row>
    <row r="27" spans="1:12" x14ac:dyDescent="0.4">
      <c r="A27" s="78" t="s">
        <v>71</v>
      </c>
      <c r="B27" s="30">
        <f>SUM(B28:B37)</f>
        <v>21330</v>
      </c>
      <c r="C27" s="30">
        <f>SUM(C28:C37)</f>
        <v>21763</v>
      </c>
      <c r="D27" s="21">
        <f t="shared" si="0"/>
        <v>0.98010384597711708</v>
      </c>
      <c r="E27" s="69">
        <f t="shared" si="1"/>
        <v>-433</v>
      </c>
      <c r="F27" s="30">
        <f>SUM(F28:F37)</f>
        <v>31985</v>
      </c>
      <c r="G27" s="30">
        <f>SUM(G28:G37)</f>
        <v>32117</v>
      </c>
      <c r="H27" s="21">
        <f t="shared" si="2"/>
        <v>0.99589002708845786</v>
      </c>
      <c r="I27" s="69">
        <f t="shared" si="3"/>
        <v>-132</v>
      </c>
      <c r="J27" s="21">
        <f t="shared" si="4"/>
        <v>0.66687509770204778</v>
      </c>
      <c r="K27" s="21">
        <f t="shared" si="5"/>
        <v>0.67761621571130559</v>
      </c>
      <c r="L27" s="20">
        <f t="shared" si="6"/>
        <v>-1.0741118009257811E-2</v>
      </c>
    </row>
    <row r="28" spans="1:12" x14ac:dyDescent="0.4">
      <c r="A28" s="65" t="s">
        <v>55</v>
      </c>
      <c r="B28" s="34">
        <v>2134</v>
      </c>
      <c r="C28" s="34">
        <v>2294</v>
      </c>
      <c r="D28" s="18">
        <f t="shared" si="0"/>
        <v>0.93025283347863996</v>
      </c>
      <c r="E28" s="64">
        <f t="shared" si="1"/>
        <v>-160</v>
      </c>
      <c r="F28" s="34">
        <v>2653</v>
      </c>
      <c r="G28" s="34">
        <v>3320</v>
      </c>
      <c r="H28" s="18">
        <f t="shared" si="2"/>
        <v>0.79909638554216866</v>
      </c>
      <c r="I28" s="64">
        <f t="shared" si="3"/>
        <v>-667</v>
      </c>
      <c r="J28" s="18">
        <f t="shared" si="4"/>
        <v>0.80437240859404446</v>
      </c>
      <c r="K28" s="18">
        <f t="shared" si="5"/>
        <v>0.6909638554216867</v>
      </c>
      <c r="L28" s="17">
        <f t="shared" si="6"/>
        <v>0.11340855317235776</v>
      </c>
    </row>
    <row r="29" spans="1:12" x14ac:dyDescent="0.4">
      <c r="A29" s="63" t="s">
        <v>67</v>
      </c>
      <c r="B29" s="32">
        <v>1636</v>
      </c>
      <c r="C29" s="32">
        <v>1534</v>
      </c>
      <c r="D29" s="19">
        <f t="shared" si="0"/>
        <v>1.0664928292046936</v>
      </c>
      <c r="E29" s="62">
        <f t="shared" si="1"/>
        <v>102</v>
      </c>
      <c r="F29" s="32">
        <v>2518</v>
      </c>
      <c r="G29" s="32">
        <v>2518</v>
      </c>
      <c r="H29" s="19">
        <f t="shared" si="2"/>
        <v>1</v>
      </c>
      <c r="I29" s="62">
        <f t="shared" si="3"/>
        <v>0</v>
      </c>
      <c r="J29" s="19">
        <f t="shared" si="4"/>
        <v>0.6497220015885623</v>
      </c>
      <c r="K29" s="19">
        <f t="shared" si="5"/>
        <v>0.60921366163621926</v>
      </c>
      <c r="L29" s="22">
        <f t="shared" si="6"/>
        <v>4.0508339952343042E-2</v>
      </c>
    </row>
    <row r="30" spans="1:12" x14ac:dyDescent="0.4">
      <c r="A30" s="63" t="s">
        <v>65</v>
      </c>
      <c r="B30" s="32">
        <v>1691</v>
      </c>
      <c r="C30" s="32">
        <v>1640</v>
      </c>
      <c r="D30" s="19">
        <f t="shared" si="0"/>
        <v>1.0310975609756097</v>
      </c>
      <c r="E30" s="62">
        <f t="shared" si="1"/>
        <v>51</v>
      </c>
      <c r="F30" s="32">
        <v>2520</v>
      </c>
      <c r="G30" s="32">
        <v>2394</v>
      </c>
      <c r="H30" s="19">
        <f t="shared" si="2"/>
        <v>1.0526315789473684</v>
      </c>
      <c r="I30" s="62">
        <f t="shared" si="3"/>
        <v>126</v>
      </c>
      <c r="J30" s="19">
        <f t="shared" si="4"/>
        <v>0.67103174603174598</v>
      </c>
      <c r="K30" s="19">
        <f t="shared" si="5"/>
        <v>0.6850459482038429</v>
      </c>
      <c r="L30" s="22">
        <f t="shared" si="6"/>
        <v>-1.4014202172096923E-2</v>
      </c>
    </row>
    <row r="31" spans="1:12" x14ac:dyDescent="0.4">
      <c r="A31" s="63" t="s">
        <v>49</v>
      </c>
      <c r="B31" s="32">
        <v>4895</v>
      </c>
      <c r="C31" s="32">
        <v>4752</v>
      </c>
      <c r="D31" s="19">
        <f t="shared" si="0"/>
        <v>1.0300925925925926</v>
      </c>
      <c r="E31" s="62">
        <f t="shared" si="1"/>
        <v>143</v>
      </c>
      <c r="F31" s="32">
        <v>7567</v>
      </c>
      <c r="G31" s="32">
        <v>7417</v>
      </c>
      <c r="H31" s="19">
        <f t="shared" si="2"/>
        <v>1.0202238101658352</v>
      </c>
      <c r="I31" s="62">
        <f t="shared" si="3"/>
        <v>150</v>
      </c>
      <c r="J31" s="19">
        <f t="shared" si="4"/>
        <v>0.64688780229945819</v>
      </c>
      <c r="K31" s="19">
        <f t="shared" si="5"/>
        <v>0.64069030605366051</v>
      </c>
      <c r="L31" s="22">
        <f t="shared" si="6"/>
        <v>6.1974962457976845E-3</v>
      </c>
    </row>
    <row r="32" spans="1:12" x14ac:dyDescent="0.4">
      <c r="A32" s="63" t="s">
        <v>51</v>
      </c>
      <c r="B32" s="32">
        <v>1587</v>
      </c>
      <c r="C32" s="32">
        <v>1526</v>
      </c>
      <c r="D32" s="19">
        <f t="shared" si="0"/>
        <v>1.0399737876802098</v>
      </c>
      <c r="E32" s="62">
        <f t="shared" si="1"/>
        <v>61</v>
      </c>
      <c r="F32" s="32">
        <v>2527</v>
      </c>
      <c r="G32" s="32">
        <v>2520</v>
      </c>
      <c r="H32" s="19">
        <f t="shared" si="2"/>
        <v>1.0027777777777778</v>
      </c>
      <c r="I32" s="62">
        <f t="shared" si="3"/>
        <v>7</v>
      </c>
      <c r="J32" s="19">
        <f t="shared" si="4"/>
        <v>0.62801741195092997</v>
      </c>
      <c r="K32" s="19">
        <f t="shared" si="5"/>
        <v>0.60555555555555551</v>
      </c>
      <c r="L32" s="22">
        <f t="shared" si="6"/>
        <v>2.2461856395374458E-2</v>
      </c>
    </row>
    <row r="33" spans="1:12" x14ac:dyDescent="0.4">
      <c r="A33" s="63" t="s">
        <v>50</v>
      </c>
      <c r="B33" s="32">
        <v>1990</v>
      </c>
      <c r="C33" s="32">
        <v>2041</v>
      </c>
      <c r="D33" s="19">
        <f t="shared" si="0"/>
        <v>0.97501224889759919</v>
      </c>
      <c r="E33" s="62">
        <f t="shared" si="1"/>
        <v>-51</v>
      </c>
      <c r="F33" s="32">
        <v>3320</v>
      </c>
      <c r="G33" s="32">
        <v>3320</v>
      </c>
      <c r="H33" s="19">
        <f t="shared" si="2"/>
        <v>1</v>
      </c>
      <c r="I33" s="62">
        <f t="shared" si="3"/>
        <v>0</v>
      </c>
      <c r="J33" s="19">
        <f t="shared" si="4"/>
        <v>0.5993975903614458</v>
      </c>
      <c r="K33" s="19">
        <f t="shared" si="5"/>
        <v>0.61475903614457827</v>
      </c>
      <c r="L33" s="22">
        <f t="shared" si="6"/>
        <v>-1.5361445783132477E-2</v>
      </c>
    </row>
    <row r="34" spans="1:12" x14ac:dyDescent="0.4">
      <c r="A34" s="63" t="s">
        <v>90</v>
      </c>
      <c r="B34" s="32">
        <v>2328</v>
      </c>
      <c r="C34" s="32">
        <v>2463</v>
      </c>
      <c r="D34" s="19">
        <f t="shared" si="0"/>
        <v>0.94518879415347135</v>
      </c>
      <c r="E34" s="62">
        <f t="shared" si="1"/>
        <v>-135</v>
      </c>
      <c r="F34" s="32">
        <v>3320</v>
      </c>
      <c r="G34" s="32">
        <v>3320</v>
      </c>
      <c r="H34" s="19">
        <f t="shared" si="2"/>
        <v>1</v>
      </c>
      <c r="I34" s="62">
        <f t="shared" si="3"/>
        <v>0</v>
      </c>
      <c r="J34" s="19">
        <f t="shared" si="4"/>
        <v>0.70120481927710843</v>
      </c>
      <c r="K34" s="19">
        <f t="shared" si="5"/>
        <v>0.74186746987951813</v>
      </c>
      <c r="L34" s="22">
        <f t="shared" si="6"/>
        <v>-4.06626506024097E-2</v>
      </c>
    </row>
    <row r="35" spans="1:12" x14ac:dyDescent="0.4">
      <c r="A35" s="63" t="s">
        <v>69</v>
      </c>
      <c r="B35" s="32">
        <v>2246</v>
      </c>
      <c r="C35" s="32">
        <v>2086</v>
      </c>
      <c r="D35" s="19">
        <f t="shared" si="0"/>
        <v>1.0767018216682647</v>
      </c>
      <c r="E35" s="62">
        <f t="shared" si="1"/>
        <v>160</v>
      </c>
      <c r="F35" s="32">
        <v>2520</v>
      </c>
      <c r="G35" s="32">
        <v>2394</v>
      </c>
      <c r="H35" s="19">
        <f t="shared" si="2"/>
        <v>1.0526315789473684</v>
      </c>
      <c r="I35" s="62">
        <f t="shared" si="3"/>
        <v>126</v>
      </c>
      <c r="J35" s="19">
        <f t="shared" si="4"/>
        <v>0.89126984126984132</v>
      </c>
      <c r="K35" s="19">
        <f t="shared" si="5"/>
        <v>0.87134502923976609</v>
      </c>
      <c r="L35" s="22">
        <f t="shared" si="6"/>
        <v>1.9924812030075234E-2</v>
      </c>
    </row>
    <row r="36" spans="1:12" x14ac:dyDescent="0.4">
      <c r="A36" s="63" t="s">
        <v>89</v>
      </c>
      <c r="B36" s="32">
        <v>1626</v>
      </c>
      <c r="C36" s="32">
        <v>1896</v>
      </c>
      <c r="D36" s="19">
        <f t="shared" si="0"/>
        <v>0.85759493670886078</v>
      </c>
      <c r="E36" s="62">
        <f t="shared" si="1"/>
        <v>-270</v>
      </c>
      <c r="F36" s="32">
        <v>2520</v>
      </c>
      <c r="G36" s="32">
        <v>2520</v>
      </c>
      <c r="H36" s="19">
        <f t="shared" si="2"/>
        <v>1</v>
      </c>
      <c r="I36" s="62">
        <f t="shared" si="3"/>
        <v>0</v>
      </c>
      <c r="J36" s="19">
        <f t="shared" si="4"/>
        <v>0.64523809523809528</v>
      </c>
      <c r="K36" s="19">
        <f t="shared" si="5"/>
        <v>0.75238095238095237</v>
      </c>
      <c r="L36" s="22">
        <f t="shared" si="6"/>
        <v>-0.1071428571428571</v>
      </c>
    </row>
    <row r="37" spans="1:12" x14ac:dyDescent="0.4">
      <c r="A37" s="63" t="s">
        <v>88</v>
      </c>
      <c r="B37" s="32">
        <v>1197</v>
      </c>
      <c r="C37" s="32">
        <v>1531</v>
      </c>
      <c r="D37" s="19">
        <f t="shared" si="0"/>
        <v>0.78184193337687791</v>
      </c>
      <c r="E37" s="62">
        <f t="shared" si="1"/>
        <v>-334</v>
      </c>
      <c r="F37" s="32">
        <v>2520</v>
      </c>
      <c r="G37" s="32">
        <v>2394</v>
      </c>
      <c r="H37" s="19">
        <f t="shared" si="2"/>
        <v>1.0526315789473684</v>
      </c>
      <c r="I37" s="62">
        <f t="shared" si="3"/>
        <v>126</v>
      </c>
      <c r="J37" s="19">
        <f t="shared" si="4"/>
        <v>0.47499999999999998</v>
      </c>
      <c r="K37" s="19">
        <f t="shared" si="5"/>
        <v>0.63951545530492904</v>
      </c>
      <c r="L37" s="22">
        <f t="shared" si="6"/>
        <v>-0.16451545530492906</v>
      </c>
    </row>
    <row r="38" spans="1:12" s="66" customFormat="1" x14ac:dyDescent="0.4">
      <c r="A38" s="68" t="s">
        <v>70</v>
      </c>
      <c r="B38" s="27">
        <f>SUM(B39:B44)</f>
        <v>27762</v>
      </c>
      <c r="C38" s="27">
        <f>SUM(C39:C44)</f>
        <v>24115</v>
      </c>
      <c r="D38" s="14">
        <f t="shared" si="0"/>
        <v>1.1512336719883889</v>
      </c>
      <c r="E38" s="67">
        <f t="shared" si="1"/>
        <v>3647</v>
      </c>
      <c r="F38" s="27">
        <f>SUM(F39:F44)</f>
        <v>39640</v>
      </c>
      <c r="G38" s="27">
        <f>SUM(G39:G44)</f>
        <v>34202</v>
      </c>
      <c r="H38" s="14">
        <f t="shared" si="2"/>
        <v>1.158996549909362</v>
      </c>
      <c r="I38" s="67">
        <f t="shared" si="3"/>
        <v>5438</v>
      </c>
      <c r="J38" s="14">
        <f t="shared" si="4"/>
        <v>0.70035317860746715</v>
      </c>
      <c r="K38" s="14">
        <f t="shared" si="5"/>
        <v>0.70507572656569795</v>
      </c>
      <c r="L38" s="23">
        <f t="shared" si="6"/>
        <v>-4.7225479582307939E-3</v>
      </c>
    </row>
    <row r="39" spans="1:12" x14ac:dyDescent="0.4">
      <c r="A39" s="65" t="s">
        <v>57</v>
      </c>
      <c r="B39" s="34">
        <v>14710</v>
      </c>
      <c r="C39" s="34">
        <v>10480</v>
      </c>
      <c r="D39" s="18">
        <f t="shared" si="0"/>
        <v>1.4036259541984732</v>
      </c>
      <c r="E39" s="64">
        <f t="shared" si="1"/>
        <v>4230</v>
      </c>
      <c r="F39" s="34">
        <v>20918</v>
      </c>
      <c r="G39" s="34">
        <v>15120</v>
      </c>
      <c r="H39" s="18">
        <f t="shared" si="2"/>
        <v>1.3834656084656085</v>
      </c>
      <c r="I39" s="64">
        <f t="shared" si="3"/>
        <v>5798</v>
      </c>
      <c r="J39" s="18">
        <f t="shared" si="4"/>
        <v>0.70322210536380148</v>
      </c>
      <c r="K39" s="18">
        <f t="shared" si="5"/>
        <v>0.69312169312169314</v>
      </c>
      <c r="L39" s="17">
        <f t="shared" si="6"/>
        <v>1.0100412242108336E-2</v>
      </c>
    </row>
    <row r="40" spans="1:12" x14ac:dyDescent="0.4">
      <c r="A40" s="63" t="s">
        <v>58</v>
      </c>
      <c r="B40" s="32">
        <v>4125</v>
      </c>
      <c r="C40" s="32">
        <v>4325</v>
      </c>
      <c r="D40" s="19">
        <f t="shared" si="0"/>
        <v>0.95375722543352603</v>
      </c>
      <c r="E40" s="62">
        <f t="shared" si="1"/>
        <v>-200</v>
      </c>
      <c r="F40" s="32">
        <v>5960</v>
      </c>
      <c r="G40" s="32">
        <v>5960</v>
      </c>
      <c r="H40" s="19">
        <f t="shared" si="2"/>
        <v>1</v>
      </c>
      <c r="I40" s="62">
        <f t="shared" si="3"/>
        <v>0</v>
      </c>
      <c r="J40" s="19">
        <f t="shared" si="4"/>
        <v>0.69211409395973156</v>
      </c>
      <c r="K40" s="19">
        <f t="shared" si="5"/>
        <v>0.72567114093959728</v>
      </c>
      <c r="L40" s="22">
        <f t="shared" si="6"/>
        <v>-3.3557046979865723E-2</v>
      </c>
    </row>
    <row r="41" spans="1:12" x14ac:dyDescent="0.4">
      <c r="A41" s="63" t="s">
        <v>68</v>
      </c>
      <c r="B41" s="32">
        <v>2156</v>
      </c>
      <c r="C41" s="32">
        <v>2036</v>
      </c>
      <c r="D41" s="19">
        <f t="shared" si="0"/>
        <v>1.0589390962671905</v>
      </c>
      <c r="E41" s="62">
        <f t="shared" si="1"/>
        <v>120</v>
      </c>
      <c r="F41" s="32">
        <v>3317</v>
      </c>
      <c r="G41" s="32">
        <v>3320</v>
      </c>
      <c r="H41" s="19">
        <f t="shared" si="2"/>
        <v>0.99909638554216873</v>
      </c>
      <c r="I41" s="62">
        <f t="shared" si="3"/>
        <v>-3</v>
      </c>
      <c r="J41" s="19">
        <f t="shared" si="4"/>
        <v>0.64998492613807657</v>
      </c>
      <c r="K41" s="19">
        <f t="shared" si="5"/>
        <v>0.61325301204819282</v>
      </c>
      <c r="L41" s="22">
        <f t="shared" si="6"/>
        <v>3.6731914089883744E-2</v>
      </c>
    </row>
    <row r="42" spans="1:12" x14ac:dyDescent="0.4">
      <c r="A42" s="63" t="s">
        <v>55</v>
      </c>
      <c r="B42" s="32">
        <v>4757</v>
      </c>
      <c r="C42" s="32">
        <v>4632</v>
      </c>
      <c r="D42" s="19">
        <f t="shared" si="0"/>
        <v>1.0269861830742659</v>
      </c>
      <c r="E42" s="62">
        <f t="shared" si="1"/>
        <v>125</v>
      </c>
      <c r="F42" s="32">
        <v>6532</v>
      </c>
      <c r="G42" s="32">
        <v>6530</v>
      </c>
      <c r="H42" s="19">
        <f t="shared" si="2"/>
        <v>1.0003062787136294</v>
      </c>
      <c r="I42" s="62">
        <f t="shared" si="3"/>
        <v>2</v>
      </c>
      <c r="J42" s="19">
        <f t="shared" si="4"/>
        <v>0.72826086956521741</v>
      </c>
      <c r="K42" s="19">
        <f t="shared" si="5"/>
        <v>0.7093415007656968</v>
      </c>
      <c r="L42" s="22">
        <f t="shared" si="6"/>
        <v>1.8919368799520608E-2</v>
      </c>
    </row>
    <row r="43" spans="1:12" x14ac:dyDescent="0.4">
      <c r="A43" s="63" t="s">
        <v>131</v>
      </c>
      <c r="B43" s="32">
        <v>1070</v>
      </c>
      <c r="C43" s="32">
        <v>1291</v>
      </c>
      <c r="D43" s="19">
        <f t="shared" si="0"/>
        <v>0.82881487219209915</v>
      </c>
      <c r="E43" s="62">
        <f t="shared" si="1"/>
        <v>-221</v>
      </c>
      <c r="F43" s="32">
        <v>1591</v>
      </c>
      <c r="G43" s="32">
        <v>1626</v>
      </c>
      <c r="H43" s="19">
        <f t="shared" si="2"/>
        <v>0.97847478474784744</v>
      </c>
      <c r="I43" s="62">
        <f t="shared" si="3"/>
        <v>-35</v>
      </c>
      <c r="J43" s="19">
        <f t="shared" si="4"/>
        <v>0.67253299811439349</v>
      </c>
      <c r="K43" s="19">
        <f t="shared" si="5"/>
        <v>0.79397293972939731</v>
      </c>
      <c r="L43" s="22">
        <f t="shared" si="6"/>
        <v>-0.12143994161500382</v>
      </c>
    </row>
    <row r="44" spans="1:12" x14ac:dyDescent="0.4">
      <c r="A44" s="61" t="s">
        <v>130</v>
      </c>
      <c r="B44" s="31">
        <v>944</v>
      </c>
      <c r="C44" s="31">
        <v>1351</v>
      </c>
      <c r="D44" s="25">
        <f t="shared" si="0"/>
        <v>0.69874167283493704</v>
      </c>
      <c r="E44" s="60">
        <f t="shared" si="1"/>
        <v>-407</v>
      </c>
      <c r="F44" s="31">
        <v>1322</v>
      </c>
      <c r="G44" s="31">
        <v>1646</v>
      </c>
      <c r="H44" s="25">
        <f t="shared" si="2"/>
        <v>0.80315917375455648</v>
      </c>
      <c r="I44" s="60">
        <f t="shared" si="3"/>
        <v>-324</v>
      </c>
      <c r="J44" s="25">
        <f t="shared" si="4"/>
        <v>0.71406959152798788</v>
      </c>
      <c r="K44" s="25">
        <f t="shared" si="5"/>
        <v>0.82077764277035237</v>
      </c>
      <c r="L44" s="24">
        <f t="shared" si="6"/>
        <v>-0.10670805124236449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3'!A1" display="'h13'!A1"/>
  </hyperlinks>
  <pageMargins left="1.02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Normal="100" workbookViewId="0"/>
  </sheetViews>
  <sheetFormatPr defaultColWidth="15.75" defaultRowHeight="10.5" x14ac:dyDescent="0.4"/>
  <cols>
    <col min="1" max="1" width="15.375" style="59" bestFit="1" customWidth="1"/>
    <col min="2" max="3" width="10.375" style="13" bestFit="1" customWidth="1"/>
    <col min="4" max="4" width="7" style="59" bestFit="1" customWidth="1"/>
    <col min="5" max="5" width="7.625" style="59" bestFit="1" customWidth="1"/>
    <col min="6" max="7" width="10.375" style="13" bestFit="1" customWidth="1"/>
    <col min="8" max="8" width="7" style="59" bestFit="1" customWidth="1"/>
    <col min="9" max="9" width="8.5" style="59" bestFit="1" customWidth="1"/>
    <col min="10" max="11" width="10.375" style="13" bestFit="1" customWidth="1"/>
    <col min="12" max="12" width="7" style="59" bestFit="1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３月(月間)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99</v>
      </c>
      <c r="C4" s="144" t="s">
        <v>147</v>
      </c>
      <c r="D4" s="143" t="s">
        <v>61</v>
      </c>
      <c r="E4" s="143"/>
      <c r="F4" s="140" t="str">
        <f>+B4</f>
        <v>(01'3/1～31)</v>
      </c>
      <c r="G4" s="140" t="str">
        <f>+C4</f>
        <v>(00'3/1～31)</v>
      </c>
      <c r="H4" s="143" t="s">
        <v>61</v>
      </c>
      <c r="I4" s="143"/>
      <c r="J4" s="140" t="str">
        <f>+B4</f>
        <v>(01'3/1～31)</v>
      </c>
      <c r="K4" s="140" t="str">
        <f>+C4</f>
        <v>(00'3/1～31)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135</v>
      </c>
      <c r="B6" s="27">
        <f>+B7+B15+B38</f>
        <v>419704</v>
      </c>
      <c r="C6" s="27">
        <f>+C7+C15+C38</f>
        <v>445609</v>
      </c>
      <c r="D6" s="14">
        <f t="shared" ref="D6:D45" si="0">+B6/C6</f>
        <v>0.94186607541589151</v>
      </c>
      <c r="E6" s="67">
        <f t="shared" ref="E6:E45" si="1">+B6-C6</f>
        <v>-25905</v>
      </c>
      <c r="F6" s="27">
        <f>+F7+F15+F38</f>
        <v>579109</v>
      </c>
      <c r="G6" s="27">
        <f>+G7+G15+G38</f>
        <v>563637</v>
      </c>
      <c r="H6" s="14">
        <f t="shared" ref="H6:H45" si="2">+F6/G6</f>
        <v>1.0274502915883805</v>
      </c>
      <c r="I6" s="67">
        <f t="shared" ref="I6:I45" si="3">+F6-G6</f>
        <v>15472</v>
      </c>
      <c r="J6" s="14">
        <f t="shared" ref="J6:J45" si="4">+B6/F6</f>
        <v>0.72474093823442565</v>
      </c>
      <c r="K6" s="14">
        <f t="shared" ref="K6:K45" si="5">+C6/G6</f>
        <v>0.79059572029515446</v>
      </c>
      <c r="L6" s="23">
        <f t="shared" ref="L6:L45" si="6">+J6-K6</f>
        <v>-6.5854782060728811E-2</v>
      </c>
    </row>
    <row r="7" spans="1:12" s="66" customFormat="1" x14ac:dyDescent="0.4">
      <c r="A7" s="68" t="s">
        <v>134</v>
      </c>
      <c r="B7" s="27">
        <f>SUM(B8:B14)</f>
        <v>148231</v>
      </c>
      <c r="C7" s="27">
        <f>SUM(C8:C14)</f>
        <v>165907</v>
      </c>
      <c r="D7" s="14">
        <f t="shared" si="0"/>
        <v>0.89345838331113214</v>
      </c>
      <c r="E7" s="67">
        <f t="shared" si="1"/>
        <v>-17676</v>
      </c>
      <c r="F7" s="27">
        <f>SUM(F8:F14)</f>
        <v>196546</v>
      </c>
      <c r="G7" s="27">
        <f>SUM(G8:G14)</f>
        <v>207402</v>
      </c>
      <c r="H7" s="14">
        <f t="shared" si="2"/>
        <v>0.94765720677717669</v>
      </c>
      <c r="I7" s="67">
        <f t="shared" si="3"/>
        <v>-10856</v>
      </c>
      <c r="J7" s="14">
        <f t="shared" si="4"/>
        <v>0.75417968312761385</v>
      </c>
      <c r="K7" s="14">
        <f t="shared" si="5"/>
        <v>0.79992960530756696</v>
      </c>
      <c r="L7" s="23">
        <f t="shared" si="6"/>
        <v>-4.5749922179953106E-2</v>
      </c>
    </row>
    <row r="8" spans="1:12" x14ac:dyDescent="0.4">
      <c r="A8" s="65" t="s">
        <v>57</v>
      </c>
      <c r="B8" s="34">
        <v>74905</v>
      </c>
      <c r="C8" s="34">
        <v>83586</v>
      </c>
      <c r="D8" s="18">
        <f t="shared" si="0"/>
        <v>0.8961428947431388</v>
      </c>
      <c r="E8" s="64">
        <f t="shared" si="1"/>
        <v>-8681</v>
      </c>
      <c r="F8" s="34">
        <v>93214</v>
      </c>
      <c r="G8" s="34">
        <v>103032</v>
      </c>
      <c r="H8" s="18">
        <f t="shared" si="2"/>
        <v>0.90470921655408032</v>
      </c>
      <c r="I8" s="64">
        <f t="shared" si="3"/>
        <v>-9818</v>
      </c>
      <c r="J8" s="18">
        <f t="shared" si="4"/>
        <v>0.80358100714484948</v>
      </c>
      <c r="K8" s="18">
        <f t="shared" si="5"/>
        <v>0.81126252038201718</v>
      </c>
      <c r="L8" s="17">
        <f t="shared" si="6"/>
        <v>-7.6815132371677031E-3</v>
      </c>
    </row>
    <row r="9" spans="1:12" x14ac:dyDescent="0.4">
      <c r="A9" s="63" t="s">
        <v>58</v>
      </c>
      <c r="B9" s="32">
        <v>13072</v>
      </c>
      <c r="C9" s="32">
        <v>11656</v>
      </c>
      <c r="D9" s="19">
        <f t="shared" si="0"/>
        <v>1.1214824982841456</v>
      </c>
      <c r="E9" s="62">
        <f t="shared" si="1"/>
        <v>1416</v>
      </c>
      <c r="F9" s="32">
        <v>17608</v>
      </c>
      <c r="G9" s="32">
        <v>14570</v>
      </c>
      <c r="H9" s="19">
        <f t="shared" si="2"/>
        <v>1.2085106382978723</v>
      </c>
      <c r="I9" s="62">
        <f t="shared" si="3"/>
        <v>3038</v>
      </c>
      <c r="J9" s="19">
        <f t="shared" si="4"/>
        <v>0.74238982280781463</v>
      </c>
      <c r="K9" s="19">
        <f t="shared" si="5"/>
        <v>0.8</v>
      </c>
      <c r="L9" s="22">
        <f t="shared" si="6"/>
        <v>-5.7610177192185419E-2</v>
      </c>
    </row>
    <row r="10" spans="1:12" x14ac:dyDescent="0.4">
      <c r="A10" s="63" t="s">
        <v>68</v>
      </c>
      <c r="B10" s="32">
        <v>12866</v>
      </c>
      <c r="C10" s="32">
        <v>23768</v>
      </c>
      <c r="D10" s="19">
        <f t="shared" si="0"/>
        <v>0.54131605520026926</v>
      </c>
      <c r="E10" s="62">
        <f t="shared" si="1"/>
        <v>-10902</v>
      </c>
      <c r="F10" s="32">
        <v>17056</v>
      </c>
      <c r="G10" s="32">
        <v>27950</v>
      </c>
      <c r="H10" s="19">
        <f t="shared" si="2"/>
        <v>0.61023255813953492</v>
      </c>
      <c r="I10" s="62">
        <f t="shared" si="3"/>
        <v>-10894</v>
      </c>
      <c r="J10" s="19">
        <f t="shared" si="4"/>
        <v>0.75433864915572235</v>
      </c>
      <c r="K10" s="19">
        <f t="shared" si="5"/>
        <v>0.85037567084078713</v>
      </c>
      <c r="L10" s="22">
        <f t="shared" si="6"/>
        <v>-9.6037021685064783E-2</v>
      </c>
    </row>
    <row r="11" spans="1:12" x14ac:dyDescent="0.4">
      <c r="A11" s="63" t="s">
        <v>55</v>
      </c>
      <c r="B11" s="32">
        <v>19742</v>
      </c>
      <c r="C11" s="32">
        <v>21163</v>
      </c>
      <c r="D11" s="19">
        <f t="shared" si="0"/>
        <v>0.93285451023011856</v>
      </c>
      <c r="E11" s="62">
        <f t="shared" si="1"/>
        <v>-1421</v>
      </c>
      <c r="F11" s="32">
        <v>29490</v>
      </c>
      <c r="G11" s="32">
        <v>27440</v>
      </c>
      <c r="H11" s="19">
        <f t="shared" si="2"/>
        <v>1.0747084548104957</v>
      </c>
      <c r="I11" s="62">
        <f t="shared" si="3"/>
        <v>2050</v>
      </c>
      <c r="J11" s="19">
        <f t="shared" si="4"/>
        <v>0.66944727026110551</v>
      </c>
      <c r="K11" s="19">
        <f t="shared" si="5"/>
        <v>0.77124635568513122</v>
      </c>
      <c r="L11" s="22">
        <f t="shared" si="6"/>
        <v>-0.10179908542402571</v>
      </c>
    </row>
    <row r="12" spans="1:12" x14ac:dyDescent="0.4">
      <c r="A12" s="63" t="s">
        <v>92</v>
      </c>
      <c r="B12" s="32">
        <v>7011</v>
      </c>
      <c r="C12" s="32">
        <v>7387</v>
      </c>
      <c r="D12" s="19">
        <f t="shared" si="0"/>
        <v>0.94909976986598077</v>
      </c>
      <c r="E12" s="62">
        <f t="shared" si="1"/>
        <v>-376</v>
      </c>
      <c r="F12" s="32">
        <v>8370</v>
      </c>
      <c r="G12" s="32">
        <v>8370</v>
      </c>
      <c r="H12" s="19">
        <f t="shared" si="2"/>
        <v>1</v>
      </c>
      <c r="I12" s="62">
        <f t="shared" si="3"/>
        <v>0</v>
      </c>
      <c r="J12" s="19">
        <f t="shared" si="4"/>
        <v>0.83763440860215055</v>
      </c>
      <c r="K12" s="19">
        <f t="shared" si="5"/>
        <v>0.88255675029868574</v>
      </c>
      <c r="L12" s="22">
        <f t="shared" si="6"/>
        <v>-4.4922341696535195E-2</v>
      </c>
    </row>
    <row r="13" spans="1:12" x14ac:dyDescent="0.4">
      <c r="A13" s="63" t="s">
        <v>56</v>
      </c>
      <c r="B13" s="32">
        <v>17817</v>
      </c>
      <c r="C13" s="32">
        <v>15441</v>
      </c>
      <c r="D13" s="19">
        <f t="shared" si="0"/>
        <v>1.153876044297649</v>
      </c>
      <c r="E13" s="62">
        <f t="shared" si="1"/>
        <v>2376</v>
      </c>
      <c r="F13" s="32">
        <v>26158</v>
      </c>
      <c r="G13" s="32">
        <v>21390</v>
      </c>
      <c r="H13" s="19">
        <f t="shared" si="2"/>
        <v>1.2229079008882655</v>
      </c>
      <c r="I13" s="62">
        <f t="shared" si="3"/>
        <v>4768</v>
      </c>
      <c r="J13" s="19">
        <f t="shared" si="4"/>
        <v>0.68113005581466468</v>
      </c>
      <c r="K13" s="19">
        <f t="shared" si="5"/>
        <v>0.72187938288920062</v>
      </c>
      <c r="L13" s="22">
        <f t="shared" si="6"/>
        <v>-4.0749327074535935E-2</v>
      </c>
    </row>
    <row r="14" spans="1:12" x14ac:dyDescent="0.4">
      <c r="A14" s="63" t="s">
        <v>93</v>
      </c>
      <c r="B14" s="32">
        <v>2818</v>
      </c>
      <c r="C14" s="32">
        <v>2906</v>
      </c>
      <c r="D14" s="19">
        <f t="shared" si="0"/>
        <v>0.96971782518926364</v>
      </c>
      <c r="E14" s="62">
        <f t="shared" si="1"/>
        <v>-88</v>
      </c>
      <c r="F14" s="32">
        <v>4650</v>
      </c>
      <c r="G14" s="32">
        <v>4650</v>
      </c>
      <c r="H14" s="19">
        <f t="shared" si="2"/>
        <v>1</v>
      </c>
      <c r="I14" s="62">
        <f t="shared" si="3"/>
        <v>0</v>
      </c>
      <c r="J14" s="19">
        <f t="shared" si="4"/>
        <v>0.60602150537634414</v>
      </c>
      <c r="K14" s="19">
        <f t="shared" si="5"/>
        <v>0.62494623655913983</v>
      </c>
      <c r="L14" s="22">
        <f t="shared" si="6"/>
        <v>-1.8924731182795695E-2</v>
      </c>
    </row>
    <row r="15" spans="1:12" s="66" customFormat="1" x14ac:dyDescent="0.4">
      <c r="A15" s="68" t="s">
        <v>73</v>
      </c>
      <c r="B15" s="27">
        <f>+B16+B27</f>
        <v>223341</v>
      </c>
      <c r="C15" s="27">
        <f>+C16+C27</f>
        <v>232073</v>
      </c>
      <c r="D15" s="14">
        <f t="shared" si="0"/>
        <v>0.96237390820991675</v>
      </c>
      <c r="E15" s="67">
        <f t="shared" si="1"/>
        <v>-8732</v>
      </c>
      <c r="F15" s="27">
        <f>+F16+F27</f>
        <v>320369</v>
      </c>
      <c r="G15" s="27">
        <f>+G16+G27</f>
        <v>296380</v>
      </c>
      <c r="H15" s="14">
        <f t="shared" si="2"/>
        <v>1.0809400094473312</v>
      </c>
      <c r="I15" s="67">
        <f t="shared" si="3"/>
        <v>23989</v>
      </c>
      <c r="J15" s="14">
        <f t="shared" si="4"/>
        <v>0.69713673919761276</v>
      </c>
      <c r="K15" s="14">
        <f t="shared" si="5"/>
        <v>0.78302517038936503</v>
      </c>
      <c r="L15" s="23">
        <f t="shared" si="6"/>
        <v>-8.5888431191752268E-2</v>
      </c>
    </row>
    <row r="16" spans="1:12" x14ac:dyDescent="0.4">
      <c r="A16" s="72" t="s">
        <v>72</v>
      </c>
      <c r="B16" s="29">
        <f>SUM(B17:B26)</f>
        <v>189831</v>
      </c>
      <c r="C16" s="29">
        <f>SUM(C17:C26)</f>
        <v>195532</v>
      </c>
      <c r="D16" s="18">
        <f t="shared" si="0"/>
        <v>0.9708436470756705</v>
      </c>
      <c r="E16" s="64">
        <f t="shared" si="1"/>
        <v>-5701</v>
      </c>
      <c r="F16" s="29">
        <f>SUM(F17:F26)</f>
        <v>268980</v>
      </c>
      <c r="G16" s="29">
        <f>SUM(G17:G26)</f>
        <v>245923</v>
      </c>
      <c r="H16" s="18">
        <f t="shared" si="2"/>
        <v>1.0937569889762242</v>
      </c>
      <c r="I16" s="64">
        <f t="shared" si="3"/>
        <v>23057</v>
      </c>
      <c r="J16" s="18">
        <f t="shared" si="4"/>
        <v>0.70574392148115106</v>
      </c>
      <c r="K16" s="18">
        <f t="shared" si="5"/>
        <v>0.79509439946649962</v>
      </c>
      <c r="L16" s="17">
        <f t="shared" si="6"/>
        <v>-8.9350477985348564E-2</v>
      </c>
    </row>
    <row r="17" spans="1:12" x14ac:dyDescent="0.4">
      <c r="A17" s="63" t="s">
        <v>57</v>
      </c>
      <c r="B17" s="32">
        <v>76069</v>
      </c>
      <c r="C17" s="32">
        <v>72885</v>
      </c>
      <c r="D17" s="19">
        <f t="shared" si="0"/>
        <v>1.0436852575975852</v>
      </c>
      <c r="E17" s="62">
        <f t="shared" si="1"/>
        <v>3184</v>
      </c>
      <c r="F17" s="32">
        <v>106748</v>
      </c>
      <c r="G17" s="32">
        <v>85150</v>
      </c>
      <c r="H17" s="19">
        <f t="shared" si="2"/>
        <v>1.2536465061655901</v>
      </c>
      <c r="I17" s="62">
        <f t="shared" si="3"/>
        <v>21598</v>
      </c>
      <c r="J17" s="19">
        <f t="shared" si="4"/>
        <v>0.71260351481994977</v>
      </c>
      <c r="K17" s="19">
        <f t="shared" si="5"/>
        <v>0.85596007046388722</v>
      </c>
      <c r="L17" s="22">
        <f t="shared" si="6"/>
        <v>-0.14335655564393746</v>
      </c>
    </row>
    <row r="18" spans="1:12" x14ac:dyDescent="0.4">
      <c r="A18" s="63" t="s">
        <v>133</v>
      </c>
      <c r="B18" s="32">
        <v>13306</v>
      </c>
      <c r="C18" s="32">
        <v>15691</v>
      </c>
      <c r="D18" s="19">
        <f t="shared" si="0"/>
        <v>0.84800203938563512</v>
      </c>
      <c r="E18" s="62">
        <f t="shared" si="1"/>
        <v>-2385</v>
      </c>
      <c r="F18" s="32">
        <v>16616</v>
      </c>
      <c r="G18" s="32">
        <v>16616</v>
      </c>
      <c r="H18" s="19">
        <f t="shared" si="2"/>
        <v>1</v>
      </c>
      <c r="I18" s="62">
        <f t="shared" si="3"/>
        <v>0</v>
      </c>
      <c r="J18" s="19">
        <f t="shared" si="4"/>
        <v>0.80079441502166582</v>
      </c>
      <c r="K18" s="19">
        <f t="shared" si="5"/>
        <v>0.94433076552720274</v>
      </c>
      <c r="L18" s="22">
        <f t="shared" si="6"/>
        <v>-0.14353635050553692</v>
      </c>
    </row>
    <row r="19" spans="1:12" x14ac:dyDescent="0.4">
      <c r="A19" s="63" t="s">
        <v>132</v>
      </c>
      <c r="B19" s="32">
        <v>22123</v>
      </c>
      <c r="C19" s="32">
        <v>23275</v>
      </c>
      <c r="D19" s="19">
        <f t="shared" si="0"/>
        <v>0.95050483351235227</v>
      </c>
      <c r="E19" s="62">
        <f t="shared" si="1"/>
        <v>-1152</v>
      </c>
      <c r="F19" s="32">
        <v>29720</v>
      </c>
      <c r="G19" s="32">
        <v>29241</v>
      </c>
      <c r="H19" s="19">
        <f t="shared" si="2"/>
        <v>1.0163811087172121</v>
      </c>
      <c r="I19" s="62">
        <f t="shared" si="3"/>
        <v>479</v>
      </c>
      <c r="J19" s="19">
        <f t="shared" si="4"/>
        <v>0.74438088829071336</v>
      </c>
      <c r="K19" s="19">
        <f t="shared" si="5"/>
        <v>0.79597141000649774</v>
      </c>
      <c r="L19" s="22">
        <f t="shared" si="6"/>
        <v>-5.1590521715784377E-2</v>
      </c>
    </row>
    <row r="20" spans="1:12" x14ac:dyDescent="0.4">
      <c r="A20" s="63" t="s">
        <v>55</v>
      </c>
      <c r="B20" s="32">
        <v>29314</v>
      </c>
      <c r="C20" s="32">
        <v>31719</v>
      </c>
      <c r="D20" s="19">
        <f t="shared" si="0"/>
        <v>0.92417793751379296</v>
      </c>
      <c r="E20" s="62">
        <f t="shared" si="1"/>
        <v>-2405</v>
      </c>
      <c r="F20" s="32">
        <v>44640</v>
      </c>
      <c r="G20" s="32">
        <v>44154</v>
      </c>
      <c r="H20" s="19">
        <f t="shared" si="2"/>
        <v>1.0110069302894416</v>
      </c>
      <c r="I20" s="62">
        <f t="shared" si="3"/>
        <v>486</v>
      </c>
      <c r="J20" s="19">
        <f t="shared" si="4"/>
        <v>0.65667562724014339</v>
      </c>
      <c r="K20" s="19">
        <f t="shared" si="5"/>
        <v>0.71837206142138876</v>
      </c>
      <c r="L20" s="22">
        <f t="shared" si="6"/>
        <v>-6.1696434181245374E-2</v>
      </c>
    </row>
    <row r="21" spans="1:12" x14ac:dyDescent="0.4">
      <c r="A21" s="63" t="s">
        <v>92</v>
      </c>
      <c r="B21" s="32">
        <v>6388</v>
      </c>
      <c r="C21" s="32">
        <v>6644</v>
      </c>
      <c r="D21" s="19">
        <f t="shared" si="0"/>
        <v>0.96146899458157731</v>
      </c>
      <c r="E21" s="62">
        <f t="shared" si="1"/>
        <v>-256</v>
      </c>
      <c r="F21" s="32">
        <v>7254</v>
      </c>
      <c r="G21" s="32">
        <v>7254</v>
      </c>
      <c r="H21" s="19">
        <f t="shared" si="2"/>
        <v>1</v>
      </c>
      <c r="I21" s="62">
        <f t="shared" si="3"/>
        <v>0</v>
      </c>
      <c r="J21" s="19">
        <f t="shared" si="4"/>
        <v>0.88061759029500963</v>
      </c>
      <c r="K21" s="19">
        <f t="shared" si="5"/>
        <v>0.91590846429556105</v>
      </c>
      <c r="L21" s="22">
        <f t="shared" si="6"/>
        <v>-3.529087400055142E-2</v>
      </c>
    </row>
    <row r="22" spans="1:12" x14ac:dyDescent="0.4">
      <c r="A22" s="63" t="s">
        <v>56</v>
      </c>
      <c r="B22" s="32">
        <v>19721</v>
      </c>
      <c r="C22" s="32">
        <v>21902</v>
      </c>
      <c r="D22" s="19">
        <f t="shared" si="0"/>
        <v>0.90042005296319971</v>
      </c>
      <c r="E22" s="62">
        <f t="shared" si="1"/>
        <v>-2181</v>
      </c>
      <c r="F22" s="32">
        <v>26956</v>
      </c>
      <c r="G22" s="32">
        <v>26908</v>
      </c>
      <c r="H22" s="19">
        <f t="shared" si="2"/>
        <v>1.0017838561022745</v>
      </c>
      <c r="I22" s="62">
        <f t="shared" si="3"/>
        <v>48</v>
      </c>
      <c r="J22" s="19">
        <f t="shared" si="4"/>
        <v>0.73159964386407483</v>
      </c>
      <c r="K22" s="19">
        <f t="shared" si="5"/>
        <v>0.81395867400029731</v>
      </c>
      <c r="L22" s="22">
        <f t="shared" si="6"/>
        <v>-8.2359030136222477E-2</v>
      </c>
    </row>
    <row r="23" spans="1:12" x14ac:dyDescent="0.4">
      <c r="A23" s="63" t="s">
        <v>54</v>
      </c>
      <c r="B23" s="32">
        <v>6530</v>
      </c>
      <c r="C23" s="32">
        <v>6404</v>
      </c>
      <c r="D23" s="19">
        <f t="shared" si="0"/>
        <v>1.0196752029981262</v>
      </c>
      <c r="E23" s="62">
        <f t="shared" si="1"/>
        <v>126</v>
      </c>
      <c r="F23" s="32">
        <v>8928</v>
      </c>
      <c r="G23" s="32">
        <v>8874</v>
      </c>
      <c r="H23" s="19">
        <f t="shared" si="2"/>
        <v>1.0060851926977687</v>
      </c>
      <c r="I23" s="62">
        <f t="shared" si="3"/>
        <v>54</v>
      </c>
      <c r="J23" s="19">
        <f t="shared" si="4"/>
        <v>0.73140681003584229</v>
      </c>
      <c r="K23" s="19">
        <f t="shared" si="5"/>
        <v>0.72165877845391035</v>
      </c>
      <c r="L23" s="22">
        <f t="shared" si="6"/>
        <v>9.7480315819319374E-3</v>
      </c>
    </row>
    <row r="24" spans="1:12" x14ac:dyDescent="0.4">
      <c r="A24" s="63" t="s">
        <v>91</v>
      </c>
      <c r="B24" s="32">
        <v>3479</v>
      </c>
      <c r="C24" s="32">
        <v>3438</v>
      </c>
      <c r="D24" s="19">
        <f t="shared" si="0"/>
        <v>1.0119255381035486</v>
      </c>
      <c r="E24" s="62">
        <f t="shared" si="1"/>
        <v>41</v>
      </c>
      <c r="F24" s="32">
        <v>7362</v>
      </c>
      <c r="G24" s="32">
        <v>7362</v>
      </c>
      <c r="H24" s="19">
        <f t="shared" si="2"/>
        <v>1</v>
      </c>
      <c r="I24" s="62">
        <f t="shared" si="3"/>
        <v>0</v>
      </c>
      <c r="J24" s="19">
        <f t="shared" si="4"/>
        <v>0.4725618038576474</v>
      </c>
      <c r="K24" s="19">
        <f t="shared" si="5"/>
        <v>0.4669926650366748</v>
      </c>
      <c r="L24" s="22">
        <f t="shared" si="6"/>
        <v>5.5691388209725967E-3</v>
      </c>
    </row>
    <row r="25" spans="1:12" x14ac:dyDescent="0.4">
      <c r="A25" s="63" t="s">
        <v>53</v>
      </c>
      <c r="B25" s="32">
        <v>8243</v>
      </c>
      <c r="C25" s="32">
        <v>7464</v>
      </c>
      <c r="D25" s="19">
        <f t="shared" si="0"/>
        <v>1.1043676312968917</v>
      </c>
      <c r="E25" s="62">
        <f t="shared" si="1"/>
        <v>779</v>
      </c>
      <c r="F25" s="32">
        <v>11882</v>
      </c>
      <c r="G25" s="32">
        <v>11436</v>
      </c>
      <c r="H25" s="19">
        <f t="shared" si="2"/>
        <v>1.0389996502273522</v>
      </c>
      <c r="I25" s="62">
        <f t="shared" si="3"/>
        <v>446</v>
      </c>
      <c r="J25" s="19">
        <f t="shared" si="4"/>
        <v>0.69373842787409523</v>
      </c>
      <c r="K25" s="19">
        <f t="shared" si="5"/>
        <v>0.65267576075550893</v>
      </c>
      <c r="L25" s="22">
        <f t="shared" si="6"/>
        <v>4.1062667118586305E-2</v>
      </c>
    </row>
    <row r="26" spans="1:12" x14ac:dyDescent="0.4">
      <c r="A26" s="71" t="s">
        <v>52</v>
      </c>
      <c r="B26" s="33">
        <v>4658</v>
      </c>
      <c r="C26" s="33">
        <v>6110</v>
      </c>
      <c r="D26" s="16">
        <f t="shared" si="0"/>
        <v>0.76235679214402619</v>
      </c>
      <c r="E26" s="70">
        <f t="shared" si="1"/>
        <v>-1452</v>
      </c>
      <c r="F26" s="33">
        <v>8874</v>
      </c>
      <c r="G26" s="33">
        <v>8928</v>
      </c>
      <c r="H26" s="16">
        <f t="shared" si="2"/>
        <v>0.99395161290322576</v>
      </c>
      <c r="I26" s="70">
        <f t="shared" si="3"/>
        <v>-54</v>
      </c>
      <c r="J26" s="16">
        <f t="shared" si="4"/>
        <v>0.52490421455938696</v>
      </c>
      <c r="K26" s="16">
        <f t="shared" si="5"/>
        <v>0.68436379928315416</v>
      </c>
      <c r="L26" s="15">
        <f t="shared" si="6"/>
        <v>-0.1594595847237672</v>
      </c>
    </row>
    <row r="27" spans="1:12" x14ac:dyDescent="0.4">
      <c r="A27" s="78" t="s">
        <v>71</v>
      </c>
      <c r="B27" s="30">
        <f>SUM(B28:B37)</f>
        <v>33510</v>
      </c>
      <c r="C27" s="30">
        <f>SUM(C28:C37)</f>
        <v>36541</v>
      </c>
      <c r="D27" s="21">
        <f t="shared" si="0"/>
        <v>0.91705207848717873</v>
      </c>
      <c r="E27" s="69">
        <f t="shared" si="1"/>
        <v>-3031</v>
      </c>
      <c r="F27" s="30">
        <f>SUM(F28:F37)</f>
        <v>51389</v>
      </c>
      <c r="G27" s="30">
        <f>SUM(G28:G37)</f>
        <v>50457</v>
      </c>
      <c r="H27" s="21">
        <f t="shared" si="2"/>
        <v>1.0184711734744436</v>
      </c>
      <c r="I27" s="69">
        <f t="shared" si="3"/>
        <v>932</v>
      </c>
      <c r="J27" s="21">
        <f t="shared" si="4"/>
        <v>0.65208507657280745</v>
      </c>
      <c r="K27" s="21">
        <f t="shared" si="5"/>
        <v>0.72420080464553982</v>
      </c>
      <c r="L27" s="20">
        <f t="shared" si="6"/>
        <v>-7.2115728072732366E-2</v>
      </c>
    </row>
    <row r="28" spans="1:12" x14ac:dyDescent="0.4">
      <c r="A28" s="65" t="s">
        <v>55</v>
      </c>
      <c r="B28" s="34">
        <v>3743</v>
      </c>
      <c r="C28" s="34">
        <v>3874</v>
      </c>
      <c r="D28" s="18">
        <f t="shared" si="0"/>
        <v>0.96618482188951993</v>
      </c>
      <c r="E28" s="64">
        <f t="shared" si="1"/>
        <v>-131</v>
      </c>
      <c r="F28" s="34">
        <v>5936</v>
      </c>
      <c r="G28" s="34">
        <v>5146</v>
      </c>
      <c r="H28" s="18">
        <f t="shared" si="2"/>
        <v>1.1535172949863972</v>
      </c>
      <c r="I28" s="64">
        <f t="shared" si="3"/>
        <v>790</v>
      </c>
      <c r="J28" s="18">
        <f t="shared" si="4"/>
        <v>0.63055929919137466</v>
      </c>
      <c r="K28" s="18">
        <f t="shared" si="5"/>
        <v>0.7528177225029149</v>
      </c>
      <c r="L28" s="17">
        <f t="shared" si="6"/>
        <v>-0.12225842331154024</v>
      </c>
    </row>
    <row r="29" spans="1:12" x14ac:dyDescent="0.4">
      <c r="A29" s="63" t="s">
        <v>67</v>
      </c>
      <c r="B29" s="32">
        <v>2655</v>
      </c>
      <c r="C29" s="32">
        <v>2575</v>
      </c>
      <c r="D29" s="19">
        <f t="shared" si="0"/>
        <v>1.0310679611650486</v>
      </c>
      <c r="E29" s="62">
        <f t="shared" si="1"/>
        <v>80</v>
      </c>
      <c r="F29" s="32">
        <v>3927</v>
      </c>
      <c r="G29" s="32">
        <v>3906</v>
      </c>
      <c r="H29" s="19">
        <f t="shared" si="2"/>
        <v>1.0053763440860215</v>
      </c>
      <c r="I29" s="62">
        <f t="shared" si="3"/>
        <v>21</v>
      </c>
      <c r="J29" s="19">
        <f t="shared" si="4"/>
        <v>0.67608861726508784</v>
      </c>
      <c r="K29" s="19">
        <f t="shared" si="5"/>
        <v>0.65924219150025598</v>
      </c>
      <c r="L29" s="22">
        <f t="shared" si="6"/>
        <v>1.6846425764831863E-2</v>
      </c>
    </row>
    <row r="30" spans="1:12" x14ac:dyDescent="0.4">
      <c r="A30" s="63" t="s">
        <v>65</v>
      </c>
      <c r="B30" s="32">
        <v>2876</v>
      </c>
      <c r="C30" s="32">
        <v>2998</v>
      </c>
      <c r="D30" s="19">
        <f t="shared" si="0"/>
        <v>0.95930620413609069</v>
      </c>
      <c r="E30" s="62">
        <f t="shared" si="1"/>
        <v>-122</v>
      </c>
      <c r="F30" s="32">
        <v>3927</v>
      </c>
      <c r="G30" s="32">
        <v>3906</v>
      </c>
      <c r="H30" s="19">
        <f t="shared" si="2"/>
        <v>1.0053763440860215</v>
      </c>
      <c r="I30" s="62">
        <f t="shared" si="3"/>
        <v>21</v>
      </c>
      <c r="J30" s="19">
        <f t="shared" si="4"/>
        <v>0.7323656735421441</v>
      </c>
      <c r="K30" s="19">
        <f t="shared" si="5"/>
        <v>0.76753712237583205</v>
      </c>
      <c r="L30" s="22">
        <f t="shared" si="6"/>
        <v>-3.5171448833687946E-2</v>
      </c>
    </row>
    <row r="31" spans="1:12" x14ac:dyDescent="0.4">
      <c r="A31" s="63" t="s">
        <v>49</v>
      </c>
      <c r="B31" s="32">
        <v>7461</v>
      </c>
      <c r="C31" s="32">
        <v>7931</v>
      </c>
      <c r="D31" s="19">
        <f t="shared" si="0"/>
        <v>0.94073887277770774</v>
      </c>
      <c r="E31" s="62">
        <f t="shared" si="1"/>
        <v>-470</v>
      </c>
      <c r="F31" s="32">
        <v>11620</v>
      </c>
      <c r="G31" s="32">
        <v>11592</v>
      </c>
      <c r="H31" s="19">
        <f t="shared" si="2"/>
        <v>1.0024154589371981</v>
      </c>
      <c r="I31" s="62">
        <f t="shared" si="3"/>
        <v>28</v>
      </c>
      <c r="J31" s="19">
        <f t="shared" si="4"/>
        <v>0.64208261617900175</v>
      </c>
      <c r="K31" s="19">
        <f t="shared" si="5"/>
        <v>0.6841787439613527</v>
      </c>
      <c r="L31" s="22">
        <f t="shared" si="6"/>
        <v>-4.2096127782350945E-2</v>
      </c>
    </row>
    <row r="32" spans="1:12" x14ac:dyDescent="0.4">
      <c r="A32" s="63" t="s">
        <v>51</v>
      </c>
      <c r="B32" s="32">
        <v>2603</v>
      </c>
      <c r="C32" s="32">
        <v>2911</v>
      </c>
      <c r="D32" s="19">
        <f t="shared" si="0"/>
        <v>0.89419443490209549</v>
      </c>
      <c r="E32" s="62">
        <f t="shared" si="1"/>
        <v>-308</v>
      </c>
      <c r="F32" s="32">
        <v>3913</v>
      </c>
      <c r="G32" s="32">
        <v>3906</v>
      </c>
      <c r="H32" s="19">
        <f t="shared" si="2"/>
        <v>1.0017921146953406</v>
      </c>
      <c r="I32" s="62">
        <f t="shared" si="3"/>
        <v>7</v>
      </c>
      <c r="J32" s="19">
        <f t="shared" si="4"/>
        <v>0.66521850242780478</v>
      </c>
      <c r="K32" s="19">
        <f t="shared" si="5"/>
        <v>0.7452636968766001</v>
      </c>
      <c r="L32" s="22">
        <f t="shared" si="6"/>
        <v>-8.004519444879532E-2</v>
      </c>
    </row>
    <row r="33" spans="1:12" x14ac:dyDescent="0.4">
      <c r="A33" s="63" t="s">
        <v>50</v>
      </c>
      <c r="B33" s="32">
        <v>3165</v>
      </c>
      <c r="C33" s="32">
        <v>3531</v>
      </c>
      <c r="D33" s="19">
        <f t="shared" si="0"/>
        <v>0.89634664401019537</v>
      </c>
      <c r="E33" s="62">
        <f t="shared" si="1"/>
        <v>-366</v>
      </c>
      <c r="F33" s="32">
        <v>5146</v>
      </c>
      <c r="G33" s="32">
        <v>5146</v>
      </c>
      <c r="H33" s="19">
        <f t="shared" si="2"/>
        <v>1</v>
      </c>
      <c r="I33" s="62">
        <f t="shared" si="3"/>
        <v>0</v>
      </c>
      <c r="J33" s="19">
        <f t="shared" si="4"/>
        <v>0.61504080839486985</v>
      </c>
      <c r="K33" s="19">
        <f t="shared" si="5"/>
        <v>0.68616401088223866</v>
      </c>
      <c r="L33" s="22">
        <f t="shared" si="6"/>
        <v>-7.1123202487368808E-2</v>
      </c>
    </row>
    <row r="34" spans="1:12" x14ac:dyDescent="0.4">
      <c r="A34" s="63" t="s">
        <v>90</v>
      </c>
      <c r="B34" s="32">
        <v>3155</v>
      </c>
      <c r="C34" s="32">
        <v>3786</v>
      </c>
      <c r="D34" s="19">
        <f t="shared" si="0"/>
        <v>0.83333333333333337</v>
      </c>
      <c r="E34" s="62">
        <f t="shared" si="1"/>
        <v>-631</v>
      </c>
      <c r="F34" s="32">
        <v>5146</v>
      </c>
      <c r="G34" s="32">
        <v>5146</v>
      </c>
      <c r="H34" s="19">
        <f t="shared" si="2"/>
        <v>1</v>
      </c>
      <c r="I34" s="62">
        <f t="shared" si="3"/>
        <v>0</v>
      </c>
      <c r="J34" s="19">
        <f t="shared" si="4"/>
        <v>0.61309755149630785</v>
      </c>
      <c r="K34" s="19">
        <f t="shared" si="5"/>
        <v>0.73571706179556939</v>
      </c>
      <c r="L34" s="22">
        <f t="shared" si="6"/>
        <v>-0.12261951029926155</v>
      </c>
    </row>
    <row r="35" spans="1:12" x14ac:dyDescent="0.4">
      <c r="A35" s="63" t="s">
        <v>69</v>
      </c>
      <c r="B35" s="32">
        <v>3438</v>
      </c>
      <c r="C35" s="32">
        <v>3447</v>
      </c>
      <c r="D35" s="19">
        <f t="shared" si="0"/>
        <v>0.99738903394255873</v>
      </c>
      <c r="E35" s="62">
        <f t="shared" si="1"/>
        <v>-9</v>
      </c>
      <c r="F35" s="32">
        <v>3934</v>
      </c>
      <c r="G35" s="32">
        <v>3897</v>
      </c>
      <c r="H35" s="19">
        <f t="shared" si="2"/>
        <v>1.0094944829355914</v>
      </c>
      <c r="I35" s="62">
        <f t="shared" si="3"/>
        <v>37</v>
      </c>
      <c r="J35" s="19">
        <f t="shared" si="4"/>
        <v>0.8739196746314184</v>
      </c>
      <c r="K35" s="19">
        <f t="shared" si="5"/>
        <v>0.88452655889145493</v>
      </c>
      <c r="L35" s="22">
        <f t="shared" si="6"/>
        <v>-1.0606884260036531E-2</v>
      </c>
    </row>
    <row r="36" spans="1:12" x14ac:dyDescent="0.4">
      <c r="A36" s="63" t="s">
        <v>89</v>
      </c>
      <c r="B36" s="32">
        <v>2914</v>
      </c>
      <c r="C36" s="32">
        <v>3098</v>
      </c>
      <c r="D36" s="19">
        <f t="shared" si="0"/>
        <v>0.94060684312459653</v>
      </c>
      <c r="E36" s="62">
        <f t="shared" si="1"/>
        <v>-184</v>
      </c>
      <c r="F36" s="32">
        <v>3920</v>
      </c>
      <c r="G36" s="32">
        <v>3906</v>
      </c>
      <c r="H36" s="19">
        <f t="shared" si="2"/>
        <v>1.0035842293906809</v>
      </c>
      <c r="I36" s="62">
        <f t="shared" si="3"/>
        <v>14</v>
      </c>
      <c r="J36" s="19">
        <f t="shared" si="4"/>
        <v>0.74336734693877549</v>
      </c>
      <c r="K36" s="19">
        <f t="shared" si="5"/>
        <v>0.79313876088069635</v>
      </c>
      <c r="L36" s="22">
        <f t="shared" si="6"/>
        <v>-4.9771413941920861E-2</v>
      </c>
    </row>
    <row r="37" spans="1:12" x14ac:dyDescent="0.4">
      <c r="A37" s="63" t="s">
        <v>88</v>
      </c>
      <c r="B37" s="32">
        <v>1500</v>
      </c>
      <c r="C37" s="32">
        <v>2390</v>
      </c>
      <c r="D37" s="19">
        <f t="shared" si="0"/>
        <v>0.62761506276150625</v>
      </c>
      <c r="E37" s="62">
        <f t="shared" si="1"/>
        <v>-890</v>
      </c>
      <c r="F37" s="32">
        <v>3920</v>
      </c>
      <c r="G37" s="32">
        <v>3906</v>
      </c>
      <c r="H37" s="19">
        <f t="shared" si="2"/>
        <v>1.0035842293906809</v>
      </c>
      <c r="I37" s="62">
        <f t="shared" si="3"/>
        <v>14</v>
      </c>
      <c r="J37" s="19">
        <f t="shared" si="4"/>
        <v>0.38265306122448978</v>
      </c>
      <c r="K37" s="19">
        <f t="shared" si="5"/>
        <v>0.61187916026625699</v>
      </c>
      <c r="L37" s="22">
        <f t="shared" si="6"/>
        <v>-0.22922609904176722</v>
      </c>
    </row>
    <row r="38" spans="1:12" s="66" customFormat="1" x14ac:dyDescent="0.4">
      <c r="A38" s="68" t="s">
        <v>70</v>
      </c>
      <c r="B38" s="27">
        <f>SUM(B39:B45)</f>
        <v>48132</v>
      </c>
      <c r="C38" s="27">
        <f>SUM(C39:C45)</f>
        <v>47629</v>
      </c>
      <c r="D38" s="14">
        <f t="shared" si="0"/>
        <v>1.0105607927943059</v>
      </c>
      <c r="E38" s="67">
        <f t="shared" si="1"/>
        <v>503</v>
      </c>
      <c r="F38" s="27">
        <f>SUM(F39:F45)</f>
        <v>62194</v>
      </c>
      <c r="G38" s="27">
        <f>SUM(G39:G45)</f>
        <v>59855</v>
      </c>
      <c r="H38" s="14">
        <f t="shared" si="2"/>
        <v>1.0390777712805948</v>
      </c>
      <c r="I38" s="67">
        <f t="shared" si="3"/>
        <v>2339</v>
      </c>
      <c r="J38" s="14">
        <f t="shared" si="4"/>
        <v>0.77390101939093803</v>
      </c>
      <c r="K38" s="14">
        <f t="shared" si="5"/>
        <v>0.79573970428535623</v>
      </c>
      <c r="L38" s="23">
        <f t="shared" si="6"/>
        <v>-2.1838684894418203E-2</v>
      </c>
    </row>
    <row r="39" spans="1:12" x14ac:dyDescent="0.4">
      <c r="A39" s="65" t="s">
        <v>57</v>
      </c>
      <c r="B39" s="34">
        <v>25621</v>
      </c>
      <c r="C39" s="34">
        <v>21985</v>
      </c>
      <c r="D39" s="18">
        <f t="shared" si="0"/>
        <v>1.165385490106891</v>
      </c>
      <c r="E39" s="64">
        <f t="shared" si="1"/>
        <v>3636</v>
      </c>
      <c r="F39" s="34">
        <v>32488</v>
      </c>
      <c r="G39" s="34">
        <v>27906</v>
      </c>
      <c r="H39" s="18">
        <f t="shared" si="2"/>
        <v>1.1641940801261377</v>
      </c>
      <c r="I39" s="64">
        <f t="shared" si="3"/>
        <v>4582</v>
      </c>
      <c r="J39" s="18">
        <f t="shared" si="4"/>
        <v>0.7886296478699828</v>
      </c>
      <c r="K39" s="18">
        <f t="shared" si="5"/>
        <v>0.7878234071525837</v>
      </c>
      <c r="L39" s="17">
        <f t="shared" si="6"/>
        <v>8.0624071739909819E-4</v>
      </c>
    </row>
    <row r="40" spans="1:12" x14ac:dyDescent="0.4">
      <c r="A40" s="63" t="s">
        <v>58</v>
      </c>
      <c r="B40" s="32">
        <v>7120</v>
      </c>
      <c r="C40" s="32">
        <v>7796</v>
      </c>
      <c r="D40" s="19">
        <f t="shared" si="0"/>
        <v>0.9132888660851719</v>
      </c>
      <c r="E40" s="62">
        <f t="shared" si="1"/>
        <v>-676</v>
      </c>
      <c r="F40" s="32">
        <v>9401</v>
      </c>
      <c r="G40" s="32">
        <v>9238</v>
      </c>
      <c r="H40" s="19">
        <f t="shared" si="2"/>
        <v>1.0176445117990907</v>
      </c>
      <c r="I40" s="62">
        <f t="shared" si="3"/>
        <v>163</v>
      </c>
      <c r="J40" s="19">
        <f t="shared" si="4"/>
        <v>0.75736623763429423</v>
      </c>
      <c r="K40" s="19">
        <f t="shared" si="5"/>
        <v>0.84390560727430175</v>
      </c>
      <c r="L40" s="22">
        <f t="shared" si="6"/>
        <v>-8.6539369640007524E-2</v>
      </c>
    </row>
    <row r="41" spans="1:12" x14ac:dyDescent="0.4">
      <c r="A41" s="63" t="s">
        <v>68</v>
      </c>
      <c r="B41" s="32">
        <v>3937</v>
      </c>
      <c r="C41" s="32">
        <v>4443</v>
      </c>
      <c r="D41" s="19">
        <f t="shared" si="0"/>
        <v>0.88611298672068417</v>
      </c>
      <c r="E41" s="62">
        <f t="shared" si="1"/>
        <v>-506</v>
      </c>
      <c r="F41" s="32">
        <v>5146</v>
      </c>
      <c r="G41" s="32">
        <v>5146</v>
      </c>
      <c r="H41" s="19">
        <f t="shared" si="2"/>
        <v>1</v>
      </c>
      <c r="I41" s="62">
        <f t="shared" si="3"/>
        <v>0</v>
      </c>
      <c r="J41" s="19">
        <f t="shared" si="4"/>
        <v>0.76506024096385539</v>
      </c>
      <c r="K41" s="19">
        <f t="shared" si="5"/>
        <v>0.86338904003109207</v>
      </c>
      <c r="L41" s="22">
        <f t="shared" si="6"/>
        <v>-9.8328799067236683E-2</v>
      </c>
    </row>
    <row r="42" spans="1:12" x14ac:dyDescent="0.4">
      <c r="A42" s="63" t="s">
        <v>55</v>
      </c>
      <c r="B42" s="32">
        <v>7530</v>
      </c>
      <c r="C42" s="32">
        <v>7603</v>
      </c>
      <c r="D42" s="19">
        <f t="shared" si="0"/>
        <v>0.99039852689727736</v>
      </c>
      <c r="E42" s="62">
        <f t="shared" si="1"/>
        <v>-73</v>
      </c>
      <c r="F42" s="32">
        <v>10106</v>
      </c>
      <c r="G42" s="32">
        <v>10106</v>
      </c>
      <c r="H42" s="19">
        <f t="shared" si="2"/>
        <v>1</v>
      </c>
      <c r="I42" s="62">
        <f t="shared" si="3"/>
        <v>0</v>
      </c>
      <c r="J42" s="19">
        <f t="shared" si="4"/>
        <v>0.74510191965169204</v>
      </c>
      <c r="K42" s="19">
        <f t="shared" si="5"/>
        <v>0.75232535127646938</v>
      </c>
      <c r="L42" s="22">
        <f t="shared" si="6"/>
        <v>-7.2234316247773434E-3</v>
      </c>
    </row>
    <row r="43" spans="1:12" x14ac:dyDescent="0.4">
      <c r="A43" s="63" t="s">
        <v>131</v>
      </c>
      <c r="B43" s="32">
        <v>1815</v>
      </c>
      <c r="C43" s="32">
        <v>1885</v>
      </c>
      <c r="D43" s="19">
        <f t="shared" si="0"/>
        <v>0.96286472148541113</v>
      </c>
      <c r="E43" s="62">
        <f t="shared" si="1"/>
        <v>-70</v>
      </c>
      <c r="F43" s="32">
        <v>2445</v>
      </c>
      <c r="G43" s="32">
        <v>2313</v>
      </c>
      <c r="H43" s="19">
        <f t="shared" si="2"/>
        <v>1.0570687418936446</v>
      </c>
      <c r="I43" s="62">
        <f t="shared" si="3"/>
        <v>132</v>
      </c>
      <c r="J43" s="19">
        <f t="shared" si="4"/>
        <v>0.74233128834355833</v>
      </c>
      <c r="K43" s="19">
        <f t="shared" si="5"/>
        <v>0.81495892779939472</v>
      </c>
      <c r="L43" s="22">
        <f t="shared" si="6"/>
        <v>-7.262763945583639E-2</v>
      </c>
    </row>
    <row r="44" spans="1:12" x14ac:dyDescent="0.4">
      <c r="A44" s="71" t="s">
        <v>87</v>
      </c>
      <c r="B44" s="33">
        <v>2109</v>
      </c>
      <c r="C44" s="33">
        <v>2264</v>
      </c>
      <c r="D44" s="16">
        <f t="shared" si="0"/>
        <v>0.93153710247349819</v>
      </c>
      <c r="E44" s="70">
        <f t="shared" si="1"/>
        <v>-155</v>
      </c>
      <c r="F44" s="33">
        <v>2608</v>
      </c>
      <c r="G44" s="33">
        <v>2656</v>
      </c>
      <c r="H44" s="16">
        <f t="shared" si="2"/>
        <v>0.98192771084337349</v>
      </c>
      <c r="I44" s="70">
        <f t="shared" si="3"/>
        <v>-48</v>
      </c>
      <c r="J44" s="16">
        <f t="shared" si="4"/>
        <v>0.80866564417177911</v>
      </c>
      <c r="K44" s="16">
        <f t="shared" si="5"/>
        <v>0.85240963855421692</v>
      </c>
      <c r="L44" s="15">
        <f t="shared" si="6"/>
        <v>-4.3743994382437812E-2</v>
      </c>
    </row>
    <row r="45" spans="1:12" x14ac:dyDescent="0.4">
      <c r="A45" s="61" t="s">
        <v>143</v>
      </c>
      <c r="B45" s="31">
        <v>0</v>
      </c>
      <c r="C45" s="31">
        <v>1653</v>
      </c>
      <c r="D45" s="25">
        <f t="shared" si="0"/>
        <v>0</v>
      </c>
      <c r="E45" s="60">
        <f t="shared" si="1"/>
        <v>-1653</v>
      </c>
      <c r="F45" s="31">
        <v>0</v>
      </c>
      <c r="G45" s="31">
        <v>2490</v>
      </c>
      <c r="H45" s="25">
        <f t="shared" si="2"/>
        <v>0</v>
      </c>
      <c r="I45" s="60">
        <f t="shared" si="3"/>
        <v>-2490</v>
      </c>
      <c r="J45" s="25" t="e">
        <f t="shared" si="4"/>
        <v>#DIV/0!</v>
      </c>
      <c r="K45" s="25">
        <f t="shared" si="5"/>
        <v>0.66385542168674694</v>
      </c>
      <c r="L45" s="24" t="e">
        <f t="shared" si="6"/>
        <v>#DIV/0!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3'!A1" display="'h13'!A1"/>
  </hyperlinks>
  <pageMargins left="1.02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zoomScaleNormal="100" workbookViewId="0"/>
  </sheetViews>
  <sheetFormatPr defaultColWidth="15.75" defaultRowHeight="10.5" x14ac:dyDescent="0.4"/>
  <cols>
    <col min="1" max="1" width="15.375" style="59" bestFit="1" customWidth="1"/>
    <col min="2" max="3" width="10.375" style="13" bestFit="1" customWidth="1"/>
    <col min="4" max="4" width="7" style="59" bestFit="1" customWidth="1"/>
    <col min="5" max="5" width="7.625" style="59" bestFit="1" customWidth="1"/>
    <col min="6" max="7" width="10.375" style="13" bestFit="1" customWidth="1"/>
    <col min="8" max="8" width="7" style="59" bestFit="1" customWidth="1"/>
    <col min="9" max="9" width="8.5" style="59" bestFit="1" customWidth="1"/>
    <col min="10" max="11" width="10.375" style="13" bestFit="1" customWidth="1"/>
    <col min="12" max="12" width="7" style="59" bestFit="1" customWidth="1"/>
    <col min="13" max="13" width="9" style="59" bestFit="1" customWidth="1"/>
    <col min="14" max="14" width="6.5" style="59" bestFit="1" customWidth="1"/>
    <col min="15" max="16384" width="15.75" style="59"/>
  </cols>
  <sheetData>
    <row r="1" spans="1:12" ht="19.5" thickBot="1" x14ac:dyDescent="0.45">
      <c r="A1" s="84" t="str">
        <f>'h13'!A1</f>
        <v>平成13年</v>
      </c>
      <c r="B1" s="79"/>
      <c r="C1" s="79"/>
      <c r="D1" s="79"/>
      <c r="E1" s="2" t="str">
        <f ca="1">RIGHT(CELL("filename",$A$1),LEN(CELL("filename",$A$1))-FIND("]",CELL("filename",$A$1)))</f>
        <v>３月(上旬)</v>
      </c>
      <c r="F1" s="3" t="s">
        <v>44</v>
      </c>
      <c r="G1" s="80"/>
      <c r="H1" s="80"/>
      <c r="I1" s="1"/>
      <c r="J1" s="80"/>
      <c r="K1" s="80"/>
      <c r="L1" s="1"/>
    </row>
    <row r="2" spans="1:12" x14ac:dyDescent="0.4">
      <c r="A2" s="143"/>
      <c r="B2" s="134" t="s">
        <v>62</v>
      </c>
      <c r="C2" s="135"/>
      <c r="D2" s="135"/>
      <c r="E2" s="136"/>
      <c r="F2" s="134" t="s">
        <v>138</v>
      </c>
      <c r="G2" s="135"/>
      <c r="H2" s="135"/>
      <c r="I2" s="136"/>
      <c r="J2" s="134" t="s">
        <v>137</v>
      </c>
      <c r="K2" s="135"/>
      <c r="L2" s="136"/>
    </row>
    <row r="3" spans="1:12" x14ac:dyDescent="0.4">
      <c r="A3" s="143"/>
      <c r="B3" s="137"/>
      <c r="C3" s="138"/>
      <c r="D3" s="138"/>
      <c r="E3" s="139"/>
      <c r="F3" s="137"/>
      <c r="G3" s="138"/>
      <c r="H3" s="138"/>
      <c r="I3" s="139"/>
      <c r="J3" s="137"/>
      <c r="K3" s="138"/>
      <c r="L3" s="139"/>
    </row>
    <row r="4" spans="1:12" x14ac:dyDescent="0.4">
      <c r="A4" s="143"/>
      <c r="B4" s="144" t="s">
        <v>100</v>
      </c>
      <c r="C4" s="144" t="s">
        <v>148</v>
      </c>
      <c r="D4" s="143" t="s">
        <v>61</v>
      </c>
      <c r="E4" s="143"/>
      <c r="F4" s="140" t="str">
        <f>+B4</f>
        <v>(01'3/1～10)</v>
      </c>
      <c r="G4" s="140" t="str">
        <f>+C4</f>
        <v>(00'3/1～10)</v>
      </c>
      <c r="H4" s="143" t="s">
        <v>61</v>
      </c>
      <c r="I4" s="143"/>
      <c r="J4" s="140" t="str">
        <f>+B4</f>
        <v>(01'3/1～10)</v>
      </c>
      <c r="K4" s="140" t="str">
        <f>+C4</f>
        <v>(00'3/1～10)</v>
      </c>
      <c r="L4" s="141" t="s">
        <v>59</v>
      </c>
    </row>
    <row r="5" spans="1:12" s="75" customFormat="1" x14ac:dyDescent="0.4">
      <c r="A5" s="143"/>
      <c r="B5" s="144"/>
      <c r="C5" s="144"/>
      <c r="D5" s="78" t="s">
        <v>60</v>
      </c>
      <c r="E5" s="78" t="s">
        <v>59</v>
      </c>
      <c r="F5" s="140"/>
      <c r="G5" s="140"/>
      <c r="H5" s="78" t="s">
        <v>60</v>
      </c>
      <c r="I5" s="78" t="s">
        <v>59</v>
      </c>
      <c r="J5" s="140"/>
      <c r="K5" s="140"/>
      <c r="L5" s="142"/>
    </row>
    <row r="6" spans="1:12" s="66" customFormat="1" x14ac:dyDescent="0.4">
      <c r="A6" s="68" t="s">
        <v>135</v>
      </c>
      <c r="B6" s="27">
        <f>+B7+B15+B38</f>
        <v>137808</v>
      </c>
      <c r="C6" s="27">
        <f>+C7+C15+C38</f>
        <v>133803</v>
      </c>
      <c r="D6" s="14">
        <f t="shared" ref="D6:D45" si="0">+B6/C6</f>
        <v>1.029932064303491</v>
      </c>
      <c r="E6" s="67">
        <f t="shared" ref="E6:E45" si="1">+B6-C6</f>
        <v>4005</v>
      </c>
      <c r="F6" s="27">
        <f>+F7+F15+F38</f>
        <v>182652</v>
      </c>
      <c r="G6" s="27">
        <f>+G7+G15+G38</f>
        <v>177410</v>
      </c>
      <c r="H6" s="14">
        <f t="shared" ref="H6:H45" si="2">+F6/G6</f>
        <v>1.0295473761343781</v>
      </c>
      <c r="I6" s="67">
        <f t="shared" ref="I6:I45" si="3">+F6-G6</f>
        <v>5242</v>
      </c>
      <c r="J6" s="14">
        <f t="shared" ref="J6:J45" si="4">+B6/F6</f>
        <v>0.75448393666644764</v>
      </c>
      <c r="K6" s="14">
        <f t="shared" ref="K6:K45" si="5">+C6/G6</f>
        <v>0.75420213065779829</v>
      </c>
      <c r="L6" s="23">
        <f t="shared" ref="L6:L45" si="6">+J6-K6</f>
        <v>2.8180600864935457E-4</v>
      </c>
    </row>
    <row r="7" spans="1:12" s="66" customFormat="1" x14ac:dyDescent="0.4">
      <c r="A7" s="68" t="s">
        <v>134</v>
      </c>
      <c r="B7" s="27">
        <f>SUM(B8:B14)</f>
        <v>49236</v>
      </c>
      <c r="C7" s="27">
        <f>SUM(C8:C14)</f>
        <v>51544</v>
      </c>
      <c r="D7" s="14">
        <f t="shared" si="0"/>
        <v>0.95522272233431627</v>
      </c>
      <c r="E7" s="67">
        <f t="shared" si="1"/>
        <v>-2308</v>
      </c>
      <c r="F7" s="27">
        <f>SUM(F8:F14)</f>
        <v>61443</v>
      </c>
      <c r="G7" s="27">
        <f>SUM(G8:G14)</f>
        <v>67096</v>
      </c>
      <c r="H7" s="14">
        <f t="shared" si="2"/>
        <v>0.91574758554906399</v>
      </c>
      <c r="I7" s="67">
        <f t="shared" si="3"/>
        <v>-5653</v>
      </c>
      <c r="J7" s="14">
        <f t="shared" si="4"/>
        <v>0.80132806015331282</v>
      </c>
      <c r="K7" s="14">
        <f t="shared" si="5"/>
        <v>0.76821271014665549</v>
      </c>
      <c r="L7" s="23">
        <f t="shared" si="6"/>
        <v>3.3115350006657329E-2</v>
      </c>
    </row>
    <row r="8" spans="1:12" x14ac:dyDescent="0.4">
      <c r="A8" s="65" t="s">
        <v>57</v>
      </c>
      <c r="B8" s="34">
        <v>24926</v>
      </c>
      <c r="C8" s="34">
        <v>26814</v>
      </c>
      <c r="D8" s="18">
        <f t="shared" si="0"/>
        <v>0.92958902066084881</v>
      </c>
      <c r="E8" s="64">
        <f t="shared" si="1"/>
        <v>-1888</v>
      </c>
      <c r="F8" s="34">
        <v>29885</v>
      </c>
      <c r="G8" s="34">
        <v>33256</v>
      </c>
      <c r="H8" s="18">
        <f t="shared" si="2"/>
        <v>0.89863483281212408</v>
      </c>
      <c r="I8" s="64">
        <f t="shared" si="3"/>
        <v>-3371</v>
      </c>
      <c r="J8" s="18">
        <f t="shared" si="4"/>
        <v>0.83406391166136862</v>
      </c>
      <c r="K8" s="18">
        <f t="shared" si="5"/>
        <v>0.80629059417849414</v>
      </c>
      <c r="L8" s="17">
        <f t="shared" si="6"/>
        <v>2.7773317482874482E-2</v>
      </c>
    </row>
    <row r="9" spans="1:12" x14ac:dyDescent="0.4">
      <c r="A9" s="63" t="s">
        <v>58</v>
      </c>
      <c r="B9" s="32">
        <v>4550</v>
      </c>
      <c r="C9" s="32">
        <v>3552</v>
      </c>
      <c r="D9" s="19">
        <f t="shared" si="0"/>
        <v>1.2809684684684686</v>
      </c>
      <c r="E9" s="62">
        <f t="shared" si="1"/>
        <v>998</v>
      </c>
      <c r="F9" s="32">
        <v>5680</v>
      </c>
      <c r="G9" s="32">
        <v>4700</v>
      </c>
      <c r="H9" s="19">
        <f t="shared" si="2"/>
        <v>1.2085106382978723</v>
      </c>
      <c r="I9" s="62">
        <f t="shared" si="3"/>
        <v>980</v>
      </c>
      <c r="J9" s="19">
        <f t="shared" si="4"/>
        <v>0.801056338028169</v>
      </c>
      <c r="K9" s="19">
        <f t="shared" si="5"/>
        <v>0.75574468085106383</v>
      </c>
      <c r="L9" s="22">
        <f t="shared" si="6"/>
        <v>4.5311657177105169E-2</v>
      </c>
    </row>
    <row r="10" spans="1:12" x14ac:dyDescent="0.4">
      <c r="A10" s="63" t="s">
        <v>68</v>
      </c>
      <c r="B10" s="32">
        <v>4472</v>
      </c>
      <c r="C10" s="32">
        <v>7818</v>
      </c>
      <c r="D10" s="19">
        <f t="shared" si="0"/>
        <v>0.57201330263494499</v>
      </c>
      <c r="E10" s="62">
        <f t="shared" si="1"/>
        <v>-3346</v>
      </c>
      <c r="F10" s="32">
        <v>5448</v>
      </c>
      <c r="G10" s="32">
        <v>9400</v>
      </c>
      <c r="H10" s="19">
        <f t="shared" si="2"/>
        <v>0.57957446808510638</v>
      </c>
      <c r="I10" s="62">
        <f t="shared" si="3"/>
        <v>-3952</v>
      </c>
      <c r="J10" s="19">
        <f t="shared" si="4"/>
        <v>0.82085168869309844</v>
      </c>
      <c r="K10" s="19">
        <f t="shared" si="5"/>
        <v>0.83170212765957452</v>
      </c>
      <c r="L10" s="22">
        <f t="shared" si="6"/>
        <v>-1.0850438966476084E-2</v>
      </c>
    </row>
    <row r="11" spans="1:12" x14ac:dyDescent="0.4">
      <c r="A11" s="63" t="s">
        <v>55</v>
      </c>
      <c r="B11" s="32">
        <v>6511</v>
      </c>
      <c r="C11" s="32">
        <v>5584</v>
      </c>
      <c r="D11" s="19">
        <f t="shared" si="0"/>
        <v>1.1660100286532951</v>
      </c>
      <c r="E11" s="62">
        <f t="shared" si="1"/>
        <v>927</v>
      </c>
      <c r="F11" s="32">
        <v>9330</v>
      </c>
      <c r="G11" s="32">
        <v>8640</v>
      </c>
      <c r="H11" s="19">
        <f t="shared" si="2"/>
        <v>1.0798611111111112</v>
      </c>
      <c r="I11" s="62">
        <f t="shared" si="3"/>
        <v>690</v>
      </c>
      <c r="J11" s="19">
        <f t="shared" si="4"/>
        <v>0.69785637727759919</v>
      </c>
      <c r="K11" s="19">
        <f t="shared" si="5"/>
        <v>0.64629629629629626</v>
      </c>
      <c r="L11" s="22">
        <f t="shared" si="6"/>
        <v>5.1560080981302936E-2</v>
      </c>
    </row>
    <row r="12" spans="1:12" x14ac:dyDescent="0.4">
      <c r="A12" s="63" t="s">
        <v>92</v>
      </c>
      <c r="B12" s="32">
        <v>2257</v>
      </c>
      <c r="C12" s="32">
        <v>2325</v>
      </c>
      <c r="D12" s="19">
        <f t="shared" si="0"/>
        <v>0.97075268817204297</v>
      </c>
      <c r="E12" s="62">
        <f t="shared" si="1"/>
        <v>-68</v>
      </c>
      <c r="F12" s="32">
        <v>2700</v>
      </c>
      <c r="G12" s="32">
        <v>2700</v>
      </c>
      <c r="H12" s="19">
        <f t="shared" si="2"/>
        <v>1</v>
      </c>
      <c r="I12" s="62">
        <f t="shared" si="3"/>
        <v>0</v>
      </c>
      <c r="J12" s="19">
        <f t="shared" si="4"/>
        <v>0.83592592592592596</v>
      </c>
      <c r="K12" s="19">
        <f t="shared" si="5"/>
        <v>0.86111111111111116</v>
      </c>
      <c r="L12" s="22">
        <f t="shared" si="6"/>
        <v>-2.5185185185185199E-2</v>
      </c>
    </row>
    <row r="13" spans="1:12" x14ac:dyDescent="0.4">
      <c r="A13" s="63" t="s">
        <v>56</v>
      </c>
      <c r="B13" s="32">
        <v>5586</v>
      </c>
      <c r="C13" s="32">
        <v>4555</v>
      </c>
      <c r="D13" s="19">
        <f t="shared" si="0"/>
        <v>1.2263446761800219</v>
      </c>
      <c r="E13" s="62">
        <f t="shared" si="1"/>
        <v>1031</v>
      </c>
      <c r="F13" s="32">
        <v>6900</v>
      </c>
      <c r="G13" s="32">
        <v>6900</v>
      </c>
      <c r="H13" s="19">
        <f t="shared" si="2"/>
        <v>1</v>
      </c>
      <c r="I13" s="62">
        <f t="shared" si="3"/>
        <v>0</v>
      </c>
      <c r="J13" s="19">
        <f t="shared" si="4"/>
        <v>0.80956521739130438</v>
      </c>
      <c r="K13" s="19">
        <f t="shared" si="5"/>
        <v>0.66014492753623188</v>
      </c>
      <c r="L13" s="22">
        <f t="shared" si="6"/>
        <v>0.1494202898550725</v>
      </c>
    </row>
    <row r="14" spans="1:12" x14ac:dyDescent="0.4">
      <c r="A14" s="63" t="s">
        <v>93</v>
      </c>
      <c r="B14" s="32">
        <v>934</v>
      </c>
      <c r="C14" s="32">
        <v>896</v>
      </c>
      <c r="D14" s="19">
        <f t="shared" si="0"/>
        <v>1.0424107142857142</v>
      </c>
      <c r="E14" s="62">
        <f t="shared" si="1"/>
        <v>38</v>
      </c>
      <c r="F14" s="32">
        <v>1500</v>
      </c>
      <c r="G14" s="32">
        <v>1500</v>
      </c>
      <c r="H14" s="19">
        <f t="shared" si="2"/>
        <v>1</v>
      </c>
      <c r="I14" s="62">
        <f t="shared" si="3"/>
        <v>0</v>
      </c>
      <c r="J14" s="19">
        <f t="shared" si="4"/>
        <v>0.6226666666666667</v>
      </c>
      <c r="K14" s="19">
        <f t="shared" si="5"/>
        <v>0.59733333333333338</v>
      </c>
      <c r="L14" s="22">
        <f t="shared" si="6"/>
        <v>2.5333333333333319E-2</v>
      </c>
    </row>
    <row r="15" spans="1:12" s="66" customFormat="1" x14ac:dyDescent="0.4">
      <c r="A15" s="68" t="s">
        <v>73</v>
      </c>
      <c r="B15" s="27">
        <f>+B16+B27</f>
        <v>73590</v>
      </c>
      <c r="C15" s="27">
        <f>+C16+C27</f>
        <v>69728</v>
      </c>
      <c r="D15" s="14">
        <f t="shared" si="0"/>
        <v>1.0553866452501148</v>
      </c>
      <c r="E15" s="67">
        <f t="shared" si="1"/>
        <v>3862</v>
      </c>
      <c r="F15" s="27">
        <f>+F16+F27</f>
        <v>101199</v>
      </c>
      <c r="G15" s="27">
        <f>+G16+G27</f>
        <v>93360</v>
      </c>
      <c r="H15" s="14">
        <f t="shared" si="2"/>
        <v>1.08396529562982</v>
      </c>
      <c r="I15" s="67">
        <f t="shared" si="3"/>
        <v>7839</v>
      </c>
      <c r="J15" s="14">
        <f t="shared" si="4"/>
        <v>0.72718109862745683</v>
      </c>
      <c r="K15" s="14">
        <f t="shared" si="5"/>
        <v>0.74687232219365896</v>
      </c>
      <c r="L15" s="23">
        <f t="shared" si="6"/>
        <v>-1.9691223566202121E-2</v>
      </c>
    </row>
    <row r="16" spans="1:12" x14ac:dyDescent="0.4">
      <c r="A16" s="72" t="s">
        <v>72</v>
      </c>
      <c r="B16" s="29">
        <f>SUM(B17:B26)</f>
        <v>63846</v>
      </c>
      <c r="C16" s="29">
        <f>SUM(C17:C26)</f>
        <v>59179</v>
      </c>
      <c r="D16" s="18">
        <f t="shared" si="0"/>
        <v>1.0788624343094679</v>
      </c>
      <c r="E16" s="64">
        <f t="shared" si="1"/>
        <v>4667</v>
      </c>
      <c r="F16" s="29">
        <f>SUM(F17:F26)</f>
        <v>85349</v>
      </c>
      <c r="G16" s="29">
        <f>SUM(G17:G26)</f>
        <v>77166</v>
      </c>
      <c r="H16" s="18">
        <f t="shared" si="2"/>
        <v>1.1060441126921183</v>
      </c>
      <c r="I16" s="64">
        <f t="shared" si="3"/>
        <v>8183</v>
      </c>
      <c r="J16" s="18">
        <f t="shared" si="4"/>
        <v>0.74805797373138527</v>
      </c>
      <c r="K16" s="18">
        <f t="shared" si="5"/>
        <v>0.76690511365108982</v>
      </c>
      <c r="L16" s="17">
        <f t="shared" si="6"/>
        <v>-1.8847139919704547E-2</v>
      </c>
    </row>
    <row r="17" spans="1:12" x14ac:dyDescent="0.4">
      <c r="A17" s="63" t="s">
        <v>57</v>
      </c>
      <c r="B17" s="32">
        <v>25386</v>
      </c>
      <c r="C17" s="32">
        <v>22693</v>
      </c>
      <c r="D17" s="19">
        <f t="shared" si="0"/>
        <v>1.1186709558013483</v>
      </c>
      <c r="E17" s="62">
        <f t="shared" si="1"/>
        <v>2693</v>
      </c>
      <c r="F17" s="32">
        <v>33589</v>
      </c>
      <c r="G17" s="32">
        <v>26471</v>
      </c>
      <c r="H17" s="19">
        <f t="shared" si="2"/>
        <v>1.2688980393638321</v>
      </c>
      <c r="I17" s="62">
        <f t="shared" si="3"/>
        <v>7118</v>
      </c>
      <c r="J17" s="19">
        <f t="shared" si="4"/>
        <v>0.7557831432909583</v>
      </c>
      <c r="K17" s="19">
        <f t="shared" si="5"/>
        <v>0.85727777567904495</v>
      </c>
      <c r="L17" s="22">
        <f t="shared" si="6"/>
        <v>-0.10149463238808665</v>
      </c>
    </row>
    <row r="18" spans="1:12" x14ac:dyDescent="0.4">
      <c r="A18" s="63" t="s">
        <v>133</v>
      </c>
      <c r="B18" s="32">
        <v>4906</v>
      </c>
      <c r="C18" s="32">
        <v>5153</v>
      </c>
      <c r="D18" s="19">
        <f t="shared" si="0"/>
        <v>0.95206675722879874</v>
      </c>
      <c r="E18" s="62">
        <f t="shared" si="1"/>
        <v>-247</v>
      </c>
      <c r="F18" s="32">
        <v>5360</v>
      </c>
      <c r="G18" s="32">
        <v>5360</v>
      </c>
      <c r="H18" s="19">
        <f t="shared" si="2"/>
        <v>1</v>
      </c>
      <c r="I18" s="62">
        <f t="shared" si="3"/>
        <v>0</v>
      </c>
      <c r="J18" s="19">
        <f t="shared" si="4"/>
        <v>0.91529850746268659</v>
      </c>
      <c r="K18" s="19">
        <f t="shared" si="5"/>
        <v>0.9613805970149254</v>
      </c>
      <c r="L18" s="22">
        <f t="shared" si="6"/>
        <v>-4.6082089552238803E-2</v>
      </c>
    </row>
    <row r="19" spans="1:12" x14ac:dyDescent="0.4">
      <c r="A19" s="63" t="s">
        <v>132</v>
      </c>
      <c r="B19" s="32">
        <v>7035</v>
      </c>
      <c r="C19" s="32">
        <v>6627</v>
      </c>
      <c r="D19" s="19">
        <f t="shared" si="0"/>
        <v>1.0615663196016296</v>
      </c>
      <c r="E19" s="62">
        <f t="shared" si="1"/>
        <v>408</v>
      </c>
      <c r="F19" s="32">
        <v>8921</v>
      </c>
      <c r="G19" s="32">
        <v>8607</v>
      </c>
      <c r="H19" s="19">
        <f t="shared" si="2"/>
        <v>1.0364819333100965</v>
      </c>
      <c r="I19" s="62">
        <f t="shared" si="3"/>
        <v>314</v>
      </c>
      <c r="J19" s="19">
        <f t="shared" si="4"/>
        <v>0.78858872323730522</v>
      </c>
      <c r="K19" s="19">
        <f t="shared" si="5"/>
        <v>0.76995468804461487</v>
      </c>
      <c r="L19" s="22">
        <f t="shared" si="6"/>
        <v>1.8634035192690357E-2</v>
      </c>
    </row>
    <row r="20" spans="1:12" x14ac:dyDescent="0.4">
      <c r="A20" s="63" t="s">
        <v>55</v>
      </c>
      <c r="B20" s="32">
        <v>9869</v>
      </c>
      <c r="C20" s="32">
        <v>8924</v>
      </c>
      <c r="D20" s="19">
        <f t="shared" si="0"/>
        <v>1.1058942178395339</v>
      </c>
      <c r="E20" s="62">
        <f t="shared" si="1"/>
        <v>945</v>
      </c>
      <c r="F20" s="32">
        <v>14400</v>
      </c>
      <c r="G20" s="32">
        <v>14224</v>
      </c>
      <c r="H20" s="19">
        <f t="shared" si="2"/>
        <v>1.0123734533183353</v>
      </c>
      <c r="I20" s="62">
        <f t="shared" si="3"/>
        <v>176</v>
      </c>
      <c r="J20" s="19">
        <f t="shared" si="4"/>
        <v>0.68534722222222222</v>
      </c>
      <c r="K20" s="19">
        <f t="shared" si="5"/>
        <v>0.62739032620922386</v>
      </c>
      <c r="L20" s="22">
        <f t="shared" si="6"/>
        <v>5.795689601299836E-2</v>
      </c>
    </row>
    <row r="21" spans="1:12" x14ac:dyDescent="0.4">
      <c r="A21" s="63" t="s">
        <v>92</v>
      </c>
      <c r="B21" s="32">
        <v>2142</v>
      </c>
      <c r="C21" s="32">
        <v>2066</v>
      </c>
      <c r="D21" s="19">
        <f t="shared" si="0"/>
        <v>1.036786060019361</v>
      </c>
      <c r="E21" s="62">
        <f t="shared" si="1"/>
        <v>76</v>
      </c>
      <c r="F21" s="32">
        <v>2340</v>
      </c>
      <c r="G21" s="32">
        <v>2340</v>
      </c>
      <c r="H21" s="19">
        <f t="shared" si="2"/>
        <v>1</v>
      </c>
      <c r="I21" s="62">
        <f t="shared" si="3"/>
        <v>0</v>
      </c>
      <c r="J21" s="19">
        <f t="shared" si="4"/>
        <v>0.91538461538461535</v>
      </c>
      <c r="K21" s="19">
        <f t="shared" si="5"/>
        <v>0.88290598290598288</v>
      </c>
      <c r="L21" s="22">
        <f t="shared" si="6"/>
        <v>3.2478632478632474E-2</v>
      </c>
    </row>
    <row r="22" spans="1:12" x14ac:dyDescent="0.4">
      <c r="A22" s="63" t="s">
        <v>56</v>
      </c>
      <c r="B22" s="32">
        <v>6699</v>
      </c>
      <c r="C22" s="32">
        <v>6914</v>
      </c>
      <c r="D22" s="19">
        <f t="shared" si="0"/>
        <v>0.96890367370552499</v>
      </c>
      <c r="E22" s="62">
        <f t="shared" si="1"/>
        <v>-215</v>
      </c>
      <c r="F22" s="32">
        <v>8674</v>
      </c>
      <c r="G22" s="32">
        <v>8680</v>
      </c>
      <c r="H22" s="19">
        <f t="shared" si="2"/>
        <v>0.99930875576036871</v>
      </c>
      <c r="I22" s="62">
        <f t="shared" si="3"/>
        <v>-6</v>
      </c>
      <c r="J22" s="19">
        <f t="shared" si="4"/>
        <v>0.77230804703712241</v>
      </c>
      <c r="K22" s="19">
        <f t="shared" si="5"/>
        <v>0.79654377880184335</v>
      </c>
      <c r="L22" s="22">
        <f t="shared" si="6"/>
        <v>-2.4235731764720936E-2</v>
      </c>
    </row>
    <row r="23" spans="1:12" x14ac:dyDescent="0.4">
      <c r="A23" s="63" t="s">
        <v>54</v>
      </c>
      <c r="B23" s="32">
        <v>2246</v>
      </c>
      <c r="C23" s="32">
        <v>2036</v>
      </c>
      <c r="D23" s="19">
        <f t="shared" si="0"/>
        <v>1.1031434184675835</v>
      </c>
      <c r="E23" s="62">
        <f t="shared" si="1"/>
        <v>210</v>
      </c>
      <c r="F23" s="32">
        <v>2880</v>
      </c>
      <c r="G23" s="32">
        <v>2826</v>
      </c>
      <c r="H23" s="19">
        <f t="shared" si="2"/>
        <v>1.0191082802547771</v>
      </c>
      <c r="I23" s="62">
        <f t="shared" si="3"/>
        <v>54</v>
      </c>
      <c r="J23" s="19">
        <f t="shared" si="4"/>
        <v>0.77986111111111112</v>
      </c>
      <c r="K23" s="19">
        <f t="shared" si="5"/>
        <v>0.72045293701344659</v>
      </c>
      <c r="L23" s="22">
        <f t="shared" si="6"/>
        <v>5.9408174097664523E-2</v>
      </c>
    </row>
    <row r="24" spans="1:12" x14ac:dyDescent="0.4">
      <c r="A24" s="63" t="s">
        <v>91</v>
      </c>
      <c r="B24" s="32">
        <v>1151</v>
      </c>
      <c r="C24" s="32">
        <v>1009</v>
      </c>
      <c r="D24" s="19">
        <f t="shared" si="0"/>
        <v>1.1407333994053519</v>
      </c>
      <c r="E24" s="62">
        <f t="shared" si="1"/>
        <v>142</v>
      </c>
      <c r="F24" s="32">
        <v>2394</v>
      </c>
      <c r="G24" s="32">
        <v>2340</v>
      </c>
      <c r="H24" s="19">
        <f t="shared" si="2"/>
        <v>1.023076923076923</v>
      </c>
      <c r="I24" s="62">
        <f t="shared" si="3"/>
        <v>54</v>
      </c>
      <c r="J24" s="19">
        <f t="shared" si="4"/>
        <v>0.48078529657477026</v>
      </c>
      <c r="K24" s="19">
        <f t="shared" si="5"/>
        <v>0.43119658119658122</v>
      </c>
      <c r="L24" s="22">
        <f t="shared" si="6"/>
        <v>4.9588715378189041E-2</v>
      </c>
    </row>
    <row r="25" spans="1:12" x14ac:dyDescent="0.4">
      <c r="A25" s="63" t="s">
        <v>53</v>
      </c>
      <c r="B25" s="32">
        <v>2987</v>
      </c>
      <c r="C25" s="32">
        <v>2090</v>
      </c>
      <c r="D25" s="19">
        <f t="shared" si="0"/>
        <v>1.4291866028708133</v>
      </c>
      <c r="E25" s="62">
        <f t="shared" si="1"/>
        <v>897</v>
      </c>
      <c r="F25" s="32">
        <v>3911</v>
      </c>
      <c r="G25" s="32">
        <v>3438</v>
      </c>
      <c r="H25" s="19">
        <f t="shared" si="2"/>
        <v>1.1375799883653286</v>
      </c>
      <c r="I25" s="62">
        <f t="shared" si="3"/>
        <v>473</v>
      </c>
      <c r="J25" s="19">
        <f t="shared" si="4"/>
        <v>0.76374328816159553</v>
      </c>
      <c r="K25" s="19">
        <f t="shared" si="5"/>
        <v>0.6079115764979639</v>
      </c>
      <c r="L25" s="22">
        <f t="shared" si="6"/>
        <v>0.15583171166363163</v>
      </c>
    </row>
    <row r="26" spans="1:12" x14ac:dyDescent="0.4">
      <c r="A26" s="71" t="s">
        <v>52</v>
      </c>
      <c r="B26" s="33">
        <v>1425</v>
      </c>
      <c r="C26" s="33">
        <v>1667</v>
      </c>
      <c r="D26" s="16">
        <f t="shared" si="0"/>
        <v>0.85482903419316136</v>
      </c>
      <c r="E26" s="70">
        <f t="shared" si="1"/>
        <v>-242</v>
      </c>
      <c r="F26" s="33">
        <v>2880</v>
      </c>
      <c r="G26" s="33">
        <v>2880</v>
      </c>
      <c r="H26" s="16">
        <f t="shared" si="2"/>
        <v>1</v>
      </c>
      <c r="I26" s="70">
        <f t="shared" si="3"/>
        <v>0</v>
      </c>
      <c r="J26" s="16">
        <f t="shared" si="4"/>
        <v>0.49479166666666669</v>
      </c>
      <c r="K26" s="16">
        <f t="shared" si="5"/>
        <v>0.57881944444444444</v>
      </c>
      <c r="L26" s="15">
        <f t="shared" si="6"/>
        <v>-8.4027777777777757E-2</v>
      </c>
    </row>
    <row r="27" spans="1:12" x14ac:dyDescent="0.4">
      <c r="A27" s="78" t="s">
        <v>71</v>
      </c>
      <c r="B27" s="30">
        <f>SUM(B28:B37)</f>
        <v>9744</v>
      </c>
      <c r="C27" s="30">
        <f>SUM(C28:C37)</f>
        <v>10549</v>
      </c>
      <c r="D27" s="21">
        <f t="shared" si="0"/>
        <v>0.92368944923689444</v>
      </c>
      <c r="E27" s="69">
        <f t="shared" si="1"/>
        <v>-805</v>
      </c>
      <c r="F27" s="30">
        <f>SUM(F28:F37)</f>
        <v>15850</v>
      </c>
      <c r="G27" s="30">
        <f>SUM(G28:G37)</f>
        <v>16194</v>
      </c>
      <c r="H27" s="21">
        <f t="shared" si="2"/>
        <v>0.9787575645300729</v>
      </c>
      <c r="I27" s="69">
        <f t="shared" si="3"/>
        <v>-344</v>
      </c>
      <c r="J27" s="21">
        <f t="shared" si="4"/>
        <v>0.61476340694006304</v>
      </c>
      <c r="K27" s="21">
        <f t="shared" si="5"/>
        <v>0.6514141039891318</v>
      </c>
      <c r="L27" s="20">
        <f t="shared" si="6"/>
        <v>-3.6650697049068759E-2</v>
      </c>
    </row>
    <row r="28" spans="1:12" x14ac:dyDescent="0.4">
      <c r="A28" s="65" t="s">
        <v>55</v>
      </c>
      <c r="B28" s="34">
        <v>931</v>
      </c>
      <c r="C28" s="34">
        <v>1104</v>
      </c>
      <c r="D28" s="18">
        <f t="shared" si="0"/>
        <v>0.84329710144927539</v>
      </c>
      <c r="E28" s="64">
        <f t="shared" si="1"/>
        <v>-173</v>
      </c>
      <c r="F28" s="34">
        <v>1267</v>
      </c>
      <c r="G28" s="34">
        <v>1660</v>
      </c>
      <c r="H28" s="18">
        <f t="shared" si="2"/>
        <v>0.76325301204819274</v>
      </c>
      <c r="I28" s="64">
        <f t="shared" si="3"/>
        <v>-393</v>
      </c>
      <c r="J28" s="18">
        <f t="shared" si="4"/>
        <v>0.73480662983425415</v>
      </c>
      <c r="K28" s="18">
        <f t="shared" si="5"/>
        <v>0.66506024096385541</v>
      </c>
      <c r="L28" s="17">
        <f t="shared" si="6"/>
        <v>6.9746388870398746E-2</v>
      </c>
    </row>
    <row r="29" spans="1:12" x14ac:dyDescent="0.4">
      <c r="A29" s="63" t="s">
        <v>67</v>
      </c>
      <c r="B29" s="32">
        <v>857</v>
      </c>
      <c r="C29" s="32">
        <v>657</v>
      </c>
      <c r="D29" s="19">
        <f t="shared" si="0"/>
        <v>1.30441400304414</v>
      </c>
      <c r="E29" s="62">
        <f t="shared" si="1"/>
        <v>200</v>
      </c>
      <c r="F29" s="32">
        <v>1267</v>
      </c>
      <c r="G29" s="32">
        <v>1260</v>
      </c>
      <c r="H29" s="19">
        <f t="shared" si="2"/>
        <v>1.0055555555555555</v>
      </c>
      <c r="I29" s="62">
        <f t="shared" si="3"/>
        <v>7</v>
      </c>
      <c r="J29" s="19">
        <f t="shared" si="4"/>
        <v>0.6764009471191792</v>
      </c>
      <c r="K29" s="19">
        <f t="shared" si="5"/>
        <v>0.52142857142857146</v>
      </c>
      <c r="L29" s="22">
        <f t="shared" si="6"/>
        <v>0.15497237569060773</v>
      </c>
    </row>
    <row r="30" spans="1:12" x14ac:dyDescent="0.4">
      <c r="A30" s="63" t="s">
        <v>65</v>
      </c>
      <c r="B30" s="32">
        <v>817</v>
      </c>
      <c r="C30" s="32">
        <v>896</v>
      </c>
      <c r="D30" s="19">
        <f t="shared" si="0"/>
        <v>0.9118303571428571</v>
      </c>
      <c r="E30" s="62">
        <f t="shared" si="1"/>
        <v>-79</v>
      </c>
      <c r="F30" s="32">
        <v>1274</v>
      </c>
      <c r="G30" s="32">
        <v>1260</v>
      </c>
      <c r="H30" s="19">
        <f t="shared" si="2"/>
        <v>1.0111111111111111</v>
      </c>
      <c r="I30" s="62">
        <f t="shared" si="3"/>
        <v>14</v>
      </c>
      <c r="J30" s="19">
        <f t="shared" si="4"/>
        <v>0.64128728414442704</v>
      </c>
      <c r="K30" s="19">
        <f t="shared" si="5"/>
        <v>0.71111111111111114</v>
      </c>
      <c r="L30" s="22">
        <f t="shared" si="6"/>
        <v>-6.9823826966684099E-2</v>
      </c>
    </row>
    <row r="31" spans="1:12" x14ac:dyDescent="0.4">
      <c r="A31" s="63" t="s">
        <v>49</v>
      </c>
      <c r="B31" s="32">
        <v>1952</v>
      </c>
      <c r="C31" s="32">
        <v>1977</v>
      </c>
      <c r="D31" s="19">
        <f t="shared" si="0"/>
        <v>0.98735457764289325</v>
      </c>
      <c r="E31" s="62">
        <f t="shared" si="1"/>
        <v>-25</v>
      </c>
      <c r="F31" s="32">
        <v>3661</v>
      </c>
      <c r="G31" s="32">
        <v>3654</v>
      </c>
      <c r="H31" s="19">
        <f t="shared" si="2"/>
        <v>1.0019157088122606</v>
      </c>
      <c r="I31" s="62">
        <f t="shared" si="3"/>
        <v>7</v>
      </c>
      <c r="J31" s="19">
        <f t="shared" si="4"/>
        <v>0.53318765364654463</v>
      </c>
      <c r="K31" s="19">
        <f t="shared" si="5"/>
        <v>0.54105090311986859</v>
      </c>
      <c r="L31" s="22">
        <f t="shared" si="6"/>
        <v>-7.8632494733239522E-3</v>
      </c>
    </row>
    <row r="32" spans="1:12" x14ac:dyDescent="0.4">
      <c r="A32" s="63" t="s">
        <v>51</v>
      </c>
      <c r="B32" s="32">
        <v>615</v>
      </c>
      <c r="C32" s="32">
        <v>771</v>
      </c>
      <c r="D32" s="19">
        <f t="shared" si="0"/>
        <v>0.7976653696498055</v>
      </c>
      <c r="E32" s="62">
        <f t="shared" si="1"/>
        <v>-156</v>
      </c>
      <c r="F32" s="32">
        <v>1267</v>
      </c>
      <c r="G32" s="32">
        <v>1260</v>
      </c>
      <c r="H32" s="19">
        <f t="shared" si="2"/>
        <v>1.0055555555555555</v>
      </c>
      <c r="I32" s="62">
        <f t="shared" si="3"/>
        <v>7</v>
      </c>
      <c r="J32" s="19">
        <f t="shared" si="4"/>
        <v>0.48539857932123126</v>
      </c>
      <c r="K32" s="19">
        <f t="shared" si="5"/>
        <v>0.61190476190476195</v>
      </c>
      <c r="L32" s="22">
        <f t="shared" si="6"/>
        <v>-0.12650618258353069</v>
      </c>
    </row>
    <row r="33" spans="1:12" x14ac:dyDescent="0.4">
      <c r="A33" s="63" t="s">
        <v>50</v>
      </c>
      <c r="B33" s="32">
        <v>866</v>
      </c>
      <c r="C33" s="32">
        <v>882</v>
      </c>
      <c r="D33" s="19">
        <f t="shared" si="0"/>
        <v>0.98185941043083902</v>
      </c>
      <c r="E33" s="62">
        <f t="shared" si="1"/>
        <v>-16</v>
      </c>
      <c r="F33" s="32">
        <v>1660</v>
      </c>
      <c r="G33" s="32">
        <v>1660</v>
      </c>
      <c r="H33" s="19">
        <f t="shared" si="2"/>
        <v>1</v>
      </c>
      <c r="I33" s="62">
        <f t="shared" si="3"/>
        <v>0</v>
      </c>
      <c r="J33" s="19">
        <f t="shared" si="4"/>
        <v>0.52168674698795181</v>
      </c>
      <c r="K33" s="19">
        <f t="shared" si="5"/>
        <v>0.53132530120481924</v>
      </c>
      <c r="L33" s="22">
        <f t="shared" si="6"/>
        <v>-9.6385542168674343E-3</v>
      </c>
    </row>
    <row r="34" spans="1:12" x14ac:dyDescent="0.4">
      <c r="A34" s="63" t="s">
        <v>90</v>
      </c>
      <c r="B34" s="32">
        <v>1216</v>
      </c>
      <c r="C34" s="32">
        <v>1179</v>
      </c>
      <c r="D34" s="19">
        <f t="shared" si="0"/>
        <v>1.0313825275657336</v>
      </c>
      <c r="E34" s="62">
        <f t="shared" si="1"/>
        <v>37</v>
      </c>
      <c r="F34" s="32">
        <v>1660</v>
      </c>
      <c r="G34" s="32">
        <v>1660</v>
      </c>
      <c r="H34" s="19">
        <f t="shared" si="2"/>
        <v>1</v>
      </c>
      <c r="I34" s="62">
        <f t="shared" si="3"/>
        <v>0</v>
      </c>
      <c r="J34" s="19">
        <f t="shared" si="4"/>
        <v>0.73253012048192767</v>
      </c>
      <c r="K34" s="19">
        <f t="shared" si="5"/>
        <v>0.71024096385542168</v>
      </c>
      <c r="L34" s="22">
        <f t="shared" si="6"/>
        <v>2.228915662650599E-2</v>
      </c>
    </row>
    <row r="35" spans="1:12" x14ac:dyDescent="0.4">
      <c r="A35" s="63" t="s">
        <v>69</v>
      </c>
      <c r="B35" s="32">
        <v>1105</v>
      </c>
      <c r="C35" s="32">
        <v>1127</v>
      </c>
      <c r="D35" s="19">
        <f t="shared" si="0"/>
        <v>0.98047914818101156</v>
      </c>
      <c r="E35" s="62">
        <f t="shared" si="1"/>
        <v>-22</v>
      </c>
      <c r="F35" s="32">
        <v>1267</v>
      </c>
      <c r="G35" s="32">
        <v>1260</v>
      </c>
      <c r="H35" s="19">
        <f t="shared" si="2"/>
        <v>1.0055555555555555</v>
      </c>
      <c r="I35" s="62">
        <f t="shared" si="3"/>
        <v>7</v>
      </c>
      <c r="J35" s="19">
        <f t="shared" si="4"/>
        <v>0.87213891081294392</v>
      </c>
      <c r="K35" s="19">
        <f t="shared" si="5"/>
        <v>0.89444444444444449</v>
      </c>
      <c r="L35" s="22">
        <f t="shared" si="6"/>
        <v>-2.2305533631500563E-2</v>
      </c>
    </row>
    <row r="36" spans="1:12" x14ac:dyDescent="0.4">
      <c r="A36" s="63" t="s">
        <v>89</v>
      </c>
      <c r="B36" s="32">
        <v>952</v>
      </c>
      <c r="C36" s="32">
        <v>1132</v>
      </c>
      <c r="D36" s="19">
        <f t="shared" si="0"/>
        <v>0.8409893992932862</v>
      </c>
      <c r="E36" s="62">
        <f t="shared" si="1"/>
        <v>-180</v>
      </c>
      <c r="F36" s="32">
        <v>1267</v>
      </c>
      <c r="G36" s="32">
        <v>1260</v>
      </c>
      <c r="H36" s="19">
        <f t="shared" si="2"/>
        <v>1.0055555555555555</v>
      </c>
      <c r="I36" s="62">
        <f t="shared" si="3"/>
        <v>7</v>
      </c>
      <c r="J36" s="19">
        <f t="shared" si="4"/>
        <v>0.75138121546961323</v>
      </c>
      <c r="K36" s="19">
        <f t="shared" si="5"/>
        <v>0.89841269841269844</v>
      </c>
      <c r="L36" s="22">
        <f t="shared" si="6"/>
        <v>-0.14703148294308521</v>
      </c>
    </row>
    <row r="37" spans="1:12" x14ac:dyDescent="0.4">
      <c r="A37" s="63" t="s">
        <v>88</v>
      </c>
      <c r="B37" s="32">
        <v>433</v>
      </c>
      <c r="C37" s="32">
        <v>824</v>
      </c>
      <c r="D37" s="19">
        <f t="shared" si="0"/>
        <v>0.52548543689320393</v>
      </c>
      <c r="E37" s="62">
        <f t="shared" si="1"/>
        <v>-391</v>
      </c>
      <c r="F37" s="32">
        <v>1260</v>
      </c>
      <c r="G37" s="32">
        <v>1260</v>
      </c>
      <c r="H37" s="19">
        <f t="shared" si="2"/>
        <v>1</v>
      </c>
      <c r="I37" s="62">
        <f t="shared" si="3"/>
        <v>0</v>
      </c>
      <c r="J37" s="19">
        <f t="shared" si="4"/>
        <v>0.34365079365079365</v>
      </c>
      <c r="K37" s="19">
        <f t="shared" si="5"/>
        <v>0.65396825396825398</v>
      </c>
      <c r="L37" s="22">
        <f t="shared" si="6"/>
        <v>-0.31031746031746033</v>
      </c>
    </row>
    <row r="38" spans="1:12" s="66" customFormat="1" x14ac:dyDescent="0.4">
      <c r="A38" s="68" t="s">
        <v>70</v>
      </c>
      <c r="B38" s="27">
        <f>SUM(B39:B45)</f>
        <v>14982</v>
      </c>
      <c r="C38" s="27">
        <f>SUM(C39:C45)</f>
        <v>12531</v>
      </c>
      <c r="D38" s="14">
        <f t="shared" si="0"/>
        <v>1.1955949245870241</v>
      </c>
      <c r="E38" s="67">
        <f t="shared" si="1"/>
        <v>2451</v>
      </c>
      <c r="F38" s="27">
        <f>SUM(F39:F45)</f>
        <v>20010</v>
      </c>
      <c r="G38" s="27">
        <f>SUM(G39:G45)</f>
        <v>16954</v>
      </c>
      <c r="H38" s="14">
        <f t="shared" si="2"/>
        <v>1.1802524477999292</v>
      </c>
      <c r="I38" s="67">
        <f t="shared" si="3"/>
        <v>3056</v>
      </c>
      <c r="J38" s="14">
        <f t="shared" si="4"/>
        <v>0.74872563718140928</v>
      </c>
      <c r="K38" s="14">
        <f t="shared" si="5"/>
        <v>0.73911761236286422</v>
      </c>
      <c r="L38" s="23">
        <f t="shared" si="6"/>
        <v>9.6080248185450579E-3</v>
      </c>
    </row>
    <row r="39" spans="1:12" x14ac:dyDescent="0.4">
      <c r="A39" s="65" t="s">
        <v>57</v>
      </c>
      <c r="B39" s="34">
        <v>7832</v>
      </c>
      <c r="C39" s="34">
        <v>5555</v>
      </c>
      <c r="D39" s="18">
        <f t="shared" si="0"/>
        <v>1.4099009900990098</v>
      </c>
      <c r="E39" s="64">
        <f t="shared" si="1"/>
        <v>2277</v>
      </c>
      <c r="F39" s="34">
        <v>10480</v>
      </c>
      <c r="G39" s="34">
        <v>7560</v>
      </c>
      <c r="H39" s="18">
        <f t="shared" si="2"/>
        <v>1.3862433862433863</v>
      </c>
      <c r="I39" s="64">
        <f t="shared" si="3"/>
        <v>2920</v>
      </c>
      <c r="J39" s="18">
        <f t="shared" si="4"/>
        <v>0.74732824427480915</v>
      </c>
      <c r="K39" s="18">
        <f t="shared" si="5"/>
        <v>0.73478835978835977</v>
      </c>
      <c r="L39" s="17">
        <f t="shared" si="6"/>
        <v>1.2539884486449382E-2</v>
      </c>
    </row>
    <row r="40" spans="1:12" x14ac:dyDescent="0.4">
      <c r="A40" s="63" t="s">
        <v>58</v>
      </c>
      <c r="B40" s="32">
        <v>2361</v>
      </c>
      <c r="C40" s="32">
        <v>2569</v>
      </c>
      <c r="D40" s="19">
        <f t="shared" si="0"/>
        <v>0.9190346438302841</v>
      </c>
      <c r="E40" s="62">
        <f t="shared" si="1"/>
        <v>-208</v>
      </c>
      <c r="F40" s="32">
        <v>2980</v>
      </c>
      <c r="G40" s="32">
        <v>2980</v>
      </c>
      <c r="H40" s="19">
        <f t="shared" si="2"/>
        <v>1</v>
      </c>
      <c r="I40" s="62">
        <f t="shared" si="3"/>
        <v>0</v>
      </c>
      <c r="J40" s="19">
        <f t="shared" si="4"/>
        <v>0.79228187919463089</v>
      </c>
      <c r="K40" s="19">
        <f t="shared" si="5"/>
        <v>0.86208053691275166</v>
      </c>
      <c r="L40" s="22">
        <f t="shared" si="6"/>
        <v>-6.9798657718120771E-2</v>
      </c>
    </row>
    <row r="41" spans="1:12" x14ac:dyDescent="0.4">
      <c r="A41" s="63" t="s">
        <v>68</v>
      </c>
      <c r="B41" s="32">
        <v>1205</v>
      </c>
      <c r="C41" s="32">
        <v>1188</v>
      </c>
      <c r="D41" s="19">
        <f t="shared" si="0"/>
        <v>1.0143097643097643</v>
      </c>
      <c r="E41" s="62">
        <f t="shared" si="1"/>
        <v>17</v>
      </c>
      <c r="F41" s="32">
        <v>1660</v>
      </c>
      <c r="G41" s="32">
        <v>1660</v>
      </c>
      <c r="H41" s="19">
        <f t="shared" si="2"/>
        <v>1</v>
      </c>
      <c r="I41" s="62">
        <f t="shared" si="3"/>
        <v>0</v>
      </c>
      <c r="J41" s="19">
        <f t="shared" si="4"/>
        <v>0.72590361445783136</v>
      </c>
      <c r="K41" s="19">
        <f t="shared" si="5"/>
        <v>0.71566265060240963</v>
      </c>
      <c r="L41" s="22">
        <f t="shared" si="6"/>
        <v>1.0240963855421725E-2</v>
      </c>
    </row>
    <row r="42" spans="1:12" x14ac:dyDescent="0.4">
      <c r="A42" s="63" t="s">
        <v>55</v>
      </c>
      <c r="B42" s="32">
        <v>2507</v>
      </c>
      <c r="C42" s="32">
        <v>1929</v>
      </c>
      <c r="D42" s="19">
        <f t="shared" si="0"/>
        <v>1.2996371176775532</v>
      </c>
      <c r="E42" s="62">
        <f t="shared" si="1"/>
        <v>578</v>
      </c>
      <c r="F42" s="32">
        <v>3260</v>
      </c>
      <c r="G42" s="32">
        <v>3260</v>
      </c>
      <c r="H42" s="19">
        <f t="shared" si="2"/>
        <v>1</v>
      </c>
      <c r="I42" s="62">
        <f t="shared" si="3"/>
        <v>0</v>
      </c>
      <c r="J42" s="19">
        <f t="shared" si="4"/>
        <v>0.76901840490797546</v>
      </c>
      <c r="K42" s="19">
        <f t="shared" si="5"/>
        <v>0.59171779141104297</v>
      </c>
      <c r="L42" s="22">
        <f t="shared" si="6"/>
        <v>0.17730061349693249</v>
      </c>
    </row>
    <row r="43" spans="1:12" x14ac:dyDescent="0.4">
      <c r="A43" s="63" t="s">
        <v>131</v>
      </c>
      <c r="B43" s="32">
        <v>480</v>
      </c>
      <c r="C43" s="32">
        <v>563</v>
      </c>
      <c r="D43" s="19">
        <f t="shared" si="0"/>
        <v>0.85257548845470688</v>
      </c>
      <c r="E43" s="62">
        <f t="shared" si="1"/>
        <v>-83</v>
      </c>
      <c r="F43" s="32">
        <v>815</v>
      </c>
      <c r="G43" s="32">
        <v>664</v>
      </c>
      <c r="H43" s="19">
        <f t="shared" si="2"/>
        <v>1.2274096385542168</v>
      </c>
      <c r="I43" s="62">
        <f t="shared" si="3"/>
        <v>151</v>
      </c>
      <c r="J43" s="19">
        <f t="shared" si="4"/>
        <v>0.58895705521472397</v>
      </c>
      <c r="K43" s="19">
        <f t="shared" si="5"/>
        <v>0.84789156626506024</v>
      </c>
      <c r="L43" s="22">
        <f t="shared" si="6"/>
        <v>-0.25893451105033627</v>
      </c>
    </row>
    <row r="44" spans="1:12" x14ac:dyDescent="0.4">
      <c r="A44" s="71" t="s">
        <v>87</v>
      </c>
      <c r="B44" s="33">
        <v>597</v>
      </c>
      <c r="C44" s="33">
        <v>727</v>
      </c>
      <c r="D44" s="16">
        <f t="shared" si="0"/>
        <v>0.82118294360385147</v>
      </c>
      <c r="E44" s="70">
        <f t="shared" si="1"/>
        <v>-130</v>
      </c>
      <c r="F44" s="33">
        <v>815</v>
      </c>
      <c r="G44" s="33">
        <v>830</v>
      </c>
      <c r="H44" s="16">
        <f t="shared" si="2"/>
        <v>0.98192771084337349</v>
      </c>
      <c r="I44" s="70">
        <f t="shared" si="3"/>
        <v>-15</v>
      </c>
      <c r="J44" s="16">
        <f t="shared" si="4"/>
        <v>0.73251533742331287</v>
      </c>
      <c r="K44" s="16">
        <f t="shared" si="5"/>
        <v>0.87590361445783127</v>
      </c>
      <c r="L44" s="15">
        <f t="shared" si="6"/>
        <v>-0.1433882770345184</v>
      </c>
    </row>
    <row r="45" spans="1:12" x14ac:dyDescent="0.4">
      <c r="A45" s="61" t="s">
        <v>143</v>
      </c>
      <c r="B45" s="31">
        <v>0</v>
      </c>
      <c r="C45" s="31"/>
      <c r="D45" s="25" t="e">
        <f t="shared" si="0"/>
        <v>#DIV/0!</v>
      </c>
      <c r="E45" s="60">
        <f t="shared" si="1"/>
        <v>0</v>
      </c>
      <c r="F45" s="31">
        <v>0</v>
      </c>
      <c r="G45" s="31"/>
      <c r="H45" s="25" t="e">
        <f t="shared" si="2"/>
        <v>#DIV/0!</v>
      </c>
      <c r="I45" s="60">
        <f t="shared" si="3"/>
        <v>0</v>
      </c>
      <c r="J45" s="25" t="e">
        <f t="shared" si="4"/>
        <v>#DIV/0!</v>
      </c>
      <c r="K45" s="25" t="e">
        <f t="shared" si="5"/>
        <v>#DIV/0!</v>
      </c>
      <c r="L45" s="24" t="e">
        <f t="shared" si="6"/>
        <v>#DIV/0!</v>
      </c>
    </row>
  </sheetData>
  <mergeCells count="14">
    <mergeCell ref="A2:A3"/>
    <mergeCell ref="A4:A5"/>
    <mergeCell ref="B4:B5"/>
    <mergeCell ref="C4:C5"/>
    <mergeCell ref="B2:E3"/>
    <mergeCell ref="D4:E4"/>
    <mergeCell ref="F2:I3"/>
    <mergeCell ref="J4:J5"/>
    <mergeCell ref="K4:K5"/>
    <mergeCell ref="J2:L3"/>
    <mergeCell ref="L4:L5"/>
    <mergeCell ref="F4:F5"/>
    <mergeCell ref="G4:G5"/>
    <mergeCell ref="H4:I4"/>
  </mergeCells>
  <phoneticPr fontId="3"/>
  <hyperlinks>
    <hyperlink ref="A1" location="'h13'!A1" display="'h13'!A1"/>
  </hyperlinks>
  <pageMargins left="1.02" right="0.35" top="1.19" bottom="1" header="0.51200000000000001" footer="0.51200000000000001"/>
  <headerFooter alignWithMargins="0">
    <oddHeader>&amp;C&amp;16&amp;F</oddHeader>
    <oddFooter>&amp;L沖縄県&amp;C&amp;P ﾍﾟｰｼﾞ&amp;R&amp;D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37</vt:i4>
      </vt:variant>
    </vt:vector>
  </HeadingPairs>
  <TitlesOfParts>
    <vt:vector size="37" baseType="lpstr">
      <vt:lpstr>h13</vt:lpstr>
      <vt:lpstr>１月(月間)</vt:lpstr>
      <vt:lpstr>１月(上旬)</vt:lpstr>
      <vt:lpstr>１月(上中旬)</vt:lpstr>
      <vt:lpstr>２月(月間)</vt:lpstr>
      <vt:lpstr>２月(上旬)</vt:lpstr>
      <vt:lpstr>２月(上中旬)</vt:lpstr>
      <vt:lpstr>３月(月間)</vt:lpstr>
      <vt:lpstr>３月(上旬)</vt:lpstr>
      <vt:lpstr>３月(上中旬)</vt:lpstr>
      <vt:lpstr>４月(月間)</vt:lpstr>
      <vt:lpstr>４月(上旬)</vt:lpstr>
      <vt:lpstr>４月(上中旬)</vt:lpstr>
      <vt:lpstr>５月(月間)</vt:lpstr>
      <vt:lpstr>５月(上旬)</vt:lpstr>
      <vt:lpstr>５月(上中旬)</vt:lpstr>
      <vt:lpstr>６月(月間)</vt:lpstr>
      <vt:lpstr>６月(上旬)</vt:lpstr>
      <vt:lpstr>６月(上中旬)</vt:lpstr>
      <vt:lpstr>７月(月間)</vt:lpstr>
      <vt:lpstr>７月(上旬)</vt:lpstr>
      <vt:lpstr>７月(上中旬)</vt:lpstr>
      <vt:lpstr>８月(月間)</vt:lpstr>
      <vt:lpstr>８月(上旬)</vt:lpstr>
      <vt:lpstr>８月(上中旬)</vt:lpstr>
      <vt:lpstr>９月(月間)</vt:lpstr>
      <vt:lpstr>９月(上旬)</vt:lpstr>
      <vt:lpstr>９月(上中旬)</vt:lpstr>
      <vt:lpstr>10月(月間)</vt:lpstr>
      <vt:lpstr>10月(上旬)</vt:lpstr>
      <vt:lpstr>10月(上中旬)</vt:lpstr>
      <vt:lpstr>11月(月間)</vt:lpstr>
      <vt:lpstr>11月(上旬)</vt:lpstr>
      <vt:lpstr>11月(上中旬)</vt:lpstr>
      <vt:lpstr>12月(月間)</vt:lpstr>
      <vt:lpstr>12月(上旬)</vt:lpstr>
      <vt:lpstr>12月(上中旬)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2024-01-10T04:31:47Z</dcterms:modified>
</cp:coreProperties>
</file>