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今期対策" sheetId="1" r:id="rId1"/>
  </sheets>
  <definedNames>
    <definedName name="_xlnm.Print_Area" localSheetId="0">'今期対策'!$A$1:$M$20</definedName>
  </definedNames>
  <calcPr fullCalcOnLoad="1"/>
</workbook>
</file>

<file path=xl/sharedStrings.xml><?xml version="1.0" encoding="utf-8"?>
<sst xmlns="http://schemas.openxmlformats.org/spreadsheetml/2006/main" count="38" uniqueCount="35">
  <si>
    <t>計</t>
  </si>
  <si>
    <t>個別</t>
  </si>
  <si>
    <t>名護市</t>
  </si>
  <si>
    <t>伊平屋村</t>
  </si>
  <si>
    <t>集落</t>
  </si>
  <si>
    <t>今帰仁村</t>
  </si>
  <si>
    <t>本部町</t>
  </si>
  <si>
    <t>伊是名村</t>
  </si>
  <si>
    <t>北大東村</t>
  </si>
  <si>
    <t>南大東村</t>
  </si>
  <si>
    <t>与那国町</t>
  </si>
  <si>
    <t>小　計</t>
  </si>
  <si>
    <t>一般</t>
  </si>
  <si>
    <t>特認</t>
  </si>
  <si>
    <t>市町村名</t>
  </si>
  <si>
    <t>協定内訳</t>
  </si>
  <si>
    <t>合　　計</t>
  </si>
  <si>
    <t>協定活動への参加状況</t>
  </si>
  <si>
    <t>農業者</t>
  </si>
  <si>
    <t>生産組織</t>
  </si>
  <si>
    <t>その他</t>
  </si>
  <si>
    <t>参加合計</t>
  </si>
  <si>
    <t>H1７</t>
  </si>
  <si>
    <t>多良間村</t>
  </si>
  <si>
    <t>H18</t>
  </si>
  <si>
    <t>畑</t>
  </si>
  <si>
    <t>草地</t>
  </si>
  <si>
    <t>東村が事業継続しない理由：対象面積が約１haと基準を若干上回った程度であり、事業費も136,056円と、役場の業務量と事業費を比較して費用対効果が低いため</t>
  </si>
  <si>
    <t>久米島町(旧仲里村)：旧仲里村だけ交付対象となると、不公平感があるため。</t>
  </si>
  <si>
    <t>竹富町が事業継続しない理由：町の財政的な理由で町全体への事業拡大ができないため。</t>
  </si>
  <si>
    <t>事業費（円）</t>
  </si>
  <si>
    <t>H19協定農用地面積（㎡）</t>
  </si>
  <si>
    <t>合計面積</t>
  </si>
  <si>
    <t>H19</t>
  </si>
  <si>
    <t>今期対策(H19)各市町村実施状況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</si>
</sst>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  <numFmt numFmtId="180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2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9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11" xfId="17" applyFont="1" applyBorder="1" applyAlignment="1">
      <alignment vertical="center"/>
    </xf>
    <xf numFmtId="38" fontId="3" fillId="0" borderId="12" xfId="17" applyFont="1" applyBorder="1" applyAlignment="1">
      <alignment vertical="top"/>
    </xf>
    <xf numFmtId="38" fontId="3" fillId="0" borderId="13" xfId="17" applyFont="1" applyBorder="1" applyAlignment="1">
      <alignment vertical="top"/>
    </xf>
    <xf numFmtId="38" fontId="4" fillId="0" borderId="0" xfId="17" applyFont="1" applyAlignment="1">
      <alignment vertical="center"/>
    </xf>
    <xf numFmtId="38" fontId="3" fillId="0" borderId="5" xfId="17" applyFont="1" applyBorder="1" applyAlignment="1">
      <alignment horizontal="right" vertical="center"/>
    </xf>
    <xf numFmtId="38" fontId="3" fillId="0" borderId="14" xfId="17" applyFont="1" applyBorder="1" applyAlignment="1">
      <alignment horizontal="right" vertical="center"/>
    </xf>
    <xf numFmtId="38" fontId="3" fillId="0" borderId="15" xfId="17" applyFont="1" applyBorder="1" applyAlignment="1">
      <alignment vertical="center"/>
    </xf>
    <xf numFmtId="38" fontId="2" fillId="2" borderId="6" xfId="17" applyFont="1" applyFill="1" applyBorder="1" applyAlignment="1">
      <alignment horizontal="center" vertical="center"/>
    </xf>
    <xf numFmtId="38" fontId="2" fillId="2" borderId="6" xfId="17" applyFont="1" applyFill="1" applyBorder="1" applyAlignment="1">
      <alignment horizontal="distributed" vertical="center"/>
    </xf>
    <xf numFmtId="38" fontId="3" fillId="3" borderId="5" xfId="17" applyFont="1" applyFill="1" applyBorder="1" applyAlignment="1">
      <alignment horizontal="right" vertical="center"/>
    </xf>
    <xf numFmtId="38" fontId="3" fillId="3" borderId="6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5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38" fontId="3" fillId="0" borderId="16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17" xfId="17" applyFont="1" applyBorder="1" applyAlignment="1">
      <alignment vertical="center"/>
    </xf>
    <xf numFmtId="38" fontId="3" fillId="0" borderId="15" xfId="17" applyFont="1" applyBorder="1" applyAlignment="1">
      <alignment vertical="center"/>
    </xf>
    <xf numFmtId="38" fontId="2" fillId="2" borderId="18" xfId="17" applyFont="1" applyFill="1" applyBorder="1" applyAlignment="1">
      <alignment horizontal="distributed" vertical="center"/>
    </xf>
    <xf numFmtId="38" fontId="2" fillId="2" borderId="16" xfId="17" applyFont="1" applyFill="1" applyBorder="1" applyAlignment="1">
      <alignment horizontal="distributed" vertical="center"/>
    </xf>
    <xf numFmtId="38" fontId="2" fillId="2" borderId="5" xfId="17" applyFont="1" applyFill="1" applyBorder="1" applyAlignment="1">
      <alignment horizontal="distributed" vertical="center"/>
    </xf>
    <xf numFmtId="38" fontId="2" fillId="0" borderId="0" xfId="17" applyFont="1" applyAlignment="1">
      <alignment vertical="top" wrapText="1"/>
    </xf>
    <xf numFmtId="38" fontId="2" fillId="2" borderId="18" xfId="17" applyFont="1" applyFill="1" applyBorder="1" applyAlignment="1">
      <alignment horizontal="center" vertical="center"/>
    </xf>
    <xf numFmtId="38" fontId="2" fillId="2" borderId="16" xfId="17" applyFont="1" applyFill="1" applyBorder="1" applyAlignment="1">
      <alignment horizontal="center" vertical="center"/>
    </xf>
    <xf numFmtId="38" fontId="2" fillId="2" borderId="5" xfId="17" applyFont="1" applyFill="1" applyBorder="1" applyAlignment="1">
      <alignment horizontal="center" vertical="center"/>
    </xf>
    <xf numFmtId="38" fontId="2" fillId="2" borderId="6" xfId="17" applyFont="1" applyFill="1" applyBorder="1" applyAlignment="1">
      <alignment horizontal="center" vertical="center"/>
    </xf>
    <xf numFmtId="38" fontId="3" fillId="3" borderId="18" xfId="17" applyFont="1" applyFill="1" applyBorder="1" applyAlignment="1">
      <alignment horizontal="center" vertical="center"/>
    </xf>
    <xf numFmtId="38" fontId="3" fillId="3" borderId="16" xfId="17" applyFont="1" applyFill="1" applyBorder="1" applyAlignment="1">
      <alignment horizontal="center" vertical="center"/>
    </xf>
    <xf numFmtId="38" fontId="3" fillId="3" borderId="5" xfId="17" applyFont="1" applyFill="1" applyBorder="1" applyAlignment="1">
      <alignment horizontal="center" vertical="center"/>
    </xf>
    <xf numFmtId="38" fontId="3" fillId="0" borderId="19" xfId="17" applyFont="1" applyBorder="1" applyAlignment="1">
      <alignment vertical="center"/>
    </xf>
    <xf numFmtId="38" fontId="3" fillId="0" borderId="20" xfId="17" applyFont="1" applyBorder="1" applyAlignment="1">
      <alignment vertical="center"/>
    </xf>
    <xf numFmtId="38" fontId="3" fillId="0" borderId="21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showGridLines="0" tabSelected="1" view="pageBreakPreview" zoomScaleSheetLayoutView="100" workbookViewId="0" topLeftCell="A4">
      <selection activeCell="F11" sqref="F11"/>
    </sheetView>
  </sheetViews>
  <sheetFormatPr defaultColWidth="9.00390625" defaultRowHeight="21" customHeight="1"/>
  <cols>
    <col min="1" max="2" width="5.25390625" style="1" bestFit="1" customWidth="1"/>
    <col min="3" max="7" width="9.00390625" style="1" customWidth="1"/>
    <col min="8" max="10" width="11.00390625" style="1" customWidth="1"/>
    <col min="11" max="13" width="13.125" style="1" bestFit="1" customWidth="1"/>
    <col min="14" max="16384" width="9.00390625" style="1" customWidth="1"/>
  </cols>
  <sheetData>
    <row r="2" ht="21" customHeight="1">
      <c r="A2" s="15" t="s">
        <v>34</v>
      </c>
    </row>
    <row r="4" spans="1:13" ht="21" customHeight="1">
      <c r="A4" s="40" t="s">
        <v>15</v>
      </c>
      <c r="B4" s="40"/>
      <c r="C4" s="40" t="s">
        <v>14</v>
      </c>
      <c r="D4" s="37" t="s">
        <v>17</v>
      </c>
      <c r="E4" s="38"/>
      <c r="F4" s="38"/>
      <c r="G4" s="39"/>
      <c r="H4" s="33" t="s">
        <v>31</v>
      </c>
      <c r="I4" s="34"/>
      <c r="J4" s="35"/>
      <c r="K4" s="37" t="s">
        <v>30</v>
      </c>
      <c r="L4" s="38"/>
      <c r="M4" s="39"/>
    </row>
    <row r="5" spans="1:13" ht="21" customHeight="1">
      <c r="A5" s="40"/>
      <c r="B5" s="40"/>
      <c r="C5" s="40"/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25</v>
      </c>
      <c r="I5" s="20" t="s">
        <v>26</v>
      </c>
      <c r="J5" s="20" t="s">
        <v>32</v>
      </c>
      <c r="K5" s="19" t="s">
        <v>22</v>
      </c>
      <c r="L5" s="19" t="s">
        <v>24</v>
      </c>
      <c r="M5" s="19" t="s">
        <v>33</v>
      </c>
    </row>
    <row r="6" spans="1:13" ht="21" customHeight="1">
      <c r="A6" s="18" t="s">
        <v>1</v>
      </c>
      <c r="B6" s="4" t="s">
        <v>13</v>
      </c>
      <c r="C6" s="5" t="s">
        <v>3</v>
      </c>
      <c r="D6" s="5"/>
      <c r="E6" s="5">
        <v>1</v>
      </c>
      <c r="F6" s="5"/>
      <c r="G6" s="23">
        <f>SUM(D6:F6)</f>
        <v>1</v>
      </c>
      <c r="H6" s="5">
        <v>1594292</v>
      </c>
      <c r="I6" s="5">
        <v>187823</v>
      </c>
      <c r="J6" s="5">
        <f>SUM(H6:I6)</f>
        <v>1782115</v>
      </c>
      <c r="K6" s="5">
        <v>6143491</v>
      </c>
      <c r="L6" s="5">
        <v>6143491</v>
      </c>
      <c r="M6" s="5">
        <v>6143491</v>
      </c>
    </row>
    <row r="7" spans="1:13" ht="21" customHeight="1">
      <c r="A7" s="14"/>
      <c r="B7" s="29" t="s">
        <v>11</v>
      </c>
      <c r="C7" s="30"/>
      <c r="D7" s="16">
        <f aca="true" t="shared" si="0" ref="D7:K7">SUM(D6:D6)</f>
        <v>0</v>
      </c>
      <c r="E7" s="16">
        <f t="shared" si="0"/>
        <v>1</v>
      </c>
      <c r="F7" s="16">
        <f t="shared" si="0"/>
        <v>0</v>
      </c>
      <c r="G7" s="24">
        <f t="shared" si="0"/>
        <v>1</v>
      </c>
      <c r="H7" s="16">
        <f>H6</f>
        <v>1594292</v>
      </c>
      <c r="I7" s="16">
        <f>I6</f>
        <v>187823</v>
      </c>
      <c r="J7" s="16">
        <f aca="true" t="shared" si="1" ref="J7:J19">SUM(H7:I7)</f>
        <v>1782115</v>
      </c>
      <c r="K7" s="7">
        <f t="shared" si="0"/>
        <v>6143491</v>
      </c>
      <c r="L7" s="7">
        <f>SUM(L6:L6)</f>
        <v>6143491</v>
      </c>
      <c r="M7" s="7">
        <f>SUM(M6:M6)</f>
        <v>6143491</v>
      </c>
    </row>
    <row r="8" spans="1:13" ht="21" customHeight="1">
      <c r="A8" s="31" t="s">
        <v>4</v>
      </c>
      <c r="B8" s="44" t="s">
        <v>12</v>
      </c>
      <c r="C8" s="2" t="s">
        <v>2</v>
      </c>
      <c r="D8" s="25">
        <f>33</f>
        <v>33</v>
      </c>
      <c r="E8" s="25"/>
      <c r="F8" s="25">
        <v>1</v>
      </c>
      <c r="G8" s="25">
        <f>SUM(D8:F8)</f>
        <v>34</v>
      </c>
      <c r="H8" s="2">
        <v>171375</v>
      </c>
      <c r="I8" s="2">
        <v>0</v>
      </c>
      <c r="J8" s="2">
        <f t="shared" si="1"/>
        <v>171375</v>
      </c>
      <c r="K8" s="3">
        <v>1840636</v>
      </c>
      <c r="L8" s="3">
        <v>1840636</v>
      </c>
      <c r="M8" s="3">
        <v>1840636</v>
      </c>
    </row>
    <row r="9" spans="1:13" ht="21" customHeight="1">
      <c r="A9" s="32"/>
      <c r="B9" s="45"/>
      <c r="C9" s="8" t="s">
        <v>5</v>
      </c>
      <c r="D9" s="26">
        <v>5</v>
      </c>
      <c r="E9" s="26"/>
      <c r="F9" s="26"/>
      <c r="G9" s="26">
        <f>SUM(D9:F9)</f>
        <v>5</v>
      </c>
      <c r="H9" s="8">
        <v>50000</v>
      </c>
      <c r="I9" s="8">
        <v>0</v>
      </c>
      <c r="J9" s="8">
        <f t="shared" si="1"/>
        <v>50000</v>
      </c>
      <c r="K9" s="9">
        <v>460000</v>
      </c>
      <c r="L9" s="9">
        <v>460000</v>
      </c>
      <c r="M9" s="9">
        <v>460000</v>
      </c>
    </row>
    <row r="10" spans="1:13" ht="21" customHeight="1">
      <c r="A10" s="32"/>
      <c r="B10" s="45"/>
      <c r="C10" s="4" t="s">
        <v>6</v>
      </c>
      <c r="D10" s="27">
        <v>226</v>
      </c>
      <c r="E10" s="27"/>
      <c r="F10" s="27">
        <v>3</v>
      </c>
      <c r="G10" s="27">
        <f>SUM(D10:F10)</f>
        <v>229</v>
      </c>
      <c r="H10" s="4">
        <v>1998803</v>
      </c>
      <c r="I10" s="4">
        <v>0</v>
      </c>
      <c r="J10" s="4">
        <f t="shared" si="1"/>
        <v>1998803</v>
      </c>
      <c r="K10" s="5">
        <v>18296610</v>
      </c>
      <c r="L10" s="5">
        <v>18296610</v>
      </c>
      <c r="M10" s="5">
        <v>18296610</v>
      </c>
    </row>
    <row r="11" spans="1:13" ht="21" customHeight="1">
      <c r="A11" s="32"/>
      <c r="B11" s="46"/>
      <c r="C11" s="6" t="s">
        <v>0</v>
      </c>
      <c r="D11" s="24">
        <f aca="true" t="shared" si="2" ref="D11:K11">SUM(D8:D10)</f>
        <v>264</v>
      </c>
      <c r="E11" s="24">
        <f t="shared" si="2"/>
        <v>0</v>
      </c>
      <c r="F11" s="24">
        <f t="shared" si="2"/>
        <v>4</v>
      </c>
      <c r="G11" s="24">
        <f t="shared" si="2"/>
        <v>268</v>
      </c>
      <c r="H11" s="16">
        <f>SUM(H8:H10)</f>
        <v>2220178</v>
      </c>
      <c r="I11" s="16">
        <f>SUM(I8:I10)</f>
        <v>0</v>
      </c>
      <c r="J11" s="16">
        <f t="shared" si="1"/>
        <v>2220178</v>
      </c>
      <c r="K11" s="7">
        <f t="shared" si="2"/>
        <v>20597246</v>
      </c>
      <c r="L11" s="7">
        <f>SUM(L8:L10)</f>
        <v>20597246</v>
      </c>
      <c r="M11" s="7">
        <f>SUM(M8:M10)</f>
        <v>20597246</v>
      </c>
    </row>
    <row r="12" spans="1:13" ht="21" customHeight="1">
      <c r="A12" s="32"/>
      <c r="B12" s="44" t="s">
        <v>13</v>
      </c>
      <c r="C12" s="2" t="s">
        <v>7</v>
      </c>
      <c r="D12" s="25">
        <v>325</v>
      </c>
      <c r="E12" s="25">
        <v>2</v>
      </c>
      <c r="F12" s="25"/>
      <c r="G12" s="25">
        <f>SUM(D12:F12)</f>
        <v>327</v>
      </c>
      <c r="H12" s="2">
        <v>4453374</v>
      </c>
      <c r="I12" s="2">
        <v>143906</v>
      </c>
      <c r="J12" s="2">
        <f t="shared" si="1"/>
        <v>4597280</v>
      </c>
      <c r="K12" s="3">
        <v>16408700</v>
      </c>
      <c r="L12" s="3">
        <v>16390697</v>
      </c>
      <c r="M12" s="3">
        <v>16018527</v>
      </c>
    </row>
    <row r="13" spans="1:13" ht="21" customHeight="1">
      <c r="A13" s="32"/>
      <c r="B13" s="45"/>
      <c r="C13" s="8" t="s">
        <v>8</v>
      </c>
      <c r="D13" s="26">
        <v>95</v>
      </c>
      <c r="E13" s="26"/>
      <c r="F13" s="26"/>
      <c r="G13" s="26">
        <f>SUM(D13:F13)</f>
        <v>95</v>
      </c>
      <c r="H13" s="8">
        <v>5461795</v>
      </c>
      <c r="I13" s="8">
        <v>0</v>
      </c>
      <c r="J13" s="8">
        <f t="shared" si="1"/>
        <v>5461795</v>
      </c>
      <c r="K13" s="9">
        <v>19116282</v>
      </c>
      <c r="L13" s="9">
        <v>19116282</v>
      </c>
      <c r="M13" s="9">
        <v>19116282</v>
      </c>
    </row>
    <row r="14" spans="1:13" ht="21" customHeight="1">
      <c r="A14" s="32"/>
      <c r="B14" s="45"/>
      <c r="C14" s="8" t="s">
        <v>9</v>
      </c>
      <c r="D14" s="8">
        <v>260</v>
      </c>
      <c r="E14" s="8">
        <v>5</v>
      </c>
      <c r="F14" s="8">
        <v>30</v>
      </c>
      <c r="G14" s="26">
        <f>SUM(D14:F14)</f>
        <v>295</v>
      </c>
      <c r="H14" s="8">
        <v>17403929</v>
      </c>
      <c r="I14" s="8">
        <v>100462</v>
      </c>
      <c r="J14" s="8">
        <f t="shared" si="1"/>
        <v>17504391</v>
      </c>
      <c r="K14" s="9">
        <v>62107624</v>
      </c>
      <c r="L14" s="9">
        <v>62007899</v>
      </c>
      <c r="M14" s="9">
        <v>61215137</v>
      </c>
    </row>
    <row r="15" spans="1:13" ht="21" customHeight="1">
      <c r="A15" s="32"/>
      <c r="B15" s="45"/>
      <c r="C15" s="8" t="s">
        <v>23</v>
      </c>
      <c r="D15" s="8">
        <v>269</v>
      </c>
      <c r="E15" s="8">
        <v>1</v>
      </c>
      <c r="F15" s="8"/>
      <c r="G15" s="26">
        <f>SUM(D15:F15)</f>
        <v>270</v>
      </c>
      <c r="H15" s="8">
        <v>2159791</v>
      </c>
      <c r="I15" s="8">
        <v>470120</v>
      </c>
      <c r="J15" s="8">
        <f t="shared" si="1"/>
        <v>2629911</v>
      </c>
      <c r="K15" s="9">
        <v>2999374</v>
      </c>
      <c r="L15" s="9">
        <v>8980000</v>
      </c>
      <c r="M15" s="9">
        <v>8969628</v>
      </c>
    </row>
    <row r="16" spans="1:13" ht="21" customHeight="1">
      <c r="A16" s="32"/>
      <c r="B16" s="45"/>
      <c r="C16" s="10" t="s">
        <v>10</v>
      </c>
      <c r="D16" s="10">
        <v>170</v>
      </c>
      <c r="E16" s="10">
        <v>4</v>
      </c>
      <c r="F16" s="10">
        <v>2</v>
      </c>
      <c r="G16" s="28">
        <f>SUM(D16:F16)</f>
        <v>176</v>
      </c>
      <c r="H16" s="10">
        <v>2914442</v>
      </c>
      <c r="I16" s="10">
        <v>1500000</v>
      </c>
      <c r="J16" s="10">
        <f t="shared" si="1"/>
        <v>4414442</v>
      </c>
      <c r="K16" s="11">
        <v>14700547</v>
      </c>
      <c r="L16" s="11">
        <v>14700547</v>
      </c>
      <c r="M16" s="11">
        <v>14700547</v>
      </c>
    </row>
    <row r="17" spans="1:13" ht="21" customHeight="1">
      <c r="A17" s="32"/>
      <c r="B17" s="46"/>
      <c r="C17" s="6" t="s">
        <v>0</v>
      </c>
      <c r="D17" s="17">
        <f aca="true" t="shared" si="3" ref="D17:K17">SUM(D12:D16)</f>
        <v>1119</v>
      </c>
      <c r="E17" s="17">
        <f t="shared" si="3"/>
        <v>12</v>
      </c>
      <c r="F17" s="17">
        <f t="shared" si="3"/>
        <v>32</v>
      </c>
      <c r="G17" s="17">
        <f t="shared" si="3"/>
        <v>1163</v>
      </c>
      <c r="H17" s="17">
        <f>SUM(H12:H16)</f>
        <v>32393331</v>
      </c>
      <c r="I17" s="17">
        <f>SUM(I12:I16)</f>
        <v>2214488</v>
      </c>
      <c r="J17" s="17">
        <f t="shared" si="1"/>
        <v>34607819</v>
      </c>
      <c r="K17" s="12">
        <f t="shared" si="3"/>
        <v>115332527</v>
      </c>
      <c r="L17" s="12">
        <f>SUM(L12:L16)</f>
        <v>121195425</v>
      </c>
      <c r="M17" s="12">
        <f>SUM(M12:M16)</f>
        <v>120020121</v>
      </c>
    </row>
    <row r="18" spans="1:13" ht="21" customHeight="1">
      <c r="A18" s="13"/>
      <c r="B18" s="29" t="s">
        <v>11</v>
      </c>
      <c r="C18" s="30"/>
      <c r="D18" s="17">
        <f aca="true" t="shared" si="4" ref="D18:I18">+D11+D17</f>
        <v>1383</v>
      </c>
      <c r="E18" s="17">
        <f t="shared" si="4"/>
        <v>12</v>
      </c>
      <c r="F18" s="17">
        <f t="shared" si="4"/>
        <v>36</v>
      </c>
      <c r="G18" s="17">
        <f t="shared" si="4"/>
        <v>1431</v>
      </c>
      <c r="H18" s="17">
        <f t="shared" si="4"/>
        <v>34613509</v>
      </c>
      <c r="I18" s="17">
        <f t="shared" si="4"/>
        <v>2214488</v>
      </c>
      <c r="J18" s="17">
        <f t="shared" si="1"/>
        <v>36827997</v>
      </c>
      <c r="K18" s="12">
        <f>K11+K17</f>
        <v>135929773</v>
      </c>
      <c r="L18" s="12">
        <f>L11+L17</f>
        <v>141792671</v>
      </c>
      <c r="M18" s="12">
        <f>M11+M17</f>
        <v>140617367</v>
      </c>
    </row>
    <row r="19" spans="1:13" ht="21" customHeight="1">
      <c r="A19" s="41" t="s">
        <v>16</v>
      </c>
      <c r="B19" s="42"/>
      <c r="C19" s="43"/>
      <c r="D19" s="21">
        <f aca="true" t="shared" si="5" ref="D19:I19">+D7+D18</f>
        <v>1383</v>
      </c>
      <c r="E19" s="21">
        <f t="shared" si="5"/>
        <v>13</v>
      </c>
      <c r="F19" s="21">
        <f t="shared" si="5"/>
        <v>36</v>
      </c>
      <c r="G19" s="21">
        <f t="shared" si="5"/>
        <v>1432</v>
      </c>
      <c r="H19" s="21">
        <f t="shared" si="5"/>
        <v>36207801</v>
      </c>
      <c r="I19" s="21">
        <f t="shared" si="5"/>
        <v>2402311</v>
      </c>
      <c r="J19" s="21">
        <f t="shared" si="1"/>
        <v>38610112</v>
      </c>
      <c r="K19" s="22">
        <f>K7+K18</f>
        <v>142073264</v>
      </c>
      <c r="L19" s="22">
        <f>L7+L18</f>
        <v>147936162</v>
      </c>
      <c r="M19" s="22">
        <f>M7+M18</f>
        <v>146760858</v>
      </c>
    </row>
    <row r="21" spans="1:12" ht="21" customHeight="1">
      <c r="A21" s="36" t="s">
        <v>27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2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21" customHeight="1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ht="21" customHeight="1">
      <c r="A24" s="1" t="s">
        <v>28</v>
      </c>
    </row>
  </sheetData>
  <mergeCells count="13">
    <mergeCell ref="A23:L23"/>
    <mergeCell ref="B7:C7"/>
    <mergeCell ref="D4:G4"/>
    <mergeCell ref="C4:C5"/>
    <mergeCell ref="A4:B5"/>
    <mergeCell ref="A19:C19"/>
    <mergeCell ref="B12:B17"/>
    <mergeCell ref="K4:M4"/>
    <mergeCell ref="B8:B11"/>
    <mergeCell ref="B18:C18"/>
    <mergeCell ref="A8:A17"/>
    <mergeCell ref="H4:J4"/>
    <mergeCell ref="A21:L2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kinjoshh</cp:lastModifiedBy>
  <cp:lastPrinted>2009-05-26T23:39:03Z</cp:lastPrinted>
  <dcterms:created xsi:type="dcterms:W3CDTF">2005-06-27T02:37:42Z</dcterms:created>
  <dcterms:modified xsi:type="dcterms:W3CDTF">2009-05-27T01:22:55Z</dcterms:modified>
  <cp:category/>
  <cp:version/>
  <cp:contentType/>
  <cp:contentStatus/>
</cp:coreProperties>
</file>