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41"/>
  </bookViews>
  <sheets>
    <sheet name="1.月別" sheetId="1" r:id="rId1"/>
    <sheet name="2.校種別" sheetId="2" r:id="rId2"/>
    <sheet name="3.公私別" sheetId="3" r:id="rId3"/>
    <sheet name="4.校種別・5.地域別(月別)" sheetId="4" r:id="rId4"/>
    <sheet name="６～８.その他" sheetId="5" r:id="rId5"/>
  </sheets>
  <definedNames>
    <definedName name="_xlnm.Print_Area" localSheetId="4">'６～８.その他'!$A$1:$K$53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3" l="1"/>
  <c r="F87" i="3"/>
  <c r="G86" i="3"/>
  <c r="F86" i="3"/>
  <c r="G85" i="3"/>
  <c r="F85" i="3"/>
  <c r="G84" i="3"/>
  <c r="F84" i="3"/>
  <c r="G83" i="3"/>
  <c r="F83" i="3"/>
  <c r="G82" i="3"/>
  <c r="F82" i="3"/>
  <c r="K77" i="2" l="1"/>
  <c r="C71" i="2"/>
  <c r="C71" i="3" l="1"/>
  <c r="D50" i="5" l="1"/>
  <c r="C50" i="5"/>
  <c r="I32" i="5"/>
  <c r="J31" i="5" s="1"/>
  <c r="S16" i="4"/>
  <c r="R16" i="4"/>
  <c r="S15" i="4"/>
  <c r="R15" i="4"/>
  <c r="S14" i="4"/>
  <c r="R14" i="4"/>
  <c r="S13" i="4"/>
  <c r="R13" i="4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AC17" i="4"/>
  <c r="AB17" i="4"/>
  <c r="AA17" i="4"/>
  <c r="Z17" i="4"/>
  <c r="AI17" i="4"/>
  <c r="AH17" i="4"/>
  <c r="AG17" i="4"/>
  <c r="AF17" i="4"/>
  <c r="AE17" i="4"/>
  <c r="AD17" i="4"/>
  <c r="Y17" i="4"/>
  <c r="X17" i="4"/>
  <c r="W17" i="4"/>
  <c r="V17" i="4"/>
  <c r="U17" i="4"/>
  <c r="T17" i="4"/>
  <c r="J76" i="3"/>
  <c r="C76" i="3"/>
  <c r="J75" i="3"/>
  <c r="C75" i="3"/>
  <c r="J74" i="3"/>
  <c r="C74" i="3"/>
  <c r="J73" i="3"/>
  <c r="C73" i="3"/>
  <c r="J72" i="3"/>
  <c r="C72" i="3"/>
  <c r="J71" i="3"/>
  <c r="J70" i="3"/>
  <c r="C70" i="3"/>
  <c r="J69" i="3"/>
  <c r="C69" i="3"/>
  <c r="J68" i="3"/>
  <c r="C68" i="3"/>
  <c r="J67" i="3"/>
  <c r="C67" i="3"/>
  <c r="J66" i="3"/>
  <c r="C66" i="3"/>
  <c r="J65" i="3"/>
  <c r="C65" i="3"/>
  <c r="J64" i="3"/>
  <c r="C64" i="3"/>
  <c r="J63" i="3"/>
  <c r="C63" i="3"/>
  <c r="J62" i="3"/>
  <c r="C62" i="3"/>
  <c r="J61" i="3"/>
  <c r="C61" i="3"/>
  <c r="J60" i="3"/>
  <c r="C60" i="3"/>
  <c r="J59" i="3"/>
  <c r="C59" i="3"/>
  <c r="J58" i="3"/>
  <c r="C58" i="3"/>
  <c r="J57" i="3"/>
  <c r="C57" i="3"/>
  <c r="J56" i="3"/>
  <c r="C56" i="3"/>
  <c r="J55" i="3"/>
  <c r="C55" i="3"/>
  <c r="J54" i="3"/>
  <c r="C54" i="3"/>
  <c r="J53" i="3"/>
  <c r="C53" i="3"/>
  <c r="J52" i="3"/>
  <c r="C52" i="3"/>
  <c r="J51" i="3"/>
  <c r="C51" i="3"/>
  <c r="J50" i="3"/>
  <c r="C50" i="3"/>
  <c r="J49" i="3"/>
  <c r="C49" i="3"/>
  <c r="J48" i="3"/>
  <c r="C48" i="3"/>
  <c r="J47" i="3"/>
  <c r="C47" i="3"/>
  <c r="J46" i="3"/>
  <c r="C46" i="3"/>
  <c r="J45" i="3"/>
  <c r="C45" i="3"/>
  <c r="J44" i="3"/>
  <c r="C44" i="3"/>
  <c r="J43" i="3"/>
  <c r="I43" i="3"/>
  <c r="C43" i="3" s="1"/>
  <c r="J42" i="3"/>
  <c r="C42" i="3"/>
  <c r="J41" i="3"/>
  <c r="C41" i="3"/>
  <c r="J40" i="3"/>
  <c r="C40" i="3"/>
  <c r="J39" i="3"/>
  <c r="C39" i="3"/>
  <c r="J38" i="3"/>
  <c r="C38" i="3"/>
  <c r="J37" i="3"/>
  <c r="C37" i="3"/>
  <c r="J36" i="3"/>
  <c r="C36" i="3"/>
  <c r="J35" i="3"/>
  <c r="C35" i="3"/>
  <c r="J34" i="3"/>
  <c r="C34" i="3"/>
  <c r="J33" i="3"/>
  <c r="C33" i="3"/>
  <c r="J32" i="3"/>
  <c r="C32" i="3"/>
  <c r="J31" i="3"/>
  <c r="C31" i="3"/>
  <c r="J30" i="3"/>
  <c r="C30" i="3"/>
  <c r="J29" i="3"/>
  <c r="C29" i="3"/>
  <c r="J28" i="3"/>
  <c r="C28" i="3"/>
  <c r="J27" i="3"/>
  <c r="C27" i="3"/>
  <c r="J26" i="3"/>
  <c r="C26" i="3"/>
  <c r="J25" i="3"/>
  <c r="C25" i="3"/>
  <c r="J24" i="3"/>
  <c r="C24" i="3"/>
  <c r="J23" i="3"/>
  <c r="C23" i="3"/>
  <c r="J22" i="3"/>
  <c r="C22" i="3"/>
  <c r="J21" i="3"/>
  <c r="C21" i="3"/>
  <c r="J20" i="3"/>
  <c r="C20" i="3"/>
  <c r="J19" i="3"/>
  <c r="C19" i="3"/>
  <c r="J18" i="3"/>
  <c r="C18" i="3"/>
  <c r="J17" i="3"/>
  <c r="C17" i="3"/>
  <c r="J16" i="3"/>
  <c r="C16" i="3"/>
  <c r="J15" i="3"/>
  <c r="C15" i="3"/>
  <c r="J14" i="3"/>
  <c r="C14" i="3"/>
  <c r="J13" i="3"/>
  <c r="C13" i="3"/>
  <c r="J12" i="3"/>
  <c r="C12" i="3"/>
  <c r="J11" i="3"/>
  <c r="C11" i="3"/>
  <c r="J10" i="3"/>
  <c r="C10" i="3"/>
  <c r="J9" i="3"/>
  <c r="C9" i="3"/>
  <c r="J8" i="3"/>
  <c r="C8" i="3"/>
  <c r="J7" i="3"/>
  <c r="C7" i="3"/>
  <c r="J6" i="3"/>
  <c r="C6" i="3"/>
  <c r="J5" i="3"/>
  <c r="C5" i="3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Q8" i="2"/>
  <c r="I8" i="2"/>
  <c r="R8" i="2"/>
  <c r="P8" i="2"/>
  <c r="O8" i="2"/>
  <c r="N8" i="2"/>
  <c r="M8" i="2"/>
  <c r="L8" i="2"/>
  <c r="K8" i="2"/>
  <c r="J8" i="2"/>
  <c r="H8" i="2"/>
  <c r="G8" i="2"/>
  <c r="F8" i="2"/>
  <c r="E8" i="2"/>
  <c r="D8" i="2"/>
  <c r="C8" i="2"/>
  <c r="R10" i="2"/>
  <c r="Q10" i="2"/>
  <c r="P10" i="2"/>
  <c r="O10" i="2"/>
  <c r="N10" i="2"/>
  <c r="M10" i="2"/>
  <c r="L10" i="2"/>
  <c r="K10" i="2"/>
  <c r="J10" i="2"/>
  <c r="H10" i="2"/>
  <c r="G10" i="2"/>
  <c r="F10" i="2"/>
  <c r="E10" i="2"/>
  <c r="D10" i="2"/>
  <c r="C10" i="2"/>
  <c r="R12" i="2"/>
  <c r="Q12" i="2"/>
  <c r="P12" i="2"/>
  <c r="O12" i="2"/>
  <c r="N12" i="2"/>
  <c r="M12" i="2"/>
  <c r="L12" i="2"/>
  <c r="K12" i="2"/>
  <c r="J12" i="2"/>
  <c r="H12" i="2"/>
  <c r="G12" i="2"/>
  <c r="F12" i="2"/>
  <c r="E12" i="2"/>
  <c r="D12" i="2"/>
  <c r="C12" i="2"/>
  <c r="R14" i="2"/>
  <c r="Q14" i="2"/>
  <c r="P14" i="2"/>
  <c r="O14" i="2"/>
  <c r="N14" i="2"/>
  <c r="M14" i="2"/>
  <c r="L14" i="2"/>
  <c r="K14" i="2"/>
  <c r="J14" i="2"/>
  <c r="H14" i="2"/>
  <c r="G14" i="2"/>
  <c r="F14" i="2"/>
  <c r="E14" i="2"/>
  <c r="D14" i="2"/>
  <c r="C14" i="2"/>
  <c r="R16" i="2"/>
  <c r="Q16" i="2"/>
  <c r="P16" i="2"/>
  <c r="O16" i="2"/>
  <c r="N16" i="2"/>
  <c r="M16" i="2"/>
  <c r="L16" i="2"/>
  <c r="K16" i="2"/>
  <c r="J16" i="2"/>
  <c r="H16" i="2"/>
  <c r="G16" i="2"/>
  <c r="F16" i="2"/>
  <c r="E16" i="2"/>
  <c r="D16" i="2"/>
  <c r="C16" i="2"/>
  <c r="R18" i="2"/>
  <c r="Q18" i="2"/>
  <c r="P18" i="2"/>
  <c r="O18" i="2"/>
  <c r="N18" i="2"/>
  <c r="M18" i="2"/>
  <c r="L18" i="2"/>
  <c r="K18" i="2"/>
  <c r="J18" i="2"/>
  <c r="H18" i="2"/>
  <c r="G18" i="2"/>
  <c r="F18" i="2"/>
  <c r="E18" i="2"/>
  <c r="D18" i="2"/>
  <c r="C18" i="2"/>
  <c r="R20" i="2"/>
  <c r="Q20" i="2"/>
  <c r="P20" i="2"/>
  <c r="O20" i="2"/>
  <c r="N20" i="2"/>
  <c r="M20" i="2"/>
  <c r="L20" i="2"/>
  <c r="K20" i="2"/>
  <c r="J20" i="2"/>
  <c r="H20" i="2"/>
  <c r="G20" i="2"/>
  <c r="F20" i="2"/>
  <c r="E20" i="2"/>
  <c r="D20" i="2"/>
  <c r="C20" i="2"/>
  <c r="R22" i="2"/>
  <c r="Q22" i="2"/>
  <c r="P22" i="2"/>
  <c r="O22" i="2"/>
  <c r="N22" i="2"/>
  <c r="M22" i="2"/>
  <c r="L22" i="2"/>
  <c r="K22" i="2"/>
  <c r="J22" i="2"/>
  <c r="H22" i="2"/>
  <c r="G22" i="2"/>
  <c r="F22" i="2"/>
  <c r="E22" i="2"/>
  <c r="D22" i="2"/>
  <c r="C22" i="2"/>
  <c r="R24" i="2"/>
  <c r="Q24" i="2"/>
  <c r="P24" i="2"/>
  <c r="O24" i="2"/>
  <c r="N24" i="2"/>
  <c r="M24" i="2"/>
  <c r="L24" i="2"/>
  <c r="K24" i="2"/>
  <c r="J24" i="2"/>
  <c r="H24" i="2"/>
  <c r="G24" i="2"/>
  <c r="F24" i="2"/>
  <c r="E24" i="2"/>
  <c r="D24" i="2"/>
  <c r="C24" i="2"/>
  <c r="R26" i="2"/>
  <c r="Q26" i="2"/>
  <c r="P26" i="2"/>
  <c r="O26" i="2"/>
  <c r="N26" i="2"/>
  <c r="M26" i="2"/>
  <c r="L26" i="2"/>
  <c r="K26" i="2"/>
  <c r="J26" i="2"/>
  <c r="H26" i="2"/>
  <c r="G26" i="2"/>
  <c r="F26" i="2"/>
  <c r="E26" i="2"/>
  <c r="D26" i="2"/>
  <c r="C26" i="2"/>
  <c r="R28" i="2"/>
  <c r="Q28" i="2"/>
  <c r="P28" i="2"/>
  <c r="O28" i="2"/>
  <c r="N28" i="2"/>
  <c r="M28" i="2"/>
  <c r="L28" i="2"/>
  <c r="K28" i="2"/>
  <c r="J28" i="2"/>
  <c r="H28" i="2"/>
  <c r="G28" i="2"/>
  <c r="F28" i="2"/>
  <c r="E28" i="2"/>
  <c r="D28" i="2"/>
  <c r="C28" i="2"/>
  <c r="R30" i="2"/>
  <c r="Q30" i="2"/>
  <c r="P30" i="2"/>
  <c r="O30" i="2"/>
  <c r="N30" i="2"/>
  <c r="M30" i="2"/>
  <c r="L30" i="2"/>
  <c r="K30" i="2"/>
  <c r="J30" i="2"/>
  <c r="H30" i="2"/>
  <c r="G30" i="2"/>
  <c r="F30" i="2"/>
  <c r="E30" i="2"/>
  <c r="D30" i="2"/>
  <c r="C30" i="2"/>
  <c r="R32" i="2"/>
  <c r="Q32" i="2"/>
  <c r="P32" i="2"/>
  <c r="O32" i="2"/>
  <c r="N32" i="2"/>
  <c r="M32" i="2"/>
  <c r="L32" i="2"/>
  <c r="K32" i="2"/>
  <c r="J32" i="2"/>
  <c r="H32" i="2"/>
  <c r="G32" i="2"/>
  <c r="F32" i="2"/>
  <c r="E32" i="2"/>
  <c r="D32" i="2"/>
  <c r="C32" i="2"/>
  <c r="R34" i="2"/>
  <c r="Q34" i="2"/>
  <c r="P34" i="2"/>
  <c r="O34" i="2"/>
  <c r="N34" i="2"/>
  <c r="M34" i="2"/>
  <c r="L34" i="2"/>
  <c r="K34" i="2"/>
  <c r="J34" i="2"/>
  <c r="H34" i="2"/>
  <c r="G34" i="2"/>
  <c r="F34" i="2"/>
  <c r="E34" i="2"/>
  <c r="D34" i="2"/>
  <c r="C34" i="2"/>
  <c r="R36" i="2"/>
  <c r="Q36" i="2"/>
  <c r="P36" i="2"/>
  <c r="O36" i="2"/>
  <c r="N36" i="2"/>
  <c r="M36" i="2"/>
  <c r="L36" i="2"/>
  <c r="K36" i="2"/>
  <c r="J36" i="2"/>
  <c r="H36" i="2"/>
  <c r="G36" i="2"/>
  <c r="F36" i="2"/>
  <c r="E36" i="2"/>
  <c r="D36" i="2"/>
  <c r="C36" i="2"/>
  <c r="R38" i="2"/>
  <c r="Q38" i="2"/>
  <c r="P38" i="2"/>
  <c r="O38" i="2"/>
  <c r="N38" i="2"/>
  <c r="M38" i="2"/>
  <c r="L38" i="2"/>
  <c r="K38" i="2"/>
  <c r="J38" i="2"/>
  <c r="H38" i="2"/>
  <c r="G38" i="2"/>
  <c r="F38" i="2"/>
  <c r="E38" i="2"/>
  <c r="D38" i="2"/>
  <c r="C38" i="2"/>
  <c r="R40" i="2"/>
  <c r="Q40" i="2"/>
  <c r="P40" i="2"/>
  <c r="O40" i="2"/>
  <c r="N40" i="2"/>
  <c r="M40" i="2"/>
  <c r="L40" i="2"/>
  <c r="K40" i="2"/>
  <c r="J40" i="2"/>
  <c r="H40" i="2"/>
  <c r="G40" i="2"/>
  <c r="F40" i="2"/>
  <c r="E40" i="2"/>
  <c r="D40" i="2"/>
  <c r="C40" i="2"/>
  <c r="R42" i="2"/>
  <c r="Q42" i="2"/>
  <c r="P42" i="2"/>
  <c r="O42" i="2"/>
  <c r="N42" i="2"/>
  <c r="M42" i="2"/>
  <c r="L42" i="2"/>
  <c r="K42" i="2"/>
  <c r="J42" i="2"/>
  <c r="H42" i="2"/>
  <c r="G42" i="2"/>
  <c r="F42" i="2"/>
  <c r="E42" i="2"/>
  <c r="D42" i="2"/>
  <c r="C42" i="2"/>
  <c r="R44" i="2"/>
  <c r="Q44" i="2"/>
  <c r="P44" i="2"/>
  <c r="O44" i="2"/>
  <c r="N44" i="2"/>
  <c r="M44" i="2"/>
  <c r="L44" i="2"/>
  <c r="K44" i="2"/>
  <c r="J44" i="2"/>
  <c r="H44" i="2"/>
  <c r="G44" i="2"/>
  <c r="F44" i="2"/>
  <c r="E44" i="2"/>
  <c r="D44" i="2"/>
  <c r="C44" i="2"/>
  <c r="R46" i="2"/>
  <c r="Q46" i="2"/>
  <c r="P46" i="2"/>
  <c r="O46" i="2"/>
  <c r="N46" i="2"/>
  <c r="M46" i="2"/>
  <c r="L46" i="2"/>
  <c r="K46" i="2"/>
  <c r="J46" i="2"/>
  <c r="H46" i="2"/>
  <c r="G46" i="2"/>
  <c r="F46" i="2"/>
  <c r="E46" i="2"/>
  <c r="D46" i="2"/>
  <c r="C46" i="2"/>
  <c r="R48" i="2"/>
  <c r="Q48" i="2"/>
  <c r="P48" i="2"/>
  <c r="O48" i="2"/>
  <c r="N48" i="2"/>
  <c r="M48" i="2"/>
  <c r="L48" i="2"/>
  <c r="K48" i="2"/>
  <c r="J48" i="2"/>
  <c r="H48" i="2"/>
  <c r="G48" i="2"/>
  <c r="F48" i="2"/>
  <c r="E48" i="2"/>
  <c r="D48" i="2"/>
  <c r="C48" i="2"/>
  <c r="R50" i="2"/>
  <c r="Q50" i="2"/>
  <c r="P50" i="2"/>
  <c r="O50" i="2"/>
  <c r="N50" i="2"/>
  <c r="M50" i="2"/>
  <c r="L50" i="2"/>
  <c r="K50" i="2"/>
  <c r="J50" i="2"/>
  <c r="H50" i="2"/>
  <c r="G50" i="2"/>
  <c r="F50" i="2"/>
  <c r="E50" i="2"/>
  <c r="D50" i="2"/>
  <c r="C50" i="2"/>
  <c r="R52" i="2"/>
  <c r="Q52" i="2"/>
  <c r="P52" i="2"/>
  <c r="O52" i="2"/>
  <c r="N52" i="2"/>
  <c r="M52" i="2"/>
  <c r="L52" i="2"/>
  <c r="K52" i="2"/>
  <c r="J52" i="2"/>
  <c r="H52" i="2"/>
  <c r="G52" i="2"/>
  <c r="F52" i="2"/>
  <c r="E52" i="2"/>
  <c r="D52" i="2"/>
  <c r="C52" i="2"/>
  <c r="R54" i="2"/>
  <c r="Q54" i="2"/>
  <c r="P54" i="2"/>
  <c r="O54" i="2"/>
  <c r="N54" i="2"/>
  <c r="M54" i="2"/>
  <c r="L54" i="2"/>
  <c r="K54" i="2"/>
  <c r="J54" i="2"/>
  <c r="H54" i="2"/>
  <c r="G54" i="2"/>
  <c r="F54" i="2"/>
  <c r="E54" i="2"/>
  <c r="D54" i="2"/>
  <c r="C54" i="2"/>
  <c r="R56" i="2"/>
  <c r="Q56" i="2"/>
  <c r="P56" i="2"/>
  <c r="O56" i="2"/>
  <c r="N56" i="2"/>
  <c r="M56" i="2"/>
  <c r="L56" i="2"/>
  <c r="K56" i="2"/>
  <c r="J56" i="2"/>
  <c r="H56" i="2"/>
  <c r="G56" i="2"/>
  <c r="F56" i="2"/>
  <c r="E56" i="2"/>
  <c r="D56" i="2"/>
  <c r="C56" i="2"/>
  <c r="R58" i="2"/>
  <c r="Q58" i="2"/>
  <c r="P58" i="2"/>
  <c r="O58" i="2"/>
  <c r="N58" i="2"/>
  <c r="M58" i="2"/>
  <c r="L58" i="2"/>
  <c r="K58" i="2"/>
  <c r="J58" i="2"/>
  <c r="H58" i="2"/>
  <c r="G58" i="2"/>
  <c r="F58" i="2"/>
  <c r="E58" i="2"/>
  <c r="D58" i="2"/>
  <c r="C58" i="2"/>
  <c r="R60" i="2"/>
  <c r="Q60" i="2"/>
  <c r="P60" i="2"/>
  <c r="O60" i="2"/>
  <c r="N60" i="2"/>
  <c r="M60" i="2"/>
  <c r="L60" i="2"/>
  <c r="K60" i="2"/>
  <c r="J60" i="2"/>
  <c r="H60" i="2"/>
  <c r="G60" i="2"/>
  <c r="F60" i="2"/>
  <c r="E60" i="2"/>
  <c r="D60" i="2"/>
  <c r="C60" i="2"/>
  <c r="R62" i="2"/>
  <c r="Q62" i="2"/>
  <c r="P62" i="2"/>
  <c r="O62" i="2"/>
  <c r="N62" i="2"/>
  <c r="M62" i="2"/>
  <c r="L62" i="2"/>
  <c r="K62" i="2"/>
  <c r="J62" i="2"/>
  <c r="H62" i="2"/>
  <c r="G62" i="2"/>
  <c r="F62" i="2"/>
  <c r="E62" i="2"/>
  <c r="D62" i="2"/>
  <c r="C62" i="2"/>
  <c r="R64" i="2"/>
  <c r="Q64" i="2"/>
  <c r="P64" i="2"/>
  <c r="O64" i="2"/>
  <c r="N64" i="2"/>
  <c r="M64" i="2"/>
  <c r="L64" i="2"/>
  <c r="K64" i="2"/>
  <c r="J64" i="2"/>
  <c r="H64" i="2"/>
  <c r="G64" i="2"/>
  <c r="F64" i="2"/>
  <c r="E64" i="2"/>
  <c r="D64" i="2"/>
  <c r="C64" i="2"/>
  <c r="R66" i="2"/>
  <c r="Q66" i="2"/>
  <c r="P66" i="2"/>
  <c r="O66" i="2"/>
  <c r="N66" i="2"/>
  <c r="M66" i="2"/>
  <c r="L66" i="2"/>
  <c r="K66" i="2"/>
  <c r="J66" i="2"/>
  <c r="H66" i="2"/>
  <c r="G66" i="2"/>
  <c r="F66" i="2"/>
  <c r="E66" i="2"/>
  <c r="D66" i="2"/>
  <c r="C66" i="2"/>
  <c r="R68" i="2"/>
  <c r="Q68" i="2"/>
  <c r="P68" i="2"/>
  <c r="O68" i="2"/>
  <c r="N68" i="2"/>
  <c r="M68" i="2"/>
  <c r="L68" i="2"/>
  <c r="K68" i="2"/>
  <c r="J68" i="2"/>
  <c r="H68" i="2"/>
  <c r="G68" i="2"/>
  <c r="F68" i="2"/>
  <c r="E68" i="2"/>
  <c r="D68" i="2"/>
  <c r="C68" i="2"/>
  <c r="R70" i="2"/>
  <c r="Q70" i="2"/>
  <c r="P70" i="2"/>
  <c r="O70" i="2"/>
  <c r="N70" i="2"/>
  <c r="M70" i="2"/>
  <c r="L70" i="2"/>
  <c r="K70" i="2"/>
  <c r="J70" i="2"/>
  <c r="H70" i="2"/>
  <c r="G70" i="2"/>
  <c r="F70" i="2"/>
  <c r="E70" i="2"/>
  <c r="D70" i="2"/>
  <c r="C70" i="2"/>
  <c r="R72" i="2"/>
  <c r="Q72" i="2"/>
  <c r="P72" i="2"/>
  <c r="O72" i="2"/>
  <c r="N72" i="2"/>
  <c r="M72" i="2"/>
  <c r="L72" i="2"/>
  <c r="K72" i="2"/>
  <c r="J72" i="2"/>
  <c r="H72" i="2"/>
  <c r="G72" i="2"/>
  <c r="F72" i="2"/>
  <c r="E72" i="2"/>
  <c r="D72" i="2"/>
  <c r="C72" i="2"/>
  <c r="R74" i="2"/>
  <c r="Q74" i="2"/>
  <c r="P74" i="2"/>
  <c r="O74" i="2"/>
  <c r="N74" i="2"/>
  <c r="M74" i="2"/>
  <c r="L74" i="2"/>
  <c r="K74" i="2"/>
  <c r="J74" i="2"/>
  <c r="H74" i="2"/>
  <c r="G74" i="2"/>
  <c r="F74" i="2"/>
  <c r="E74" i="2"/>
  <c r="D74" i="2"/>
  <c r="C74" i="2"/>
  <c r="R76" i="2"/>
  <c r="Q76" i="2"/>
  <c r="P76" i="2"/>
  <c r="O76" i="2"/>
  <c r="N76" i="2"/>
  <c r="M76" i="2"/>
  <c r="L76" i="2"/>
  <c r="K76" i="2"/>
  <c r="J76" i="2"/>
  <c r="H76" i="2"/>
  <c r="G76" i="2"/>
  <c r="F76" i="2"/>
  <c r="E76" i="2"/>
  <c r="D76" i="2"/>
  <c r="C76" i="2"/>
  <c r="K75" i="2"/>
  <c r="C75" i="2"/>
  <c r="K73" i="2"/>
  <c r="C73" i="2"/>
  <c r="K71" i="2"/>
  <c r="K69" i="2"/>
  <c r="C69" i="2"/>
  <c r="K67" i="2"/>
  <c r="C67" i="2"/>
  <c r="K65" i="2"/>
  <c r="C65" i="2"/>
  <c r="K63" i="2"/>
  <c r="C63" i="2"/>
  <c r="K61" i="2"/>
  <c r="C61" i="2"/>
  <c r="K59" i="2"/>
  <c r="C59" i="2"/>
  <c r="K57" i="2"/>
  <c r="C57" i="2"/>
  <c r="K55" i="2"/>
  <c r="C55" i="2"/>
  <c r="K53" i="2"/>
  <c r="C53" i="2"/>
  <c r="K51" i="2"/>
  <c r="C51" i="2"/>
  <c r="K49" i="2"/>
  <c r="C49" i="2"/>
  <c r="K47" i="2"/>
  <c r="C47" i="2"/>
  <c r="K45" i="2"/>
  <c r="C45" i="2"/>
  <c r="K43" i="2"/>
  <c r="C43" i="2"/>
  <c r="K41" i="2"/>
  <c r="J41" i="2"/>
  <c r="C41" i="2" s="1"/>
  <c r="K39" i="2"/>
  <c r="C39" i="2"/>
  <c r="K37" i="2"/>
  <c r="C37" i="2"/>
  <c r="K35" i="2"/>
  <c r="C35" i="2"/>
  <c r="K33" i="2"/>
  <c r="C33" i="2"/>
  <c r="K31" i="2"/>
  <c r="C31" i="2"/>
  <c r="K29" i="2"/>
  <c r="C29" i="2"/>
  <c r="K27" i="2"/>
  <c r="C27" i="2"/>
  <c r="K25" i="2"/>
  <c r="C25" i="2"/>
  <c r="K23" i="2"/>
  <c r="C23" i="2"/>
  <c r="K21" i="2"/>
  <c r="C21" i="2"/>
  <c r="K19" i="2"/>
  <c r="C19" i="2"/>
  <c r="K17" i="2"/>
  <c r="C17" i="2"/>
  <c r="K15" i="2"/>
  <c r="C15" i="2"/>
  <c r="K13" i="2"/>
  <c r="C13" i="2"/>
  <c r="K11" i="2"/>
  <c r="C11" i="2"/>
  <c r="K9" i="2"/>
  <c r="C9" i="2"/>
  <c r="K7" i="2"/>
  <c r="C7" i="2"/>
  <c r="K5" i="2"/>
  <c r="C5" i="2"/>
  <c r="J25" i="5" l="1"/>
  <c r="J27" i="5"/>
  <c r="J26" i="5"/>
  <c r="J6" i="5"/>
  <c r="J10" i="5"/>
  <c r="J14" i="5"/>
  <c r="J18" i="5"/>
  <c r="J22" i="5"/>
  <c r="J29" i="5"/>
  <c r="J7" i="5"/>
  <c r="J11" i="5"/>
  <c r="J15" i="5"/>
  <c r="J19" i="5"/>
  <c r="J23" i="5"/>
  <c r="J30" i="5"/>
  <c r="J5" i="5"/>
  <c r="J9" i="5"/>
  <c r="J13" i="5"/>
  <c r="J17" i="5"/>
  <c r="J21" i="5"/>
  <c r="J28" i="5"/>
  <c r="J4" i="5"/>
  <c r="J8" i="5"/>
  <c r="J12" i="5"/>
  <c r="J16" i="5"/>
  <c r="J20" i="5"/>
  <c r="J24" i="5"/>
  <c r="R17" i="4"/>
  <c r="AH18" i="4" s="1"/>
  <c r="S17" i="4"/>
  <c r="AB18" i="4" l="1"/>
  <c r="AD18" i="4"/>
  <c r="X18" i="4"/>
  <c r="J32" i="5"/>
  <c r="AF18" i="4"/>
  <c r="V18" i="4"/>
  <c r="Z18" i="4"/>
  <c r="T18" i="4"/>
  <c r="AE18" i="4"/>
  <c r="AA18" i="4"/>
  <c r="W18" i="4"/>
  <c r="AC18" i="4"/>
  <c r="Y18" i="4"/>
  <c r="U18" i="4"/>
  <c r="AG18" i="4"/>
  <c r="AI18" i="4"/>
  <c r="R18" i="4" l="1"/>
  <c r="S18" i="4"/>
  <c r="C74" i="1" l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J17" i="4" l="1"/>
  <c r="B9" i="4"/>
  <c r="C13" i="4"/>
  <c r="C7" i="4"/>
  <c r="F17" i="4"/>
  <c r="G17" i="4"/>
  <c r="H17" i="4"/>
  <c r="B8" i="4"/>
  <c r="B16" i="4"/>
  <c r="C12" i="4"/>
  <c r="B5" i="4"/>
  <c r="C9" i="4"/>
  <c r="K17" i="4"/>
  <c r="B15" i="4"/>
  <c r="O17" i="4"/>
  <c r="B6" i="4"/>
  <c r="B14" i="4"/>
  <c r="C10" i="4"/>
  <c r="C5" i="4"/>
  <c r="L17" i="4"/>
  <c r="B11" i="4"/>
  <c r="C15" i="4"/>
  <c r="B12" i="4"/>
  <c r="I17" i="4"/>
  <c r="C8" i="4"/>
  <c r="C16" i="4"/>
  <c r="B13" i="4"/>
  <c r="B7" i="4"/>
  <c r="M17" i="4"/>
  <c r="C11" i="4"/>
  <c r="N17" i="4"/>
  <c r="B10" i="4"/>
  <c r="C6" i="4"/>
  <c r="C14" i="4"/>
  <c r="J78" i="3"/>
  <c r="C78" i="3"/>
  <c r="J77" i="3"/>
  <c r="C77" i="3"/>
  <c r="E17" i="4" l="1"/>
  <c r="C17" i="4"/>
  <c r="E18" i="4" s="1"/>
  <c r="D17" i="4"/>
  <c r="F89" i="3"/>
  <c r="F88" i="3"/>
  <c r="G89" i="3"/>
  <c r="C77" i="2"/>
  <c r="J78" i="2" s="1"/>
  <c r="G88" i="3"/>
  <c r="I18" i="4" l="1"/>
  <c r="B17" i="4"/>
  <c r="M18" i="4"/>
  <c r="K18" i="4"/>
  <c r="O18" i="4"/>
  <c r="G18" i="4"/>
  <c r="E78" i="2"/>
  <c r="G78" i="2"/>
  <c r="H78" i="2"/>
  <c r="D78" i="2"/>
  <c r="F78" i="2"/>
  <c r="C78" i="2"/>
  <c r="C76" i="1"/>
  <c r="L78" i="2"/>
  <c r="C75" i="1"/>
  <c r="C18" i="4" l="1"/>
  <c r="J18" i="4"/>
  <c r="H18" i="4"/>
  <c r="L18" i="4"/>
  <c r="F18" i="4"/>
  <c r="N18" i="4"/>
  <c r="D18" i="4"/>
  <c r="O78" i="2"/>
  <c r="K78" i="2"/>
  <c r="Q78" i="2"/>
  <c r="R78" i="2"/>
  <c r="N78" i="2"/>
  <c r="P78" i="2"/>
  <c r="M78" i="2"/>
  <c r="B18" i="4" l="1"/>
  <c r="I46" i="5" l="1"/>
  <c r="J45" i="5" l="1"/>
  <c r="J41" i="5"/>
  <c r="J43" i="5"/>
  <c r="J44" i="5"/>
  <c r="J40" i="5"/>
  <c r="J42" i="5"/>
  <c r="J46" i="5" l="1"/>
</calcChain>
</file>

<file path=xl/sharedStrings.xml><?xml version="1.0" encoding="utf-8"?>
<sst xmlns="http://schemas.openxmlformats.org/spreadsheetml/2006/main" count="593" uniqueCount="225">
  <si>
    <t>（１）修学旅行年次別・月別入込状況</t>
    <rPh sb="3" eb="5">
      <t>シュウガク</t>
    </rPh>
    <rPh sb="5" eb="7">
      <t>リョコウ</t>
    </rPh>
    <rPh sb="7" eb="10">
      <t>ネンジベツ</t>
    </rPh>
    <rPh sb="11" eb="13">
      <t>ツキベツ</t>
    </rPh>
    <phoneticPr fontId="6"/>
  </si>
  <si>
    <t>年次別</t>
    <rPh sb="0" eb="3">
      <t>ネンジベツ</t>
    </rPh>
    <phoneticPr fontId="6"/>
  </si>
  <si>
    <t>合計</t>
    <rPh sb="0" eb="2">
      <t>ゴウケイ</t>
    </rPh>
    <phoneticPr fontId="6"/>
  </si>
  <si>
    <t>１月</t>
    <rPh sb="1" eb="2">
      <t>ガツ</t>
    </rPh>
    <phoneticPr fontId="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</si>
  <si>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</si>
  <si>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</si>
  <si>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</si>
  <si>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</si>
  <si>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</si>
  <si>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</si>
  <si>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</si>
  <si>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</si>
  <si>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</si>
  <si>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</si>
  <si>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</si>
  <si>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昭和５５年</t>
    <rPh sb="0" eb="2">
      <t>ショウワ</t>
    </rPh>
    <rPh sb="4" eb="5">
      <t>ネン</t>
    </rPh>
    <phoneticPr fontId="6"/>
  </si>
  <si>
    <t>（校）</t>
    <rPh sb="1" eb="2">
      <t>コウスウ</t>
    </rPh>
    <phoneticPr fontId="6"/>
  </si>
  <si>
    <t>（人）</t>
    <rPh sb="1" eb="2">
      <t>ニンズウ</t>
    </rPh>
    <phoneticPr fontId="6"/>
  </si>
  <si>
    <t>５８年</t>
    <rPh sb="2" eb="3">
      <t>ネン</t>
    </rPh>
    <phoneticPr fontId="6"/>
  </si>
  <si>
    <t>６１年</t>
    <rPh sb="2" eb="3">
      <t>ネン</t>
    </rPh>
    <phoneticPr fontId="6"/>
  </si>
  <si>
    <t>平成元年</t>
    <rPh sb="0" eb="2">
      <t>ヘイセイ</t>
    </rPh>
    <rPh sb="2" eb="4">
      <t>ガンネン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</si>
  <si>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</si>
  <si>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</si>
  <si>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</si>
  <si>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</si>
  <si>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</si>
  <si>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７年</t>
    <rPh sb="1" eb="2">
      <t>ネン</t>
    </rPh>
    <phoneticPr fontId="6"/>
  </si>
  <si>
    <t>８年</t>
    <rPh sb="1" eb="2">
      <t>ネン</t>
    </rPh>
    <phoneticPr fontId="6"/>
  </si>
  <si>
    <t>９年</t>
    <rPh sb="1" eb="2">
      <t>ネン</t>
    </rPh>
    <phoneticPr fontId="6"/>
  </si>
  <si>
    <t>１０年</t>
    <rPh sb="2" eb="3">
      <t>ネン</t>
    </rPh>
    <phoneticPr fontId="6"/>
  </si>
  <si>
    <t>１１年</t>
    <rPh sb="2" eb="3">
      <t>ネン</t>
    </rPh>
    <phoneticPr fontId="6"/>
  </si>
  <si>
    <t>１２年</t>
    <rPh sb="2" eb="3">
      <t>ネン</t>
    </rPh>
    <phoneticPr fontId="6"/>
  </si>
  <si>
    <t>１３年</t>
    <rPh sb="2" eb="3">
      <t>ネン</t>
    </rPh>
    <phoneticPr fontId="6"/>
  </si>
  <si>
    <t>１４年</t>
    <rPh sb="2" eb="3">
      <t>ネン</t>
    </rPh>
    <phoneticPr fontId="6"/>
  </si>
  <si>
    <t>１５年</t>
    <rPh sb="2" eb="3">
      <t>ネン</t>
    </rPh>
    <phoneticPr fontId="6"/>
  </si>
  <si>
    <t>１６年</t>
    <rPh sb="2" eb="3">
      <t>ネン</t>
    </rPh>
    <phoneticPr fontId="6"/>
  </si>
  <si>
    <t>１７年</t>
    <rPh sb="2" eb="3">
      <t>ネン</t>
    </rPh>
    <phoneticPr fontId="6"/>
  </si>
  <si>
    <t>１８年</t>
    <rPh sb="2" eb="3">
      <t>ネン</t>
    </rPh>
    <phoneticPr fontId="6"/>
  </si>
  <si>
    <t>１９年</t>
    <rPh sb="2" eb="3">
      <t>ネン</t>
    </rPh>
    <phoneticPr fontId="6"/>
  </si>
  <si>
    <t>２０年</t>
    <rPh sb="2" eb="3">
      <t>ネン</t>
    </rPh>
    <phoneticPr fontId="6"/>
  </si>
  <si>
    <t>２１年</t>
    <rPh sb="2" eb="3">
      <t>ネン</t>
    </rPh>
    <phoneticPr fontId="6"/>
  </si>
  <si>
    <t>２２年</t>
    <rPh sb="2" eb="3">
      <t>ネン</t>
    </rPh>
    <phoneticPr fontId="6"/>
  </si>
  <si>
    <t>２３年</t>
    <rPh sb="2" eb="3">
      <t>ネン</t>
    </rPh>
    <phoneticPr fontId="6"/>
  </si>
  <si>
    <t>２４年</t>
    <rPh sb="2" eb="3">
      <t>ネン</t>
    </rPh>
    <phoneticPr fontId="6"/>
  </si>
  <si>
    <t>２５年</t>
    <rPh sb="2" eb="3">
      <t>ネン</t>
    </rPh>
    <phoneticPr fontId="6"/>
  </si>
  <si>
    <t>２６年</t>
    <rPh sb="2" eb="3">
      <t>ネン</t>
    </rPh>
    <phoneticPr fontId="6"/>
  </si>
  <si>
    <t>２７年</t>
    <rPh sb="2" eb="3">
      <t>ネン</t>
    </rPh>
    <phoneticPr fontId="6"/>
  </si>
  <si>
    <t>２８年</t>
    <rPh sb="2" eb="3">
      <t>ネン</t>
    </rPh>
    <phoneticPr fontId="6"/>
  </si>
  <si>
    <t>２９年</t>
    <rPh sb="2" eb="3">
      <t>ネン</t>
    </rPh>
    <phoneticPr fontId="6"/>
  </si>
  <si>
    <t>３０年</t>
    <rPh sb="2" eb="3">
      <t>ネン</t>
    </rPh>
    <phoneticPr fontId="6"/>
  </si>
  <si>
    <t>令和元年</t>
    <rPh sb="0" eb="2">
      <t>レイワ</t>
    </rPh>
    <rPh sb="2" eb="3">
      <t>ゲン</t>
    </rPh>
    <rPh sb="3" eb="4">
      <t>ネン</t>
    </rPh>
    <phoneticPr fontId="6"/>
  </si>
  <si>
    <t>（２）修学旅行年次別・校種別入込状況</t>
    <rPh sb="3" eb="5">
      <t>シュウガク</t>
    </rPh>
    <rPh sb="5" eb="7">
      <t>リョコウ</t>
    </rPh>
    <rPh sb="7" eb="9">
      <t>ネンジ</t>
    </rPh>
    <rPh sb="9" eb="10">
      <t>シュルイベツ</t>
    </rPh>
    <rPh sb="11" eb="12">
      <t>コウ</t>
    </rPh>
    <rPh sb="12" eb="13">
      <t>シュ</t>
    </rPh>
    <rPh sb="13" eb="14">
      <t>ベツ</t>
    </rPh>
    <rPh sb="14" eb="15">
      <t>イリ</t>
    </rPh>
    <phoneticPr fontId="6"/>
  </si>
  <si>
    <t>区　分</t>
    <rPh sb="0" eb="3">
      <t>クブン</t>
    </rPh>
    <phoneticPr fontId="6"/>
  </si>
  <si>
    <t>入　　　　込　　　　人　　　　数</t>
    <rPh sb="0" eb="6">
      <t>イリコ</t>
    </rPh>
    <rPh sb="10" eb="11">
      <t>ヒト</t>
    </rPh>
    <rPh sb="11" eb="16">
      <t>コウスウ</t>
    </rPh>
    <phoneticPr fontId="6"/>
  </si>
  <si>
    <t>入　　　　込　　　　校　　　　数</t>
    <rPh sb="0" eb="6">
      <t>イリコ</t>
    </rPh>
    <rPh sb="10" eb="16">
      <t>コウスウ</t>
    </rPh>
    <phoneticPr fontId="6"/>
  </si>
  <si>
    <t>総　数</t>
    <rPh sb="0" eb="3">
      <t>ソウスウ</t>
    </rPh>
    <phoneticPr fontId="6"/>
  </si>
  <si>
    <t>校種別内訳</t>
    <rPh sb="3" eb="5">
      <t>ウチワケ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</si>
  <si>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</si>
  <si>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</si>
  <si>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高　校</t>
    <rPh sb="0" eb="3">
      <t>コウコウ</t>
    </rPh>
    <phoneticPr fontId="6"/>
  </si>
  <si>
    <t>専　門</t>
    <rPh sb="0" eb="3">
      <t>センモン</t>
    </rPh>
    <phoneticPr fontId="6"/>
  </si>
  <si>
    <t>短　大</t>
    <rPh sb="0" eb="3">
      <t>タンダイ</t>
    </rPh>
    <phoneticPr fontId="6"/>
  </si>
  <si>
    <t>大　学</t>
    <rPh sb="0" eb="3">
      <t>ダイガク</t>
    </rPh>
    <phoneticPr fontId="6"/>
  </si>
  <si>
    <t>その他</t>
    <rPh sb="2" eb="3">
      <t>タ</t>
    </rPh>
    <phoneticPr fontId="6"/>
  </si>
  <si>
    <t>（実数）</t>
    <rPh sb="1" eb="3">
      <t>ジッスウ</t>
    </rPh>
    <phoneticPr fontId="6"/>
  </si>
  <si>
    <t>（実数）</t>
  </si>
  <si>
    <t>１７年</t>
    <phoneticPr fontId="6"/>
  </si>
  <si>
    <t>１８年</t>
    <phoneticPr fontId="6"/>
  </si>
  <si>
    <t>１９年</t>
    <phoneticPr fontId="6"/>
  </si>
  <si>
    <t>２０年</t>
  </si>
  <si>
    <t>２１年</t>
  </si>
  <si>
    <t>構成比</t>
  </si>
  <si>
    <t>（構成比）</t>
    <rPh sb="1" eb="4">
      <t>コウセイヒ</t>
    </rPh>
    <phoneticPr fontId="5"/>
  </si>
  <si>
    <t>（３）修学旅行年次別・公立・私立別入込状況</t>
    <rPh sb="3" eb="5">
      <t>シュウガク</t>
    </rPh>
    <rPh sb="5" eb="7">
      <t>リョコウ</t>
    </rPh>
    <rPh sb="7" eb="10">
      <t>ネンジベツ</t>
    </rPh>
    <rPh sb="11" eb="13">
      <t>コウリツ</t>
    </rPh>
    <rPh sb="14" eb="16">
      <t>シリツ</t>
    </rPh>
    <rPh sb="16" eb="17">
      <t>シュルイベツ</t>
    </rPh>
    <phoneticPr fontId="6"/>
  </si>
  <si>
    <t>公　　　　　　　　立</t>
    <rPh sb="0" eb="10">
      <t>コウリツ</t>
    </rPh>
    <phoneticPr fontId="6"/>
  </si>
  <si>
    <t>私　　　　　　　　立</t>
    <rPh sb="0" eb="10">
      <t>シリツ</t>
    </rPh>
    <phoneticPr fontId="6"/>
  </si>
  <si>
    <t>校種別内訳</t>
    <rPh sb="0" eb="1">
      <t>コウ</t>
    </rPh>
    <rPh sb="1" eb="2">
      <t>シュ</t>
    </rPh>
    <rPh sb="2" eb="3">
      <t>ベツ</t>
    </rPh>
    <rPh sb="3" eb="5">
      <t>ウチワケ</t>
    </rPh>
    <phoneticPr fontId="6"/>
  </si>
  <si>
    <t>（人）</t>
    <rPh sb="1" eb="2">
      <t>ニン</t>
    </rPh>
    <phoneticPr fontId="6"/>
  </si>
  <si>
    <t>（校）</t>
    <rPh sb="1" eb="2">
      <t>コウ</t>
    </rPh>
    <phoneticPr fontId="6"/>
  </si>
  <si>
    <t>（人）</t>
  </si>
  <si>
    <t>（校）</t>
  </si>
  <si>
    <t>２２年</t>
  </si>
  <si>
    <t>２３年</t>
  </si>
  <si>
    <t>２４年</t>
    <phoneticPr fontId="6"/>
  </si>
  <si>
    <t>２５年</t>
    <phoneticPr fontId="6"/>
  </si>
  <si>
    <t>２６年</t>
    <phoneticPr fontId="6"/>
  </si>
  <si>
    <t>２７年</t>
    <phoneticPr fontId="6"/>
  </si>
  <si>
    <t>２８年</t>
    <phoneticPr fontId="6"/>
  </si>
  <si>
    <t>２９年</t>
    <phoneticPr fontId="6"/>
  </si>
  <si>
    <t>（参考）</t>
  </si>
  <si>
    <t>公立</t>
  </si>
  <si>
    <t>私立</t>
  </si>
  <si>
    <t>令和２年</t>
  </si>
  <si>
    <t>令和３年</t>
    <phoneticPr fontId="6"/>
  </si>
  <si>
    <t>令和４年</t>
    <phoneticPr fontId="6"/>
  </si>
  <si>
    <t>（単位：校、人、％）</t>
  </si>
  <si>
    <t>区分</t>
  </si>
  <si>
    <t>合  計</t>
  </si>
  <si>
    <t>小学校</t>
  </si>
  <si>
    <t>中学校</t>
  </si>
  <si>
    <t>高  校</t>
  </si>
  <si>
    <t>専門学校</t>
  </si>
  <si>
    <t>大  学</t>
  </si>
  <si>
    <t>その他</t>
  </si>
  <si>
    <t xml:space="preserve"> 月</t>
  </si>
  <si>
    <t>校数</t>
  </si>
  <si>
    <t>人数</t>
  </si>
  <si>
    <t>1月</t>
    <phoneticPr fontId="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</si>
  <si>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</si>
  <si>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</si>
  <si>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</si>
  <si>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</si>
  <si>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</si>
  <si>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</si>
  <si>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</si>
  <si>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</si>
  <si>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</si>
  <si>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</si>
  <si>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</si>
  <si>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合計</t>
  </si>
  <si>
    <r>
      <t>（４）修学旅行月別・校種別入込状況（令和４年</t>
    </r>
    <r>
      <rPr>
        <sz val="11"/>
        <rFont val="ＭＳ Ｐゴシック"/>
        <family val="3"/>
        <charset val="128"/>
      </rPr>
      <t>）</t>
    </r>
    <rPh sb="3" eb="5">
      <t>シュウガク</t>
    </rPh>
    <rPh sb="5" eb="7">
      <t>リョコウ</t>
    </rPh>
    <rPh sb="7" eb="9">
      <t>ツキベツ</t>
    </rPh>
    <rPh sb="10" eb="11">
      <t>コウ</t>
    </rPh>
    <rPh sb="11" eb="12">
      <t>タネ</t>
    </rPh>
    <rPh sb="12" eb="13">
      <t>ベツ</t>
    </rPh>
    <rPh sb="18" eb="20">
      <t>レイワ</t>
    </rPh>
    <rPh sb="21" eb="22">
      <t>ネン</t>
    </rPh>
    <phoneticPr fontId="6"/>
  </si>
  <si>
    <t>北海道・東北</t>
    <rPh sb="4" eb="6">
      <t>トウホク</t>
    </rPh>
    <phoneticPr fontId="2"/>
  </si>
  <si>
    <t>関　東</t>
    <rPh sb="0" eb="3">
      <t>カントウ</t>
    </rPh>
    <phoneticPr fontId="2"/>
  </si>
  <si>
    <t>甲信越・北陸</t>
    <rPh sb="0" eb="3">
      <t>コウシンエツ</t>
    </rPh>
    <rPh sb="4" eb="6">
      <t>ホクリク</t>
    </rPh>
    <phoneticPr fontId="2"/>
  </si>
  <si>
    <t>東　海</t>
    <rPh sb="0" eb="3">
      <t>トウカイ</t>
    </rPh>
    <phoneticPr fontId="2"/>
  </si>
  <si>
    <t>近　畿</t>
  </si>
  <si>
    <t>中　国</t>
  </si>
  <si>
    <t>四　国</t>
  </si>
  <si>
    <t>九　州</t>
  </si>
  <si>
    <r>
      <t>（５）修学旅行月別・地域別入込状況（令和４年</t>
    </r>
    <r>
      <rPr>
        <sz val="11"/>
        <rFont val="ＭＳ Ｐゴシック"/>
        <family val="3"/>
        <charset val="128"/>
      </rPr>
      <t>）</t>
    </r>
    <rPh sb="18" eb="20">
      <t>レイワ</t>
    </rPh>
    <rPh sb="21" eb="22">
      <t>ネン</t>
    </rPh>
    <phoneticPr fontId="6"/>
  </si>
  <si>
    <t>（単位：人、校）</t>
    <phoneticPr fontId="12"/>
  </si>
  <si>
    <t>（単位：校、％）</t>
    <phoneticPr fontId="12"/>
  </si>
  <si>
    <t>都道府県名</t>
    <phoneticPr fontId="12"/>
  </si>
  <si>
    <t>入込人数</t>
  </si>
  <si>
    <t>市町村名</t>
  </si>
  <si>
    <t>恩納村</t>
  </si>
  <si>
    <t>那覇市</t>
  </si>
  <si>
    <t>名護市</t>
  </si>
  <si>
    <t>本部町</t>
  </si>
  <si>
    <t>北谷町</t>
  </si>
  <si>
    <t>読谷村</t>
  </si>
  <si>
    <t>糸満市</t>
  </si>
  <si>
    <t>国頭村</t>
  </si>
  <si>
    <t>伊江村</t>
  </si>
  <si>
    <t>北中城村</t>
  </si>
  <si>
    <t>沖縄市</t>
  </si>
  <si>
    <t>竹富町</t>
  </si>
  <si>
    <t>宜野湾市</t>
  </si>
  <si>
    <t>大宜味村</t>
  </si>
  <si>
    <t>今帰仁村</t>
  </si>
  <si>
    <t>伊是名村</t>
  </si>
  <si>
    <t>渡嘉敷村</t>
  </si>
  <si>
    <t>伊平屋村</t>
  </si>
  <si>
    <t>※</t>
    <phoneticPr fontId="12"/>
  </si>
  <si>
    <t>注）  同一校の複数市町村への宿泊を含む。</t>
    <rPh sb="0" eb="1">
      <t>チュウ</t>
    </rPh>
    <rPh sb="4" eb="7">
      <t>ドウイツコウ</t>
    </rPh>
    <rPh sb="8" eb="10">
      <t>フクスウ</t>
    </rPh>
    <rPh sb="10" eb="13">
      <t>シチョウソン</t>
    </rPh>
    <rPh sb="15" eb="17">
      <t>シュクハク</t>
    </rPh>
    <rPh sb="18" eb="19">
      <t>フク</t>
    </rPh>
    <phoneticPr fontId="12"/>
  </si>
  <si>
    <t>滞在日数</t>
  </si>
  <si>
    <t>1泊2日</t>
  </si>
  <si>
    <t>2泊3日</t>
  </si>
  <si>
    <t>3泊4日</t>
  </si>
  <si>
    <t>4泊5日</t>
  </si>
  <si>
    <t>5泊6日以上</t>
    <rPh sb="4" eb="6">
      <t>イジョウ</t>
    </rPh>
    <phoneticPr fontId="12"/>
  </si>
  <si>
    <t>その他・不明</t>
    <rPh sb="2" eb="3">
      <t>タ</t>
    </rPh>
    <rPh sb="4" eb="6">
      <t>フメイ</t>
    </rPh>
    <phoneticPr fontId="12"/>
  </si>
  <si>
    <t>合計</t>
    <rPh sb="0" eb="2">
      <t>ゴウケイ</t>
    </rPh>
    <phoneticPr fontId="12"/>
  </si>
  <si>
    <t>合計</t>
    <phoneticPr fontId="12"/>
  </si>
  <si>
    <t>大阪府</t>
  </si>
  <si>
    <t>東京都</t>
  </si>
  <si>
    <t>神奈川県</t>
  </si>
  <si>
    <t>埼玉県</t>
  </si>
  <si>
    <t>兵庫県</t>
  </si>
  <si>
    <t>愛知県</t>
  </si>
  <si>
    <t>茨城県</t>
  </si>
  <si>
    <t>千葉県</t>
  </si>
  <si>
    <t>静岡県</t>
  </si>
  <si>
    <t>京都府</t>
  </si>
  <si>
    <t>新潟県</t>
  </si>
  <si>
    <t>群馬県</t>
  </si>
  <si>
    <t>広島県</t>
  </si>
  <si>
    <t>長野県</t>
  </si>
  <si>
    <t>栃木県</t>
  </si>
  <si>
    <t>滋賀県</t>
  </si>
  <si>
    <t>福岡県</t>
  </si>
  <si>
    <t>山梨県</t>
  </si>
  <si>
    <t>石川県</t>
  </si>
  <si>
    <t>三重県</t>
  </si>
  <si>
    <t>宮城県</t>
  </si>
  <si>
    <t>岡山県</t>
  </si>
  <si>
    <t>奈良県</t>
  </si>
  <si>
    <t>岩手県</t>
  </si>
  <si>
    <t>福井県</t>
  </si>
  <si>
    <t>熊本県</t>
  </si>
  <si>
    <t>福島県</t>
  </si>
  <si>
    <t>香川県</t>
  </si>
  <si>
    <t>富山県</t>
  </si>
  <si>
    <t>大分県</t>
  </si>
  <si>
    <t>徳島県</t>
  </si>
  <si>
    <t>鳥取県</t>
  </si>
  <si>
    <t>山口県</t>
  </si>
  <si>
    <t>青森県</t>
  </si>
  <si>
    <t>高知県</t>
  </si>
  <si>
    <t>宮崎県</t>
  </si>
  <si>
    <t>佐賀県</t>
  </si>
  <si>
    <t>山形県</t>
  </si>
  <si>
    <t>愛媛県</t>
  </si>
  <si>
    <t>鹿児島県</t>
  </si>
  <si>
    <t>和歌山県</t>
  </si>
  <si>
    <t>島根県</t>
  </si>
  <si>
    <t>秋田県</t>
  </si>
  <si>
    <t>岐阜県</t>
  </si>
  <si>
    <t>長崎県</t>
  </si>
  <si>
    <t>（６）修学旅行発地（都道府県）別入込状況（令和４年）</t>
    <rPh sb="3" eb="5">
      <t>シュウガク</t>
    </rPh>
    <rPh sb="5" eb="7">
      <t>リョコウ</t>
    </rPh>
    <rPh sb="7" eb="8">
      <t>ハツ</t>
    </rPh>
    <rPh sb="8" eb="9">
      <t>チ</t>
    </rPh>
    <rPh sb="21" eb="23">
      <t>レイワ</t>
    </rPh>
    <rPh sb="24" eb="25">
      <t>ネン</t>
    </rPh>
    <phoneticPr fontId="12"/>
  </si>
  <si>
    <t>（７）修学旅行宿泊地別入込状況（令和４年）</t>
    <rPh sb="3" eb="5">
      <t>シュウガク</t>
    </rPh>
    <rPh sb="5" eb="7">
      <t>リョコウ</t>
    </rPh>
    <rPh sb="16" eb="18">
      <t>レイワ</t>
    </rPh>
    <phoneticPr fontId="12"/>
  </si>
  <si>
    <t>東村</t>
  </si>
  <si>
    <t>金武町</t>
  </si>
  <si>
    <t>南大東村</t>
  </si>
  <si>
    <t>（８）修学旅行滞在日数別入込状況(令和４年)</t>
    <rPh sb="3" eb="5">
      <t>シュウガク</t>
    </rPh>
    <rPh sb="5" eb="7">
      <t>リョコウ</t>
    </rPh>
    <rPh sb="7" eb="9">
      <t>タイザイ</t>
    </rPh>
    <rPh sb="9" eb="11">
      <t>ニッスウ</t>
    </rPh>
    <rPh sb="11" eb="12">
      <t>ベツ</t>
    </rPh>
    <rPh sb="12" eb="13">
      <t>イ</t>
    </rPh>
    <rPh sb="13" eb="14">
      <t>コ</t>
    </rPh>
    <rPh sb="14" eb="16">
      <t>ジョウキョウ</t>
    </rPh>
    <rPh sb="17" eb="19">
      <t>レイワ</t>
    </rPh>
    <rPh sb="20" eb="21">
      <t>ネン</t>
    </rPh>
    <rPh sb="21" eb="22">
      <t>ヘイネン</t>
    </rPh>
    <phoneticPr fontId="12"/>
  </si>
  <si>
    <t>北海道</t>
    <rPh sb="0" eb="3">
      <t>ホッカイドウ</t>
    </rPh>
    <phoneticPr fontId="10"/>
  </si>
  <si>
    <t>石垣市</t>
    <rPh sb="0" eb="3">
      <t>イシガキシ</t>
    </rPh>
    <phoneticPr fontId="13"/>
  </si>
  <si>
    <t>うるま市</t>
    <rPh sb="3" eb="4">
      <t>シ</t>
    </rPh>
    <phoneticPr fontId="13"/>
  </si>
  <si>
    <t>南城市</t>
    <rPh sb="0" eb="2">
      <t>ナンジョウ</t>
    </rPh>
    <rPh sb="2" eb="3">
      <t>シ</t>
    </rPh>
    <phoneticPr fontId="13"/>
  </si>
  <si>
    <t>宮古島市</t>
    <rPh sb="0" eb="3">
      <t>ミヤコジマ</t>
    </rPh>
    <rPh sb="3" eb="4">
      <t>シ</t>
    </rPh>
    <phoneticPr fontId="13"/>
  </si>
  <si>
    <t>豊見城市</t>
    <rPh sb="3" eb="4">
      <t>シ</t>
    </rPh>
    <phoneticPr fontId="13"/>
  </si>
  <si>
    <t>久米島町</t>
    <rPh sb="0" eb="2">
      <t>クメ</t>
    </rPh>
    <rPh sb="2" eb="3">
      <t>ジマ</t>
    </rPh>
    <rPh sb="3" eb="4">
      <t>チョウ</t>
    </rPh>
    <phoneticPr fontId="13"/>
  </si>
  <si>
    <t>不明</t>
    <rPh sb="0" eb="2">
      <t>フメイ</t>
    </rPh>
    <phoneticPr fontId="10"/>
  </si>
  <si>
    <t>発地別内訳</t>
    <rPh sb="0" eb="2">
      <t>ハッチ</t>
    </rPh>
    <rPh sb="2" eb="3">
      <t>ベツ</t>
    </rPh>
    <rPh sb="3" eb="5">
      <t>ウチワケ</t>
    </rPh>
    <phoneticPr fontId="6"/>
  </si>
  <si>
    <t>令和元年</t>
    <rPh sb="2" eb="3">
      <t>ガン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</si>
</sst>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);[Red]\(#,##0\)"/>
    <numFmt numFmtId="178" formatCode="#,##0_ "/>
  </numFmts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3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9" fillId="0" borderId="0">
      <alignment vertical="center"/>
    </xf>
    <xf numFmtId="0" fontId="3" fillId="0" borderId="0"/>
    <xf numFmtId="0" fontId="14" fillId="0" borderId="0"/>
  </cellStyleXfs>
  <cellXfs count="285">
    <xf numFmtId="0" fontId="0" fillId="0" borderId="0" xfId="0"/>
    <xf numFmtId="3" fontId="7" fillId="0" borderId="0" xfId="4" applyNumberFormat="1" applyFont="1" applyFill="1" applyAlignment="1">
      <alignment vertical="center"/>
    </xf>
    <xf numFmtId="3" fontId="7" fillId="0" borderId="0" xfId="4" applyNumberFormat="1" applyFont="1" applyFill="1" applyAlignment="1">
      <alignment horizontal="right" vertical="center"/>
    </xf>
    <xf numFmtId="3" fontId="8" fillId="0" borderId="7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3" fontId="8" fillId="0" borderId="8" xfId="4" applyNumberFormat="1" applyFont="1" applyFill="1" applyBorder="1" applyAlignment="1">
      <alignment vertical="center"/>
    </xf>
    <xf numFmtId="3" fontId="8" fillId="0" borderId="11" xfId="4" applyNumberFormat="1" applyFont="1" applyFill="1" applyBorder="1" applyAlignment="1">
      <alignment vertical="center"/>
    </xf>
    <xf numFmtId="3" fontId="8" fillId="0" borderId="10" xfId="4" applyNumberFormat="1" applyFont="1" applyFill="1" applyBorder="1" applyAlignment="1">
      <alignment vertical="center"/>
    </xf>
    <xf numFmtId="3" fontId="8" fillId="0" borderId="12" xfId="4" applyNumberFormat="1" applyFont="1" applyFill="1" applyBorder="1" applyAlignment="1">
      <alignment vertical="center"/>
    </xf>
    <xf numFmtId="3" fontId="8" fillId="0" borderId="15" xfId="4" applyNumberFormat="1" applyFont="1" applyFill="1" applyBorder="1" applyAlignment="1">
      <alignment vertical="center"/>
    </xf>
    <xf numFmtId="3" fontId="8" fillId="0" borderId="14" xfId="4" applyNumberFormat="1" applyFont="1" applyFill="1" applyBorder="1" applyAlignment="1">
      <alignment vertical="center"/>
    </xf>
    <xf numFmtId="3" fontId="8" fillId="0" borderId="16" xfId="4" applyNumberFormat="1" applyFont="1" applyFill="1" applyBorder="1" applyAlignment="1">
      <alignment vertical="center"/>
    </xf>
    <xf numFmtId="3" fontId="8" fillId="0" borderId="12" xfId="5" applyNumberFormat="1" applyFont="1" applyFill="1" applyBorder="1" applyAlignment="1">
      <alignment horizontal="right" vertical="center"/>
    </xf>
    <xf numFmtId="3" fontId="8" fillId="0" borderId="16" xfId="5" applyNumberFormat="1" applyFont="1" applyFill="1" applyBorder="1" applyAlignment="1">
      <alignment horizontal="right" vertical="center"/>
    </xf>
    <xf numFmtId="3" fontId="8" fillId="0" borderId="8" xfId="5" applyNumberFormat="1" applyFont="1" applyFill="1" applyBorder="1" applyAlignment="1">
      <alignment horizontal="right" vertical="center"/>
    </xf>
    <xf numFmtId="3" fontId="8" fillId="0" borderId="27" xfId="5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vertical="center"/>
    </xf>
    <xf numFmtId="3" fontId="8" fillId="0" borderId="17" xfId="5" applyNumberFormat="1" applyFont="1" applyFill="1" applyBorder="1" applyAlignment="1">
      <alignment horizontal="right" vertical="center"/>
    </xf>
    <xf numFmtId="3" fontId="8" fillId="0" borderId="18" xfId="5" applyNumberFormat="1" applyFont="1" applyFill="1" applyBorder="1" applyAlignment="1">
      <alignment horizontal="right" vertical="center"/>
    </xf>
    <xf numFmtId="3" fontId="8" fillId="0" borderId="19" xfId="5" applyNumberFormat="1" applyFont="1" applyFill="1" applyBorder="1" applyAlignment="1">
      <alignment horizontal="right" vertical="center"/>
    </xf>
    <xf numFmtId="3" fontId="8" fillId="0" borderId="20" xfId="5" applyNumberFormat="1" applyFont="1" applyFill="1" applyBorder="1" applyAlignment="1">
      <alignment horizontal="right" vertical="center"/>
    </xf>
    <xf numFmtId="3" fontId="8" fillId="0" borderId="21" xfId="5" applyNumberFormat="1" applyFont="1" applyFill="1" applyBorder="1" applyAlignment="1">
      <alignment horizontal="right" vertical="center"/>
    </xf>
    <xf numFmtId="3" fontId="8" fillId="0" borderId="22" xfId="5" applyNumberFormat="1" applyFont="1" applyFill="1" applyBorder="1" applyAlignment="1">
      <alignment horizontal="right" vertical="center"/>
    </xf>
    <xf numFmtId="3" fontId="8" fillId="0" borderId="26" xfId="5" applyNumberFormat="1" applyFont="1" applyFill="1" applyBorder="1" applyAlignment="1">
      <alignment horizontal="right" vertical="center"/>
    </xf>
    <xf numFmtId="3" fontId="8" fillId="0" borderId="28" xfId="5" applyNumberFormat="1" applyFont="1" applyFill="1" applyBorder="1" applyAlignment="1">
      <alignment horizontal="right" vertical="center"/>
    </xf>
    <xf numFmtId="3" fontId="9" fillId="0" borderId="0" xfId="4" applyNumberFormat="1" applyFont="1" applyFill="1" applyAlignment="1">
      <alignment vertical="center"/>
    </xf>
    <xf numFmtId="3" fontId="9" fillId="0" borderId="0" xfId="4" applyNumberFormat="1" applyFont="1" applyFill="1" applyAlignment="1">
      <alignment horizontal="right" vertical="center"/>
    </xf>
    <xf numFmtId="3" fontId="9" fillId="0" borderId="0" xfId="4" applyNumberFormat="1" applyFont="1" applyFill="1" applyBorder="1" applyAlignment="1">
      <alignment vertical="center"/>
    </xf>
    <xf numFmtId="3" fontId="9" fillId="0" borderId="45" xfId="4" applyNumberFormat="1" applyFont="1" applyFill="1" applyBorder="1" applyAlignment="1">
      <alignment vertical="center"/>
    </xf>
    <xf numFmtId="3" fontId="9" fillId="0" borderId="8" xfId="4" applyNumberFormat="1" applyFont="1" applyFill="1" applyBorder="1" applyAlignment="1">
      <alignment vertical="center"/>
    </xf>
    <xf numFmtId="3" fontId="9" fillId="0" borderId="46" xfId="4" applyNumberFormat="1" applyFont="1" applyFill="1" applyBorder="1" applyAlignment="1">
      <alignment vertical="center"/>
    </xf>
    <xf numFmtId="3" fontId="9" fillId="0" borderId="22" xfId="4" applyNumberFormat="1" applyFont="1" applyFill="1" applyBorder="1" applyAlignment="1">
      <alignment horizontal="right" vertical="center"/>
    </xf>
    <xf numFmtId="3" fontId="9" fillId="0" borderId="10" xfId="4" applyNumberFormat="1" applyFont="1" applyFill="1" applyBorder="1" applyAlignment="1">
      <alignment vertical="center"/>
    </xf>
    <xf numFmtId="3" fontId="9" fillId="0" borderId="37" xfId="4" applyNumberFormat="1" applyFont="1" applyFill="1" applyBorder="1" applyAlignment="1">
      <alignment vertical="center"/>
    </xf>
    <xf numFmtId="3" fontId="9" fillId="0" borderId="12" xfId="4" applyNumberFormat="1" applyFont="1" applyFill="1" applyBorder="1" applyAlignment="1">
      <alignment vertical="center"/>
    </xf>
    <xf numFmtId="3" fontId="9" fillId="0" borderId="49" xfId="4" applyNumberFormat="1" applyFont="1" applyFill="1" applyBorder="1" applyAlignment="1">
      <alignment vertical="center"/>
    </xf>
    <xf numFmtId="3" fontId="9" fillId="0" borderId="18" xfId="4" applyNumberFormat="1" applyFont="1" applyFill="1" applyBorder="1" applyAlignment="1">
      <alignment horizontal="right" vertical="center"/>
    </xf>
    <xf numFmtId="0" fontId="0" fillId="0" borderId="0" xfId="0" applyFill="1"/>
    <xf numFmtId="176" fontId="9" fillId="0" borderId="24" xfId="4" applyNumberFormat="1" applyFont="1" applyFill="1" applyBorder="1" applyAlignment="1">
      <alignment vertical="center"/>
    </xf>
    <xf numFmtId="176" fontId="9" fillId="0" borderId="56" xfId="4" applyNumberFormat="1" applyFont="1" applyFill="1" applyBorder="1" applyAlignment="1">
      <alignment vertical="center"/>
    </xf>
    <xf numFmtId="176" fontId="9" fillId="0" borderId="27" xfId="4" applyNumberFormat="1" applyFont="1" applyFill="1" applyBorder="1" applyAlignment="1">
      <alignment vertical="center"/>
    </xf>
    <xf numFmtId="176" fontId="9" fillId="0" borderId="57" xfId="4" applyNumberFormat="1" applyFont="1" applyFill="1" applyBorder="1" applyAlignment="1">
      <alignment vertical="center"/>
    </xf>
    <xf numFmtId="176" fontId="9" fillId="0" borderId="28" xfId="4" applyNumberFormat="1" applyFont="1" applyFill="1" applyBorder="1" applyAlignment="1">
      <alignment horizontal="right" vertical="center"/>
    </xf>
    <xf numFmtId="176" fontId="9" fillId="0" borderId="14" xfId="4" applyNumberFormat="1" applyFont="1" applyFill="1" applyBorder="1" applyAlignment="1">
      <alignment vertical="center"/>
    </xf>
    <xf numFmtId="176" fontId="9" fillId="0" borderId="52" xfId="4" applyNumberFormat="1" applyFont="1" applyFill="1" applyBorder="1" applyAlignment="1">
      <alignment vertical="center"/>
    </xf>
    <xf numFmtId="176" fontId="9" fillId="0" borderId="16" xfId="4" applyNumberFormat="1" applyFont="1" applyFill="1" applyBorder="1" applyAlignment="1">
      <alignment vertical="center"/>
    </xf>
    <xf numFmtId="176" fontId="9" fillId="0" borderId="53" xfId="4" applyNumberFormat="1" applyFont="1" applyFill="1" applyBorder="1" applyAlignment="1">
      <alignment vertical="center"/>
    </xf>
    <xf numFmtId="176" fontId="9" fillId="0" borderId="20" xfId="4" applyNumberFormat="1" applyFont="1" applyFill="1" applyBorder="1" applyAlignment="1">
      <alignment horizontal="right" vertical="center"/>
    </xf>
    <xf numFmtId="176" fontId="9" fillId="0" borderId="14" xfId="4" applyNumberFormat="1" applyFont="1" applyFill="1" applyBorder="1" applyAlignment="1">
      <alignment horizontal="right" vertical="center"/>
    </xf>
    <xf numFmtId="176" fontId="9" fillId="0" borderId="16" xfId="4" applyNumberFormat="1" applyFont="1" applyFill="1" applyBorder="1" applyAlignment="1">
      <alignment horizontal="right" vertical="center"/>
    </xf>
    <xf numFmtId="3" fontId="10" fillId="0" borderId="0" xfId="4" applyNumberFormat="1" applyFont="1" applyFill="1" applyAlignment="1">
      <alignment vertical="center"/>
    </xf>
    <xf numFmtId="38" fontId="9" fillId="0" borderId="45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22" xfId="1" applyFont="1" applyFill="1" applyBorder="1" applyAlignment="1">
      <alignment vertical="center"/>
    </xf>
    <xf numFmtId="38" fontId="9" fillId="0" borderId="37" xfId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52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56" xfId="1" applyFont="1" applyFill="1" applyBorder="1" applyAlignment="1">
      <alignment vertical="center"/>
    </xf>
    <xf numFmtId="38" fontId="9" fillId="0" borderId="27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38" fontId="9" fillId="0" borderId="28" xfId="1" applyFont="1" applyFill="1" applyBorder="1" applyAlignment="1">
      <alignment vertical="center"/>
    </xf>
    <xf numFmtId="3" fontId="10" fillId="0" borderId="0" xfId="4" applyNumberFormat="1" applyFont="1" applyFill="1" applyAlignment="1">
      <alignment horizontal="right" vertical="center"/>
    </xf>
    <xf numFmtId="3" fontId="10" fillId="0" borderId="0" xfId="4" applyNumberFormat="1" applyFont="1" applyFill="1" applyAlignment="1">
      <alignment horizontal="left" vertical="center"/>
    </xf>
    <xf numFmtId="3" fontId="10" fillId="0" borderId="14" xfId="4" applyNumberFormat="1" applyFont="1" applyFill="1" applyBorder="1" applyAlignment="1">
      <alignment horizontal="center" vertical="center"/>
    </xf>
    <xf numFmtId="3" fontId="10" fillId="0" borderId="55" xfId="4" applyNumberFormat="1" applyFont="1" applyFill="1" applyBorder="1" applyAlignment="1">
      <alignment horizontal="center" vertical="center"/>
    </xf>
    <xf numFmtId="3" fontId="10" fillId="0" borderId="62" xfId="4" applyNumberFormat="1" applyFont="1" applyFill="1" applyBorder="1" applyAlignment="1">
      <alignment horizontal="center" vertical="center"/>
    </xf>
    <xf numFmtId="176" fontId="10" fillId="0" borderId="0" xfId="2" applyNumberFormat="1" applyFont="1" applyFill="1" applyAlignment="1">
      <alignment horizontal="right" vertical="center"/>
    </xf>
    <xf numFmtId="3" fontId="10" fillId="0" borderId="62" xfId="4" applyNumberFormat="1" applyFont="1" applyFill="1" applyBorder="1" applyAlignment="1">
      <alignment vertical="center"/>
    </xf>
    <xf numFmtId="176" fontId="10" fillId="0" borderId="62" xfId="4" applyNumberFormat="1" applyFont="1" applyFill="1" applyBorder="1" applyAlignment="1">
      <alignment vertical="center"/>
    </xf>
    <xf numFmtId="3" fontId="9" fillId="0" borderId="36" xfId="4" applyNumberFormat="1" applyFont="1" applyFill="1" applyBorder="1" applyAlignment="1">
      <alignment horizontal="right"/>
    </xf>
    <xf numFmtId="3" fontId="9" fillId="0" borderId="45" xfId="4" applyNumberFormat="1" applyFont="1" applyFill="1" applyBorder="1" applyAlignment="1">
      <alignment horizontal="right"/>
    </xf>
    <xf numFmtId="3" fontId="9" fillId="0" borderId="21" xfId="4" applyNumberFormat="1" applyFont="1" applyFill="1" applyBorder="1" applyAlignment="1">
      <alignment horizontal="right"/>
    </xf>
    <xf numFmtId="3" fontId="9" fillId="0" borderId="7" xfId="4" applyNumberFormat="1" applyFont="1" applyFill="1" applyBorder="1" applyAlignment="1">
      <alignment horizontal="right"/>
    </xf>
    <xf numFmtId="3" fontId="9" fillId="0" borderId="0" xfId="4" applyNumberFormat="1" applyFont="1" applyFill="1" applyBorder="1" applyAlignment="1">
      <alignment horizontal="right"/>
    </xf>
    <xf numFmtId="3" fontId="9" fillId="0" borderId="67" xfId="4" applyNumberFormat="1" applyFont="1" applyFill="1" applyBorder="1" applyAlignment="1">
      <alignment horizontal="right"/>
    </xf>
    <xf numFmtId="3" fontId="9" fillId="0" borderId="68" xfId="4" applyNumberFormat="1" applyFont="1" applyFill="1" applyBorder="1" applyAlignment="1">
      <alignment horizontal="right"/>
    </xf>
    <xf numFmtId="3" fontId="9" fillId="0" borderId="69" xfId="4" applyNumberFormat="1" applyFont="1" applyFill="1" applyBorder="1" applyAlignment="1">
      <alignment horizontal="right"/>
    </xf>
    <xf numFmtId="3" fontId="9" fillId="0" borderId="70" xfId="4" applyNumberFormat="1" applyFont="1" applyFill="1" applyBorder="1" applyAlignment="1">
      <alignment horizontal="right"/>
    </xf>
    <xf numFmtId="3" fontId="9" fillId="0" borderId="71" xfId="4" applyNumberFormat="1" applyFont="1" applyFill="1" applyBorder="1" applyAlignment="1">
      <alignment horizontal="right"/>
    </xf>
    <xf numFmtId="3" fontId="9" fillId="0" borderId="63" xfId="4" applyNumberFormat="1" applyFont="1" applyFill="1" applyBorder="1" applyAlignment="1">
      <alignment horizontal="right"/>
    </xf>
    <xf numFmtId="3" fontId="9" fillId="0" borderId="40" xfId="4" applyNumberFormat="1" applyFont="1" applyFill="1" applyBorder="1" applyAlignment="1">
      <alignment horizontal="right"/>
    </xf>
    <xf numFmtId="3" fontId="9" fillId="0" borderId="64" xfId="4" applyNumberFormat="1" applyFont="1" applyFill="1" applyBorder="1" applyAlignment="1">
      <alignment horizontal="right"/>
    </xf>
    <xf numFmtId="3" fontId="9" fillId="0" borderId="65" xfId="4" applyNumberFormat="1" applyFont="1" applyFill="1" applyBorder="1" applyAlignment="1">
      <alignment horizontal="right"/>
    </xf>
    <xf numFmtId="3" fontId="9" fillId="0" borderId="42" xfId="4" applyNumberFormat="1" applyFont="1" applyFill="1" applyBorder="1" applyAlignment="1">
      <alignment horizontal="right"/>
    </xf>
    <xf numFmtId="3" fontId="11" fillId="0" borderId="0" xfId="3" applyNumberFormat="1" applyFont="1" applyFill="1" applyAlignment="1">
      <alignment vertical="center"/>
    </xf>
    <xf numFmtId="176" fontId="9" fillId="0" borderId="39" xfId="4" applyNumberFormat="1" applyFont="1" applyFill="1" applyBorder="1" applyAlignment="1">
      <alignment horizontal="right"/>
    </xf>
    <xf numFmtId="176" fontId="9" fillId="0" borderId="56" xfId="4" applyNumberFormat="1" applyFont="1" applyFill="1" applyBorder="1" applyAlignment="1">
      <alignment horizontal="right"/>
    </xf>
    <xf numFmtId="176" fontId="9" fillId="0" borderId="74" xfId="4" applyNumberFormat="1" applyFont="1" applyFill="1" applyBorder="1" applyAlignment="1">
      <alignment horizontal="right"/>
    </xf>
    <xf numFmtId="176" fontId="9" fillId="0" borderId="25" xfId="4" applyNumberFormat="1" applyFont="1" applyFill="1" applyBorder="1" applyAlignment="1">
      <alignment horizontal="right"/>
    </xf>
    <xf numFmtId="176" fontId="9" fillId="0" borderId="24" xfId="4" applyNumberFormat="1" applyFont="1" applyFill="1" applyBorder="1" applyAlignment="1">
      <alignment horizontal="right"/>
    </xf>
    <xf numFmtId="176" fontId="9" fillId="0" borderId="26" xfId="4" applyNumberFormat="1" applyFont="1" applyFill="1" applyBorder="1" applyAlignment="1">
      <alignment horizontal="right"/>
    </xf>
    <xf numFmtId="3" fontId="9" fillId="0" borderId="0" xfId="6" applyNumberFormat="1" applyFont="1" applyFill="1" applyAlignment="1">
      <alignment horizontal="distributed" vertical="center"/>
    </xf>
    <xf numFmtId="3" fontId="9" fillId="0" borderId="0" xfId="6" applyNumberFormat="1" applyFont="1" applyFill="1" applyAlignment="1">
      <alignment vertical="center"/>
    </xf>
    <xf numFmtId="0" fontId="9" fillId="0" borderId="0" xfId="6" applyFont="1" applyFill="1"/>
    <xf numFmtId="3" fontId="9" fillId="0" borderId="0" xfId="6" applyNumberFormat="1" applyFont="1" applyFill="1" applyBorder="1" applyAlignment="1">
      <alignment horizontal="center"/>
    </xf>
    <xf numFmtId="3" fontId="9" fillId="0" borderId="0" xfId="6" applyNumberFormat="1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horizontal="right"/>
    </xf>
    <xf numFmtId="3" fontId="9" fillId="0" borderId="0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vertical="center"/>
    </xf>
    <xf numFmtId="3" fontId="9" fillId="0" borderId="0" xfId="6" applyNumberFormat="1" applyFont="1" applyFill="1" applyAlignment="1">
      <alignment horizontal="center" vertical="center"/>
    </xf>
    <xf numFmtId="0" fontId="9" fillId="0" borderId="0" xfId="6" applyFont="1" applyFill="1" applyBorder="1" applyAlignment="1">
      <alignment horizontal="center"/>
    </xf>
    <xf numFmtId="3" fontId="9" fillId="0" borderId="0" xfId="6" applyNumberFormat="1" applyFont="1" applyFill="1" applyBorder="1" applyAlignment="1">
      <alignment horizontal="center" vertical="center"/>
    </xf>
    <xf numFmtId="177" fontId="9" fillId="0" borderId="23" xfId="6" applyNumberFormat="1" applyFont="1" applyFill="1" applyBorder="1" applyAlignment="1">
      <alignment vertical="center"/>
    </xf>
    <xf numFmtId="0" fontId="9" fillId="0" borderId="0" xfId="7" applyFont="1" applyFill="1" applyBorder="1" applyAlignment="1">
      <alignment horizontal="center"/>
    </xf>
    <xf numFmtId="176" fontId="9" fillId="0" borderId="0" xfId="2" applyNumberFormat="1" applyFont="1" applyFill="1" applyBorder="1" applyAlignment="1">
      <alignment horizontal="right"/>
    </xf>
    <xf numFmtId="3" fontId="9" fillId="0" borderId="0" xfId="6" applyNumberFormat="1" applyFont="1" applyFill="1" applyBorder="1" applyAlignment="1">
      <alignment horizontal="centerContinuous" vertical="center"/>
    </xf>
    <xf numFmtId="176" fontId="9" fillId="0" borderId="0" xfId="2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wrapText="1"/>
    </xf>
    <xf numFmtId="38" fontId="15" fillId="0" borderId="0" xfId="1" applyFont="1" applyFill="1" applyBorder="1" applyAlignment="1"/>
    <xf numFmtId="10" fontId="9" fillId="0" borderId="0" xfId="6" applyNumberFormat="1" applyFont="1" applyFill="1" applyBorder="1"/>
    <xf numFmtId="176" fontId="9" fillId="0" borderId="0" xfId="2" applyNumberFormat="1" applyFont="1" applyFill="1" applyBorder="1" applyAlignment="1"/>
    <xf numFmtId="0" fontId="9" fillId="0" borderId="0" xfId="6" applyFont="1" applyFill="1" applyBorder="1" applyAlignment="1">
      <alignment horizontal="distributed"/>
    </xf>
    <xf numFmtId="3" fontId="9" fillId="0" borderId="0" xfId="6" applyNumberFormat="1" applyFont="1" applyFill="1" applyBorder="1"/>
    <xf numFmtId="9" fontId="16" fillId="0" borderId="0" xfId="6" applyNumberFormat="1" applyFont="1" applyFill="1" applyBorder="1"/>
    <xf numFmtId="176" fontId="16" fillId="0" borderId="0" xfId="2" applyNumberFormat="1" applyFont="1" applyFill="1" applyBorder="1" applyAlignment="1"/>
    <xf numFmtId="3" fontId="16" fillId="0" borderId="0" xfId="6" applyNumberFormat="1" applyFont="1" applyFill="1" applyBorder="1"/>
    <xf numFmtId="0" fontId="9" fillId="0" borderId="0" xfId="6" applyFont="1" applyFill="1" applyAlignment="1">
      <alignment horizontal="right"/>
    </xf>
    <xf numFmtId="176" fontId="9" fillId="0" borderId="0" xfId="2" applyNumberFormat="1" applyFont="1" applyFill="1" applyAlignment="1">
      <alignment horizontal="right"/>
    </xf>
    <xf numFmtId="176" fontId="9" fillId="0" borderId="0" xfId="2" applyNumberFormat="1" applyFont="1" applyFill="1" applyAlignment="1">
      <alignment horizontal="center" vertical="center"/>
    </xf>
    <xf numFmtId="176" fontId="9" fillId="0" borderId="0" xfId="2" applyNumberFormat="1" applyFont="1" applyFill="1" applyAlignment="1"/>
    <xf numFmtId="176" fontId="9" fillId="0" borderId="0" xfId="2" applyNumberFormat="1" applyFont="1" applyFill="1" applyBorder="1" applyAlignment="1">
      <alignment horizontal="distributed" vertical="center"/>
    </xf>
    <xf numFmtId="178" fontId="11" fillId="0" borderId="6" xfId="0" applyNumberFormat="1" applyFont="1" applyBorder="1" applyAlignment="1">
      <alignment vertical="center"/>
    </xf>
    <xf numFmtId="178" fontId="11" fillId="0" borderId="7" xfId="0" applyNumberFormat="1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178" fontId="11" fillId="0" borderId="23" xfId="0" applyNumberFormat="1" applyFont="1" applyBorder="1" applyAlignment="1">
      <alignment vertical="center"/>
    </xf>
    <xf numFmtId="176" fontId="9" fillId="0" borderId="76" xfId="4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9" fillId="0" borderId="0" xfId="6" applyFont="1" applyFill="1" applyAlignment="1">
      <alignment vertical="center"/>
    </xf>
    <xf numFmtId="3" fontId="9" fillId="0" borderId="0" xfId="6" applyNumberFormat="1" applyFont="1" applyFill="1" applyBorder="1" applyAlignment="1">
      <alignment horizontal="right" vertical="center"/>
    </xf>
    <xf numFmtId="0" fontId="9" fillId="0" borderId="24" xfId="6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11" fillId="0" borderId="75" xfId="1" applyFont="1" applyFill="1" applyBorder="1" applyAlignment="1">
      <alignment vertical="center"/>
    </xf>
    <xf numFmtId="176" fontId="9" fillId="0" borderId="30" xfId="6" applyNumberFormat="1" applyFont="1" applyFill="1" applyBorder="1" applyAlignment="1">
      <alignment horizontal="right" vertical="center"/>
    </xf>
    <xf numFmtId="176" fontId="9" fillId="0" borderId="7" xfId="6" applyNumberFormat="1" applyFont="1" applyFill="1" applyBorder="1" applyAlignment="1">
      <alignment horizontal="right" vertical="center"/>
    </xf>
    <xf numFmtId="0" fontId="13" fillId="0" borderId="0" xfId="6" applyFont="1" applyFill="1" applyBorder="1" applyAlignment="1">
      <alignment vertical="center"/>
    </xf>
    <xf numFmtId="10" fontId="9" fillId="0" borderId="0" xfId="6" applyNumberFormat="1" applyFont="1" applyFill="1" applyBorder="1" applyAlignment="1">
      <alignment horizontal="right" vertical="center"/>
    </xf>
    <xf numFmtId="0" fontId="9" fillId="0" borderId="0" xfId="6" applyFont="1" applyFill="1" applyBorder="1" applyAlignment="1">
      <alignment vertical="center"/>
    </xf>
    <xf numFmtId="177" fontId="9" fillId="0" borderId="75" xfId="1" applyNumberFormat="1" applyFont="1" applyFill="1" applyBorder="1" applyAlignment="1">
      <alignment vertical="center"/>
    </xf>
    <xf numFmtId="176" fontId="9" fillId="0" borderId="30" xfId="6" applyNumberFormat="1" applyFont="1" applyFill="1" applyBorder="1" applyAlignment="1">
      <alignment vertical="center"/>
    </xf>
    <xf numFmtId="177" fontId="9" fillId="0" borderId="6" xfId="1" applyNumberFormat="1" applyFont="1" applyFill="1" applyBorder="1" applyAlignment="1">
      <alignment vertical="center"/>
    </xf>
    <xf numFmtId="176" fontId="9" fillId="0" borderId="6" xfId="6" applyNumberFormat="1" applyFont="1" applyFill="1" applyBorder="1" applyAlignment="1">
      <alignment vertical="center"/>
    </xf>
    <xf numFmtId="0" fontId="13" fillId="0" borderId="31" xfId="6" applyFont="1" applyFill="1" applyBorder="1" applyAlignment="1">
      <alignment horizontal="left" vertical="center" wrapText="1"/>
    </xf>
    <xf numFmtId="0" fontId="13" fillId="0" borderId="0" xfId="6" applyFont="1" applyFill="1" applyBorder="1" applyAlignment="1">
      <alignment horizontal="left" vertical="center" wrapText="1"/>
    </xf>
    <xf numFmtId="3" fontId="8" fillId="2" borderId="1" xfId="4" applyNumberFormat="1" applyFont="1" applyFill="1" applyBorder="1" applyAlignment="1">
      <alignment horizontal="center" vertical="center"/>
    </xf>
    <xf numFmtId="3" fontId="8" fillId="2" borderId="4" xfId="4" applyNumberFormat="1" applyFont="1" applyFill="1" applyBorder="1" applyAlignment="1">
      <alignment horizontal="center" vertical="center"/>
    </xf>
    <xf numFmtId="3" fontId="8" fillId="2" borderId="5" xfId="4" applyNumberFormat="1" applyFont="1" applyFill="1" applyBorder="1" applyAlignment="1">
      <alignment horizontal="center" vertical="center"/>
    </xf>
    <xf numFmtId="3" fontId="8" fillId="2" borderId="3" xfId="4" applyNumberFormat="1" applyFont="1" applyFill="1" applyBorder="1" applyAlignment="1">
      <alignment horizontal="center" vertical="center"/>
    </xf>
    <xf numFmtId="3" fontId="8" fillId="2" borderId="6" xfId="4" applyNumberFormat="1" applyFont="1" applyFill="1" applyBorder="1" applyAlignment="1">
      <alignment horizontal="right" vertical="center"/>
    </xf>
    <xf numFmtId="3" fontId="8" fillId="2" borderId="0" xfId="4" applyNumberFormat="1" applyFont="1" applyFill="1" applyBorder="1" applyAlignment="1">
      <alignment horizontal="right" vertical="center"/>
    </xf>
    <xf numFmtId="3" fontId="8" fillId="2" borderId="7" xfId="4" applyNumberFormat="1" applyFont="1" applyFill="1" applyBorder="1" applyAlignment="1">
      <alignment vertical="center"/>
    </xf>
    <xf numFmtId="3" fontId="8" fillId="2" borderId="9" xfId="4" applyNumberFormat="1" applyFont="1" applyFill="1" applyBorder="1" applyAlignment="1">
      <alignment horizontal="right" vertical="center"/>
    </xf>
    <xf numFmtId="3" fontId="8" fillId="2" borderId="10" xfId="4" applyNumberFormat="1" applyFont="1" applyFill="1" applyBorder="1" applyAlignment="1">
      <alignment horizontal="right" vertical="center"/>
    </xf>
    <xf numFmtId="3" fontId="8" fillId="2" borderId="11" xfId="4" applyNumberFormat="1" applyFont="1" applyFill="1" applyBorder="1" applyAlignment="1">
      <alignment vertical="center"/>
    </xf>
    <xf numFmtId="3" fontId="8" fillId="2" borderId="13" xfId="4" applyNumberFormat="1" applyFont="1" applyFill="1" applyBorder="1" applyAlignment="1">
      <alignment horizontal="right" vertical="center"/>
    </xf>
    <xf numFmtId="3" fontId="8" fillId="2" borderId="14" xfId="4" applyNumberFormat="1" applyFont="1" applyFill="1" applyBorder="1" applyAlignment="1">
      <alignment horizontal="right" vertical="center"/>
    </xf>
    <xf numFmtId="3" fontId="8" fillId="2" borderId="15" xfId="4" applyNumberFormat="1" applyFont="1" applyFill="1" applyBorder="1" applyAlignment="1">
      <alignment vertical="center"/>
    </xf>
    <xf numFmtId="3" fontId="8" fillId="2" borderId="23" xfId="4" applyNumberFormat="1" applyFont="1" applyFill="1" applyBorder="1" applyAlignment="1">
      <alignment horizontal="right" vertical="center"/>
    </xf>
    <xf numFmtId="3" fontId="8" fillId="2" borderId="24" xfId="4" applyNumberFormat="1" applyFont="1" applyFill="1" applyBorder="1" applyAlignment="1">
      <alignment horizontal="right" vertical="center"/>
    </xf>
    <xf numFmtId="3" fontId="8" fillId="2" borderId="25" xfId="4" applyNumberFormat="1" applyFont="1" applyFill="1" applyBorder="1" applyAlignment="1">
      <alignment vertical="center"/>
    </xf>
    <xf numFmtId="3" fontId="9" fillId="2" borderId="29" xfId="4" applyNumberFormat="1" applyFont="1" applyFill="1" applyBorder="1" applyAlignment="1">
      <alignment horizontal="center" vertical="center"/>
    </xf>
    <xf numFmtId="3" fontId="9" fillId="2" borderId="30" xfId="4" applyNumberFormat="1" applyFont="1" applyFill="1" applyBorder="1" applyAlignment="1">
      <alignment horizontal="center" vertical="center"/>
    </xf>
    <xf numFmtId="3" fontId="9" fillId="2" borderId="36" xfId="4" applyNumberFormat="1" applyFont="1" applyFill="1" applyBorder="1" applyAlignment="1">
      <alignment horizontal="center" vertical="center"/>
    </xf>
    <xf numFmtId="3" fontId="9" fillId="2" borderId="7" xfId="4" applyNumberFormat="1" applyFont="1" applyFill="1" applyBorder="1" applyAlignment="1">
      <alignment horizontal="center" vertical="center"/>
    </xf>
    <xf numFmtId="3" fontId="9" fillId="2" borderId="39" xfId="4" applyNumberFormat="1" applyFont="1" applyFill="1" applyBorder="1" applyAlignment="1">
      <alignment horizontal="center" vertical="center"/>
    </xf>
    <xf numFmtId="3" fontId="9" fillId="2" borderId="25" xfId="4" applyNumberFormat="1" applyFont="1" applyFill="1" applyBorder="1" applyAlignment="1">
      <alignment horizontal="center" vertical="center"/>
    </xf>
    <xf numFmtId="3" fontId="9" fillId="2" borderId="40" xfId="4" applyNumberFormat="1" applyFont="1" applyFill="1" applyBorder="1" applyAlignment="1">
      <alignment horizontal="center" vertical="center"/>
    </xf>
    <xf numFmtId="3" fontId="9" fillId="2" borderId="41" xfId="4" applyNumberFormat="1" applyFont="1" applyFill="1" applyBorder="1" applyAlignment="1">
      <alignment horizontal="center" vertical="center"/>
    </xf>
    <xf numFmtId="3" fontId="9" fillId="2" borderId="42" xfId="4" applyNumberFormat="1" applyFont="1" applyFill="1" applyBorder="1" applyAlignment="1">
      <alignment horizontal="center" vertical="center"/>
    </xf>
    <xf numFmtId="3" fontId="9" fillId="2" borderId="43" xfId="4" applyNumberFormat="1" applyFont="1" applyFill="1" applyBorder="1" applyAlignment="1">
      <alignment horizontal="center" vertical="center"/>
    </xf>
    <xf numFmtId="3" fontId="9" fillId="2" borderId="44" xfId="4" applyNumberFormat="1" applyFont="1" applyFill="1" applyBorder="1" applyAlignment="1">
      <alignment horizontal="center" vertical="center"/>
    </xf>
    <xf numFmtId="3" fontId="9" fillId="2" borderId="36" xfId="4" applyNumberFormat="1" applyFont="1" applyFill="1" applyBorder="1" applyAlignment="1">
      <alignment horizontal="right" vertical="center"/>
    </xf>
    <xf numFmtId="3" fontId="9" fillId="2" borderId="0" xfId="4" applyNumberFormat="1" applyFont="1" applyFill="1" applyBorder="1" applyAlignment="1">
      <alignment vertical="center"/>
    </xf>
    <xf numFmtId="3" fontId="9" fillId="2" borderId="51" xfId="4" applyNumberFormat="1" applyFont="1" applyFill="1" applyBorder="1" applyAlignment="1">
      <alignment horizontal="right" vertical="center"/>
    </xf>
    <xf numFmtId="3" fontId="9" fillId="2" borderId="15" xfId="4" applyNumberFormat="1" applyFont="1" applyFill="1" applyBorder="1" applyAlignment="1">
      <alignment horizontal="center" vertical="center"/>
    </xf>
    <xf numFmtId="176" fontId="9" fillId="2" borderId="14" xfId="4" applyNumberFormat="1" applyFont="1" applyFill="1" applyBorder="1" applyAlignment="1">
      <alignment vertical="center"/>
    </xf>
    <xf numFmtId="3" fontId="9" fillId="2" borderId="48" xfId="4" applyNumberFormat="1" applyFont="1" applyFill="1" applyBorder="1" applyAlignment="1">
      <alignment horizontal="right" vertical="center"/>
    </xf>
    <xf numFmtId="3" fontId="9" fillId="2" borderId="11" xfId="4" applyNumberFormat="1" applyFont="1" applyFill="1" applyBorder="1" applyAlignment="1">
      <alignment horizontal="center" vertical="center"/>
    </xf>
    <xf numFmtId="3" fontId="9" fillId="2" borderId="10" xfId="4" applyNumberFormat="1" applyFont="1" applyFill="1" applyBorder="1" applyAlignment="1">
      <alignment vertical="center"/>
    </xf>
    <xf numFmtId="3" fontId="9" fillId="2" borderId="39" xfId="4" applyNumberFormat="1" applyFont="1" applyFill="1" applyBorder="1" applyAlignment="1">
      <alignment horizontal="right" vertical="center"/>
    </xf>
    <xf numFmtId="176" fontId="9" fillId="2" borderId="24" xfId="4" applyNumberFormat="1" applyFont="1" applyFill="1" applyBorder="1" applyAlignment="1">
      <alignment vertical="center"/>
    </xf>
    <xf numFmtId="3" fontId="9" fillId="2" borderId="47" xfId="4" applyNumberFormat="1" applyFont="1" applyFill="1" applyBorder="1" applyAlignment="1">
      <alignment vertical="center"/>
    </xf>
    <xf numFmtId="3" fontId="9" fillId="2" borderId="50" xfId="4" applyNumberFormat="1" applyFont="1" applyFill="1" applyBorder="1" applyAlignment="1">
      <alignment vertical="center"/>
    </xf>
    <xf numFmtId="3" fontId="9" fillId="2" borderId="61" xfId="4" applyNumberFormat="1" applyFont="1" applyFill="1" applyBorder="1" applyAlignment="1">
      <alignment vertical="center"/>
    </xf>
    <xf numFmtId="3" fontId="9" fillId="2" borderId="58" xfId="4" applyNumberFormat="1" applyFont="1" applyFill="1" applyBorder="1" applyAlignment="1">
      <alignment vertical="center"/>
    </xf>
    <xf numFmtId="3" fontId="9" fillId="2" borderId="55" xfId="4" applyNumberFormat="1" applyFont="1" applyFill="1" applyBorder="1" applyAlignment="1">
      <alignment vertical="center"/>
    </xf>
    <xf numFmtId="3" fontId="9" fillId="2" borderId="59" xfId="4" applyNumberFormat="1" applyFont="1" applyFill="1" applyBorder="1" applyAlignment="1">
      <alignment vertical="center"/>
    </xf>
    <xf numFmtId="38" fontId="9" fillId="2" borderId="47" xfId="1" applyFont="1" applyFill="1" applyBorder="1" applyAlignment="1">
      <alignment vertical="center"/>
    </xf>
    <xf numFmtId="38" fontId="9" fillId="2" borderId="50" xfId="1" applyFont="1" applyFill="1" applyBorder="1" applyAlignment="1">
      <alignment vertical="center"/>
    </xf>
    <xf numFmtId="38" fontId="9" fillId="2" borderId="54" xfId="1" applyFont="1" applyFill="1" applyBorder="1" applyAlignment="1">
      <alignment vertical="center"/>
    </xf>
    <xf numFmtId="38" fontId="9" fillId="2" borderId="60" xfId="1" applyFont="1" applyFill="1" applyBorder="1" applyAlignment="1">
      <alignment vertical="center"/>
    </xf>
    <xf numFmtId="3" fontId="9" fillId="2" borderId="29" xfId="4" applyNumberFormat="1" applyFont="1" applyFill="1" applyBorder="1" applyAlignment="1">
      <alignment horizontal="right" vertical="center"/>
    </xf>
    <xf numFmtId="3" fontId="9" fillId="2" borderId="29" xfId="4" applyNumberFormat="1" applyFont="1" applyFill="1" applyBorder="1" applyAlignment="1">
      <alignment horizontal="centerContinuous" vertical="center"/>
    </xf>
    <xf numFmtId="3" fontId="9" fillId="2" borderId="31" xfId="4" applyNumberFormat="1" applyFont="1" applyFill="1" applyBorder="1" applyAlignment="1">
      <alignment horizontal="centerContinuous" vertical="center"/>
    </xf>
    <xf numFmtId="3" fontId="9" fillId="2" borderId="30" xfId="4" applyNumberFormat="1" applyFont="1" applyFill="1" applyBorder="1" applyAlignment="1">
      <alignment horizontal="centerContinuous" vertical="center"/>
    </xf>
    <xf numFmtId="3" fontId="9" fillId="2" borderId="39" xfId="4" applyNumberFormat="1" applyFont="1" applyFill="1" applyBorder="1" applyAlignment="1">
      <alignment vertical="center"/>
    </xf>
    <xf numFmtId="3" fontId="9" fillId="2" borderId="63" xfId="4" applyNumberFormat="1" applyFont="1" applyFill="1" applyBorder="1" applyAlignment="1">
      <alignment horizontal="center" vertical="center"/>
    </xf>
    <xf numFmtId="3" fontId="9" fillId="2" borderId="64" xfId="4" applyNumberFormat="1" applyFont="1" applyFill="1" applyBorder="1" applyAlignment="1">
      <alignment horizontal="center" vertical="center"/>
    </xf>
    <xf numFmtId="3" fontId="9" fillId="2" borderId="65" xfId="4" applyNumberFormat="1" applyFont="1" applyFill="1" applyBorder="1" applyAlignment="1">
      <alignment horizontal="center" vertical="center"/>
    </xf>
    <xf numFmtId="0" fontId="9" fillId="2" borderId="6" xfId="4" applyNumberFormat="1" applyFont="1" applyFill="1" applyBorder="1" applyAlignment="1">
      <alignment horizontal="center"/>
    </xf>
    <xf numFmtId="3" fontId="9" fillId="2" borderId="36" xfId="4" applyNumberFormat="1" applyFont="1" applyFill="1" applyBorder="1" applyAlignment="1">
      <alignment horizontal="right"/>
    </xf>
    <xf numFmtId="3" fontId="9" fillId="2" borderId="45" xfId="4" applyNumberFormat="1" applyFont="1" applyFill="1" applyBorder="1" applyAlignment="1">
      <alignment horizontal="right"/>
    </xf>
    <xf numFmtId="0" fontId="9" fillId="2" borderId="66" xfId="4" applyNumberFormat="1" applyFont="1" applyFill="1" applyBorder="1" applyAlignment="1">
      <alignment horizontal="center"/>
    </xf>
    <xf numFmtId="3" fontId="9" fillId="2" borderId="67" xfId="4" applyNumberFormat="1" applyFont="1" applyFill="1" applyBorder="1" applyAlignment="1">
      <alignment horizontal="right"/>
    </xf>
    <xf numFmtId="3" fontId="9" fillId="2" borderId="68" xfId="4" applyNumberFormat="1" applyFont="1" applyFill="1" applyBorder="1" applyAlignment="1">
      <alignment horizontal="right"/>
    </xf>
    <xf numFmtId="0" fontId="9" fillId="2" borderId="72" xfId="4" applyNumberFormat="1" applyFont="1" applyFill="1" applyBorder="1" applyAlignment="1">
      <alignment horizontal="center"/>
    </xf>
    <xf numFmtId="3" fontId="9" fillId="2" borderId="63" xfId="4" applyNumberFormat="1" applyFont="1" applyFill="1" applyBorder="1" applyAlignment="1">
      <alignment horizontal="right"/>
    </xf>
    <xf numFmtId="3" fontId="9" fillId="2" borderId="40" xfId="4" applyNumberFormat="1" applyFont="1" applyFill="1" applyBorder="1" applyAlignment="1">
      <alignment horizontal="right"/>
    </xf>
    <xf numFmtId="0" fontId="9" fillId="2" borderId="1" xfId="4" applyNumberFormat="1" applyFont="1" applyFill="1" applyBorder="1" applyAlignment="1">
      <alignment horizontal="center"/>
    </xf>
    <xf numFmtId="3" fontId="9" fillId="2" borderId="2" xfId="4" applyNumberFormat="1" applyFont="1" applyFill="1" applyBorder="1" applyAlignment="1">
      <alignment horizontal="right"/>
    </xf>
    <xf numFmtId="3" fontId="9" fillId="2" borderId="73" xfId="4" applyNumberFormat="1" applyFont="1" applyFill="1" applyBorder="1" applyAlignment="1">
      <alignment horizontal="right"/>
    </xf>
    <xf numFmtId="0" fontId="9" fillId="2" borderId="23" xfId="4" applyNumberFormat="1" applyFont="1" applyFill="1" applyBorder="1" applyAlignment="1">
      <alignment horizontal="center"/>
    </xf>
    <xf numFmtId="176" fontId="9" fillId="2" borderId="39" xfId="4" applyNumberFormat="1" applyFont="1" applyFill="1" applyBorder="1" applyAlignment="1">
      <alignment horizontal="right"/>
    </xf>
    <xf numFmtId="176" fontId="9" fillId="2" borderId="56" xfId="4" applyNumberFormat="1" applyFont="1" applyFill="1" applyBorder="1" applyAlignment="1">
      <alignment horizontal="right"/>
    </xf>
    <xf numFmtId="3" fontId="9" fillId="2" borderId="74" xfId="4" applyNumberFormat="1" applyFont="1" applyFill="1" applyBorder="1" applyAlignment="1">
      <alignment horizontal="right"/>
    </xf>
    <xf numFmtId="3" fontId="9" fillId="2" borderId="3" xfId="4" applyNumberFormat="1" applyFont="1" applyFill="1" applyBorder="1" applyAlignment="1">
      <alignment horizontal="right"/>
    </xf>
    <xf numFmtId="3" fontId="9" fillId="2" borderId="4" xfId="4" applyNumberFormat="1" applyFont="1" applyFill="1" applyBorder="1" applyAlignment="1">
      <alignment horizontal="right"/>
    </xf>
    <xf numFmtId="3" fontId="9" fillId="2" borderId="1" xfId="6" applyNumberFormat="1" applyFont="1" applyFill="1" applyBorder="1" applyAlignment="1">
      <alignment horizontal="center" vertical="center"/>
    </xf>
    <xf numFmtId="3" fontId="9" fillId="2" borderId="3" xfId="6" applyNumberFormat="1" applyFont="1" applyFill="1" applyBorder="1" applyAlignment="1">
      <alignment horizontal="center" vertical="center"/>
    </xf>
    <xf numFmtId="3" fontId="9" fillId="2" borderId="29" xfId="6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3" fontId="9" fillId="2" borderId="36" xfId="6" applyNumberFormat="1" applyFont="1" applyFill="1" applyBorder="1" applyAlignment="1">
      <alignment horizontal="center" vertical="center"/>
    </xf>
    <xf numFmtId="3" fontId="9" fillId="2" borderId="39" xfId="6" applyNumberFormat="1" applyFont="1" applyFill="1" applyBorder="1" applyAlignment="1">
      <alignment horizontal="center" vertical="center"/>
    </xf>
    <xf numFmtId="177" fontId="9" fillId="2" borderId="1" xfId="6" applyNumberFormat="1" applyFont="1" applyFill="1" applyBorder="1" applyAlignment="1">
      <alignment vertical="center"/>
    </xf>
    <xf numFmtId="177" fontId="9" fillId="2" borderId="3" xfId="6" applyNumberFormat="1" applyFont="1" applyFill="1" applyBorder="1" applyAlignment="1">
      <alignment vertical="center"/>
    </xf>
    <xf numFmtId="0" fontId="9" fillId="2" borderId="1" xfId="6" applyFont="1" applyFill="1" applyBorder="1" applyAlignment="1">
      <alignment horizontal="center" vertical="center"/>
    </xf>
    <xf numFmtId="0" fontId="9" fillId="2" borderId="30" xfId="6" applyFont="1" applyFill="1" applyBorder="1" applyAlignment="1">
      <alignment horizontal="center" vertical="center"/>
    </xf>
    <xf numFmtId="0" fontId="9" fillId="2" borderId="36" xfId="6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36" xfId="6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shrinkToFit="1"/>
    </xf>
    <xf numFmtId="178" fontId="9" fillId="2" borderId="1" xfId="6" applyNumberFormat="1" applyFont="1" applyFill="1" applyBorder="1" applyAlignment="1">
      <alignment vertical="center"/>
    </xf>
    <xf numFmtId="176" fontId="9" fillId="2" borderId="3" xfId="6" applyNumberFormat="1" applyFont="1" applyFill="1" applyBorder="1" applyAlignment="1">
      <alignment horizontal="right" vertical="center"/>
    </xf>
    <xf numFmtId="0" fontId="9" fillId="2" borderId="3" xfId="6" applyFont="1" applyFill="1" applyBorder="1" applyAlignment="1">
      <alignment horizontal="center" vertical="center"/>
    </xf>
    <xf numFmtId="176" fontId="9" fillId="2" borderId="30" xfId="6" applyNumberFormat="1" applyFont="1" applyFill="1" applyBorder="1" applyAlignment="1">
      <alignment vertical="center"/>
    </xf>
    <xf numFmtId="3" fontId="9" fillId="0" borderId="0" xfId="4" applyNumberFormat="1" applyFont="1" applyFill="1" applyAlignment="1">
      <alignment horizontal="right"/>
    </xf>
    <xf numFmtId="3" fontId="8" fillId="2" borderId="2" xfId="4" applyNumberFormat="1" applyFont="1" applyFill="1" applyBorder="1" applyAlignment="1">
      <alignment horizontal="center" vertical="center"/>
    </xf>
    <xf numFmtId="3" fontId="8" fillId="2" borderId="3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Border="1" applyAlignment="1">
      <alignment horizontal="center" vertical="center"/>
    </xf>
    <xf numFmtId="176" fontId="9" fillId="0" borderId="14" xfId="4" applyNumberFormat="1" applyFont="1" applyFill="1" applyBorder="1" applyAlignment="1">
      <alignment horizontal="center" vertical="center"/>
    </xf>
    <xf numFmtId="3" fontId="9" fillId="0" borderId="10" xfId="4" applyNumberFormat="1" applyFont="1" applyFill="1" applyBorder="1" applyAlignment="1">
      <alignment horizontal="center" vertical="center"/>
    </xf>
    <xf numFmtId="3" fontId="9" fillId="2" borderId="31" xfId="4" applyNumberFormat="1" applyFont="1" applyFill="1" applyBorder="1" applyAlignment="1">
      <alignment horizontal="center" vertical="center"/>
    </xf>
    <xf numFmtId="3" fontId="9" fillId="2" borderId="32" xfId="4" applyNumberFormat="1" applyFont="1" applyFill="1" applyBorder="1" applyAlignment="1">
      <alignment horizontal="center" vertical="center"/>
    </xf>
    <xf numFmtId="3" fontId="9" fillId="2" borderId="33" xfId="4" applyNumberFormat="1" applyFont="1" applyFill="1" applyBorder="1" applyAlignment="1">
      <alignment horizontal="center" vertical="center"/>
    </xf>
    <xf numFmtId="3" fontId="9" fillId="2" borderId="34" xfId="4" applyNumberFormat="1" applyFont="1" applyFill="1" applyBorder="1" applyAlignment="1">
      <alignment horizontal="center" vertical="center"/>
    </xf>
    <xf numFmtId="3" fontId="9" fillId="2" borderId="35" xfId="4" applyNumberFormat="1" applyFont="1" applyFill="1" applyBorder="1" applyAlignment="1">
      <alignment horizontal="center" vertical="center"/>
    </xf>
    <xf numFmtId="3" fontId="9" fillId="2" borderId="10" xfId="4" applyNumberFormat="1" applyFont="1" applyFill="1" applyBorder="1" applyAlignment="1">
      <alignment horizontal="center" vertical="center"/>
    </xf>
    <xf numFmtId="3" fontId="9" fillId="2" borderId="24" xfId="4" applyNumberFormat="1" applyFont="1" applyFill="1" applyBorder="1" applyAlignment="1">
      <alignment horizontal="center" vertical="center"/>
    </xf>
    <xf numFmtId="3" fontId="9" fillId="2" borderId="37" xfId="4" applyNumberFormat="1" applyFont="1" applyFill="1" applyBorder="1" applyAlignment="1">
      <alignment horizontal="center" vertical="center"/>
    </xf>
    <xf numFmtId="3" fontId="9" fillId="2" borderId="38" xfId="4" applyNumberFormat="1" applyFont="1" applyFill="1" applyBorder="1" applyAlignment="1">
      <alignment horizontal="center" vertical="center"/>
    </xf>
    <xf numFmtId="3" fontId="9" fillId="2" borderId="11" xfId="4" applyNumberFormat="1" applyFont="1" applyFill="1" applyBorder="1" applyAlignment="1">
      <alignment horizontal="center" vertical="center"/>
    </xf>
    <xf numFmtId="176" fontId="9" fillId="0" borderId="24" xfId="4" applyNumberFormat="1" applyFont="1" applyFill="1" applyBorder="1" applyAlignment="1">
      <alignment horizontal="center" vertical="center"/>
    </xf>
    <xf numFmtId="3" fontId="10" fillId="0" borderId="12" xfId="4" applyNumberFormat="1" applyFont="1" applyFill="1" applyBorder="1" applyAlignment="1">
      <alignment horizontal="center" vertical="center"/>
    </xf>
    <xf numFmtId="3" fontId="10" fillId="0" borderId="16" xfId="4" applyNumberFormat="1" applyFont="1" applyFill="1" applyBorder="1" applyAlignment="1">
      <alignment horizontal="center" vertical="center"/>
    </xf>
    <xf numFmtId="3" fontId="9" fillId="2" borderId="58" xfId="4" applyNumberFormat="1" applyFont="1" applyFill="1" applyBorder="1" applyAlignment="1">
      <alignment horizontal="center" vertical="center"/>
    </xf>
    <xf numFmtId="3" fontId="9" fillId="2" borderId="59" xfId="4" applyNumberFormat="1" applyFont="1" applyFill="1" applyBorder="1" applyAlignment="1">
      <alignment horizontal="center" vertical="center"/>
    </xf>
    <xf numFmtId="3" fontId="9" fillId="2" borderId="50" xfId="4" applyNumberFormat="1" applyFont="1" applyFill="1" applyBorder="1" applyAlignment="1">
      <alignment horizontal="center" vertical="center"/>
    </xf>
    <xf numFmtId="3" fontId="9" fillId="2" borderId="60" xfId="4" applyNumberFormat="1" applyFont="1" applyFill="1" applyBorder="1" applyAlignment="1">
      <alignment horizontal="center" vertical="center"/>
    </xf>
    <xf numFmtId="3" fontId="9" fillId="2" borderId="29" xfId="4" applyNumberFormat="1" applyFont="1" applyFill="1" applyBorder="1" applyAlignment="1">
      <alignment horizontal="center" vertical="center"/>
    </xf>
    <xf numFmtId="3" fontId="9" fillId="2" borderId="36" xfId="4" applyNumberFormat="1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horizontal="center" vertical="center"/>
    </xf>
    <xf numFmtId="3" fontId="9" fillId="2" borderId="30" xfId="4" applyNumberFormat="1" applyFont="1" applyFill="1" applyBorder="1" applyAlignment="1">
      <alignment horizontal="center" vertical="center"/>
    </xf>
    <xf numFmtId="3" fontId="9" fillId="2" borderId="2" xfId="4" applyNumberFormat="1" applyFont="1" applyFill="1" applyBorder="1" applyAlignment="1">
      <alignment horizontal="center" vertical="center"/>
    </xf>
    <xf numFmtId="3" fontId="9" fillId="2" borderId="4" xfId="4" applyNumberFormat="1" applyFont="1" applyFill="1" applyBorder="1" applyAlignment="1">
      <alignment horizontal="center" vertical="center"/>
    </xf>
    <xf numFmtId="3" fontId="9" fillId="2" borderId="3" xfId="4" applyNumberFormat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right" vertical="center"/>
    </xf>
    <xf numFmtId="3" fontId="9" fillId="2" borderId="2" xfId="6" applyNumberFormat="1" applyFont="1" applyFill="1" applyBorder="1" applyAlignment="1">
      <alignment horizontal="center" vertical="center"/>
    </xf>
    <xf numFmtId="3" fontId="9" fillId="2" borderId="4" xfId="6" applyNumberFormat="1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right" vertical="center"/>
    </xf>
    <xf numFmtId="0" fontId="9" fillId="2" borderId="2" xfId="6" applyFont="1" applyFill="1" applyBorder="1" applyAlignment="1">
      <alignment horizontal="center" vertical="center"/>
    </xf>
    <xf numFmtId="0" fontId="9" fillId="2" borderId="3" xfId="6" applyFont="1" applyFill="1" applyBorder="1" applyAlignment="1">
      <alignment horizontal="center" vertical="center"/>
    </xf>
    <xf numFmtId="0" fontId="9" fillId="2" borderId="74" xfId="6" applyFont="1" applyFill="1" applyBorder="1" applyAlignment="1">
      <alignment horizontal="center" vertical="center"/>
    </xf>
    <xf numFmtId="0" fontId="9" fillId="2" borderId="73" xfId="6" applyFont="1" applyFill="1" applyBorder="1" applyAlignment="1">
      <alignment horizontal="center" vertical="center"/>
    </xf>
    <xf numFmtId="0" fontId="9" fillId="2" borderId="29" xfId="6" applyFont="1" applyFill="1" applyBorder="1" applyAlignment="1">
      <alignment horizontal="left" vertical="center"/>
    </xf>
    <xf numFmtId="0" fontId="9" fillId="2" borderId="30" xfId="6" applyFont="1" applyFill="1" applyBorder="1" applyAlignment="1">
      <alignment horizontal="left" vertical="center"/>
    </xf>
    <xf numFmtId="0" fontId="9" fillId="2" borderId="36" xfId="6" applyFont="1" applyFill="1" applyBorder="1" applyAlignment="1">
      <alignment horizontal="left" vertical="center"/>
    </xf>
    <xf numFmtId="0" fontId="9" fillId="2" borderId="7" xfId="6" applyFont="1" applyFill="1" applyBorder="1" applyAlignment="1">
      <alignment horizontal="left" vertical="center"/>
    </xf>
    <xf numFmtId="3" fontId="10" fillId="2" borderId="39" xfId="6" applyNumberFormat="1" applyFont="1" applyFill="1" applyBorder="1" applyAlignment="1">
      <alignment horizontal="left" vertical="center"/>
    </xf>
    <xf numFmtId="3" fontId="10" fillId="2" borderId="25" xfId="6" applyNumberFormat="1" applyFont="1" applyFill="1" applyBorder="1" applyAlignment="1">
      <alignment horizontal="left" vertical="center"/>
    </xf>
    <xf numFmtId="3" fontId="9" fillId="2" borderId="3" xfId="6" applyNumberFormat="1" applyFont="1" applyFill="1" applyBorder="1" applyAlignment="1">
      <alignment horizontal="center" vertical="center"/>
    </xf>
  </cellXfs>
  <cellStyles count="8">
    <cellStyle name="パーセント" xfId="2" builtinId="5"/>
    <cellStyle name="桁区切り" xfId="1" builtinId="6"/>
    <cellStyle name="標準" xfId="0" builtinId="0"/>
    <cellStyle name="標準_ ＭＯ収 ~1" xfId="7"/>
    <cellStyle name="標準_データベースH22-23-24" xfId="5"/>
    <cellStyle name="標準_学校種別" xfId="4"/>
    <cellStyle name="標準_県別状況" xfId="6"/>
    <cellStyle name="標準_地域別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00025"/>
          <a:ext cx="1295400" cy="6286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247650"/>
          <a:ext cx="1304925" cy="723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723900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0" y="342900"/>
          <a:ext cx="72390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33617</xdr:colOff>
      <xdr:row>0</xdr:row>
      <xdr:rowOff>324971</xdr:rowOff>
    </xdr:from>
    <xdr:to>
      <xdr:col>16</xdr:col>
      <xdr:colOff>600074</xdr:colOff>
      <xdr:row>4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H="1" flipV="1">
          <a:off x="10813676" y="324971"/>
          <a:ext cx="566457" cy="10197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abSelected="1" view="pageBreakPreview" zoomScale="6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16" sqref="B16"/>
    </sheetView>
  </sheetViews>
  <sheetFormatPr defaultRowHeight="18.75"/>
  <cols>
    <col min="1" max="1" width="12.25" style="25" customWidth="1"/>
    <col min="2" max="2" width="6.875" style="25" customWidth="1"/>
    <col min="3" max="3" width="9.75" style="25" customWidth="1"/>
    <col min="4" max="15" width="9.5" style="25" customWidth="1"/>
    <col min="16" max="16384" width="9" style="37"/>
  </cols>
  <sheetData>
    <row r="1" spans="1:15" ht="24" customHeight="1" thickBot="1">
      <c r="A1" s="1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ht="19.5" thickBot="1">
      <c r="A2" s="149" t="s">
        <v>1</v>
      </c>
      <c r="B2" s="241" t="s">
        <v>2</v>
      </c>
      <c r="C2" s="242"/>
      <c r="D2" s="150" t="s">
        <v>3</v>
      </c>
      <c r="E2" s="151" t="s">
        <v>4</v>
      </c>
      <c r="F2" s="150" t="s">
        <v>5</v>
      </c>
      <c r="G2" s="151" t="s">
        <v>6</v>
      </c>
      <c r="H2" s="150" t="s">
        <v>7</v>
      </c>
      <c r="I2" s="151" t="s">
        <v>8</v>
      </c>
      <c r="J2" s="150" t="s">
        <v>9</v>
      </c>
      <c r="K2" s="151" t="s">
        <v>10</v>
      </c>
      <c r="L2" s="150" t="s">
        <v>11</v>
      </c>
      <c r="M2" s="151" t="s">
        <v>12</v>
      </c>
      <c r="N2" s="151" t="s">
        <v>13</v>
      </c>
      <c r="O2" s="152" t="s">
        <v>14</v>
      </c>
    </row>
    <row r="3" spans="1:15" ht="16.5" customHeight="1">
      <c r="A3" s="153" t="s">
        <v>15</v>
      </c>
      <c r="B3" s="154" t="s">
        <v>16</v>
      </c>
      <c r="C3" s="155">
        <f t="shared" ref="C3:C62" si="0">SUM(D3:O3)</f>
        <v>127</v>
      </c>
      <c r="D3" s="4">
        <v>1</v>
      </c>
      <c r="E3" s="5">
        <v>7</v>
      </c>
      <c r="F3" s="4">
        <v>18</v>
      </c>
      <c r="G3" s="5">
        <v>9</v>
      </c>
      <c r="H3" s="4">
        <v>14</v>
      </c>
      <c r="I3" s="5">
        <v>16</v>
      </c>
      <c r="J3" s="4">
        <v>15</v>
      </c>
      <c r="K3" s="5">
        <v>6</v>
      </c>
      <c r="L3" s="4">
        <v>12</v>
      </c>
      <c r="M3" s="5">
        <v>10</v>
      </c>
      <c r="N3" s="5">
        <v>10</v>
      </c>
      <c r="O3" s="3">
        <v>9</v>
      </c>
    </row>
    <row r="4" spans="1:15" ht="16.5" customHeight="1">
      <c r="A4" s="153"/>
      <c r="B4" s="154" t="s">
        <v>17</v>
      </c>
      <c r="C4" s="155">
        <f t="shared" si="0"/>
        <v>19988</v>
      </c>
      <c r="D4" s="4">
        <v>70</v>
      </c>
      <c r="E4" s="5">
        <v>520</v>
      </c>
      <c r="F4" s="4">
        <v>1828</v>
      </c>
      <c r="G4" s="5">
        <v>726</v>
      </c>
      <c r="H4" s="4">
        <v>1760</v>
      </c>
      <c r="I4" s="5">
        <v>2031</v>
      </c>
      <c r="J4" s="4">
        <v>3316</v>
      </c>
      <c r="K4" s="5">
        <v>770</v>
      </c>
      <c r="L4" s="4">
        <v>2089</v>
      </c>
      <c r="M4" s="5">
        <v>1260</v>
      </c>
      <c r="N4" s="5">
        <v>2895</v>
      </c>
      <c r="O4" s="3">
        <v>2723</v>
      </c>
    </row>
    <row r="5" spans="1:15" ht="16.5" customHeight="1">
      <c r="A5" s="156" t="s">
        <v>18</v>
      </c>
      <c r="B5" s="157" t="s">
        <v>16</v>
      </c>
      <c r="C5" s="158">
        <f t="shared" si="0"/>
        <v>234</v>
      </c>
      <c r="D5" s="7">
        <v>3</v>
      </c>
      <c r="E5" s="8">
        <v>6</v>
      </c>
      <c r="F5" s="7">
        <v>26</v>
      </c>
      <c r="G5" s="8">
        <v>15</v>
      </c>
      <c r="H5" s="7">
        <v>14</v>
      </c>
      <c r="I5" s="8">
        <v>31</v>
      </c>
      <c r="J5" s="7">
        <v>33</v>
      </c>
      <c r="K5" s="8">
        <v>23</v>
      </c>
      <c r="L5" s="7">
        <v>9</v>
      </c>
      <c r="M5" s="8">
        <v>31</v>
      </c>
      <c r="N5" s="8">
        <v>27</v>
      </c>
      <c r="O5" s="6">
        <v>16</v>
      </c>
    </row>
    <row r="6" spans="1:15" ht="16.5" customHeight="1">
      <c r="A6" s="159"/>
      <c r="B6" s="160" t="s">
        <v>17</v>
      </c>
      <c r="C6" s="161">
        <f t="shared" si="0"/>
        <v>34029</v>
      </c>
      <c r="D6" s="10">
        <v>92</v>
      </c>
      <c r="E6" s="11">
        <v>241</v>
      </c>
      <c r="F6" s="10">
        <v>2538</v>
      </c>
      <c r="G6" s="11">
        <v>1525</v>
      </c>
      <c r="H6" s="10">
        <v>1470</v>
      </c>
      <c r="I6" s="11">
        <v>4033</v>
      </c>
      <c r="J6" s="10">
        <v>4094</v>
      </c>
      <c r="K6" s="11">
        <v>4209</v>
      </c>
      <c r="L6" s="10">
        <v>569</v>
      </c>
      <c r="M6" s="11">
        <v>3589</v>
      </c>
      <c r="N6" s="11">
        <v>4500</v>
      </c>
      <c r="O6" s="9">
        <v>7169</v>
      </c>
    </row>
    <row r="7" spans="1:15" ht="16.5" customHeight="1">
      <c r="A7" s="153" t="s">
        <v>19</v>
      </c>
      <c r="B7" s="154" t="s">
        <v>16</v>
      </c>
      <c r="C7" s="155">
        <f t="shared" si="0"/>
        <v>291</v>
      </c>
      <c r="D7" s="4">
        <v>7</v>
      </c>
      <c r="E7" s="5">
        <v>8</v>
      </c>
      <c r="F7" s="4">
        <v>31</v>
      </c>
      <c r="G7" s="5">
        <v>15</v>
      </c>
      <c r="H7" s="4">
        <v>22</v>
      </c>
      <c r="I7" s="5">
        <v>33</v>
      </c>
      <c r="J7" s="4">
        <v>49</v>
      </c>
      <c r="K7" s="5">
        <v>33</v>
      </c>
      <c r="L7" s="4">
        <v>22</v>
      </c>
      <c r="M7" s="5">
        <v>40</v>
      </c>
      <c r="N7" s="5">
        <v>19</v>
      </c>
      <c r="O7" s="3">
        <v>12</v>
      </c>
    </row>
    <row r="8" spans="1:15" ht="16.5" customHeight="1">
      <c r="A8" s="153"/>
      <c r="B8" s="154" t="s">
        <v>17</v>
      </c>
      <c r="C8" s="155">
        <f t="shared" si="0"/>
        <v>47395</v>
      </c>
      <c r="D8" s="4">
        <v>690</v>
      </c>
      <c r="E8" s="5">
        <v>1067</v>
      </c>
      <c r="F8" s="4">
        <v>4368</v>
      </c>
      <c r="G8" s="5">
        <v>1890</v>
      </c>
      <c r="H8" s="4">
        <v>3894</v>
      </c>
      <c r="I8" s="5">
        <v>5758</v>
      </c>
      <c r="J8" s="4">
        <v>7205</v>
      </c>
      <c r="K8" s="5">
        <v>6876</v>
      </c>
      <c r="L8" s="4">
        <v>1261</v>
      </c>
      <c r="M8" s="5">
        <v>6067</v>
      </c>
      <c r="N8" s="5">
        <v>5376</v>
      </c>
      <c r="O8" s="3">
        <v>2943</v>
      </c>
    </row>
    <row r="9" spans="1:15" ht="16.5" customHeight="1">
      <c r="A9" s="156" t="s">
        <v>20</v>
      </c>
      <c r="B9" s="157" t="s">
        <v>16</v>
      </c>
      <c r="C9" s="158">
        <f t="shared" si="0"/>
        <v>474</v>
      </c>
      <c r="D9" s="7">
        <v>9</v>
      </c>
      <c r="E9" s="8">
        <v>18</v>
      </c>
      <c r="F9" s="7">
        <v>53</v>
      </c>
      <c r="G9" s="8">
        <v>18</v>
      </c>
      <c r="H9" s="7">
        <v>44</v>
      </c>
      <c r="I9" s="8">
        <v>41</v>
      </c>
      <c r="J9" s="7">
        <v>48</v>
      </c>
      <c r="K9" s="8">
        <v>44</v>
      </c>
      <c r="L9" s="7">
        <v>31</v>
      </c>
      <c r="M9" s="8">
        <v>73</v>
      </c>
      <c r="N9" s="8">
        <v>61</v>
      </c>
      <c r="O9" s="6">
        <v>34</v>
      </c>
    </row>
    <row r="10" spans="1:15" ht="16.5" customHeight="1">
      <c r="A10" s="159"/>
      <c r="B10" s="160" t="s">
        <v>17</v>
      </c>
      <c r="C10" s="161">
        <f t="shared" si="0"/>
        <v>75456</v>
      </c>
      <c r="D10" s="10">
        <v>1819</v>
      </c>
      <c r="E10" s="11">
        <v>1672</v>
      </c>
      <c r="F10" s="10">
        <v>7191</v>
      </c>
      <c r="G10" s="11">
        <v>3131</v>
      </c>
      <c r="H10" s="10">
        <v>6646</v>
      </c>
      <c r="I10" s="11">
        <v>6013</v>
      </c>
      <c r="J10" s="10">
        <v>5866</v>
      </c>
      <c r="K10" s="11">
        <v>5842</v>
      </c>
      <c r="L10" s="10">
        <v>2329</v>
      </c>
      <c r="M10" s="11">
        <v>13244</v>
      </c>
      <c r="N10" s="11">
        <v>13445</v>
      </c>
      <c r="O10" s="9">
        <v>8258</v>
      </c>
    </row>
    <row r="11" spans="1:15" ht="16.5" customHeight="1">
      <c r="A11" s="153" t="s">
        <v>21</v>
      </c>
      <c r="B11" s="154" t="s">
        <v>16</v>
      </c>
      <c r="C11" s="155">
        <f t="shared" si="0"/>
        <v>503</v>
      </c>
      <c r="D11" s="4">
        <v>18</v>
      </c>
      <c r="E11" s="5">
        <v>24</v>
      </c>
      <c r="F11" s="4">
        <v>55</v>
      </c>
      <c r="G11" s="5">
        <v>20</v>
      </c>
      <c r="H11" s="4">
        <v>37</v>
      </c>
      <c r="I11" s="5">
        <v>40</v>
      </c>
      <c r="J11" s="4">
        <v>39</v>
      </c>
      <c r="K11" s="5">
        <v>23</v>
      </c>
      <c r="L11" s="4">
        <v>24</v>
      </c>
      <c r="M11" s="5">
        <v>78</v>
      </c>
      <c r="N11" s="5">
        <v>81</v>
      </c>
      <c r="O11" s="3">
        <v>64</v>
      </c>
    </row>
    <row r="12" spans="1:15" ht="16.5" customHeight="1">
      <c r="A12" s="153"/>
      <c r="B12" s="154" t="s">
        <v>17</v>
      </c>
      <c r="C12" s="155">
        <f t="shared" si="0"/>
        <v>85293</v>
      </c>
      <c r="D12" s="4">
        <v>3378</v>
      </c>
      <c r="E12" s="5">
        <v>2979</v>
      </c>
      <c r="F12" s="4">
        <v>8325</v>
      </c>
      <c r="G12" s="5">
        <v>2819</v>
      </c>
      <c r="H12" s="4">
        <v>4344</v>
      </c>
      <c r="I12" s="5">
        <v>6322</v>
      </c>
      <c r="J12" s="4">
        <v>4265</v>
      </c>
      <c r="K12" s="5">
        <v>2856</v>
      </c>
      <c r="L12" s="4">
        <v>1486</v>
      </c>
      <c r="M12" s="5">
        <v>14684</v>
      </c>
      <c r="N12" s="5">
        <v>18866</v>
      </c>
      <c r="O12" s="3">
        <v>14969</v>
      </c>
    </row>
    <row r="13" spans="1:15" ht="16.5" customHeight="1">
      <c r="A13" s="156" t="s">
        <v>22</v>
      </c>
      <c r="B13" s="157" t="s">
        <v>16</v>
      </c>
      <c r="C13" s="158">
        <f t="shared" si="0"/>
        <v>535</v>
      </c>
      <c r="D13" s="7">
        <v>11</v>
      </c>
      <c r="E13" s="8">
        <v>21</v>
      </c>
      <c r="F13" s="7">
        <v>51</v>
      </c>
      <c r="G13" s="8">
        <v>21</v>
      </c>
      <c r="H13" s="7">
        <v>40</v>
      </c>
      <c r="I13" s="8">
        <v>55</v>
      </c>
      <c r="J13" s="7">
        <v>35</v>
      </c>
      <c r="K13" s="8">
        <v>38</v>
      </c>
      <c r="L13" s="7">
        <v>40</v>
      </c>
      <c r="M13" s="8">
        <v>76</v>
      </c>
      <c r="N13" s="8">
        <v>89</v>
      </c>
      <c r="O13" s="6">
        <v>58</v>
      </c>
    </row>
    <row r="14" spans="1:15" ht="16.5" customHeight="1">
      <c r="A14" s="159"/>
      <c r="B14" s="160" t="s">
        <v>17</v>
      </c>
      <c r="C14" s="161">
        <f t="shared" si="0"/>
        <v>98367</v>
      </c>
      <c r="D14" s="10">
        <v>3567</v>
      </c>
      <c r="E14" s="11">
        <v>3915</v>
      </c>
      <c r="F14" s="10">
        <v>9166</v>
      </c>
      <c r="G14" s="11">
        <v>2070</v>
      </c>
      <c r="H14" s="10">
        <v>7131</v>
      </c>
      <c r="I14" s="11">
        <v>8336</v>
      </c>
      <c r="J14" s="10">
        <v>4740</v>
      </c>
      <c r="K14" s="11">
        <v>5937</v>
      </c>
      <c r="L14" s="10">
        <v>3285</v>
      </c>
      <c r="M14" s="11">
        <v>15732</v>
      </c>
      <c r="N14" s="11">
        <v>20148</v>
      </c>
      <c r="O14" s="9">
        <v>14340</v>
      </c>
    </row>
    <row r="15" spans="1:15" ht="16.5" customHeight="1">
      <c r="A15" s="153" t="s">
        <v>23</v>
      </c>
      <c r="B15" s="154" t="s">
        <v>16</v>
      </c>
      <c r="C15" s="155">
        <f t="shared" si="0"/>
        <v>606</v>
      </c>
      <c r="D15" s="4">
        <v>17</v>
      </c>
      <c r="E15" s="5">
        <v>28</v>
      </c>
      <c r="F15" s="4">
        <v>61</v>
      </c>
      <c r="G15" s="5">
        <v>25</v>
      </c>
      <c r="H15" s="4">
        <v>41</v>
      </c>
      <c r="I15" s="5">
        <v>43</v>
      </c>
      <c r="J15" s="4">
        <v>45</v>
      </c>
      <c r="K15" s="5">
        <v>53</v>
      </c>
      <c r="L15" s="4">
        <v>25</v>
      </c>
      <c r="M15" s="5">
        <v>90</v>
      </c>
      <c r="N15" s="5">
        <v>96</v>
      </c>
      <c r="O15" s="3">
        <v>82</v>
      </c>
    </row>
    <row r="16" spans="1:15" ht="16.5" customHeight="1">
      <c r="A16" s="153"/>
      <c r="B16" s="154" t="s">
        <v>17</v>
      </c>
      <c r="C16" s="155">
        <f t="shared" si="0"/>
        <v>104976</v>
      </c>
      <c r="D16" s="4">
        <v>4136</v>
      </c>
      <c r="E16" s="5">
        <v>4890</v>
      </c>
      <c r="F16" s="4">
        <v>9381</v>
      </c>
      <c r="G16" s="5">
        <v>3411</v>
      </c>
      <c r="H16" s="4">
        <v>6471</v>
      </c>
      <c r="I16" s="5">
        <v>5866</v>
      </c>
      <c r="J16" s="4">
        <v>6411</v>
      </c>
      <c r="K16" s="5">
        <v>7276</v>
      </c>
      <c r="L16" s="4">
        <v>1806</v>
      </c>
      <c r="M16" s="5">
        <v>17245</v>
      </c>
      <c r="N16" s="5">
        <v>21236</v>
      </c>
      <c r="O16" s="3">
        <v>16847</v>
      </c>
    </row>
    <row r="17" spans="1:15" ht="16.5" customHeight="1">
      <c r="A17" s="156" t="s">
        <v>24</v>
      </c>
      <c r="B17" s="157" t="s">
        <v>16</v>
      </c>
      <c r="C17" s="158">
        <f t="shared" si="0"/>
        <v>650</v>
      </c>
      <c r="D17" s="7">
        <v>26</v>
      </c>
      <c r="E17" s="8">
        <v>31</v>
      </c>
      <c r="F17" s="7">
        <v>58</v>
      </c>
      <c r="G17" s="8">
        <v>29</v>
      </c>
      <c r="H17" s="7">
        <v>69</v>
      </c>
      <c r="I17" s="8">
        <v>47</v>
      </c>
      <c r="J17" s="7">
        <v>36</v>
      </c>
      <c r="K17" s="8">
        <v>25</v>
      </c>
      <c r="L17" s="7">
        <v>25</v>
      </c>
      <c r="M17" s="8">
        <v>104</v>
      </c>
      <c r="N17" s="8">
        <v>117</v>
      </c>
      <c r="O17" s="6">
        <v>83</v>
      </c>
    </row>
    <row r="18" spans="1:15" ht="16.5" customHeight="1">
      <c r="A18" s="159"/>
      <c r="B18" s="160" t="s">
        <v>17</v>
      </c>
      <c r="C18" s="161">
        <f t="shared" si="0"/>
        <v>110279</v>
      </c>
      <c r="D18" s="10">
        <v>5749</v>
      </c>
      <c r="E18" s="11">
        <v>6503</v>
      </c>
      <c r="F18" s="10">
        <v>9477</v>
      </c>
      <c r="G18" s="11">
        <v>3244</v>
      </c>
      <c r="H18" s="10">
        <v>9760</v>
      </c>
      <c r="I18" s="11">
        <v>6325</v>
      </c>
      <c r="J18" s="10">
        <v>4761</v>
      </c>
      <c r="K18" s="11">
        <v>3506</v>
      </c>
      <c r="L18" s="10">
        <v>1768</v>
      </c>
      <c r="M18" s="11">
        <v>17881</v>
      </c>
      <c r="N18" s="11">
        <v>23348</v>
      </c>
      <c r="O18" s="9">
        <v>17957</v>
      </c>
    </row>
    <row r="19" spans="1:15" ht="16.5" customHeight="1">
      <c r="A19" s="153" t="s">
        <v>25</v>
      </c>
      <c r="B19" s="154" t="s">
        <v>16</v>
      </c>
      <c r="C19" s="155">
        <f t="shared" si="0"/>
        <v>787</v>
      </c>
      <c r="D19" s="4">
        <v>30</v>
      </c>
      <c r="E19" s="5">
        <v>25</v>
      </c>
      <c r="F19" s="4">
        <v>70</v>
      </c>
      <c r="G19" s="5">
        <v>35</v>
      </c>
      <c r="H19" s="4">
        <v>35</v>
      </c>
      <c r="I19" s="5">
        <v>52</v>
      </c>
      <c r="J19" s="4">
        <v>54</v>
      </c>
      <c r="K19" s="5">
        <v>43</v>
      </c>
      <c r="L19" s="4">
        <v>48</v>
      </c>
      <c r="M19" s="5">
        <v>160</v>
      </c>
      <c r="N19" s="5">
        <v>144</v>
      </c>
      <c r="O19" s="3">
        <v>91</v>
      </c>
    </row>
    <row r="20" spans="1:15" ht="16.5" customHeight="1">
      <c r="A20" s="153"/>
      <c r="B20" s="154" t="s">
        <v>17</v>
      </c>
      <c r="C20" s="155">
        <f t="shared" si="0"/>
        <v>132801</v>
      </c>
      <c r="D20" s="4">
        <v>5090</v>
      </c>
      <c r="E20" s="5">
        <v>4310</v>
      </c>
      <c r="F20" s="4">
        <v>10843</v>
      </c>
      <c r="G20" s="5">
        <v>4850</v>
      </c>
      <c r="H20" s="4">
        <v>3657</v>
      </c>
      <c r="I20" s="5">
        <v>7085</v>
      </c>
      <c r="J20" s="4">
        <v>7621</v>
      </c>
      <c r="K20" s="5">
        <v>6057</v>
      </c>
      <c r="L20" s="4">
        <v>3851</v>
      </c>
      <c r="M20" s="5">
        <v>27952</v>
      </c>
      <c r="N20" s="5">
        <v>32226</v>
      </c>
      <c r="O20" s="3">
        <v>19259</v>
      </c>
    </row>
    <row r="21" spans="1:15" ht="16.5" customHeight="1">
      <c r="A21" s="156" t="s">
        <v>26</v>
      </c>
      <c r="B21" s="157" t="s">
        <v>16</v>
      </c>
      <c r="C21" s="158">
        <f t="shared" si="0"/>
        <v>878</v>
      </c>
      <c r="D21" s="7">
        <v>29</v>
      </c>
      <c r="E21" s="8">
        <v>45</v>
      </c>
      <c r="F21" s="7">
        <v>84</v>
      </c>
      <c r="G21" s="8">
        <v>51</v>
      </c>
      <c r="H21" s="7">
        <v>67</v>
      </c>
      <c r="I21" s="8">
        <v>49</v>
      </c>
      <c r="J21" s="7">
        <v>52</v>
      </c>
      <c r="K21" s="8">
        <v>53</v>
      </c>
      <c r="L21" s="7">
        <v>39</v>
      </c>
      <c r="M21" s="8">
        <v>158</v>
      </c>
      <c r="N21" s="8">
        <v>156</v>
      </c>
      <c r="O21" s="6">
        <v>95</v>
      </c>
    </row>
    <row r="22" spans="1:15" ht="16.5" customHeight="1">
      <c r="A22" s="159"/>
      <c r="B22" s="160" t="s">
        <v>17</v>
      </c>
      <c r="C22" s="161">
        <f t="shared" si="0"/>
        <v>144102</v>
      </c>
      <c r="D22" s="10">
        <v>5898</v>
      </c>
      <c r="E22" s="11">
        <v>9102</v>
      </c>
      <c r="F22" s="10">
        <v>15372</v>
      </c>
      <c r="G22" s="11">
        <v>6007</v>
      </c>
      <c r="H22" s="10">
        <v>8971</v>
      </c>
      <c r="I22" s="11">
        <v>7413</v>
      </c>
      <c r="J22" s="10">
        <v>5832</v>
      </c>
      <c r="K22" s="11">
        <v>5453</v>
      </c>
      <c r="L22" s="10">
        <v>2294</v>
      </c>
      <c r="M22" s="11">
        <v>26988</v>
      </c>
      <c r="N22" s="11">
        <v>32276</v>
      </c>
      <c r="O22" s="9">
        <v>18496</v>
      </c>
    </row>
    <row r="23" spans="1:15" ht="16.5" customHeight="1">
      <c r="A23" s="153" t="s">
        <v>27</v>
      </c>
      <c r="B23" s="154" t="s">
        <v>16</v>
      </c>
      <c r="C23" s="155">
        <f t="shared" si="0"/>
        <v>902</v>
      </c>
      <c r="D23" s="4">
        <v>33</v>
      </c>
      <c r="E23" s="5">
        <v>53</v>
      </c>
      <c r="F23" s="4">
        <v>84</v>
      </c>
      <c r="G23" s="5">
        <v>48</v>
      </c>
      <c r="H23" s="4">
        <v>49</v>
      </c>
      <c r="I23" s="5">
        <v>58</v>
      </c>
      <c r="J23" s="4">
        <v>57</v>
      </c>
      <c r="K23" s="5">
        <v>35</v>
      </c>
      <c r="L23" s="4">
        <v>50</v>
      </c>
      <c r="M23" s="5">
        <v>179</v>
      </c>
      <c r="N23" s="5">
        <v>173</v>
      </c>
      <c r="O23" s="3">
        <v>83</v>
      </c>
    </row>
    <row r="24" spans="1:15" ht="16.5" customHeight="1">
      <c r="A24" s="153"/>
      <c r="B24" s="154" t="s">
        <v>17</v>
      </c>
      <c r="C24" s="155">
        <f t="shared" si="0"/>
        <v>166620</v>
      </c>
      <c r="D24" s="4">
        <v>7820</v>
      </c>
      <c r="E24" s="5">
        <v>12397</v>
      </c>
      <c r="F24" s="4">
        <v>18583</v>
      </c>
      <c r="G24" s="5">
        <v>6631</v>
      </c>
      <c r="H24" s="4">
        <v>6346</v>
      </c>
      <c r="I24" s="5">
        <v>8464</v>
      </c>
      <c r="J24" s="4">
        <v>6576</v>
      </c>
      <c r="K24" s="5">
        <v>3719</v>
      </c>
      <c r="L24" s="4">
        <v>5470</v>
      </c>
      <c r="M24" s="5">
        <v>35144</v>
      </c>
      <c r="N24" s="5">
        <v>35872</v>
      </c>
      <c r="O24" s="3">
        <v>19598</v>
      </c>
    </row>
    <row r="25" spans="1:15" ht="16.5" customHeight="1">
      <c r="A25" s="156" t="s">
        <v>28</v>
      </c>
      <c r="B25" s="157" t="s">
        <v>16</v>
      </c>
      <c r="C25" s="158">
        <f t="shared" si="0"/>
        <v>1027</v>
      </c>
      <c r="D25" s="7">
        <v>34</v>
      </c>
      <c r="E25" s="8">
        <v>60</v>
      </c>
      <c r="F25" s="7">
        <v>86</v>
      </c>
      <c r="G25" s="8">
        <v>54</v>
      </c>
      <c r="H25" s="7">
        <v>63</v>
      </c>
      <c r="I25" s="8">
        <v>74</v>
      </c>
      <c r="J25" s="7">
        <v>53</v>
      </c>
      <c r="K25" s="8">
        <v>29</v>
      </c>
      <c r="L25" s="7">
        <v>58</v>
      </c>
      <c r="M25" s="8">
        <v>223</v>
      </c>
      <c r="N25" s="8">
        <v>196</v>
      </c>
      <c r="O25" s="6">
        <v>97</v>
      </c>
    </row>
    <row r="26" spans="1:15" ht="16.5" customHeight="1">
      <c r="A26" s="159"/>
      <c r="B26" s="160" t="s">
        <v>17</v>
      </c>
      <c r="C26" s="161">
        <f t="shared" si="0"/>
        <v>208769</v>
      </c>
      <c r="D26" s="10">
        <v>7993</v>
      </c>
      <c r="E26" s="11">
        <v>12669</v>
      </c>
      <c r="F26" s="10">
        <v>17066</v>
      </c>
      <c r="G26" s="11">
        <v>7285</v>
      </c>
      <c r="H26" s="10">
        <v>10121</v>
      </c>
      <c r="I26" s="11">
        <v>12117</v>
      </c>
      <c r="J26" s="10">
        <v>6641</v>
      </c>
      <c r="K26" s="11">
        <v>3155</v>
      </c>
      <c r="L26" s="10">
        <v>9719</v>
      </c>
      <c r="M26" s="11">
        <v>46722</v>
      </c>
      <c r="N26" s="11">
        <v>49611</v>
      </c>
      <c r="O26" s="9">
        <v>25670</v>
      </c>
    </row>
    <row r="27" spans="1:15" ht="16.5" customHeight="1">
      <c r="A27" s="153" t="s">
        <v>29</v>
      </c>
      <c r="B27" s="154" t="s">
        <v>16</v>
      </c>
      <c r="C27" s="155">
        <f t="shared" si="0"/>
        <v>1149</v>
      </c>
      <c r="D27" s="4">
        <v>72</v>
      </c>
      <c r="E27" s="5">
        <v>63</v>
      </c>
      <c r="F27" s="4">
        <v>63</v>
      </c>
      <c r="G27" s="5">
        <v>72</v>
      </c>
      <c r="H27" s="4">
        <v>83</v>
      </c>
      <c r="I27" s="5">
        <v>86</v>
      </c>
      <c r="J27" s="4">
        <v>53</v>
      </c>
      <c r="K27" s="5">
        <v>23</v>
      </c>
      <c r="L27" s="4">
        <v>77</v>
      </c>
      <c r="M27" s="5">
        <v>222</v>
      </c>
      <c r="N27" s="5">
        <v>208</v>
      </c>
      <c r="O27" s="3">
        <v>127</v>
      </c>
    </row>
    <row r="28" spans="1:15" ht="16.5" customHeight="1">
      <c r="A28" s="153"/>
      <c r="B28" s="154" t="s">
        <v>17</v>
      </c>
      <c r="C28" s="155">
        <f t="shared" si="0"/>
        <v>220988</v>
      </c>
      <c r="D28" s="4">
        <v>15114</v>
      </c>
      <c r="E28" s="5">
        <v>13946</v>
      </c>
      <c r="F28" s="4">
        <v>17010</v>
      </c>
      <c r="G28" s="5">
        <v>9468</v>
      </c>
      <c r="H28" s="4">
        <v>12026</v>
      </c>
      <c r="I28" s="5">
        <v>13541</v>
      </c>
      <c r="J28" s="4">
        <v>6870</v>
      </c>
      <c r="K28" s="5">
        <v>2183</v>
      </c>
      <c r="L28" s="4">
        <v>10284</v>
      </c>
      <c r="M28" s="5">
        <v>45282</v>
      </c>
      <c r="N28" s="5">
        <v>46779</v>
      </c>
      <c r="O28" s="3">
        <v>28485</v>
      </c>
    </row>
    <row r="29" spans="1:15" ht="16.5" customHeight="1">
      <c r="A29" s="156" t="s">
        <v>30</v>
      </c>
      <c r="B29" s="157" t="s">
        <v>16</v>
      </c>
      <c r="C29" s="158">
        <f t="shared" si="0"/>
        <v>1373</v>
      </c>
      <c r="D29" s="7">
        <v>82</v>
      </c>
      <c r="E29" s="8">
        <v>84</v>
      </c>
      <c r="F29" s="7">
        <v>77</v>
      </c>
      <c r="G29" s="8">
        <v>64</v>
      </c>
      <c r="H29" s="7">
        <v>92</v>
      </c>
      <c r="I29" s="8">
        <v>127</v>
      </c>
      <c r="J29" s="7">
        <v>33</v>
      </c>
      <c r="K29" s="8">
        <v>11</v>
      </c>
      <c r="L29" s="7">
        <v>68</v>
      </c>
      <c r="M29" s="8">
        <v>276</v>
      </c>
      <c r="N29" s="8">
        <v>303</v>
      </c>
      <c r="O29" s="6">
        <v>156</v>
      </c>
    </row>
    <row r="30" spans="1:15" ht="16.5" customHeight="1">
      <c r="A30" s="159"/>
      <c r="B30" s="160" t="s">
        <v>17</v>
      </c>
      <c r="C30" s="161">
        <f t="shared" si="0"/>
        <v>263843</v>
      </c>
      <c r="D30" s="10">
        <v>16553</v>
      </c>
      <c r="E30" s="11">
        <v>16801</v>
      </c>
      <c r="F30" s="10">
        <v>15209</v>
      </c>
      <c r="G30" s="11">
        <v>8421</v>
      </c>
      <c r="H30" s="10">
        <v>13017</v>
      </c>
      <c r="I30" s="11">
        <v>19721</v>
      </c>
      <c r="J30" s="10">
        <v>4572</v>
      </c>
      <c r="K30" s="11">
        <v>829</v>
      </c>
      <c r="L30" s="10">
        <v>11034</v>
      </c>
      <c r="M30" s="11">
        <v>62066</v>
      </c>
      <c r="N30" s="11">
        <v>65722</v>
      </c>
      <c r="O30" s="9">
        <v>29898</v>
      </c>
    </row>
    <row r="31" spans="1:15" ht="16.5" customHeight="1">
      <c r="A31" s="153" t="s">
        <v>31</v>
      </c>
      <c r="B31" s="154" t="s">
        <v>16</v>
      </c>
      <c r="C31" s="155">
        <f t="shared" si="0"/>
        <v>1596</v>
      </c>
      <c r="D31" s="4">
        <v>72</v>
      </c>
      <c r="E31" s="5">
        <v>110</v>
      </c>
      <c r="F31" s="4">
        <v>85</v>
      </c>
      <c r="G31" s="5">
        <v>96</v>
      </c>
      <c r="H31" s="4">
        <v>145</v>
      </c>
      <c r="I31" s="5">
        <v>138</v>
      </c>
      <c r="J31" s="4">
        <v>32</v>
      </c>
      <c r="K31" s="5">
        <v>0</v>
      </c>
      <c r="L31" s="4">
        <v>63</v>
      </c>
      <c r="M31" s="5">
        <v>346</v>
      </c>
      <c r="N31" s="5">
        <v>308</v>
      </c>
      <c r="O31" s="3">
        <v>201</v>
      </c>
    </row>
    <row r="32" spans="1:15" ht="16.5" customHeight="1">
      <c r="A32" s="153"/>
      <c r="B32" s="154" t="s">
        <v>17</v>
      </c>
      <c r="C32" s="155">
        <f t="shared" si="0"/>
        <v>303672</v>
      </c>
      <c r="D32" s="4">
        <v>15351</v>
      </c>
      <c r="E32" s="5">
        <v>20869</v>
      </c>
      <c r="F32" s="4">
        <v>17614</v>
      </c>
      <c r="G32" s="5">
        <v>12217</v>
      </c>
      <c r="H32" s="4">
        <v>20707</v>
      </c>
      <c r="I32" s="5">
        <v>21233</v>
      </c>
      <c r="J32" s="4">
        <v>5029</v>
      </c>
      <c r="K32" s="5">
        <v>0</v>
      </c>
      <c r="L32" s="4">
        <v>11282</v>
      </c>
      <c r="M32" s="5">
        <v>73956</v>
      </c>
      <c r="N32" s="5">
        <v>66822</v>
      </c>
      <c r="O32" s="3">
        <v>38592</v>
      </c>
    </row>
    <row r="33" spans="1:15" ht="16.5" customHeight="1">
      <c r="A33" s="156" t="s">
        <v>32</v>
      </c>
      <c r="B33" s="157" t="s">
        <v>16</v>
      </c>
      <c r="C33" s="158">
        <f t="shared" si="0"/>
        <v>1091</v>
      </c>
      <c r="D33" s="7">
        <v>79</v>
      </c>
      <c r="E33" s="8">
        <v>93</v>
      </c>
      <c r="F33" s="7">
        <v>54</v>
      </c>
      <c r="G33" s="8">
        <v>106</v>
      </c>
      <c r="H33" s="7">
        <v>195</v>
      </c>
      <c r="I33" s="8">
        <v>158</v>
      </c>
      <c r="J33" s="7">
        <v>30</v>
      </c>
      <c r="K33" s="8">
        <v>3</v>
      </c>
      <c r="L33" s="7">
        <v>57</v>
      </c>
      <c r="M33" s="8">
        <v>170</v>
      </c>
      <c r="N33" s="8">
        <v>92</v>
      </c>
      <c r="O33" s="6">
        <v>54</v>
      </c>
    </row>
    <row r="34" spans="1:15" ht="16.5" customHeight="1">
      <c r="A34" s="159"/>
      <c r="B34" s="160" t="s">
        <v>17</v>
      </c>
      <c r="C34" s="161">
        <f t="shared" si="0"/>
        <v>206864</v>
      </c>
      <c r="D34" s="10">
        <v>17108</v>
      </c>
      <c r="E34" s="11">
        <v>21187</v>
      </c>
      <c r="F34" s="10">
        <v>16552</v>
      </c>
      <c r="G34" s="11">
        <v>12786</v>
      </c>
      <c r="H34" s="10">
        <v>28216</v>
      </c>
      <c r="I34" s="11">
        <v>27213</v>
      </c>
      <c r="J34" s="10">
        <v>4711</v>
      </c>
      <c r="K34" s="11">
        <v>124</v>
      </c>
      <c r="L34" s="10">
        <v>10922</v>
      </c>
      <c r="M34" s="11">
        <v>37232</v>
      </c>
      <c r="N34" s="11">
        <v>20352</v>
      </c>
      <c r="O34" s="9">
        <v>10461</v>
      </c>
    </row>
    <row r="35" spans="1:15" ht="16.5" customHeight="1">
      <c r="A35" s="153" t="s">
        <v>33</v>
      </c>
      <c r="B35" s="154" t="s">
        <v>16</v>
      </c>
      <c r="C35" s="155">
        <f t="shared" si="0"/>
        <v>1451</v>
      </c>
      <c r="D35" s="4">
        <v>39</v>
      </c>
      <c r="E35" s="5">
        <v>56</v>
      </c>
      <c r="F35" s="4">
        <v>52</v>
      </c>
      <c r="G35" s="5">
        <v>104</v>
      </c>
      <c r="H35" s="4">
        <v>182</v>
      </c>
      <c r="I35" s="5">
        <v>120</v>
      </c>
      <c r="J35" s="4">
        <v>30</v>
      </c>
      <c r="K35" s="5">
        <v>6</v>
      </c>
      <c r="L35" s="4">
        <v>63</v>
      </c>
      <c r="M35" s="5">
        <v>324</v>
      </c>
      <c r="N35" s="5">
        <v>265</v>
      </c>
      <c r="O35" s="3">
        <v>210</v>
      </c>
    </row>
    <row r="36" spans="1:15" ht="16.5" customHeight="1">
      <c r="A36" s="153"/>
      <c r="B36" s="154" t="s">
        <v>17</v>
      </c>
      <c r="C36" s="155">
        <f t="shared" si="0"/>
        <v>285857</v>
      </c>
      <c r="D36" s="4">
        <v>8038</v>
      </c>
      <c r="E36" s="5">
        <v>10672</v>
      </c>
      <c r="F36" s="4">
        <v>10785</v>
      </c>
      <c r="G36" s="5">
        <v>11108</v>
      </c>
      <c r="H36" s="4">
        <v>28105</v>
      </c>
      <c r="I36" s="5">
        <v>19652</v>
      </c>
      <c r="J36" s="4">
        <v>4757</v>
      </c>
      <c r="K36" s="5">
        <v>322</v>
      </c>
      <c r="L36" s="4">
        <v>10567</v>
      </c>
      <c r="M36" s="5">
        <v>72932</v>
      </c>
      <c r="N36" s="5">
        <v>61550</v>
      </c>
      <c r="O36" s="3">
        <v>47369</v>
      </c>
    </row>
    <row r="37" spans="1:15" ht="16.5" customHeight="1">
      <c r="A37" s="156" t="s">
        <v>34</v>
      </c>
      <c r="B37" s="157" t="s">
        <v>16</v>
      </c>
      <c r="C37" s="158">
        <f t="shared" si="0"/>
        <v>1795</v>
      </c>
      <c r="D37" s="7">
        <v>96</v>
      </c>
      <c r="E37" s="8">
        <v>115</v>
      </c>
      <c r="F37" s="7">
        <v>78</v>
      </c>
      <c r="G37" s="8">
        <v>109</v>
      </c>
      <c r="H37" s="7">
        <v>196</v>
      </c>
      <c r="I37" s="8">
        <v>152</v>
      </c>
      <c r="J37" s="7">
        <v>28</v>
      </c>
      <c r="K37" s="8">
        <v>11</v>
      </c>
      <c r="L37" s="7">
        <v>96</v>
      </c>
      <c r="M37" s="8">
        <v>363</v>
      </c>
      <c r="N37" s="8">
        <v>292</v>
      </c>
      <c r="O37" s="6">
        <v>259</v>
      </c>
    </row>
    <row r="38" spans="1:15" ht="16.5" customHeight="1">
      <c r="A38" s="159"/>
      <c r="B38" s="160" t="s">
        <v>17</v>
      </c>
      <c r="C38" s="161">
        <f t="shared" si="0"/>
        <v>335859</v>
      </c>
      <c r="D38" s="10">
        <v>18222</v>
      </c>
      <c r="E38" s="11">
        <v>21607</v>
      </c>
      <c r="F38" s="10">
        <v>15336</v>
      </c>
      <c r="G38" s="11">
        <v>13840</v>
      </c>
      <c r="H38" s="10">
        <v>26119</v>
      </c>
      <c r="I38" s="11">
        <v>26145</v>
      </c>
      <c r="J38" s="10">
        <v>4086</v>
      </c>
      <c r="K38" s="11">
        <v>602</v>
      </c>
      <c r="L38" s="10">
        <v>15930</v>
      </c>
      <c r="M38" s="11">
        <v>78169</v>
      </c>
      <c r="N38" s="11">
        <v>62105</v>
      </c>
      <c r="O38" s="9">
        <v>53698</v>
      </c>
    </row>
    <row r="39" spans="1:15" ht="16.5" customHeight="1">
      <c r="A39" s="153" t="s">
        <v>35</v>
      </c>
      <c r="B39" s="154" t="s">
        <v>16</v>
      </c>
      <c r="C39" s="155">
        <f t="shared" si="0"/>
        <v>2228</v>
      </c>
      <c r="D39" s="4">
        <v>115</v>
      </c>
      <c r="E39" s="5">
        <v>161</v>
      </c>
      <c r="F39" s="4">
        <v>93</v>
      </c>
      <c r="G39" s="5">
        <v>202</v>
      </c>
      <c r="H39" s="4">
        <v>325</v>
      </c>
      <c r="I39" s="5">
        <v>194</v>
      </c>
      <c r="J39" s="4">
        <v>25</v>
      </c>
      <c r="K39" s="5">
        <v>16</v>
      </c>
      <c r="L39" s="4">
        <v>111</v>
      </c>
      <c r="M39" s="5">
        <v>369</v>
      </c>
      <c r="N39" s="5">
        <v>292</v>
      </c>
      <c r="O39" s="3">
        <v>325</v>
      </c>
    </row>
    <row r="40" spans="1:15" ht="16.5" customHeight="1">
      <c r="A40" s="153"/>
      <c r="B40" s="154" t="s">
        <v>17</v>
      </c>
      <c r="C40" s="155">
        <f t="shared" si="0"/>
        <v>393196</v>
      </c>
      <c r="D40" s="4">
        <v>25226</v>
      </c>
      <c r="E40" s="5">
        <v>29577</v>
      </c>
      <c r="F40" s="4">
        <v>18352</v>
      </c>
      <c r="G40" s="5">
        <v>25591</v>
      </c>
      <c r="H40" s="4">
        <v>43748</v>
      </c>
      <c r="I40" s="5">
        <v>30256</v>
      </c>
      <c r="J40" s="4">
        <v>4357</v>
      </c>
      <c r="K40" s="5">
        <v>529</v>
      </c>
      <c r="L40" s="4">
        <v>14856</v>
      </c>
      <c r="M40" s="5">
        <v>74847</v>
      </c>
      <c r="N40" s="5">
        <v>59992</v>
      </c>
      <c r="O40" s="3">
        <v>65865</v>
      </c>
    </row>
    <row r="41" spans="1:15" ht="16.5" customHeight="1">
      <c r="A41" s="156" t="s">
        <v>36</v>
      </c>
      <c r="B41" s="157" t="s">
        <v>16</v>
      </c>
      <c r="C41" s="158">
        <f t="shared" si="0"/>
        <v>2484</v>
      </c>
      <c r="D41" s="7">
        <v>124</v>
      </c>
      <c r="E41" s="8">
        <v>109</v>
      </c>
      <c r="F41" s="7">
        <v>104</v>
      </c>
      <c r="G41" s="8">
        <v>263</v>
      </c>
      <c r="H41" s="7">
        <v>352</v>
      </c>
      <c r="I41" s="8">
        <v>185</v>
      </c>
      <c r="J41" s="7">
        <v>30</v>
      </c>
      <c r="K41" s="8">
        <v>17</v>
      </c>
      <c r="L41" s="7">
        <v>157</v>
      </c>
      <c r="M41" s="8">
        <v>428</v>
      </c>
      <c r="N41" s="8">
        <v>349</v>
      </c>
      <c r="O41" s="6">
        <v>366</v>
      </c>
    </row>
    <row r="42" spans="1:15" ht="16.5" customHeight="1">
      <c r="A42" s="159"/>
      <c r="B42" s="160" t="s">
        <v>17</v>
      </c>
      <c r="C42" s="161">
        <f t="shared" si="0"/>
        <v>426536</v>
      </c>
      <c r="D42" s="10">
        <v>22713</v>
      </c>
      <c r="E42" s="11">
        <v>19067</v>
      </c>
      <c r="F42" s="10">
        <v>20958</v>
      </c>
      <c r="G42" s="11">
        <v>31314</v>
      </c>
      <c r="H42" s="10">
        <v>48351</v>
      </c>
      <c r="I42" s="11">
        <v>29348</v>
      </c>
      <c r="J42" s="10">
        <v>3973</v>
      </c>
      <c r="K42" s="11">
        <v>1458</v>
      </c>
      <c r="L42" s="10">
        <v>25880</v>
      </c>
      <c r="M42" s="11">
        <v>86686</v>
      </c>
      <c r="N42" s="11">
        <v>67544</v>
      </c>
      <c r="O42" s="9">
        <v>69244</v>
      </c>
    </row>
    <row r="43" spans="1:15" ht="16.5" customHeight="1">
      <c r="A43" s="153" t="s">
        <v>37</v>
      </c>
      <c r="B43" s="154" t="s">
        <v>16</v>
      </c>
      <c r="C43" s="155">
        <f t="shared" si="0"/>
        <v>2615</v>
      </c>
      <c r="D43" s="4">
        <v>124</v>
      </c>
      <c r="E43" s="5">
        <v>156</v>
      </c>
      <c r="F43" s="4">
        <v>108</v>
      </c>
      <c r="G43" s="5">
        <v>330</v>
      </c>
      <c r="H43" s="4">
        <v>377</v>
      </c>
      <c r="I43" s="5">
        <v>175</v>
      </c>
      <c r="J43" s="4">
        <v>28</v>
      </c>
      <c r="K43" s="5">
        <v>20</v>
      </c>
      <c r="L43" s="4">
        <v>99</v>
      </c>
      <c r="M43" s="5">
        <v>439</v>
      </c>
      <c r="N43" s="5">
        <v>341</v>
      </c>
      <c r="O43" s="3">
        <v>418</v>
      </c>
    </row>
    <row r="44" spans="1:15" ht="16.5" customHeight="1">
      <c r="A44" s="153"/>
      <c r="B44" s="154" t="s">
        <v>17</v>
      </c>
      <c r="C44" s="155">
        <f t="shared" si="0"/>
        <v>439823</v>
      </c>
      <c r="D44" s="4">
        <v>23679</v>
      </c>
      <c r="E44" s="5">
        <v>26866</v>
      </c>
      <c r="F44" s="4">
        <v>19749</v>
      </c>
      <c r="G44" s="5">
        <v>38734</v>
      </c>
      <c r="H44" s="4">
        <v>52345</v>
      </c>
      <c r="I44" s="5">
        <v>27034</v>
      </c>
      <c r="J44" s="4">
        <v>4529</v>
      </c>
      <c r="K44" s="5">
        <v>2466</v>
      </c>
      <c r="L44" s="4">
        <v>15091</v>
      </c>
      <c r="M44" s="5">
        <v>85664</v>
      </c>
      <c r="N44" s="5">
        <v>63171</v>
      </c>
      <c r="O44" s="3">
        <v>80495</v>
      </c>
    </row>
    <row r="45" spans="1:15" ht="16.5" customHeight="1">
      <c r="A45" s="156" t="s">
        <v>38</v>
      </c>
      <c r="B45" s="157" t="s">
        <v>16</v>
      </c>
      <c r="C45" s="158">
        <f t="shared" si="0"/>
        <v>2603</v>
      </c>
      <c r="D45" s="7">
        <v>155</v>
      </c>
      <c r="E45" s="8">
        <v>138</v>
      </c>
      <c r="F45" s="7">
        <v>97</v>
      </c>
      <c r="G45" s="8">
        <v>340</v>
      </c>
      <c r="H45" s="7">
        <v>438</v>
      </c>
      <c r="I45" s="8">
        <v>179</v>
      </c>
      <c r="J45" s="7">
        <v>31</v>
      </c>
      <c r="K45" s="8">
        <v>9</v>
      </c>
      <c r="L45" s="7">
        <v>79</v>
      </c>
      <c r="M45" s="8">
        <v>420</v>
      </c>
      <c r="N45" s="8">
        <v>337</v>
      </c>
      <c r="O45" s="6">
        <v>380</v>
      </c>
    </row>
    <row r="46" spans="1:15" ht="16.5" customHeight="1">
      <c r="A46" s="153"/>
      <c r="B46" s="154" t="s">
        <v>17</v>
      </c>
      <c r="C46" s="155">
        <f t="shared" si="0"/>
        <v>430878</v>
      </c>
      <c r="D46" s="4">
        <v>26865</v>
      </c>
      <c r="E46" s="5">
        <v>23222</v>
      </c>
      <c r="F46" s="4">
        <v>19793</v>
      </c>
      <c r="G46" s="5">
        <v>39063</v>
      </c>
      <c r="H46" s="4">
        <v>58374</v>
      </c>
      <c r="I46" s="5">
        <v>28624</v>
      </c>
      <c r="J46" s="4">
        <v>3418</v>
      </c>
      <c r="K46" s="5">
        <v>557</v>
      </c>
      <c r="L46" s="4">
        <v>12473</v>
      </c>
      <c r="M46" s="5">
        <v>80312</v>
      </c>
      <c r="N46" s="5">
        <v>66357</v>
      </c>
      <c r="O46" s="3">
        <v>71820</v>
      </c>
    </row>
    <row r="47" spans="1:15" ht="16.5" customHeight="1">
      <c r="A47" s="156" t="s">
        <v>39</v>
      </c>
      <c r="B47" s="157" t="s">
        <v>16</v>
      </c>
      <c r="C47" s="158">
        <f t="shared" si="0"/>
        <v>2492</v>
      </c>
      <c r="D47" s="7">
        <v>138</v>
      </c>
      <c r="E47" s="8">
        <v>138</v>
      </c>
      <c r="F47" s="7">
        <v>93</v>
      </c>
      <c r="G47" s="8">
        <v>300</v>
      </c>
      <c r="H47" s="7">
        <v>440</v>
      </c>
      <c r="I47" s="8">
        <v>164</v>
      </c>
      <c r="J47" s="7">
        <v>23</v>
      </c>
      <c r="K47" s="8">
        <v>6</v>
      </c>
      <c r="L47" s="7">
        <v>81</v>
      </c>
      <c r="M47" s="8">
        <v>404</v>
      </c>
      <c r="N47" s="8">
        <v>340</v>
      </c>
      <c r="O47" s="6">
        <v>365</v>
      </c>
    </row>
    <row r="48" spans="1:15" ht="16.5" customHeight="1">
      <c r="A48" s="159"/>
      <c r="B48" s="160" t="s">
        <v>17</v>
      </c>
      <c r="C48" s="161">
        <f t="shared" si="0"/>
        <v>427248</v>
      </c>
      <c r="D48" s="10">
        <v>25954</v>
      </c>
      <c r="E48" s="11">
        <v>24036</v>
      </c>
      <c r="F48" s="10">
        <v>19253</v>
      </c>
      <c r="G48" s="11">
        <v>34246</v>
      </c>
      <c r="H48" s="10">
        <v>56194</v>
      </c>
      <c r="I48" s="11">
        <v>27083</v>
      </c>
      <c r="J48" s="10">
        <v>1556</v>
      </c>
      <c r="K48" s="11">
        <v>693</v>
      </c>
      <c r="L48" s="10">
        <v>14776</v>
      </c>
      <c r="M48" s="11">
        <v>80754</v>
      </c>
      <c r="N48" s="11">
        <v>70945</v>
      </c>
      <c r="O48" s="9">
        <v>71758</v>
      </c>
    </row>
    <row r="49" spans="1:15" ht="16.5" customHeight="1">
      <c r="A49" s="156" t="s">
        <v>40</v>
      </c>
      <c r="B49" s="157" t="s">
        <v>16</v>
      </c>
      <c r="C49" s="158">
        <f t="shared" si="0"/>
        <v>2458</v>
      </c>
      <c r="D49" s="7">
        <v>109</v>
      </c>
      <c r="E49" s="8">
        <v>108</v>
      </c>
      <c r="F49" s="7">
        <v>71</v>
      </c>
      <c r="G49" s="8">
        <v>273</v>
      </c>
      <c r="H49" s="7">
        <v>382</v>
      </c>
      <c r="I49" s="8">
        <v>186</v>
      </c>
      <c r="J49" s="7">
        <v>30</v>
      </c>
      <c r="K49" s="8">
        <v>7</v>
      </c>
      <c r="L49" s="7">
        <v>125</v>
      </c>
      <c r="M49" s="8">
        <v>390</v>
      </c>
      <c r="N49" s="8">
        <v>369</v>
      </c>
      <c r="O49" s="6">
        <v>408</v>
      </c>
    </row>
    <row r="50" spans="1:15" ht="16.5" customHeight="1">
      <c r="A50" s="153"/>
      <c r="B50" s="154" t="s">
        <v>17</v>
      </c>
      <c r="C50" s="155">
        <f t="shared" si="0"/>
        <v>412182</v>
      </c>
      <c r="D50" s="4">
        <v>18468</v>
      </c>
      <c r="E50" s="5">
        <v>17498</v>
      </c>
      <c r="F50" s="4">
        <v>14036</v>
      </c>
      <c r="G50" s="5">
        <v>30967</v>
      </c>
      <c r="H50" s="4">
        <v>48189</v>
      </c>
      <c r="I50" s="5">
        <v>29855</v>
      </c>
      <c r="J50" s="4">
        <v>4096</v>
      </c>
      <c r="K50" s="5">
        <v>720</v>
      </c>
      <c r="L50" s="4">
        <v>17435</v>
      </c>
      <c r="M50" s="5">
        <v>81373</v>
      </c>
      <c r="N50" s="5">
        <v>75047</v>
      </c>
      <c r="O50" s="3">
        <v>74498</v>
      </c>
    </row>
    <row r="51" spans="1:15" ht="16.5" customHeight="1">
      <c r="A51" s="156" t="s">
        <v>41</v>
      </c>
      <c r="B51" s="157" t="s">
        <v>16</v>
      </c>
      <c r="C51" s="158">
        <f t="shared" si="0"/>
        <v>2562</v>
      </c>
      <c r="D51" s="7">
        <v>147</v>
      </c>
      <c r="E51" s="8">
        <v>139</v>
      </c>
      <c r="F51" s="7">
        <v>116</v>
      </c>
      <c r="G51" s="8">
        <v>251</v>
      </c>
      <c r="H51" s="7">
        <v>469</v>
      </c>
      <c r="I51" s="8">
        <v>157</v>
      </c>
      <c r="J51" s="7">
        <v>28</v>
      </c>
      <c r="K51" s="8">
        <v>8</v>
      </c>
      <c r="L51" s="7">
        <v>92</v>
      </c>
      <c r="M51" s="8">
        <v>406</v>
      </c>
      <c r="N51" s="8">
        <v>371</v>
      </c>
      <c r="O51" s="6">
        <v>378</v>
      </c>
    </row>
    <row r="52" spans="1:15" ht="16.5" customHeight="1">
      <c r="A52" s="159"/>
      <c r="B52" s="160" t="s">
        <v>17</v>
      </c>
      <c r="C52" s="161">
        <f t="shared" si="0"/>
        <v>438194</v>
      </c>
      <c r="D52" s="10">
        <v>28029</v>
      </c>
      <c r="E52" s="11">
        <v>24995</v>
      </c>
      <c r="F52" s="10">
        <v>21174</v>
      </c>
      <c r="G52" s="11">
        <v>28272</v>
      </c>
      <c r="H52" s="10">
        <v>62086</v>
      </c>
      <c r="I52" s="11">
        <v>24123</v>
      </c>
      <c r="J52" s="10">
        <v>3752</v>
      </c>
      <c r="K52" s="11">
        <v>585</v>
      </c>
      <c r="L52" s="10">
        <v>15734</v>
      </c>
      <c r="M52" s="11">
        <v>84072</v>
      </c>
      <c r="N52" s="11">
        <v>74777</v>
      </c>
      <c r="O52" s="9">
        <v>70595</v>
      </c>
    </row>
    <row r="53" spans="1:15" ht="16.5" customHeight="1">
      <c r="A53" s="156" t="s">
        <v>42</v>
      </c>
      <c r="B53" s="157" t="s">
        <v>16</v>
      </c>
      <c r="C53" s="158">
        <f t="shared" si="0"/>
        <v>2686</v>
      </c>
      <c r="D53" s="17">
        <v>127</v>
      </c>
      <c r="E53" s="12">
        <v>136</v>
      </c>
      <c r="F53" s="12">
        <v>83</v>
      </c>
      <c r="G53" s="12">
        <v>246</v>
      </c>
      <c r="H53" s="12">
        <v>477</v>
      </c>
      <c r="I53" s="12">
        <v>235</v>
      </c>
      <c r="J53" s="12">
        <v>39</v>
      </c>
      <c r="K53" s="12">
        <v>17</v>
      </c>
      <c r="L53" s="12">
        <v>105</v>
      </c>
      <c r="M53" s="12">
        <v>462</v>
      </c>
      <c r="N53" s="12">
        <v>360</v>
      </c>
      <c r="O53" s="18">
        <v>399</v>
      </c>
    </row>
    <row r="54" spans="1:15" ht="16.5" customHeight="1">
      <c r="A54" s="159"/>
      <c r="B54" s="160" t="s">
        <v>17</v>
      </c>
      <c r="C54" s="161">
        <f t="shared" si="0"/>
        <v>451550</v>
      </c>
      <c r="D54" s="19">
        <v>23351</v>
      </c>
      <c r="E54" s="13">
        <v>23173</v>
      </c>
      <c r="F54" s="13">
        <v>15021</v>
      </c>
      <c r="G54" s="13">
        <v>26149</v>
      </c>
      <c r="H54" s="13">
        <v>57181</v>
      </c>
      <c r="I54" s="13">
        <v>36592</v>
      </c>
      <c r="J54" s="13">
        <v>4715</v>
      </c>
      <c r="K54" s="13">
        <v>2009</v>
      </c>
      <c r="L54" s="13">
        <v>18833</v>
      </c>
      <c r="M54" s="13">
        <v>94421</v>
      </c>
      <c r="N54" s="13">
        <v>73558</v>
      </c>
      <c r="O54" s="20">
        <v>76547</v>
      </c>
    </row>
    <row r="55" spans="1:15" ht="16.5" customHeight="1">
      <c r="A55" s="156" t="s">
        <v>43</v>
      </c>
      <c r="B55" s="157" t="s">
        <v>16</v>
      </c>
      <c r="C55" s="158">
        <f>SUM(D55:O55)</f>
        <v>2484</v>
      </c>
      <c r="D55" s="17">
        <v>147</v>
      </c>
      <c r="E55" s="12">
        <v>141</v>
      </c>
      <c r="F55" s="12">
        <v>74</v>
      </c>
      <c r="G55" s="12">
        <v>213</v>
      </c>
      <c r="H55" s="12">
        <v>452</v>
      </c>
      <c r="I55" s="12">
        <v>190</v>
      </c>
      <c r="J55" s="12">
        <v>37</v>
      </c>
      <c r="K55" s="12">
        <v>13</v>
      </c>
      <c r="L55" s="12">
        <v>94</v>
      </c>
      <c r="M55" s="12">
        <v>416</v>
      </c>
      <c r="N55" s="12">
        <v>322</v>
      </c>
      <c r="O55" s="18">
        <v>385</v>
      </c>
    </row>
    <row r="56" spans="1:15" ht="16.5" customHeight="1">
      <c r="A56" s="159"/>
      <c r="B56" s="160" t="s">
        <v>17</v>
      </c>
      <c r="C56" s="161">
        <f>SUM(D56:O56)</f>
        <v>431407</v>
      </c>
      <c r="D56" s="19">
        <v>28762</v>
      </c>
      <c r="E56" s="13">
        <v>24785</v>
      </c>
      <c r="F56" s="13">
        <v>14998</v>
      </c>
      <c r="G56" s="13">
        <v>23484</v>
      </c>
      <c r="H56" s="13">
        <v>57989</v>
      </c>
      <c r="I56" s="13">
        <v>30058</v>
      </c>
      <c r="J56" s="13">
        <v>4989</v>
      </c>
      <c r="K56" s="13">
        <v>1349</v>
      </c>
      <c r="L56" s="13">
        <v>18233</v>
      </c>
      <c r="M56" s="13">
        <v>86375</v>
      </c>
      <c r="N56" s="13">
        <v>67706</v>
      </c>
      <c r="O56" s="20">
        <v>72679</v>
      </c>
    </row>
    <row r="57" spans="1:15" ht="16.5" customHeight="1">
      <c r="A57" s="156" t="s">
        <v>44</v>
      </c>
      <c r="B57" s="157" t="s">
        <v>16</v>
      </c>
      <c r="C57" s="158">
        <f t="shared" si="0"/>
        <v>2496</v>
      </c>
      <c r="D57" s="21">
        <v>137</v>
      </c>
      <c r="E57" s="14">
        <v>126</v>
      </c>
      <c r="F57" s="14">
        <v>83</v>
      </c>
      <c r="G57" s="14">
        <v>209</v>
      </c>
      <c r="H57" s="14">
        <v>452</v>
      </c>
      <c r="I57" s="14">
        <v>220</v>
      </c>
      <c r="J57" s="14">
        <v>38</v>
      </c>
      <c r="K57" s="14">
        <v>7</v>
      </c>
      <c r="L57" s="14">
        <v>92</v>
      </c>
      <c r="M57" s="14">
        <v>430</v>
      </c>
      <c r="N57" s="14">
        <v>325</v>
      </c>
      <c r="O57" s="22">
        <v>377</v>
      </c>
    </row>
    <row r="58" spans="1:15" ht="16.5" customHeight="1">
      <c r="A58" s="159"/>
      <c r="B58" s="160" t="s">
        <v>17</v>
      </c>
      <c r="C58" s="161">
        <f t="shared" si="0"/>
        <v>436334</v>
      </c>
      <c r="D58" s="19">
        <v>26808</v>
      </c>
      <c r="E58" s="13">
        <v>22453</v>
      </c>
      <c r="F58" s="13">
        <v>17655</v>
      </c>
      <c r="G58" s="13">
        <v>24266</v>
      </c>
      <c r="H58" s="13">
        <v>57856</v>
      </c>
      <c r="I58" s="13">
        <v>34677</v>
      </c>
      <c r="J58" s="13">
        <v>4774</v>
      </c>
      <c r="K58" s="13">
        <v>312</v>
      </c>
      <c r="L58" s="13">
        <v>17364</v>
      </c>
      <c r="M58" s="13">
        <v>87919</v>
      </c>
      <c r="N58" s="13">
        <v>70464</v>
      </c>
      <c r="O58" s="20">
        <v>71786</v>
      </c>
    </row>
    <row r="59" spans="1:15" ht="16.5" customHeight="1">
      <c r="A59" s="156" t="s">
        <v>45</v>
      </c>
      <c r="B59" s="157" t="s">
        <v>16</v>
      </c>
      <c r="C59" s="158">
        <f t="shared" si="0"/>
        <v>2555</v>
      </c>
      <c r="D59" s="21">
        <v>141</v>
      </c>
      <c r="E59" s="14">
        <v>138</v>
      </c>
      <c r="F59" s="14">
        <v>112</v>
      </c>
      <c r="G59" s="14">
        <v>221</v>
      </c>
      <c r="H59" s="14">
        <v>415</v>
      </c>
      <c r="I59" s="14">
        <v>218</v>
      </c>
      <c r="J59" s="14">
        <v>35</v>
      </c>
      <c r="K59" s="14">
        <v>8</v>
      </c>
      <c r="L59" s="14">
        <v>100</v>
      </c>
      <c r="M59" s="14">
        <v>416</v>
      </c>
      <c r="N59" s="14">
        <v>372</v>
      </c>
      <c r="O59" s="22">
        <v>379</v>
      </c>
    </row>
    <row r="60" spans="1:15" ht="16.5" customHeight="1">
      <c r="A60" s="153"/>
      <c r="B60" s="154" t="s">
        <v>17</v>
      </c>
      <c r="C60" s="155">
        <f t="shared" si="0"/>
        <v>450959</v>
      </c>
      <c r="D60" s="21">
        <v>27149</v>
      </c>
      <c r="E60" s="14">
        <v>25226</v>
      </c>
      <c r="F60" s="14">
        <v>19211</v>
      </c>
      <c r="G60" s="14">
        <v>25455</v>
      </c>
      <c r="H60" s="14">
        <v>54543</v>
      </c>
      <c r="I60" s="14">
        <v>34301</v>
      </c>
      <c r="J60" s="14">
        <v>4118</v>
      </c>
      <c r="K60" s="14">
        <v>625</v>
      </c>
      <c r="L60" s="14">
        <v>19725</v>
      </c>
      <c r="M60" s="14">
        <v>88414</v>
      </c>
      <c r="N60" s="14">
        <v>82251</v>
      </c>
      <c r="O60" s="22">
        <v>69941</v>
      </c>
    </row>
    <row r="61" spans="1:15" ht="16.5" customHeight="1">
      <c r="A61" s="156" t="s">
        <v>46</v>
      </c>
      <c r="B61" s="157" t="s">
        <v>16</v>
      </c>
      <c r="C61" s="158">
        <f t="shared" si="0"/>
        <v>2473</v>
      </c>
      <c r="D61" s="17">
        <v>127</v>
      </c>
      <c r="E61" s="12">
        <v>119</v>
      </c>
      <c r="F61" s="12">
        <v>97</v>
      </c>
      <c r="G61" s="12">
        <v>229</v>
      </c>
      <c r="H61" s="12">
        <v>391</v>
      </c>
      <c r="I61" s="12">
        <v>237</v>
      </c>
      <c r="J61" s="12">
        <v>32</v>
      </c>
      <c r="K61" s="12">
        <v>4</v>
      </c>
      <c r="L61" s="12">
        <v>96</v>
      </c>
      <c r="M61" s="12">
        <v>361</v>
      </c>
      <c r="N61" s="12">
        <v>384</v>
      </c>
      <c r="O61" s="18">
        <v>396</v>
      </c>
    </row>
    <row r="62" spans="1:15" ht="16.5" customHeight="1">
      <c r="A62" s="153"/>
      <c r="B62" s="154" t="s">
        <v>17</v>
      </c>
      <c r="C62" s="155">
        <f t="shared" si="0"/>
        <v>438854</v>
      </c>
      <c r="D62" s="21">
        <v>25763</v>
      </c>
      <c r="E62" s="14">
        <v>23062</v>
      </c>
      <c r="F62" s="14">
        <v>16388</v>
      </c>
      <c r="G62" s="14">
        <v>27694</v>
      </c>
      <c r="H62" s="14">
        <v>50288</v>
      </c>
      <c r="I62" s="14">
        <v>36034</v>
      </c>
      <c r="J62" s="14">
        <v>3374</v>
      </c>
      <c r="K62" s="14">
        <v>333</v>
      </c>
      <c r="L62" s="14">
        <v>18337</v>
      </c>
      <c r="M62" s="14">
        <v>78425</v>
      </c>
      <c r="N62" s="14">
        <v>87122</v>
      </c>
      <c r="O62" s="22">
        <v>72034</v>
      </c>
    </row>
    <row r="63" spans="1:15" ht="16.5" customHeight="1">
      <c r="A63" s="156" t="s">
        <v>47</v>
      </c>
      <c r="B63" s="157" t="s">
        <v>16</v>
      </c>
      <c r="C63" s="158">
        <f>SUM(D63:O63)</f>
        <v>2514</v>
      </c>
      <c r="D63" s="17">
        <v>117</v>
      </c>
      <c r="E63" s="12">
        <v>140</v>
      </c>
      <c r="F63" s="12">
        <v>97</v>
      </c>
      <c r="G63" s="12">
        <v>233</v>
      </c>
      <c r="H63" s="12">
        <v>387</v>
      </c>
      <c r="I63" s="12">
        <v>258</v>
      </c>
      <c r="J63" s="12">
        <v>32</v>
      </c>
      <c r="K63" s="12">
        <v>1</v>
      </c>
      <c r="L63" s="12">
        <v>81</v>
      </c>
      <c r="M63" s="12">
        <v>381</v>
      </c>
      <c r="N63" s="12">
        <v>407</v>
      </c>
      <c r="O63" s="18">
        <v>380</v>
      </c>
    </row>
    <row r="64" spans="1:15" ht="16.5" customHeight="1">
      <c r="A64" s="153"/>
      <c r="B64" s="154" t="s">
        <v>17</v>
      </c>
      <c r="C64" s="155">
        <f>SUM(D64:O64)</f>
        <v>442113</v>
      </c>
      <c r="D64" s="21">
        <v>23958</v>
      </c>
      <c r="E64" s="14">
        <v>25284</v>
      </c>
      <c r="F64" s="14">
        <v>16389</v>
      </c>
      <c r="G64" s="14">
        <v>27854</v>
      </c>
      <c r="H64" s="14">
        <v>51511</v>
      </c>
      <c r="I64" s="14">
        <v>39229</v>
      </c>
      <c r="J64" s="14">
        <v>4072</v>
      </c>
      <c r="K64" s="14">
        <v>22</v>
      </c>
      <c r="L64" s="14">
        <v>15587</v>
      </c>
      <c r="M64" s="14">
        <v>79451</v>
      </c>
      <c r="N64" s="14">
        <v>86880</v>
      </c>
      <c r="O64" s="22">
        <v>71876</v>
      </c>
    </row>
    <row r="65" spans="1:15" ht="16.5" customHeight="1">
      <c r="A65" s="156" t="s">
        <v>48</v>
      </c>
      <c r="B65" s="157" t="s">
        <v>16</v>
      </c>
      <c r="C65" s="158">
        <f>SUM(D65:O65)</f>
        <v>2475</v>
      </c>
      <c r="D65" s="17">
        <v>129</v>
      </c>
      <c r="E65" s="12">
        <v>118</v>
      </c>
      <c r="F65" s="12">
        <v>98</v>
      </c>
      <c r="G65" s="12">
        <v>245</v>
      </c>
      <c r="H65" s="12">
        <v>388</v>
      </c>
      <c r="I65" s="12">
        <v>230</v>
      </c>
      <c r="J65" s="12">
        <v>30</v>
      </c>
      <c r="K65" s="12">
        <v>2</v>
      </c>
      <c r="L65" s="12">
        <v>81</v>
      </c>
      <c r="M65" s="12">
        <v>373</v>
      </c>
      <c r="N65" s="12">
        <v>392</v>
      </c>
      <c r="O65" s="18">
        <v>389</v>
      </c>
    </row>
    <row r="66" spans="1:15" ht="16.5" customHeight="1">
      <c r="A66" s="153"/>
      <c r="B66" s="154" t="s">
        <v>17</v>
      </c>
      <c r="C66" s="155">
        <f>SUM(D66:O66)</f>
        <v>432134</v>
      </c>
      <c r="D66" s="21">
        <v>27078</v>
      </c>
      <c r="E66" s="14">
        <v>20761</v>
      </c>
      <c r="F66" s="14">
        <v>14924</v>
      </c>
      <c r="G66" s="14">
        <v>28962</v>
      </c>
      <c r="H66" s="14">
        <v>49470</v>
      </c>
      <c r="I66" s="14">
        <v>35263</v>
      </c>
      <c r="J66" s="14">
        <v>3907</v>
      </c>
      <c r="K66" s="14">
        <v>135</v>
      </c>
      <c r="L66" s="14">
        <v>16647</v>
      </c>
      <c r="M66" s="14">
        <v>78983</v>
      </c>
      <c r="N66" s="14">
        <v>83602</v>
      </c>
      <c r="O66" s="22">
        <v>72402</v>
      </c>
    </row>
    <row r="67" spans="1:15" ht="16.5" customHeight="1">
      <c r="A67" s="156" t="s">
        <v>49</v>
      </c>
      <c r="B67" s="157" t="s">
        <v>16</v>
      </c>
      <c r="C67" s="158">
        <f t="shared" ref="C67:C76" si="1">SUM(D67:O67)</f>
        <v>2455</v>
      </c>
      <c r="D67" s="17">
        <v>134</v>
      </c>
      <c r="E67" s="12">
        <v>125</v>
      </c>
      <c r="F67" s="12">
        <v>80</v>
      </c>
      <c r="G67" s="12">
        <v>218</v>
      </c>
      <c r="H67" s="12">
        <v>429</v>
      </c>
      <c r="I67" s="12">
        <v>217</v>
      </c>
      <c r="J67" s="12">
        <v>27</v>
      </c>
      <c r="K67" s="12">
        <v>1</v>
      </c>
      <c r="L67" s="12">
        <v>67</v>
      </c>
      <c r="M67" s="12">
        <v>382</v>
      </c>
      <c r="N67" s="12">
        <v>389</v>
      </c>
      <c r="O67" s="18">
        <v>386</v>
      </c>
    </row>
    <row r="68" spans="1:15" ht="16.5" customHeight="1">
      <c r="A68" s="159"/>
      <c r="B68" s="160" t="s">
        <v>17</v>
      </c>
      <c r="C68" s="161">
        <f t="shared" si="1"/>
        <v>429224</v>
      </c>
      <c r="D68" s="19">
        <v>26403</v>
      </c>
      <c r="E68" s="13">
        <v>20689</v>
      </c>
      <c r="F68" s="13">
        <v>14215</v>
      </c>
      <c r="G68" s="13">
        <v>26033</v>
      </c>
      <c r="H68" s="13">
        <v>54779</v>
      </c>
      <c r="I68" s="13">
        <v>34575</v>
      </c>
      <c r="J68" s="13">
        <v>3253</v>
      </c>
      <c r="K68" s="13">
        <v>37</v>
      </c>
      <c r="L68" s="13">
        <v>11698</v>
      </c>
      <c r="M68" s="13">
        <v>80400</v>
      </c>
      <c r="N68" s="13">
        <v>85195</v>
      </c>
      <c r="O68" s="20">
        <v>71947</v>
      </c>
    </row>
    <row r="69" spans="1:15" ht="16.5" customHeight="1">
      <c r="A69" s="153" t="s">
        <v>50</v>
      </c>
      <c r="B69" s="154" t="s">
        <v>16</v>
      </c>
      <c r="C69" s="155">
        <f t="shared" si="1"/>
        <v>2398</v>
      </c>
      <c r="D69" s="21">
        <v>113</v>
      </c>
      <c r="E69" s="14">
        <v>98</v>
      </c>
      <c r="F69" s="14">
        <v>87</v>
      </c>
      <c r="G69" s="14">
        <v>205</v>
      </c>
      <c r="H69" s="14">
        <v>431</v>
      </c>
      <c r="I69" s="14">
        <v>224</v>
      </c>
      <c r="J69" s="14">
        <v>25</v>
      </c>
      <c r="K69" s="14">
        <v>3</v>
      </c>
      <c r="L69" s="14">
        <v>69</v>
      </c>
      <c r="M69" s="14">
        <v>367</v>
      </c>
      <c r="N69" s="14">
        <v>395</v>
      </c>
      <c r="O69" s="22">
        <v>381</v>
      </c>
    </row>
    <row r="70" spans="1:15" ht="16.5" customHeight="1">
      <c r="A70" s="159"/>
      <c r="B70" s="160" t="s">
        <v>17</v>
      </c>
      <c r="C70" s="161">
        <f t="shared" si="1"/>
        <v>409011</v>
      </c>
      <c r="D70" s="19">
        <v>22804</v>
      </c>
      <c r="E70" s="13">
        <v>14324</v>
      </c>
      <c r="F70" s="13">
        <v>15255</v>
      </c>
      <c r="G70" s="13">
        <v>23927</v>
      </c>
      <c r="H70" s="13">
        <v>54685</v>
      </c>
      <c r="I70" s="13">
        <v>32825</v>
      </c>
      <c r="J70" s="13">
        <v>2999</v>
      </c>
      <c r="K70" s="13">
        <v>174</v>
      </c>
      <c r="L70" s="13">
        <v>14370</v>
      </c>
      <c r="M70" s="13">
        <v>75492</v>
      </c>
      <c r="N70" s="13">
        <v>80663</v>
      </c>
      <c r="O70" s="20">
        <v>71493</v>
      </c>
    </row>
    <row r="71" spans="1:15" ht="16.5" customHeight="1">
      <c r="A71" s="153" t="s">
        <v>21</v>
      </c>
      <c r="B71" s="154" t="s">
        <v>16</v>
      </c>
      <c r="C71" s="155">
        <f t="shared" si="1"/>
        <v>395</v>
      </c>
      <c r="D71" s="21">
        <v>89</v>
      </c>
      <c r="E71" s="14">
        <v>114</v>
      </c>
      <c r="F71" s="14">
        <v>1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33</v>
      </c>
      <c r="N71" s="14">
        <v>80</v>
      </c>
      <c r="O71" s="22">
        <v>78</v>
      </c>
    </row>
    <row r="72" spans="1:15" ht="16.5" customHeight="1">
      <c r="A72" s="159"/>
      <c r="B72" s="160" t="s">
        <v>17</v>
      </c>
      <c r="C72" s="161">
        <f t="shared" si="1"/>
        <v>70414</v>
      </c>
      <c r="D72" s="19">
        <v>17322</v>
      </c>
      <c r="E72" s="13">
        <v>17618</v>
      </c>
      <c r="F72" s="13">
        <v>288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5313</v>
      </c>
      <c r="N72" s="13">
        <v>17120</v>
      </c>
      <c r="O72" s="20">
        <v>12753</v>
      </c>
    </row>
    <row r="73" spans="1:15" ht="16.5" customHeight="1">
      <c r="A73" s="153" t="s">
        <v>22</v>
      </c>
      <c r="B73" s="154" t="s">
        <v>16</v>
      </c>
      <c r="C73" s="155">
        <f t="shared" ref="C73:C74" si="2">SUM(D73:O73)</f>
        <v>381</v>
      </c>
      <c r="D73" s="21">
        <v>14</v>
      </c>
      <c r="E73" s="14">
        <v>1</v>
      </c>
      <c r="F73" s="14">
        <v>30</v>
      </c>
      <c r="G73" s="14">
        <v>26</v>
      </c>
      <c r="H73" s="14">
        <v>5</v>
      </c>
      <c r="I73" s="14">
        <v>0</v>
      </c>
      <c r="J73" s="14">
        <v>2</v>
      </c>
      <c r="K73" s="14">
        <v>0</v>
      </c>
      <c r="L73" s="14">
        <v>0</v>
      </c>
      <c r="M73" s="14">
        <v>31</v>
      </c>
      <c r="N73" s="14">
        <v>131</v>
      </c>
      <c r="O73" s="22">
        <v>141</v>
      </c>
    </row>
    <row r="74" spans="1:15" ht="16.5" customHeight="1">
      <c r="A74" s="159"/>
      <c r="B74" s="160" t="s">
        <v>17</v>
      </c>
      <c r="C74" s="161">
        <f t="shared" si="2"/>
        <v>70038</v>
      </c>
      <c r="D74" s="19">
        <v>3753</v>
      </c>
      <c r="E74" s="13">
        <v>128</v>
      </c>
      <c r="F74" s="13">
        <v>6964</v>
      </c>
      <c r="G74" s="13">
        <v>4499</v>
      </c>
      <c r="H74" s="13">
        <v>479</v>
      </c>
      <c r="I74" s="13">
        <v>0</v>
      </c>
      <c r="J74" s="13">
        <v>120</v>
      </c>
      <c r="K74" s="13">
        <v>0</v>
      </c>
      <c r="L74" s="13">
        <v>0</v>
      </c>
      <c r="M74" s="13">
        <v>5058</v>
      </c>
      <c r="N74" s="13">
        <v>25848</v>
      </c>
      <c r="O74" s="20">
        <v>23189</v>
      </c>
    </row>
    <row r="75" spans="1:15" ht="16.5" customHeight="1">
      <c r="A75" s="153" t="s">
        <v>23</v>
      </c>
      <c r="B75" s="154" t="s">
        <v>16</v>
      </c>
      <c r="C75" s="155">
        <f t="shared" si="1"/>
        <v>1275</v>
      </c>
      <c r="D75" s="21">
        <v>5</v>
      </c>
      <c r="E75" s="14">
        <v>8</v>
      </c>
      <c r="F75" s="14">
        <v>44</v>
      </c>
      <c r="G75" s="14">
        <v>66</v>
      </c>
      <c r="H75" s="14">
        <v>97</v>
      </c>
      <c r="I75" s="14">
        <v>101</v>
      </c>
      <c r="J75" s="14">
        <v>25</v>
      </c>
      <c r="K75" s="14">
        <v>1</v>
      </c>
      <c r="L75" s="14">
        <v>40</v>
      </c>
      <c r="M75" s="14">
        <v>292</v>
      </c>
      <c r="N75" s="14">
        <v>324</v>
      </c>
      <c r="O75" s="22">
        <v>272</v>
      </c>
    </row>
    <row r="76" spans="1:15" ht="16.5" customHeight="1" thickBot="1">
      <c r="A76" s="162"/>
      <c r="B76" s="163" t="s">
        <v>17</v>
      </c>
      <c r="C76" s="164">
        <f t="shared" si="1"/>
        <v>229272</v>
      </c>
      <c r="D76" s="23">
        <v>1193</v>
      </c>
      <c r="E76" s="15">
        <v>1522</v>
      </c>
      <c r="F76" s="15">
        <v>7943</v>
      </c>
      <c r="G76" s="15">
        <v>9166</v>
      </c>
      <c r="H76" s="15">
        <v>13731</v>
      </c>
      <c r="I76" s="15">
        <v>14697</v>
      </c>
      <c r="J76" s="15">
        <v>3580</v>
      </c>
      <c r="K76" s="15">
        <v>9</v>
      </c>
      <c r="L76" s="15">
        <v>7179</v>
      </c>
      <c r="M76" s="15">
        <v>55182</v>
      </c>
      <c r="N76" s="15">
        <v>65892</v>
      </c>
      <c r="O76" s="24">
        <v>49178</v>
      </c>
    </row>
  </sheetData>
  <mergeCells count="1">
    <mergeCell ref="B2:C2"/>
  </mergeCells>
  <phoneticPr fontId="5"/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8"/>
  <sheetViews>
    <sheetView view="pageBreakPreview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3" sqref="D3:J3"/>
    </sheetView>
  </sheetViews>
  <sheetFormatPr defaultRowHeight="18.75"/>
  <cols>
    <col min="1" max="1" width="8.875" style="25" customWidth="1"/>
    <col min="2" max="3" width="8.125" style="25" customWidth="1"/>
    <col min="4" max="7" width="7.125" style="25" customWidth="1"/>
    <col min="8" max="9" width="6.625" style="25" customWidth="1"/>
    <col min="10" max="10" width="7.125" style="25" customWidth="1"/>
    <col min="11" max="11" width="8.125" style="25" customWidth="1"/>
    <col min="12" max="15" width="7.125" style="25" customWidth="1"/>
    <col min="16" max="17" width="6.625" style="25" customWidth="1"/>
    <col min="18" max="18" width="7.125" style="25" customWidth="1"/>
    <col min="19" max="16384" width="9" style="37"/>
  </cols>
  <sheetData>
    <row r="1" spans="1:18" ht="21.75" customHeight="1" thickBot="1">
      <c r="A1" s="16" t="s">
        <v>51</v>
      </c>
      <c r="R1" s="26"/>
    </row>
    <row r="2" spans="1:18" ht="16.5" customHeight="1">
      <c r="A2" s="165"/>
      <c r="B2" s="166" t="s">
        <v>52</v>
      </c>
      <c r="C2" s="246" t="s">
        <v>53</v>
      </c>
      <c r="D2" s="246"/>
      <c r="E2" s="246"/>
      <c r="F2" s="246"/>
      <c r="G2" s="246"/>
      <c r="H2" s="246"/>
      <c r="I2" s="246"/>
      <c r="J2" s="247"/>
      <c r="K2" s="248" t="s">
        <v>54</v>
      </c>
      <c r="L2" s="249"/>
      <c r="M2" s="249"/>
      <c r="N2" s="249"/>
      <c r="O2" s="249"/>
      <c r="P2" s="249"/>
      <c r="Q2" s="249"/>
      <c r="R2" s="250"/>
    </row>
    <row r="3" spans="1:18" ht="16.5" customHeight="1">
      <c r="A3" s="167"/>
      <c r="B3" s="168"/>
      <c r="C3" s="251" t="s">
        <v>55</v>
      </c>
      <c r="D3" s="253" t="s">
        <v>56</v>
      </c>
      <c r="E3" s="251"/>
      <c r="F3" s="251"/>
      <c r="G3" s="251"/>
      <c r="H3" s="251"/>
      <c r="I3" s="251"/>
      <c r="J3" s="254"/>
      <c r="K3" s="253" t="s">
        <v>55</v>
      </c>
      <c r="L3" s="253" t="s">
        <v>56</v>
      </c>
      <c r="M3" s="251"/>
      <c r="N3" s="251"/>
      <c r="O3" s="251"/>
      <c r="P3" s="251"/>
      <c r="Q3" s="251"/>
      <c r="R3" s="255"/>
    </row>
    <row r="4" spans="1:18" ht="16.5" customHeight="1" thickBot="1">
      <c r="A4" s="169" t="s">
        <v>1</v>
      </c>
      <c r="B4" s="170"/>
      <c r="C4" s="252"/>
      <c r="D4" s="171" t="s">
        <v>57</v>
      </c>
      <c r="E4" s="172" t="s">
        <v>58</v>
      </c>
      <c r="F4" s="173" t="s">
        <v>59</v>
      </c>
      <c r="G4" s="172" t="s">
        <v>60</v>
      </c>
      <c r="H4" s="173" t="s">
        <v>61</v>
      </c>
      <c r="I4" s="171" t="s">
        <v>62</v>
      </c>
      <c r="J4" s="174" t="s">
        <v>63</v>
      </c>
      <c r="K4" s="252"/>
      <c r="L4" s="171" t="s">
        <v>57</v>
      </c>
      <c r="M4" s="172" t="s">
        <v>58</v>
      </c>
      <c r="N4" s="173" t="s">
        <v>59</v>
      </c>
      <c r="O4" s="172" t="s">
        <v>60</v>
      </c>
      <c r="P4" s="173" t="s">
        <v>61</v>
      </c>
      <c r="Q4" s="171" t="s">
        <v>62</v>
      </c>
      <c r="R4" s="175" t="s">
        <v>63</v>
      </c>
    </row>
    <row r="5" spans="1:18" ht="12.75" customHeight="1">
      <c r="A5" s="176" t="s">
        <v>15</v>
      </c>
      <c r="B5" s="166" t="s">
        <v>64</v>
      </c>
      <c r="C5" s="177">
        <f>SUM(D5:J5)</f>
        <v>19988</v>
      </c>
      <c r="D5" s="28">
        <v>3063</v>
      </c>
      <c r="E5" s="29">
        <v>706</v>
      </c>
      <c r="F5" s="27">
        <v>13770</v>
      </c>
      <c r="G5" s="29">
        <v>1643</v>
      </c>
      <c r="H5" s="27">
        <v>0</v>
      </c>
      <c r="I5" s="28">
        <v>806</v>
      </c>
      <c r="J5" s="30">
        <v>0</v>
      </c>
      <c r="K5" s="186">
        <f>SUM(L5:R5)</f>
        <v>127</v>
      </c>
      <c r="L5" s="28">
        <v>5</v>
      </c>
      <c r="M5" s="29">
        <v>6</v>
      </c>
      <c r="N5" s="27">
        <v>55</v>
      </c>
      <c r="O5" s="29">
        <v>28</v>
      </c>
      <c r="P5" s="27">
        <v>0</v>
      </c>
      <c r="Q5" s="28">
        <v>33</v>
      </c>
      <c r="R5" s="31">
        <v>0</v>
      </c>
    </row>
    <row r="6" spans="1:18" ht="12.75" customHeight="1">
      <c r="A6" s="178"/>
      <c r="B6" s="179" t="s">
        <v>72</v>
      </c>
      <c r="C6" s="180">
        <f t="shared" ref="C6:J6" si="0">+C5/$C5</f>
        <v>1</v>
      </c>
      <c r="D6" s="44">
        <f t="shared" si="0"/>
        <v>0.15324194516710027</v>
      </c>
      <c r="E6" s="45">
        <f t="shared" si="0"/>
        <v>3.5321192715629376E-2</v>
      </c>
      <c r="F6" s="43">
        <f t="shared" si="0"/>
        <v>0.68891334800880533</v>
      </c>
      <c r="G6" s="45">
        <f t="shared" si="0"/>
        <v>8.2199319591755055E-2</v>
      </c>
      <c r="H6" s="48">
        <f t="shared" si="0"/>
        <v>0</v>
      </c>
      <c r="I6" s="49">
        <f t="shared" si="0"/>
        <v>4.0324194516710023E-2</v>
      </c>
      <c r="J6" s="46">
        <f t="shared" si="0"/>
        <v>0</v>
      </c>
      <c r="K6" s="180">
        <f t="shared" ref="K6:R6" si="1">+K5/$K5</f>
        <v>1</v>
      </c>
      <c r="L6" s="44">
        <f t="shared" si="1"/>
        <v>3.937007874015748E-2</v>
      </c>
      <c r="M6" s="45">
        <f t="shared" si="1"/>
        <v>4.7244094488188976E-2</v>
      </c>
      <c r="N6" s="43">
        <f t="shared" si="1"/>
        <v>0.43307086614173229</v>
      </c>
      <c r="O6" s="45">
        <f t="shared" si="1"/>
        <v>0.22047244094488189</v>
      </c>
      <c r="P6" s="48">
        <f t="shared" si="1"/>
        <v>0</v>
      </c>
      <c r="Q6" s="49">
        <f t="shared" si="1"/>
        <v>0.25984251968503935</v>
      </c>
      <c r="R6" s="47">
        <f t="shared" si="1"/>
        <v>0</v>
      </c>
    </row>
    <row r="7" spans="1:18" ht="12.75" customHeight="1">
      <c r="A7" s="181" t="s">
        <v>18</v>
      </c>
      <c r="B7" s="182" t="s">
        <v>65</v>
      </c>
      <c r="C7" s="183">
        <f>SUM(D7:J7)</f>
        <v>34029</v>
      </c>
      <c r="D7" s="33">
        <v>226</v>
      </c>
      <c r="E7" s="34">
        <v>420</v>
      </c>
      <c r="F7" s="32">
        <v>20579</v>
      </c>
      <c r="G7" s="34">
        <v>4908</v>
      </c>
      <c r="H7" s="32">
        <v>962</v>
      </c>
      <c r="I7" s="33">
        <v>563</v>
      </c>
      <c r="J7" s="35">
        <v>6371</v>
      </c>
      <c r="K7" s="187">
        <f>SUM(L7:R7)</f>
        <v>234</v>
      </c>
      <c r="L7" s="33">
        <v>7</v>
      </c>
      <c r="M7" s="34">
        <v>4</v>
      </c>
      <c r="N7" s="32">
        <v>87</v>
      </c>
      <c r="O7" s="34">
        <v>79</v>
      </c>
      <c r="P7" s="32">
        <v>12</v>
      </c>
      <c r="Q7" s="33">
        <v>15</v>
      </c>
      <c r="R7" s="36">
        <v>30</v>
      </c>
    </row>
    <row r="8" spans="1:18" ht="12.75" customHeight="1">
      <c r="A8" s="178"/>
      <c r="B8" s="179" t="s">
        <v>72</v>
      </c>
      <c r="C8" s="180">
        <f t="shared" ref="C8:J8" si="2">+C7/$C7</f>
        <v>1</v>
      </c>
      <c r="D8" s="44">
        <f t="shared" si="2"/>
        <v>6.6413941050280645E-3</v>
      </c>
      <c r="E8" s="45">
        <f t="shared" si="2"/>
        <v>1.2342413823503482E-2</v>
      </c>
      <c r="F8" s="43">
        <f t="shared" si="2"/>
        <v>0.60474889065209081</v>
      </c>
      <c r="G8" s="45">
        <f t="shared" si="2"/>
        <v>0.14422992153751213</v>
      </c>
      <c r="H8" s="48">
        <f t="shared" si="2"/>
        <v>2.827000499573893E-2</v>
      </c>
      <c r="I8" s="49">
        <f t="shared" si="2"/>
        <v>1.6544711863410621E-2</v>
      </c>
      <c r="J8" s="46">
        <f t="shared" si="2"/>
        <v>0.18722266302271592</v>
      </c>
      <c r="K8" s="180">
        <f t="shared" ref="K8:R8" si="3">+K7/$K7</f>
        <v>1</v>
      </c>
      <c r="L8" s="44">
        <f t="shared" si="3"/>
        <v>2.9914529914529916E-2</v>
      </c>
      <c r="M8" s="45">
        <f t="shared" si="3"/>
        <v>1.7094017094017096E-2</v>
      </c>
      <c r="N8" s="43">
        <f t="shared" si="3"/>
        <v>0.37179487179487181</v>
      </c>
      <c r="O8" s="45">
        <f t="shared" si="3"/>
        <v>0.33760683760683763</v>
      </c>
      <c r="P8" s="48">
        <f t="shared" si="3"/>
        <v>5.128205128205128E-2</v>
      </c>
      <c r="Q8" s="49">
        <f t="shared" si="3"/>
        <v>6.4102564102564097E-2</v>
      </c>
      <c r="R8" s="47">
        <f t="shared" si="3"/>
        <v>0.12820512820512819</v>
      </c>
    </row>
    <row r="9" spans="1:18" ht="12.75" customHeight="1">
      <c r="A9" s="176" t="s">
        <v>19</v>
      </c>
      <c r="B9" s="168" t="s">
        <v>65</v>
      </c>
      <c r="C9" s="177">
        <f>SUM(D9:J9)</f>
        <v>47395</v>
      </c>
      <c r="D9" s="28">
        <v>120</v>
      </c>
      <c r="E9" s="29">
        <v>2273</v>
      </c>
      <c r="F9" s="27">
        <v>28954</v>
      </c>
      <c r="G9" s="29">
        <v>4424</v>
      </c>
      <c r="H9" s="243">
        <v>1089</v>
      </c>
      <c r="I9" s="243"/>
      <c r="J9" s="30">
        <v>10535</v>
      </c>
      <c r="K9" s="186">
        <f>SUM(L9:R9)</f>
        <v>291</v>
      </c>
      <c r="L9" s="28">
        <v>2</v>
      </c>
      <c r="M9" s="29">
        <v>12</v>
      </c>
      <c r="N9" s="27">
        <v>129</v>
      </c>
      <c r="O9" s="29">
        <v>81</v>
      </c>
      <c r="P9" s="243">
        <v>26</v>
      </c>
      <c r="Q9" s="243"/>
      <c r="R9" s="31">
        <v>41</v>
      </c>
    </row>
    <row r="10" spans="1:18" ht="12.75" customHeight="1">
      <c r="A10" s="178"/>
      <c r="B10" s="179" t="s">
        <v>72</v>
      </c>
      <c r="C10" s="180">
        <f t="shared" ref="C10:H10" si="4">+C9/$C9</f>
        <v>1</v>
      </c>
      <c r="D10" s="44">
        <f t="shared" si="4"/>
        <v>2.5319126490136092E-3</v>
      </c>
      <c r="E10" s="45">
        <f t="shared" si="4"/>
        <v>4.7958645426732775E-2</v>
      </c>
      <c r="F10" s="43">
        <f t="shared" si="4"/>
        <v>0.61090832366283365</v>
      </c>
      <c r="G10" s="45">
        <f t="shared" si="4"/>
        <v>9.3343179660301714E-2</v>
      </c>
      <c r="H10" s="244">
        <f t="shared" si="4"/>
        <v>2.2977107289798501E-2</v>
      </c>
      <c r="I10" s="244"/>
      <c r="J10" s="46">
        <f>+J9/$C9</f>
        <v>0.22228083131131976</v>
      </c>
      <c r="K10" s="180">
        <f t="shared" ref="K10:P10" si="5">+K9/$K9</f>
        <v>1</v>
      </c>
      <c r="L10" s="44">
        <f t="shared" si="5"/>
        <v>6.8728522336769758E-3</v>
      </c>
      <c r="M10" s="45">
        <f t="shared" si="5"/>
        <v>4.1237113402061855E-2</v>
      </c>
      <c r="N10" s="43">
        <f t="shared" si="5"/>
        <v>0.44329896907216493</v>
      </c>
      <c r="O10" s="45">
        <f t="shared" si="5"/>
        <v>0.27835051546391754</v>
      </c>
      <c r="P10" s="244">
        <f t="shared" si="5"/>
        <v>8.9347079037800689E-2</v>
      </c>
      <c r="Q10" s="244">
        <f t="shared" ref="Q10:Q78" si="6">+Q9/$K9*100</f>
        <v>0</v>
      </c>
      <c r="R10" s="47">
        <f>+R9/$K9</f>
        <v>0.14089347079037801</v>
      </c>
    </row>
    <row r="11" spans="1:18" ht="12.75" customHeight="1">
      <c r="A11" s="181" t="s">
        <v>20</v>
      </c>
      <c r="B11" s="182" t="s">
        <v>65</v>
      </c>
      <c r="C11" s="183">
        <f>SUM(D11:J11)</f>
        <v>75456</v>
      </c>
      <c r="D11" s="33">
        <v>352</v>
      </c>
      <c r="E11" s="34">
        <v>3956</v>
      </c>
      <c r="F11" s="32">
        <v>49886</v>
      </c>
      <c r="G11" s="34">
        <v>9442</v>
      </c>
      <c r="H11" s="245">
        <v>2745</v>
      </c>
      <c r="I11" s="245"/>
      <c r="J11" s="35">
        <v>9075</v>
      </c>
      <c r="K11" s="187">
        <f>SUM(L11:R11)</f>
        <v>474</v>
      </c>
      <c r="L11" s="33">
        <v>8</v>
      </c>
      <c r="M11" s="34">
        <v>39</v>
      </c>
      <c r="N11" s="32">
        <v>223</v>
      </c>
      <c r="O11" s="34">
        <v>101</v>
      </c>
      <c r="P11" s="245">
        <v>43</v>
      </c>
      <c r="Q11" s="245"/>
      <c r="R11" s="36">
        <v>60</v>
      </c>
    </row>
    <row r="12" spans="1:18" ht="12.75" customHeight="1">
      <c r="A12" s="178"/>
      <c r="B12" s="179" t="s">
        <v>72</v>
      </c>
      <c r="C12" s="180">
        <f t="shared" ref="C12:H12" si="7">+C11/$C11</f>
        <v>1</v>
      </c>
      <c r="D12" s="44">
        <f t="shared" si="7"/>
        <v>4.6649703138252757E-3</v>
      </c>
      <c r="E12" s="45">
        <f t="shared" si="7"/>
        <v>5.2427905004240882E-2</v>
      </c>
      <c r="F12" s="43">
        <f t="shared" si="7"/>
        <v>0.66112701441899913</v>
      </c>
      <c r="G12" s="45">
        <f t="shared" si="7"/>
        <v>0.12513252756573368</v>
      </c>
      <c r="H12" s="244">
        <f t="shared" si="7"/>
        <v>3.6378816793893133E-2</v>
      </c>
      <c r="I12" s="244"/>
      <c r="J12" s="46">
        <f>+J11/$C11</f>
        <v>0.12026876590330789</v>
      </c>
      <c r="K12" s="180">
        <f t="shared" ref="K12:P12" si="8">+K11/$K11</f>
        <v>1</v>
      </c>
      <c r="L12" s="44">
        <f t="shared" si="8"/>
        <v>1.6877637130801686E-2</v>
      </c>
      <c r="M12" s="45">
        <f t="shared" si="8"/>
        <v>8.2278481012658222E-2</v>
      </c>
      <c r="N12" s="43">
        <f t="shared" si="8"/>
        <v>0.47046413502109707</v>
      </c>
      <c r="O12" s="45">
        <f t="shared" si="8"/>
        <v>0.21308016877637131</v>
      </c>
      <c r="P12" s="244">
        <f t="shared" si="8"/>
        <v>9.0717299578059074E-2</v>
      </c>
      <c r="Q12" s="244">
        <f t="shared" si="6"/>
        <v>0</v>
      </c>
      <c r="R12" s="47">
        <f>+R11/$K11</f>
        <v>0.12658227848101267</v>
      </c>
    </row>
    <row r="13" spans="1:18" ht="12.75" customHeight="1">
      <c r="A13" s="176" t="s">
        <v>21</v>
      </c>
      <c r="B13" s="168" t="s">
        <v>65</v>
      </c>
      <c r="C13" s="177">
        <f>SUM(D13:J13)</f>
        <v>85293</v>
      </c>
      <c r="D13" s="28">
        <v>254</v>
      </c>
      <c r="E13" s="29">
        <v>4958</v>
      </c>
      <c r="F13" s="27">
        <v>65677</v>
      </c>
      <c r="G13" s="29">
        <v>8560</v>
      </c>
      <c r="H13" s="243">
        <v>2244</v>
      </c>
      <c r="I13" s="243"/>
      <c r="J13" s="30">
        <v>3600</v>
      </c>
      <c r="K13" s="186">
        <f>SUM(L13:R13)</f>
        <v>503</v>
      </c>
      <c r="L13" s="28">
        <v>8</v>
      </c>
      <c r="M13" s="29">
        <v>41</v>
      </c>
      <c r="N13" s="27">
        <v>295</v>
      </c>
      <c r="O13" s="29">
        <v>94</v>
      </c>
      <c r="P13" s="243">
        <v>41</v>
      </c>
      <c r="Q13" s="243"/>
      <c r="R13" s="31">
        <v>24</v>
      </c>
    </row>
    <row r="14" spans="1:18" ht="12.75" customHeight="1">
      <c r="A14" s="178"/>
      <c r="B14" s="179" t="s">
        <v>72</v>
      </c>
      <c r="C14" s="180">
        <f t="shared" ref="C14:H14" si="9">+C13/$C13</f>
        <v>1</v>
      </c>
      <c r="D14" s="44">
        <f t="shared" si="9"/>
        <v>2.9779700561593566E-3</v>
      </c>
      <c r="E14" s="45">
        <f t="shared" si="9"/>
        <v>5.8129037552905868E-2</v>
      </c>
      <c r="F14" s="43">
        <f t="shared" si="9"/>
        <v>0.77001629676526795</v>
      </c>
      <c r="G14" s="45">
        <f t="shared" si="9"/>
        <v>0.10035993575088226</v>
      </c>
      <c r="H14" s="244">
        <f t="shared" si="9"/>
        <v>2.6309310259927544E-2</v>
      </c>
      <c r="I14" s="244"/>
      <c r="J14" s="46">
        <f>+J13/$C13</f>
        <v>4.2207449614857021E-2</v>
      </c>
      <c r="K14" s="180">
        <f t="shared" ref="K14:P14" si="10">+K13/$K13</f>
        <v>1</v>
      </c>
      <c r="L14" s="44">
        <f t="shared" si="10"/>
        <v>1.5904572564612324E-2</v>
      </c>
      <c r="M14" s="45">
        <f t="shared" si="10"/>
        <v>8.1510934393638171E-2</v>
      </c>
      <c r="N14" s="43">
        <f t="shared" si="10"/>
        <v>0.58648111332007957</v>
      </c>
      <c r="O14" s="45">
        <f t="shared" si="10"/>
        <v>0.18687872763419483</v>
      </c>
      <c r="P14" s="244">
        <f t="shared" si="10"/>
        <v>8.1510934393638171E-2</v>
      </c>
      <c r="Q14" s="244">
        <f t="shared" si="6"/>
        <v>0</v>
      </c>
      <c r="R14" s="47">
        <f>+R13/$K13</f>
        <v>4.7713717693836977E-2</v>
      </c>
    </row>
    <row r="15" spans="1:18" ht="12.75" customHeight="1">
      <c r="A15" s="181" t="s">
        <v>22</v>
      </c>
      <c r="B15" s="182" t="s">
        <v>65</v>
      </c>
      <c r="C15" s="183">
        <f>SUM(D15:J15)</f>
        <v>98367</v>
      </c>
      <c r="D15" s="33">
        <v>0</v>
      </c>
      <c r="E15" s="34">
        <v>5791</v>
      </c>
      <c r="F15" s="32">
        <v>71325</v>
      </c>
      <c r="G15" s="34">
        <v>10712</v>
      </c>
      <c r="H15" s="245">
        <v>1724</v>
      </c>
      <c r="I15" s="245"/>
      <c r="J15" s="35">
        <v>8815</v>
      </c>
      <c r="K15" s="187">
        <f>SUM(L15:R15)</f>
        <v>535</v>
      </c>
      <c r="L15" s="33">
        <v>0</v>
      </c>
      <c r="M15" s="34">
        <v>47</v>
      </c>
      <c r="N15" s="32">
        <v>294</v>
      </c>
      <c r="O15" s="34">
        <v>112</v>
      </c>
      <c r="P15" s="245">
        <v>32</v>
      </c>
      <c r="Q15" s="245"/>
      <c r="R15" s="36">
        <v>50</v>
      </c>
    </row>
    <row r="16" spans="1:18" ht="12.75" customHeight="1">
      <c r="A16" s="178"/>
      <c r="B16" s="179" t="s">
        <v>72</v>
      </c>
      <c r="C16" s="180">
        <f t="shared" ref="C16:H16" si="11">+C15/$C15</f>
        <v>1</v>
      </c>
      <c r="D16" s="44">
        <f t="shared" si="11"/>
        <v>0</v>
      </c>
      <c r="E16" s="45">
        <f t="shared" si="11"/>
        <v>5.8871369463336279E-2</v>
      </c>
      <c r="F16" s="43">
        <f t="shared" si="11"/>
        <v>0.72509073164780868</v>
      </c>
      <c r="G16" s="45">
        <f t="shared" si="11"/>
        <v>0.10889830939237752</v>
      </c>
      <c r="H16" s="244">
        <f t="shared" si="11"/>
        <v>1.7526202893246717E-2</v>
      </c>
      <c r="I16" s="244"/>
      <c r="J16" s="46">
        <f>+J15/$C15</f>
        <v>8.961338660323076E-2</v>
      </c>
      <c r="K16" s="180">
        <f t="shared" ref="K16:P16" si="12">+K15/$K15</f>
        <v>1</v>
      </c>
      <c r="L16" s="44">
        <f t="shared" si="12"/>
        <v>0</v>
      </c>
      <c r="M16" s="45">
        <f t="shared" si="12"/>
        <v>8.7850467289719625E-2</v>
      </c>
      <c r="N16" s="43">
        <f t="shared" si="12"/>
        <v>0.54953271028037387</v>
      </c>
      <c r="O16" s="45">
        <f t="shared" si="12"/>
        <v>0.20934579439252338</v>
      </c>
      <c r="P16" s="244">
        <f t="shared" si="12"/>
        <v>5.9813084112149535E-2</v>
      </c>
      <c r="Q16" s="244">
        <f t="shared" si="6"/>
        <v>0</v>
      </c>
      <c r="R16" s="47">
        <f>+R15/$K15</f>
        <v>9.3457943925233641E-2</v>
      </c>
    </row>
    <row r="17" spans="1:18" ht="12.75" customHeight="1">
      <c r="A17" s="176" t="s">
        <v>23</v>
      </c>
      <c r="B17" s="168" t="s">
        <v>65</v>
      </c>
      <c r="C17" s="177">
        <f>SUM(D17:J17)</f>
        <v>104976</v>
      </c>
      <c r="D17" s="28">
        <v>445</v>
      </c>
      <c r="E17" s="29">
        <v>4206</v>
      </c>
      <c r="F17" s="27">
        <v>79478</v>
      </c>
      <c r="G17" s="29">
        <v>8747</v>
      </c>
      <c r="H17" s="243">
        <v>1814</v>
      </c>
      <c r="I17" s="243"/>
      <c r="J17" s="30">
        <v>10286</v>
      </c>
      <c r="K17" s="186">
        <f>SUM(L17:R17)</f>
        <v>606</v>
      </c>
      <c r="L17" s="28">
        <v>4</v>
      </c>
      <c r="M17" s="29">
        <v>39</v>
      </c>
      <c r="N17" s="27">
        <v>372</v>
      </c>
      <c r="O17" s="29">
        <v>101</v>
      </c>
      <c r="P17" s="243">
        <v>35</v>
      </c>
      <c r="Q17" s="243"/>
      <c r="R17" s="31">
        <v>55</v>
      </c>
    </row>
    <row r="18" spans="1:18" ht="12.75" customHeight="1">
      <c r="A18" s="178"/>
      <c r="B18" s="179" t="s">
        <v>72</v>
      </c>
      <c r="C18" s="180">
        <f t="shared" ref="C18:H18" si="13">+C17/$C17</f>
        <v>1</v>
      </c>
      <c r="D18" s="44">
        <f t="shared" si="13"/>
        <v>4.2390641670477062E-3</v>
      </c>
      <c r="E18" s="45">
        <f t="shared" si="13"/>
        <v>4.0066300868770006E-2</v>
      </c>
      <c r="F18" s="43">
        <f t="shared" si="13"/>
        <v>0.75710638622161253</v>
      </c>
      <c r="G18" s="45">
        <f t="shared" si="13"/>
        <v>8.3323807346441098E-2</v>
      </c>
      <c r="H18" s="244">
        <f t="shared" si="13"/>
        <v>1.7280140222527055E-2</v>
      </c>
      <c r="I18" s="244"/>
      <c r="J18" s="46">
        <f>+J17/$C17</f>
        <v>9.7984301173601587E-2</v>
      </c>
      <c r="K18" s="180">
        <f t="shared" ref="K18:P18" si="14">+K17/$K17</f>
        <v>1</v>
      </c>
      <c r="L18" s="44">
        <f t="shared" si="14"/>
        <v>6.6006600660066007E-3</v>
      </c>
      <c r="M18" s="45">
        <f t="shared" si="14"/>
        <v>6.4356435643564358E-2</v>
      </c>
      <c r="N18" s="43">
        <f t="shared" si="14"/>
        <v>0.61386138613861385</v>
      </c>
      <c r="O18" s="45">
        <f t="shared" si="14"/>
        <v>0.16666666666666666</v>
      </c>
      <c r="P18" s="244">
        <f t="shared" si="14"/>
        <v>5.7755775577557754E-2</v>
      </c>
      <c r="Q18" s="244">
        <f t="shared" si="6"/>
        <v>0</v>
      </c>
      <c r="R18" s="47">
        <f>+R17/$K17</f>
        <v>9.0759075907590761E-2</v>
      </c>
    </row>
    <row r="19" spans="1:18" ht="12.75" customHeight="1">
      <c r="A19" s="181" t="s">
        <v>24</v>
      </c>
      <c r="B19" s="182" t="s">
        <v>65</v>
      </c>
      <c r="C19" s="183">
        <f>SUM(D19:J19)</f>
        <v>110279</v>
      </c>
      <c r="D19" s="33">
        <v>493</v>
      </c>
      <c r="E19" s="34">
        <v>5883</v>
      </c>
      <c r="F19" s="32">
        <v>88364</v>
      </c>
      <c r="G19" s="34">
        <v>8951</v>
      </c>
      <c r="H19" s="245">
        <v>1605</v>
      </c>
      <c r="I19" s="245"/>
      <c r="J19" s="35">
        <v>4983</v>
      </c>
      <c r="K19" s="187">
        <f>SUM(L19:R19)</f>
        <v>650</v>
      </c>
      <c r="L19" s="33">
        <v>9</v>
      </c>
      <c r="M19" s="34">
        <v>57</v>
      </c>
      <c r="N19" s="32">
        <v>421</v>
      </c>
      <c r="O19" s="34">
        <v>94</v>
      </c>
      <c r="P19" s="245">
        <v>41</v>
      </c>
      <c r="Q19" s="245"/>
      <c r="R19" s="36">
        <v>28</v>
      </c>
    </row>
    <row r="20" spans="1:18" ht="12.75" customHeight="1">
      <c r="A20" s="178"/>
      <c r="B20" s="179" t="s">
        <v>72</v>
      </c>
      <c r="C20" s="180">
        <f t="shared" ref="C20:H20" si="15">+C19/$C19</f>
        <v>1</v>
      </c>
      <c r="D20" s="44">
        <f t="shared" si="15"/>
        <v>4.4704794203792196E-3</v>
      </c>
      <c r="E20" s="45">
        <f t="shared" si="15"/>
        <v>5.3346512028582052E-2</v>
      </c>
      <c r="F20" s="43">
        <f t="shared" si="15"/>
        <v>0.80127676166813266</v>
      </c>
      <c r="G20" s="45">
        <f t="shared" si="15"/>
        <v>8.1166858604085998E-2</v>
      </c>
      <c r="H20" s="244">
        <f t="shared" si="15"/>
        <v>1.455399486756318E-2</v>
      </c>
      <c r="I20" s="244"/>
      <c r="J20" s="46">
        <f>+J19/$C19</f>
        <v>4.5185393411256901E-2</v>
      </c>
      <c r="K20" s="180">
        <f t="shared" ref="K20:P20" si="16">+K19/$K19</f>
        <v>1</v>
      </c>
      <c r="L20" s="44">
        <f t="shared" si="16"/>
        <v>1.3846153846153847E-2</v>
      </c>
      <c r="M20" s="45">
        <f t="shared" si="16"/>
        <v>8.7692307692307694E-2</v>
      </c>
      <c r="N20" s="43">
        <f t="shared" si="16"/>
        <v>0.64769230769230768</v>
      </c>
      <c r="O20" s="45">
        <f t="shared" si="16"/>
        <v>0.14461538461538462</v>
      </c>
      <c r="P20" s="244">
        <f t="shared" si="16"/>
        <v>6.3076923076923072E-2</v>
      </c>
      <c r="Q20" s="244">
        <f t="shared" si="6"/>
        <v>0</v>
      </c>
      <c r="R20" s="47">
        <f>+R19/$K19</f>
        <v>4.3076923076923075E-2</v>
      </c>
    </row>
    <row r="21" spans="1:18" ht="12.75" customHeight="1">
      <c r="A21" s="176" t="s">
        <v>25</v>
      </c>
      <c r="B21" s="168" t="s">
        <v>65</v>
      </c>
      <c r="C21" s="177">
        <f>SUM(D21:J21)</f>
        <v>132801</v>
      </c>
      <c r="D21" s="28">
        <v>118</v>
      </c>
      <c r="E21" s="29">
        <v>7680</v>
      </c>
      <c r="F21" s="27">
        <v>104833</v>
      </c>
      <c r="G21" s="29">
        <v>7909</v>
      </c>
      <c r="H21" s="243">
        <v>2163</v>
      </c>
      <c r="I21" s="243"/>
      <c r="J21" s="30">
        <v>10098</v>
      </c>
      <c r="K21" s="186">
        <f>SUM(L21:R21)</f>
        <v>787</v>
      </c>
      <c r="L21" s="28">
        <v>2</v>
      </c>
      <c r="M21" s="29">
        <v>69</v>
      </c>
      <c r="N21" s="27">
        <v>499</v>
      </c>
      <c r="O21" s="29">
        <v>114</v>
      </c>
      <c r="P21" s="243">
        <v>46</v>
      </c>
      <c r="Q21" s="243"/>
      <c r="R21" s="31">
        <v>57</v>
      </c>
    </row>
    <row r="22" spans="1:18" ht="12.75" customHeight="1">
      <c r="A22" s="178"/>
      <c r="B22" s="179" t="s">
        <v>72</v>
      </c>
      <c r="C22" s="180">
        <f t="shared" ref="C22:H22" si="17">+C21/$C21</f>
        <v>1</v>
      </c>
      <c r="D22" s="44">
        <f t="shared" si="17"/>
        <v>8.8854752599754516E-4</v>
      </c>
      <c r="E22" s="45">
        <f t="shared" si="17"/>
        <v>5.7830889827636837E-2</v>
      </c>
      <c r="F22" s="43">
        <f t="shared" si="17"/>
        <v>0.78939917621102251</v>
      </c>
      <c r="G22" s="45">
        <f t="shared" si="17"/>
        <v>5.9555274433174446E-2</v>
      </c>
      <c r="H22" s="244">
        <f t="shared" si="17"/>
        <v>1.6287527955361782E-2</v>
      </c>
      <c r="I22" s="244"/>
      <c r="J22" s="46">
        <f>+J21/$C21</f>
        <v>7.603858404680687E-2</v>
      </c>
      <c r="K22" s="180">
        <f t="shared" ref="K22:P22" si="18">+K21/$K21</f>
        <v>1</v>
      </c>
      <c r="L22" s="44">
        <f t="shared" si="18"/>
        <v>2.5412960609911056E-3</v>
      </c>
      <c r="M22" s="45">
        <f t="shared" si="18"/>
        <v>8.7674714104193141E-2</v>
      </c>
      <c r="N22" s="43">
        <f t="shared" si="18"/>
        <v>0.63405336721728078</v>
      </c>
      <c r="O22" s="45">
        <f t="shared" si="18"/>
        <v>0.144853875476493</v>
      </c>
      <c r="P22" s="244">
        <f t="shared" si="18"/>
        <v>5.8449809402795427E-2</v>
      </c>
      <c r="Q22" s="244">
        <f t="shared" si="6"/>
        <v>0</v>
      </c>
      <c r="R22" s="47">
        <f>+R21/$K21</f>
        <v>7.2426937738246502E-2</v>
      </c>
    </row>
    <row r="23" spans="1:18" ht="12.75" customHeight="1">
      <c r="A23" s="181" t="s">
        <v>26</v>
      </c>
      <c r="B23" s="182" t="s">
        <v>65</v>
      </c>
      <c r="C23" s="183">
        <f>SUM(D23:J23)</f>
        <v>144102</v>
      </c>
      <c r="D23" s="33">
        <v>721</v>
      </c>
      <c r="E23" s="34">
        <v>8343</v>
      </c>
      <c r="F23" s="32">
        <v>115415</v>
      </c>
      <c r="G23" s="34">
        <v>8938</v>
      </c>
      <c r="H23" s="245">
        <v>2191</v>
      </c>
      <c r="I23" s="245"/>
      <c r="J23" s="35">
        <v>8494</v>
      </c>
      <c r="K23" s="187">
        <f>SUM(L23:R23)</f>
        <v>878</v>
      </c>
      <c r="L23" s="33">
        <v>15</v>
      </c>
      <c r="M23" s="34">
        <v>80</v>
      </c>
      <c r="N23" s="32">
        <v>546</v>
      </c>
      <c r="O23" s="34">
        <v>105</v>
      </c>
      <c r="P23" s="245">
        <v>59</v>
      </c>
      <c r="Q23" s="245"/>
      <c r="R23" s="36">
        <v>73</v>
      </c>
    </row>
    <row r="24" spans="1:18" ht="12.75" customHeight="1">
      <c r="A24" s="178"/>
      <c r="B24" s="179" t="s">
        <v>72</v>
      </c>
      <c r="C24" s="180">
        <f t="shared" ref="C24:H24" si="19">+C23/$C23</f>
        <v>1</v>
      </c>
      <c r="D24" s="44">
        <f t="shared" si="19"/>
        <v>5.0034003691829402E-3</v>
      </c>
      <c r="E24" s="45">
        <f t="shared" si="19"/>
        <v>5.7896489986259736E-2</v>
      </c>
      <c r="F24" s="43">
        <f t="shared" si="19"/>
        <v>0.80092573316123306</v>
      </c>
      <c r="G24" s="45">
        <f t="shared" si="19"/>
        <v>6.2025509708400997E-2</v>
      </c>
      <c r="H24" s="244">
        <f t="shared" si="19"/>
        <v>1.5204507918002525E-2</v>
      </c>
      <c r="I24" s="244"/>
      <c r="J24" s="46">
        <f>+J23/$C23</f>
        <v>5.8944358856920794E-2</v>
      </c>
      <c r="K24" s="180">
        <f t="shared" ref="K24:P24" si="20">+K23/$K23</f>
        <v>1</v>
      </c>
      <c r="L24" s="44">
        <f t="shared" si="20"/>
        <v>1.7084282460136675E-2</v>
      </c>
      <c r="M24" s="45">
        <f t="shared" si="20"/>
        <v>9.1116173120728935E-2</v>
      </c>
      <c r="N24" s="43">
        <f t="shared" si="20"/>
        <v>0.62186788154897499</v>
      </c>
      <c r="O24" s="45">
        <f t="shared" si="20"/>
        <v>0.11958997722095673</v>
      </c>
      <c r="P24" s="244">
        <f t="shared" si="20"/>
        <v>6.7198177676537588E-2</v>
      </c>
      <c r="Q24" s="244">
        <f t="shared" si="6"/>
        <v>0</v>
      </c>
      <c r="R24" s="47">
        <f>+R23/$K23</f>
        <v>8.3143507972665148E-2</v>
      </c>
    </row>
    <row r="25" spans="1:18" ht="12.75" customHeight="1">
      <c r="A25" s="176" t="s">
        <v>27</v>
      </c>
      <c r="B25" s="168" t="s">
        <v>65</v>
      </c>
      <c r="C25" s="177">
        <f>SUM(D25:J25)</f>
        <v>166620</v>
      </c>
      <c r="D25" s="28">
        <v>1022</v>
      </c>
      <c r="E25" s="29">
        <v>12694</v>
      </c>
      <c r="F25" s="27">
        <v>137295</v>
      </c>
      <c r="G25" s="29">
        <v>6106</v>
      </c>
      <c r="H25" s="243">
        <v>1667</v>
      </c>
      <c r="I25" s="243"/>
      <c r="J25" s="30">
        <v>7836</v>
      </c>
      <c r="K25" s="186">
        <f>SUM(L25:R25)</f>
        <v>902</v>
      </c>
      <c r="L25" s="28">
        <v>16</v>
      </c>
      <c r="M25" s="29">
        <v>103</v>
      </c>
      <c r="N25" s="27">
        <v>617</v>
      </c>
      <c r="O25" s="29">
        <v>79</v>
      </c>
      <c r="P25" s="243">
        <v>41</v>
      </c>
      <c r="Q25" s="243"/>
      <c r="R25" s="31">
        <v>46</v>
      </c>
    </row>
    <row r="26" spans="1:18" ht="12.75" customHeight="1">
      <c r="A26" s="178"/>
      <c r="B26" s="179" t="s">
        <v>72</v>
      </c>
      <c r="C26" s="180">
        <f t="shared" ref="C26:H26" si="21">+C25/$C25</f>
        <v>1</v>
      </c>
      <c r="D26" s="44">
        <f t="shared" si="21"/>
        <v>6.1337174408834473E-3</v>
      </c>
      <c r="E26" s="45">
        <f t="shared" si="21"/>
        <v>7.6185331892930017E-2</v>
      </c>
      <c r="F26" s="43">
        <f t="shared" si="21"/>
        <v>0.82400072020165649</v>
      </c>
      <c r="G26" s="45">
        <f t="shared" si="21"/>
        <v>3.6646260953066861E-2</v>
      </c>
      <c r="H26" s="244">
        <f t="shared" si="21"/>
        <v>1.0004801344376426E-2</v>
      </c>
      <c r="I26" s="244"/>
      <c r="J26" s="46">
        <f>+J25/$C25</f>
        <v>4.7029168167086785E-2</v>
      </c>
      <c r="K26" s="180">
        <f t="shared" ref="K26:P26" si="22">+K25/$K25</f>
        <v>1</v>
      </c>
      <c r="L26" s="44">
        <f t="shared" si="22"/>
        <v>1.7738359201773836E-2</v>
      </c>
      <c r="M26" s="45">
        <f t="shared" si="22"/>
        <v>0.11419068736141907</v>
      </c>
      <c r="N26" s="43">
        <f t="shared" si="22"/>
        <v>0.68403547671840359</v>
      </c>
      <c r="O26" s="45">
        <f t="shared" si="22"/>
        <v>8.7583148558758317E-2</v>
      </c>
      <c r="P26" s="244">
        <f t="shared" si="22"/>
        <v>4.5454545454545456E-2</v>
      </c>
      <c r="Q26" s="244">
        <f t="shared" si="6"/>
        <v>0</v>
      </c>
      <c r="R26" s="47">
        <f>+R25/$K25</f>
        <v>5.0997782705099776E-2</v>
      </c>
    </row>
    <row r="27" spans="1:18" ht="12.75" customHeight="1">
      <c r="A27" s="181" t="s">
        <v>28</v>
      </c>
      <c r="B27" s="182" t="s">
        <v>65</v>
      </c>
      <c r="C27" s="183">
        <f>SUM(D27:J27)</f>
        <v>208769</v>
      </c>
      <c r="D27" s="33">
        <v>661</v>
      </c>
      <c r="E27" s="34">
        <v>18738</v>
      </c>
      <c r="F27" s="32">
        <v>175914</v>
      </c>
      <c r="G27" s="34">
        <v>5295</v>
      </c>
      <c r="H27" s="245">
        <v>2133</v>
      </c>
      <c r="I27" s="245"/>
      <c r="J27" s="35">
        <v>6028</v>
      </c>
      <c r="K27" s="187">
        <f>SUM(L27:R27)</f>
        <v>1027</v>
      </c>
      <c r="L27" s="33">
        <v>10</v>
      </c>
      <c r="M27" s="34">
        <v>136</v>
      </c>
      <c r="N27" s="32">
        <v>750</v>
      </c>
      <c r="O27" s="34">
        <v>58</v>
      </c>
      <c r="P27" s="245">
        <v>30</v>
      </c>
      <c r="Q27" s="245"/>
      <c r="R27" s="36">
        <v>43</v>
      </c>
    </row>
    <row r="28" spans="1:18" ht="12.75" customHeight="1">
      <c r="A28" s="178"/>
      <c r="B28" s="179" t="s">
        <v>72</v>
      </c>
      <c r="C28" s="180">
        <f t="shared" ref="C28:H28" si="23">+C27/$C27</f>
        <v>1</v>
      </c>
      <c r="D28" s="44">
        <f t="shared" si="23"/>
        <v>3.1661788867121078E-3</v>
      </c>
      <c r="E28" s="45">
        <f t="shared" si="23"/>
        <v>8.9754704960985587E-2</v>
      </c>
      <c r="F28" s="43">
        <f t="shared" si="23"/>
        <v>0.84262510238589061</v>
      </c>
      <c r="G28" s="45">
        <f t="shared" si="23"/>
        <v>2.5362960976006974E-2</v>
      </c>
      <c r="H28" s="244">
        <f t="shared" si="23"/>
        <v>1.0217034138210174E-2</v>
      </c>
      <c r="I28" s="244"/>
      <c r="J28" s="46">
        <f>+J27/$C27</f>
        <v>2.8874018652194532E-2</v>
      </c>
      <c r="K28" s="180">
        <f t="shared" ref="K28:P28" si="24">+K27/$K27</f>
        <v>1</v>
      </c>
      <c r="L28" s="44">
        <f t="shared" si="24"/>
        <v>9.7370983446932822E-3</v>
      </c>
      <c r="M28" s="45">
        <f t="shared" si="24"/>
        <v>0.13242453748782862</v>
      </c>
      <c r="N28" s="43">
        <f t="shared" si="24"/>
        <v>0.73028237585199607</v>
      </c>
      <c r="O28" s="45">
        <f t="shared" si="24"/>
        <v>5.6475170399221029E-2</v>
      </c>
      <c r="P28" s="244">
        <f t="shared" si="24"/>
        <v>2.9211295034079845E-2</v>
      </c>
      <c r="Q28" s="244">
        <f t="shared" si="6"/>
        <v>0</v>
      </c>
      <c r="R28" s="47">
        <f>+R27/$K27</f>
        <v>4.1869522882181112E-2</v>
      </c>
    </row>
    <row r="29" spans="1:18" ht="12.75" customHeight="1">
      <c r="A29" s="176" t="s">
        <v>29</v>
      </c>
      <c r="B29" s="168" t="s">
        <v>65</v>
      </c>
      <c r="C29" s="177">
        <f>SUM(D29:J29)</f>
        <v>220988</v>
      </c>
      <c r="D29" s="28">
        <v>798</v>
      </c>
      <c r="E29" s="29">
        <v>25185</v>
      </c>
      <c r="F29" s="27">
        <v>183716</v>
      </c>
      <c r="G29" s="29">
        <v>3911</v>
      </c>
      <c r="H29" s="243">
        <v>1634</v>
      </c>
      <c r="I29" s="243"/>
      <c r="J29" s="30">
        <v>5744</v>
      </c>
      <c r="K29" s="186">
        <f>SUM(L29:R29)</f>
        <v>1149</v>
      </c>
      <c r="L29" s="28">
        <v>15</v>
      </c>
      <c r="M29" s="29">
        <v>180</v>
      </c>
      <c r="N29" s="27">
        <v>836</v>
      </c>
      <c r="O29" s="29">
        <v>42</v>
      </c>
      <c r="P29" s="243">
        <v>33</v>
      </c>
      <c r="Q29" s="243"/>
      <c r="R29" s="31">
        <v>43</v>
      </c>
    </row>
    <row r="30" spans="1:18" ht="12.75" customHeight="1">
      <c r="A30" s="178"/>
      <c r="B30" s="179" t="s">
        <v>72</v>
      </c>
      <c r="C30" s="180">
        <f t="shared" ref="C30:H30" si="25">+C29/$C29</f>
        <v>1</v>
      </c>
      <c r="D30" s="44">
        <f t="shared" si="25"/>
        <v>3.6110558039350554E-3</v>
      </c>
      <c r="E30" s="45">
        <f t="shared" si="25"/>
        <v>0.11396546418810072</v>
      </c>
      <c r="F30" s="43">
        <f t="shared" si="25"/>
        <v>0.83133925824026644</v>
      </c>
      <c r="G30" s="45">
        <f t="shared" si="25"/>
        <v>1.7697793545350879E-2</v>
      </c>
      <c r="H30" s="244">
        <f t="shared" si="25"/>
        <v>7.3940666461527324E-3</v>
      </c>
      <c r="I30" s="244"/>
      <c r="J30" s="46">
        <f>+J29/$C29</f>
        <v>2.5992361576194181E-2</v>
      </c>
      <c r="K30" s="180">
        <f t="shared" ref="K30:P30" si="26">+K29/$K29</f>
        <v>1</v>
      </c>
      <c r="L30" s="44">
        <f t="shared" si="26"/>
        <v>1.3054830287206266E-2</v>
      </c>
      <c r="M30" s="45">
        <f t="shared" si="26"/>
        <v>0.1566579634464752</v>
      </c>
      <c r="N30" s="43">
        <f t="shared" si="26"/>
        <v>0.72758920800696258</v>
      </c>
      <c r="O30" s="45">
        <f t="shared" si="26"/>
        <v>3.6553524804177548E-2</v>
      </c>
      <c r="P30" s="244">
        <f t="shared" si="26"/>
        <v>2.8720626631853787E-2</v>
      </c>
      <c r="Q30" s="244">
        <f t="shared" si="6"/>
        <v>0</v>
      </c>
      <c r="R30" s="47">
        <f>+R29/$K29</f>
        <v>3.7423846823324627E-2</v>
      </c>
    </row>
    <row r="31" spans="1:18" ht="12.75" customHeight="1">
      <c r="A31" s="181" t="s">
        <v>30</v>
      </c>
      <c r="B31" s="182" t="s">
        <v>65</v>
      </c>
      <c r="C31" s="183">
        <f>SUM(D31:J31)</f>
        <v>263843</v>
      </c>
      <c r="D31" s="33">
        <v>448</v>
      </c>
      <c r="E31" s="34">
        <v>33387</v>
      </c>
      <c r="F31" s="32">
        <v>225232</v>
      </c>
      <c r="G31" s="34">
        <v>2155</v>
      </c>
      <c r="H31" s="245">
        <v>1170</v>
      </c>
      <c r="I31" s="245"/>
      <c r="J31" s="35">
        <v>1451</v>
      </c>
      <c r="K31" s="187">
        <f>SUM(L31:R31)</f>
        <v>1373</v>
      </c>
      <c r="L31" s="33">
        <v>8</v>
      </c>
      <c r="M31" s="34">
        <v>253</v>
      </c>
      <c r="N31" s="32">
        <v>1057</v>
      </c>
      <c r="O31" s="34">
        <v>30</v>
      </c>
      <c r="P31" s="245">
        <v>10</v>
      </c>
      <c r="Q31" s="245"/>
      <c r="R31" s="36">
        <v>15</v>
      </c>
    </row>
    <row r="32" spans="1:18" ht="12.75" customHeight="1">
      <c r="A32" s="178"/>
      <c r="B32" s="179" t="s">
        <v>72</v>
      </c>
      <c r="C32" s="180">
        <f t="shared" ref="C32:H32" si="27">+C31/$C31</f>
        <v>1</v>
      </c>
      <c r="D32" s="44">
        <f t="shared" si="27"/>
        <v>1.6979794802211921E-3</v>
      </c>
      <c r="E32" s="45">
        <f t="shared" si="27"/>
        <v>0.12654116273693067</v>
      </c>
      <c r="F32" s="43">
        <f t="shared" si="27"/>
        <v>0.8536591836812043</v>
      </c>
      <c r="G32" s="45">
        <f t="shared" si="27"/>
        <v>8.1677361157961367E-3</v>
      </c>
      <c r="H32" s="244">
        <f t="shared" si="27"/>
        <v>4.4344553389705239E-3</v>
      </c>
      <c r="I32" s="244"/>
      <c r="J32" s="46">
        <f>+J31/$C31</f>
        <v>5.4994826468771204E-3</v>
      </c>
      <c r="K32" s="180">
        <f t="shared" ref="K32:P32" si="28">+K31/$K31</f>
        <v>1</v>
      </c>
      <c r="L32" s="44">
        <f t="shared" si="28"/>
        <v>5.826656955571741E-3</v>
      </c>
      <c r="M32" s="45">
        <f t="shared" si="28"/>
        <v>0.1842680262199563</v>
      </c>
      <c r="N32" s="43">
        <f t="shared" si="28"/>
        <v>0.76984705025491629</v>
      </c>
      <c r="O32" s="45">
        <f t="shared" si="28"/>
        <v>2.1849963583394028E-2</v>
      </c>
      <c r="P32" s="244">
        <f t="shared" si="28"/>
        <v>7.2833211944646759E-3</v>
      </c>
      <c r="Q32" s="244">
        <f t="shared" si="6"/>
        <v>0</v>
      </c>
      <c r="R32" s="47">
        <f>+R31/$K31</f>
        <v>1.0924981791697014E-2</v>
      </c>
    </row>
    <row r="33" spans="1:18" ht="12.75" customHeight="1">
      <c r="A33" s="176" t="s">
        <v>31</v>
      </c>
      <c r="B33" s="168" t="s">
        <v>65</v>
      </c>
      <c r="C33" s="177">
        <f>SUM(D33:J33)</f>
        <v>303672</v>
      </c>
      <c r="D33" s="28">
        <v>730</v>
      </c>
      <c r="E33" s="29">
        <v>45312</v>
      </c>
      <c r="F33" s="27">
        <v>255600</v>
      </c>
      <c r="G33" s="29">
        <v>1284</v>
      </c>
      <c r="H33" s="243">
        <v>182</v>
      </c>
      <c r="I33" s="243"/>
      <c r="J33" s="30">
        <v>564</v>
      </c>
      <c r="K33" s="186">
        <f>SUM(L33:R33)</f>
        <v>1596</v>
      </c>
      <c r="L33" s="28">
        <v>12</v>
      </c>
      <c r="M33" s="29">
        <v>325</v>
      </c>
      <c r="N33" s="27">
        <v>1222</v>
      </c>
      <c r="O33" s="29">
        <v>19</v>
      </c>
      <c r="P33" s="243">
        <v>4</v>
      </c>
      <c r="Q33" s="243"/>
      <c r="R33" s="31">
        <v>14</v>
      </c>
    </row>
    <row r="34" spans="1:18" ht="12.75" customHeight="1">
      <c r="A34" s="178"/>
      <c r="B34" s="179" t="s">
        <v>72</v>
      </c>
      <c r="C34" s="180">
        <f t="shared" ref="C34:H34" si="29">+C33/$C33</f>
        <v>1</v>
      </c>
      <c r="D34" s="44">
        <f t="shared" si="29"/>
        <v>2.4039094812824363E-3</v>
      </c>
      <c r="E34" s="45">
        <f t="shared" si="29"/>
        <v>0.14921362522721884</v>
      </c>
      <c r="F34" s="43">
        <f t="shared" si="29"/>
        <v>0.84169762111752155</v>
      </c>
      <c r="G34" s="45">
        <f t="shared" si="29"/>
        <v>4.2282462657077377E-3</v>
      </c>
      <c r="H34" s="244">
        <f t="shared" si="29"/>
        <v>5.9933085697726489E-4</v>
      </c>
      <c r="I34" s="244"/>
      <c r="J34" s="46">
        <f>+J33/$C33</f>
        <v>1.8572670512921837E-3</v>
      </c>
      <c r="K34" s="180">
        <f t="shared" ref="K34:P34" si="30">+K33/$K33</f>
        <v>1</v>
      </c>
      <c r="L34" s="44">
        <f t="shared" si="30"/>
        <v>7.5187969924812026E-3</v>
      </c>
      <c r="M34" s="45">
        <f t="shared" si="30"/>
        <v>0.20363408521303258</v>
      </c>
      <c r="N34" s="43">
        <f t="shared" si="30"/>
        <v>0.76566416040100249</v>
      </c>
      <c r="O34" s="45">
        <f t="shared" si="30"/>
        <v>1.1904761904761904E-2</v>
      </c>
      <c r="P34" s="244">
        <f t="shared" si="30"/>
        <v>2.5062656641604009E-3</v>
      </c>
      <c r="Q34" s="244">
        <f t="shared" si="6"/>
        <v>0</v>
      </c>
      <c r="R34" s="47">
        <f>+R33/$K33</f>
        <v>8.771929824561403E-3</v>
      </c>
    </row>
    <row r="35" spans="1:18" ht="12.75" customHeight="1">
      <c r="A35" s="181" t="s">
        <v>32</v>
      </c>
      <c r="B35" s="182" t="s">
        <v>65</v>
      </c>
      <c r="C35" s="183">
        <f>SUM(D35:J35)</f>
        <v>206864</v>
      </c>
      <c r="D35" s="33">
        <v>624</v>
      </c>
      <c r="E35" s="34">
        <v>48620</v>
      </c>
      <c r="F35" s="32">
        <v>152587</v>
      </c>
      <c r="G35" s="34">
        <v>2178</v>
      </c>
      <c r="H35" s="245">
        <v>1205</v>
      </c>
      <c r="I35" s="245"/>
      <c r="J35" s="35">
        <v>1650</v>
      </c>
      <c r="K35" s="187">
        <f>SUM(L35:R35)</f>
        <v>1091</v>
      </c>
      <c r="L35" s="33">
        <v>10</v>
      </c>
      <c r="M35" s="34">
        <v>349</v>
      </c>
      <c r="N35" s="32">
        <v>673</v>
      </c>
      <c r="O35" s="34">
        <v>24</v>
      </c>
      <c r="P35" s="245">
        <v>9</v>
      </c>
      <c r="Q35" s="245"/>
      <c r="R35" s="36">
        <v>26</v>
      </c>
    </row>
    <row r="36" spans="1:18" ht="12.75" customHeight="1">
      <c r="A36" s="178"/>
      <c r="B36" s="179" t="s">
        <v>72</v>
      </c>
      <c r="C36" s="180">
        <f t="shared" ref="C36:H36" si="31">+C35/$C35</f>
        <v>1</v>
      </c>
      <c r="D36" s="44">
        <f t="shared" si="31"/>
        <v>3.0164745920024751E-3</v>
      </c>
      <c r="E36" s="45">
        <f t="shared" si="31"/>
        <v>0.23503364529352619</v>
      </c>
      <c r="F36" s="43">
        <f t="shared" si="31"/>
        <v>0.73761988552865654</v>
      </c>
      <c r="G36" s="45">
        <f t="shared" si="31"/>
        <v>1.0528656508624024E-2</v>
      </c>
      <c r="H36" s="244">
        <f t="shared" si="31"/>
        <v>5.8250831464150363E-3</v>
      </c>
      <c r="I36" s="244"/>
      <c r="J36" s="46">
        <f>+J35/$C35</f>
        <v>7.9762549307757762E-3</v>
      </c>
      <c r="K36" s="180">
        <f t="shared" ref="K36:P36" si="32">+K35/$K35</f>
        <v>1</v>
      </c>
      <c r="L36" s="44">
        <f t="shared" si="32"/>
        <v>9.1659028414298807E-3</v>
      </c>
      <c r="M36" s="45">
        <f t="shared" si="32"/>
        <v>0.31989000916590282</v>
      </c>
      <c r="N36" s="43">
        <f t="shared" si="32"/>
        <v>0.61686526122823093</v>
      </c>
      <c r="O36" s="45">
        <f t="shared" si="32"/>
        <v>2.1998166819431713E-2</v>
      </c>
      <c r="P36" s="244">
        <f t="shared" si="32"/>
        <v>8.2493125572868919E-3</v>
      </c>
      <c r="Q36" s="244">
        <f t="shared" si="6"/>
        <v>0</v>
      </c>
      <c r="R36" s="47">
        <f>+R35/$K35</f>
        <v>2.3831347387717691E-2</v>
      </c>
    </row>
    <row r="37" spans="1:18" ht="12.75" customHeight="1">
      <c r="A37" s="176" t="s">
        <v>33</v>
      </c>
      <c r="B37" s="168" t="s">
        <v>65</v>
      </c>
      <c r="C37" s="177">
        <f>SUM(D37:J37)</f>
        <v>285857</v>
      </c>
      <c r="D37" s="28">
        <v>282</v>
      </c>
      <c r="E37" s="29">
        <v>49959</v>
      </c>
      <c r="F37" s="27">
        <v>233399</v>
      </c>
      <c r="G37" s="29">
        <v>1188</v>
      </c>
      <c r="H37" s="243">
        <v>325</v>
      </c>
      <c r="I37" s="243"/>
      <c r="J37" s="30">
        <v>704</v>
      </c>
      <c r="K37" s="186">
        <f>SUM(L37:R37)</f>
        <v>1451</v>
      </c>
      <c r="L37" s="28">
        <v>6</v>
      </c>
      <c r="M37" s="29">
        <v>365</v>
      </c>
      <c r="N37" s="27">
        <v>1034</v>
      </c>
      <c r="O37" s="29">
        <v>20</v>
      </c>
      <c r="P37" s="243">
        <v>8</v>
      </c>
      <c r="Q37" s="243"/>
      <c r="R37" s="31">
        <v>18</v>
      </c>
    </row>
    <row r="38" spans="1:18" ht="12.75" customHeight="1">
      <c r="A38" s="178"/>
      <c r="B38" s="179" t="s">
        <v>72</v>
      </c>
      <c r="C38" s="180">
        <f t="shared" ref="C38:H38" si="33">+C37/$C37</f>
        <v>1</v>
      </c>
      <c r="D38" s="44">
        <f t="shared" si="33"/>
        <v>9.86507239633803E-4</v>
      </c>
      <c r="E38" s="45">
        <f t="shared" si="33"/>
        <v>0.17476920278320979</v>
      </c>
      <c r="F38" s="43">
        <f t="shared" si="33"/>
        <v>0.81648866391237573</v>
      </c>
      <c r="G38" s="45">
        <f t="shared" si="33"/>
        <v>4.1559241159041058E-3</v>
      </c>
      <c r="H38" s="244">
        <f t="shared" si="33"/>
        <v>1.1369321024148438E-3</v>
      </c>
      <c r="I38" s="244"/>
      <c r="J38" s="46">
        <f>+J37/$C37</f>
        <v>2.4627698464616925E-3</v>
      </c>
      <c r="K38" s="180">
        <f t="shared" ref="K38:P38" si="34">+K37/$K37</f>
        <v>1</v>
      </c>
      <c r="L38" s="44">
        <f t="shared" si="34"/>
        <v>4.1350792556857337E-3</v>
      </c>
      <c r="M38" s="45">
        <f t="shared" si="34"/>
        <v>0.25155065472088217</v>
      </c>
      <c r="N38" s="43">
        <f t="shared" si="34"/>
        <v>0.71261199172984147</v>
      </c>
      <c r="O38" s="45">
        <f t="shared" si="34"/>
        <v>1.3783597518952447E-2</v>
      </c>
      <c r="P38" s="244">
        <f t="shared" si="34"/>
        <v>5.5134390075809786E-3</v>
      </c>
      <c r="Q38" s="244">
        <f t="shared" si="6"/>
        <v>0</v>
      </c>
      <c r="R38" s="47">
        <f>+R37/$K37</f>
        <v>1.2405237767057202E-2</v>
      </c>
    </row>
    <row r="39" spans="1:18" ht="12.75" customHeight="1">
      <c r="A39" s="181" t="s">
        <v>34</v>
      </c>
      <c r="B39" s="182" t="s">
        <v>65</v>
      </c>
      <c r="C39" s="183">
        <f>SUM(D39:J39)</f>
        <v>335859</v>
      </c>
      <c r="D39" s="33">
        <v>1011</v>
      </c>
      <c r="E39" s="34">
        <v>62289</v>
      </c>
      <c r="F39" s="32">
        <v>269081</v>
      </c>
      <c r="G39" s="34">
        <v>754</v>
      </c>
      <c r="H39" s="245">
        <v>926</v>
      </c>
      <c r="I39" s="245"/>
      <c r="J39" s="35">
        <v>1798</v>
      </c>
      <c r="K39" s="187">
        <f>SUM(L39:R39)</f>
        <v>1795</v>
      </c>
      <c r="L39" s="33">
        <v>14</v>
      </c>
      <c r="M39" s="34">
        <v>465</v>
      </c>
      <c r="N39" s="32">
        <v>1233</v>
      </c>
      <c r="O39" s="34">
        <v>12</v>
      </c>
      <c r="P39" s="245">
        <v>27</v>
      </c>
      <c r="Q39" s="245"/>
      <c r="R39" s="36">
        <v>44</v>
      </c>
    </row>
    <row r="40" spans="1:18" ht="12.75" customHeight="1">
      <c r="A40" s="178"/>
      <c r="B40" s="179" t="s">
        <v>72</v>
      </c>
      <c r="C40" s="180">
        <f t="shared" ref="C40:H40" si="35">+C39/$C39</f>
        <v>1</v>
      </c>
      <c r="D40" s="44">
        <f t="shared" si="35"/>
        <v>3.0101917769063805E-3</v>
      </c>
      <c r="E40" s="45">
        <f t="shared" si="35"/>
        <v>0.1854617562727216</v>
      </c>
      <c r="F40" s="43">
        <f t="shared" si="35"/>
        <v>0.8011725158474241</v>
      </c>
      <c r="G40" s="45">
        <f t="shared" si="35"/>
        <v>2.2449897129450157E-3</v>
      </c>
      <c r="H40" s="244">
        <f t="shared" si="35"/>
        <v>2.7571093822109875E-3</v>
      </c>
      <c r="I40" s="244"/>
      <c r="J40" s="46">
        <f>+J39/$C39</f>
        <v>5.3534370077919606E-3</v>
      </c>
      <c r="K40" s="180">
        <f t="shared" ref="K40:P40" si="36">+K39/$K39</f>
        <v>1</v>
      </c>
      <c r="L40" s="44">
        <f t="shared" si="36"/>
        <v>7.7994428969359328E-3</v>
      </c>
      <c r="M40" s="45">
        <f t="shared" si="36"/>
        <v>0.25905292479108633</v>
      </c>
      <c r="N40" s="43">
        <f t="shared" si="36"/>
        <v>0.68690807799442899</v>
      </c>
      <c r="O40" s="45">
        <f t="shared" si="36"/>
        <v>6.6852367688022283E-3</v>
      </c>
      <c r="P40" s="244">
        <f t="shared" si="36"/>
        <v>1.5041782729805013E-2</v>
      </c>
      <c r="Q40" s="244">
        <f t="shared" si="6"/>
        <v>0</v>
      </c>
      <c r="R40" s="47">
        <f>+R39/$K39</f>
        <v>2.4512534818941504E-2</v>
      </c>
    </row>
    <row r="41" spans="1:18" ht="12.75" customHeight="1">
      <c r="A41" s="176" t="s">
        <v>35</v>
      </c>
      <c r="B41" s="168" t="s">
        <v>65</v>
      </c>
      <c r="C41" s="177">
        <f>SUM(D41:J41)</f>
        <v>393196</v>
      </c>
      <c r="D41" s="33">
        <v>374</v>
      </c>
      <c r="E41" s="34">
        <v>90140</v>
      </c>
      <c r="F41" s="32">
        <v>298015</v>
      </c>
      <c r="G41" s="34">
        <v>808</v>
      </c>
      <c r="H41" s="245">
        <v>1688</v>
      </c>
      <c r="I41" s="245"/>
      <c r="J41" s="35">
        <f>37+624+307+20+1038+145</f>
        <v>2171</v>
      </c>
      <c r="K41" s="186">
        <f>SUM(L41:R41)</f>
        <v>2228</v>
      </c>
      <c r="L41" s="33">
        <v>6</v>
      </c>
      <c r="M41" s="34">
        <v>678</v>
      </c>
      <c r="N41" s="32">
        <v>1443</v>
      </c>
      <c r="O41" s="34">
        <v>13</v>
      </c>
      <c r="P41" s="245">
        <v>49</v>
      </c>
      <c r="Q41" s="245"/>
      <c r="R41" s="36">
        <v>39</v>
      </c>
    </row>
    <row r="42" spans="1:18" ht="12.75" customHeight="1">
      <c r="A42" s="178"/>
      <c r="B42" s="179" t="s">
        <v>72</v>
      </c>
      <c r="C42" s="180">
        <f t="shared" ref="C42:H42" si="37">+C41/$C41</f>
        <v>1</v>
      </c>
      <c r="D42" s="44">
        <f t="shared" si="37"/>
        <v>9.5117956439027867E-4</v>
      </c>
      <c r="E42" s="45">
        <f t="shared" si="37"/>
        <v>0.22924953458326128</v>
      </c>
      <c r="F42" s="43">
        <f t="shared" si="37"/>
        <v>0.75792988738440881</v>
      </c>
      <c r="G42" s="45">
        <f t="shared" si="37"/>
        <v>2.0549547808217787E-3</v>
      </c>
      <c r="H42" s="244">
        <f t="shared" si="37"/>
        <v>4.2930243440930226E-3</v>
      </c>
      <c r="I42" s="244"/>
      <c r="J42" s="46">
        <f>+J41/$C41</f>
        <v>5.5214193430248529E-3</v>
      </c>
      <c r="K42" s="180">
        <f t="shared" ref="K42:P42" si="38">+K41/$K41</f>
        <v>1</v>
      </c>
      <c r="L42" s="44">
        <f t="shared" si="38"/>
        <v>2.6929982046678637E-3</v>
      </c>
      <c r="M42" s="45">
        <f t="shared" si="38"/>
        <v>0.30430879712746856</v>
      </c>
      <c r="N42" s="43">
        <f t="shared" si="38"/>
        <v>0.64766606822262118</v>
      </c>
      <c r="O42" s="45">
        <f t="shared" si="38"/>
        <v>5.8348294434470375E-3</v>
      </c>
      <c r="P42" s="244">
        <f t="shared" si="38"/>
        <v>2.1992818671454219E-2</v>
      </c>
      <c r="Q42" s="244">
        <f t="shared" si="6"/>
        <v>0</v>
      </c>
      <c r="R42" s="47">
        <f>+R41/$K41</f>
        <v>1.7504488330341114E-2</v>
      </c>
    </row>
    <row r="43" spans="1:18" ht="12.75" customHeight="1">
      <c r="A43" s="181" t="s">
        <v>66</v>
      </c>
      <c r="B43" s="182" t="s">
        <v>65</v>
      </c>
      <c r="C43" s="183">
        <f>SUM(D43:J43)</f>
        <v>426536</v>
      </c>
      <c r="D43" s="28">
        <v>432</v>
      </c>
      <c r="E43" s="29">
        <v>99547</v>
      </c>
      <c r="F43" s="27">
        <v>320860</v>
      </c>
      <c r="G43" s="29">
        <v>640</v>
      </c>
      <c r="H43" s="243">
        <v>1879</v>
      </c>
      <c r="I43" s="243"/>
      <c r="J43" s="30">
        <v>3178</v>
      </c>
      <c r="K43" s="187">
        <f>SUM(L43:R43)</f>
        <v>2484</v>
      </c>
      <c r="L43" s="28">
        <v>8</v>
      </c>
      <c r="M43" s="29">
        <v>765</v>
      </c>
      <c r="N43" s="27">
        <v>1589</v>
      </c>
      <c r="O43" s="29">
        <v>12</v>
      </c>
      <c r="P43" s="243">
        <v>35</v>
      </c>
      <c r="Q43" s="243"/>
      <c r="R43" s="31">
        <v>75</v>
      </c>
    </row>
    <row r="44" spans="1:18" ht="12.75" customHeight="1">
      <c r="A44" s="178"/>
      <c r="B44" s="179" t="s">
        <v>72</v>
      </c>
      <c r="C44" s="180">
        <f t="shared" ref="C44:H44" si="39">+C43/$C43</f>
        <v>1</v>
      </c>
      <c r="D44" s="44">
        <f t="shared" si="39"/>
        <v>1.0128101731155166E-3</v>
      </c>
      <c r="E44" s="45">
        <f t="shared" si="39"/>
        <v>0.23338475533132022</v>
      </c>
      <c r="F44" s="43">
        <f t="shared" si="39"/>
        <v>0.75224600033760336</v>
      </c>
      <c r="G44" s="45">
        <f t="shared" si="39"/>
        <v>1.5004595157266914E-3</v>
      </c>
      <c r="H44" s="244">
        <f t="shared" si="39"/>
        <v>4.4052553594538324E-3</v>
      </c>
      <c r="I44" s="244"/>
      <c r="J44" s="46">
        <f>+J43/$C43</f>
        <v>7.4507192827803518E-3</v>
      </c>
      <c r="K44" s="180">
        <f t="shared" ref="K44:P44" si="40">+K43/$K43</f>
        <v>1</v>
      </c>
      <c r="L44" s="44">
        <f t="shared" si="40"/>
        <v>3.2206119162640902E-3</v>
      </c>
      <c r="M44" s="45">
        <f t="shared" si="40"/>
        <v>0.3079710144927536</v>
      </c>
      <c r="N44" s="43">
        <f t="shared" si="40"/>
        <v>0.63969404186795487</v>
      </c>
      <c r="O44" s="45">
        <f t="shared" si="40"/>
        <v>4.830917874396135E-3</v>
      </c>
      <c r="P44" s="244">
        <f t="shared" si="40"/>
        <v>1.4090177133655395E-2</v>
      </c>
      <c r="Q44" s="244">
        <f t="shared" si="6"/>
        <v>0</v>
      </c>
      <c r="R44" s="47">
        <f>+R43/$K43</f>
        <v>3.0193236714975844E-2</v>
      </c>
    </row>
    <row r="45" spans="1:18" ht="12.75" customHeight="1">
      <c r="A45" s="176" t="s">
        <v>67</v>
      </c>
      <c r="B45" s="168" t="s">
        <v>65</v>
      </c>
      <c r="C45" s="177">
        <f>SUM(D45:J45)</f>
        <v>439823</v>
      </c>
      <c r="D45" s="33">
        <v>675</v>
      </c>
      <c r="E45" s="34">
        <v>111171</v>
      </c>
      <c r="F45" s="32">
        <v>323964</v>
      </c>
      <c r="G45" s="34">
        <v>856</v>
      </c>
      <c r="H45" s="245">
        <v>504</v>
      </c>
      <c r="I45" s="245"/>
      <c r="J45" s="35">
        <v>2653</v>
      </c>
      <c r="K45" s="186">
        <f>SUM(L45:R45)</f>
        <v>2615</v>
      </c>
      <c r="L45" s="33">
        <v>11</v>
      </c>
      <c r="M45" s="34">
        <v>859</v>
      </c>
      <c r="N45" s="32">
        <v>1660</v>
      </c>
      <c r="O45" s="34">
        <v>15</v>
      </c>
      <c r="P45" s="245">
        <v>17</v>
      </c>
      <c r="Q45" s="245"/>
      <c r="R45" s="36">
        <v>53</v>
      </c>
    </row>
    <row r="46" spans="1:18" ht="12.75" customHeight="1">
      <c r="A46" s="178"/>
      <c r="B46" s="179" t="s">
        <v>72</v>
      </c>
      <c r="C46" s="180">
        <f t="shared" ref="C46:H46" si="41">+C45/$C45</f>
        <v>1</v>
      </c>
      <c r="D46" s="44">
        <f t="shared" si="41"/>
        <v>1.5347082803764242E-3</v>
      </c>
      <c r="E46" s="45">
        <f t="shared" si="41"/>
        <v>0.25276304331515176</v>
      </c>
      <c r="F46" s="43">
        <f t="shared" si="41"/>
        <v>0.73657812347239682</v>
      </c>
      <c r="G46" s="45">
        <f t="shared" si="41"/>
        <v>1.9462374637069912E-3</v>
      </c>
      <c r="H46" s="244">
        <f t="shared" si="41"/>
        <v>1.1459155160143967E-3</v>
      </c>
      <c r="I46" s="244"/>
      <c r="J46" s="46">
        <f>+J45/$C45</f>
        <v>6.0319719523535603E-3</v>
      </c>
      <c r="K46" s="180">
        <f t="shared" ref="K46:P46" si="42">+K45/$K45</f>
        <v>1</v>
      </c>
      <c r="L46" s="44">
        <f t="shared" si="42"/>
        <v>4.2065009560229441E-3</v>
      </c>
      <c r="M46" s="45">
        <f t="shared" si="42"/>
        <v>0.32848948374760994</v>
      </c>
      <c r="N46" s="43">
        <f t="shared" si="42"/>
        <v>0.63479923518164438</v>
      </c>
      <c r="O46" s="45">
        <f t="shared" si="42"/>
        <v>5.7361376673040155E-3</v>
      </c>
      <c r="P46" s="244">
        <f t="shared" si="42"/>
        <v>6.5009560229445503E-3</v>
      </c>
      <c r="Q46" s="244">
        <f t="shared" si="6"/>
        <v>0</v>
      </c>
      <c r="R46" s="47">
        <f>+R45/$K45</f>
        <v>2.0267686424474188E-2</v>
      </c>
    </row>
    <row r="47" spans="1:18" ht="12.75" customHeight="1">
      <c r="A47" s="181" t="s">
        <v>68</v>
      </c>
      <c r="B47" s="182" t="s">
        <v>65</v>
      </c>
      <c r="C47" s="183">
        <f>SUM(D47:J47)</f>
        <v>430878</v>
      </c>
      <c r="D47" s="33">
        <v>1082</v>
      </c>
      <c r="E47" s="34">
        <v>116143</v>
      </c>
      <c r="F47" s="32">
        <v>310137</v>
      </c>
      <c r="G47" s="34">
        <v>2001</v>
      </c>
      <c r="H47" s="245">
        <v>303</v>
      </c>
      <c r="I47" s="245"/>
      <c r="J47" s="35">
        <v>1212</v>
      </c>
      <c r="K47" s="187">
        <f>SUM(L47:R47)</f>
        <v>2603</v>
      </c>
      <c r="L47" s="33">
        <v>21</v>
      </c>
      <c r="M47" s="34">
        <v>921</v>
      </c>
      <c r="N47" s="32">
        <v>1602</v>
      </c>
      <c r="O47" s="34">
        <v>25</v>
      </c>
      <c r="P47" s="245">
        <v>3</v>
      </c>
      <c r="Q47" s="245"/>
      <c r="R47" s="36">
        <v>31</v>
      </c>
    </row>
    <row r="48" spans="1:18" ht="12.75" customHeight="1">
      <c r="A48" s="178"/>
      <c r="B48" s="179" t="s">
        <v>72</v>
      </c>
      <c r="C48" s="180">
        <f t="shared" ref="C48:H48" si="43">+C47/$C47</f>
        <v>1</v>
      </c>
      <c r="D48" s="44">
        <f t="shared" si="43"/>
        <v>2.5111516484944696E-3</v>
      </c>
      <c r="E48" s="45">
        <f t="shared" si="43"/>
        <v>0.26954961729306209</v>
      </c>
      <c r="F48" s="43">
        <f t="shared" si="43"/>
        <v>0.71977914862211578</v>
      </c>
      <c r="G48" s="45">
        <f t="shared" si="43"/>
        <v>4.6440059599236905E-3</v>
      </c>
      <c r="H48" s="244">
        <f t="shared" si="43"/>
        <v>7.0321529528079871E-4</v>
      </c>
      <c r="I48" s="244"/>
      <c r="J48" s="46">
        <f>+J47/$C47</f>
        <v>2.8128611811231948E-3</v>
      </c>
      <c r="K48" s="180">
        <f t="shared" ref="K48:P48" si="44">+K47/$K47</f>
        <v>1</v>
      </c>
      <c r="L48" s="44">
        <f t="shared" si="44"/>
        <v>8.0676142912024587E-3</v>
      </c>
      <c r="M48" s="45">
        <f t="shared" si="44"/>
        <v>0.35382251248559354</v>
      </c>
      <c r="N48" s="43">
        <f t="shared" si="44"/>
        <v>0.61544371878601611</v>
      </c>
      <c r="O48" s="45">
        <f t="shared" si="44"/>
        <v>9.6043027276219751E-3</v>
      </c>
      <c r="P48" s="244">
        <f t="shared" si="44"/>
        <v>1.1525163273146369E-3</v>
      </c>
      <c r="Q48" s="244">
        <f t="shared" si="6"/>
        <v>0</v>
      </c>
      <c r="R48" s="47">
        <f>+R47/$K47</f>
        <v>1.1909335382251248E-2</v>
      </c>
    </row>
    <row r="49" spans="1:18" ht="12.75" customHeight="1">
      <c r="A49" s="181" t="s">
        <v>69</v>
      </c>
      <c r="B49" s="182" t="s">
        <v>65</v>
      </c>
      <c r="C49" s="183">
        <f>SUM(D49:J49)</f>
        <v>427248</v>
      </c>
      <c r="D49" s="33">
        <v>1333</v>
      </c>
      <c r="E49" s="34">
        <v>104854</v>
      </c>
      <c r="F49" s="32">
        <v>318192</v>
      </c>
      <c r="G49" s="34">
        <v>405</v>
      </c>
      <c r="H49" s="245">
        <v>1444</v>
      </c>
      <c r="I49" s="245"/>
      <c r="J49" s="35">
        <v>1020</v>
      </c>
      <c r="K49" s="187">
        <f>SUM(L49:R49)</f>
        <v>2492</v>
      </c>
      <c r="L49" s="33">
        <v>21</v>
      </c>
      <c r="M49" s="34">
        <v>850</v>
      </c>
      <c r="N49" s="32">
        <v>1566</v>
      </c>
      <c r="O49" s="34">
        <v>9</v>
      </c>
      <c r="P49" s="245">
        <v>20</v>
      </c>
      <c r="Q49" s="245"/>
      <c r="R49" s="36">
        <v>26</v>
      </c>
    </row>
    <row r="50" spans="1:18" ht="12.75" customHeight="1">
      <c r="A50" s="178"/>
      <c r="B50" s="179" t="s">
        <v>72</v>
      </c>
      <c r="C50" s="180">
        <f t="shared" ref="C50:H50" si="45">+C49/$C49</f>
        <v>1</v>
      </c>
      <c r="D50" s="44">
        <f t="shared" si="45"/>
        <v>3.1199677938808373E-3</v>
      </c>
      <c r="E50" s="45">
        <f t="shared" si="45"/>
        <v>0.24541718159008352</v>
      </c>
      <c r="F50" s="43">
        <f t="shared" si="45"/>
        <v>0.74474778114818563</v>
      </c>
      <c r="G50" s="45">
        <f t="shared" si="45"/>
        <v>9.4792719919110208E-4</v>
      </c>
      <c r="H50" s="244">
        <f t="shared" si="45"/>
        <v>3.379770063288769E-3</v>
      </c>
      <c r="I50" s="244"/>
      <c r="J50" s="46">
        <f>+J49/$C49</f>
        <v>2.3873722053701831E-3</v>
      </c>
      <c r="K50" s="180">
        <f t="shared" ref="K50:P50" si="46">+K49/$K49</f>
        <v>1</v>
      </c>
      <c r="L50" s="44">
        <f t="shared" si="46"/>
        <v>8.4269662921348312E-3</v>
      </c>
      <c r="M50" s="45">
        <f t="shared" si="46"/>
        <v>0.34109149277688605</v>
      </c>
      <c r="N50" s="43">
        <f t="shared" si="46"/>
        <v>0.6284109149277689</v>
      </c>
      <c r="O50" s="45">
        <f t="shared" si="46"/>
        <v>3.6115569823434992E-3</v>
      </c>
      <c r="P50" s="244">
        <f t="shared" si="46"/>
        <v>8.0256821829855531E-3</v>
      </c>
      <c r="Q50" s="244">
        <f t="shared" si="6"/>
        <v>0</v>
      </c>
      <c r="R50" s="47">
        <f>+R49/$K49</f>
        <v>1.043338683788122E-2</v>
      </c>
    </row>
    <row r="51" spans="1:18" ht="12.75" customHeight="1">
      <c r="A51" s="181" t="s">
        <v>70</v>
      </c>
      <c r="B51" s="182" t="s">
        <v>65</v>
      </c>
      <c r="C51" s="183">
        <f>SUM(D51:J51)</f>
        <v>412182</v>
      </c>
      <c r="D51" s="33">
        <v>1031</v>
      </c>
      <c r="E51" s="34">
        <v>109391</v>
      </c>
      <c r="F51" s="32">
        <v>298728</v>
      </c>
      <c r="G51" s="34">
        <v>1360</v>
      </c>
      <c r="H51" s="245">
        <v>274</v>
      </c>
      <c r="I51" s="245"/>
      <c r="J51" s="35">
        <v>1398</v>
      </c>
      <c r="K51" s="187">
        <f>SUM(L51:R51)</f>
        <v>2458</v>
      </c>
      <c r="L51" s="33">
        <v>17</v>
      </c>
      <c r="M51" s="34">
        <v>857</v>
      </c>
      <c r="N51" s="32">
        <v>1531</v>
      </c>
      <c r="O51" s="34">
        <v>18</v>
      </c>
      <c r="P51" s="245">
        <v>2</v>
      </c>
      <c r="Q51" s="245"/>
      <c r="R51" s="36">
        <v>33</v>
      </c>
    </row>
    <row r="52" spans="1:18" ht="12.75" customHeight="1">
      <c r="A52" s="178"/>
      <c r="B52" s="179" t="s">
        <v>72</v>
      </c>
      <c r="C52" s="180">
        <f t="shared" ref="C52:H52" si="47">+C51/$C51</f>
        <v>1</v>
      </c>
      <c r="D52" s="44">
        <f t="shared" si="47"/>
        <v>2.5013222314414505E-3</v>
      </c>
      <c r="E52" s="45">
        <f t="shared" si="47"/>
        <v>0.26539489837013747</v>
      </c>
      <c r="F52" s="43">
        <f t="shared" si="47"/>
        <v>0.72474780558102969</v>
      </c>
      <c r="G52" s="45">
        <f t="shared" si="47"/>
        <v>3.2995133217850366E-3</v>
      </c>
      <c r="H52" s="244">
        <f t="shared" si="47"/>
        <v>6.6475488983022061E-4</v>
      </c>
      <c r="I52" s="244"/>
      <c r="J52" s="46">
        <f>+J51/$C51</f>
        <v>3.3917056057760891E-3</v>
      </c>
      <c r="K52" s="180">
        <f t="shared" ref="K52:P52" si="48">+K51/$K51</f>
        <v>1</v>
      </c>
      <c r="L52" s="44">
        <f t="shared" si="48"/>
        <v>6.916192026037429E-3</v>
      </c>
      <c r="M52" s="45">
        <f t="shared" si="48"/>
        <v>0.34865744507729862</v>
      </c>
      <c r="N52" s="43">
        <f t="shared" si="48"/>
        <v>0.6228641171684296</v>
      </c>
      <c r="O52" s="45">
        <f t="shared" si="48"/>
        <v>7.3230268510984537E-3</v>
      </c>
      <c r="P52" s="244">
        <f t="shared" si="48"/>
        <v>8.1366965012205042E-4</v>
      </c>
      <c r="Q52" s="244">
        <f t="shared" si="6"/>
        <v>0</v>
      </c>
      <c r="R52" s="47">
        <f>+R51/$K51</f>
        <v>1.3425549227013833E-2</v>
      </c>
    </row>
    <row r="53" spans="1:18" ht="12.75" customHeight="1">
      <c r="A53" s="181" t="s">
        <v>41</v>
      </c>
      <c r="B53" s="182" t="s">
        <v>65</v>
      </c>
      <c r="C53" s="183">
        <f>SUM(D53:J53)</f>
        <v>438194</v>
      </c>
      <c r="D53" s="33">
        <v>1161</v>
      </c>
      <c r="E53" s="34">
        <v>101587</v>
      </c>
      <c r="F53" s="32">
        <v>333013</v>
      </c>
      <c r="G53" s="34">
        <v>1290</v>
      </c>
      <c r="H53" s="245">
        <v>94</v>
      </c>
      <c r="I53" s="245"/>
      <c r="J53" s="35">
        <v>1049</v>
      </c>
      <c r="K53" s="187">
        <f>SUM(L53:R53)</f>
        <v>2562</v>
      </c>
      <c r="L53" s="33">
        <v>20</v>
      </c>
      <c r="M53" s="34">
        <v>830</v>
      </c>
      <c r="N53" s="32">
        <v>1667</v>
      </c>
      <c r="O53" s="34">
        <v>18</v>
      </c>
      <c r="P53" s="245">
        <v>2</v>
      </c>
      <c r="Q53" s="245"/>
      <c r="R53" s="36">
        <v>25</v>
      </c>
    </row>
    <row r="54" spans="1:18" ht="12.75" customHeight="1">
      <c r="A54" s="178"/>
      <c r="B54" s="179" t="s">
        <v>72</v>
      </c>
      <c r="C54" s="180">
        <f t="shared" ref="C54:H54" si="49">+C53/$C53</f>
        <v>1</v>
      </c>
      <c r="D54" s="44">
        <f t="shared" si="49"/>
        <v>2.6495114036248785E-3</v>
      </c>
      <c r="E54" s="45">
        <f t="shared" si="49"/>
        <v>0.23183110677006075</v>
      </c>
      <c r="F54" s="43">
        <f t="shared" si="49"/>
        <v>0.75996704655928649</v>
      </c>
      <c r="G54" s="45">
        <f t="shared" si="49"/>
        <v>2.9439015595831984E-3</v>
      </c>
      <c r="H54" s="244">
        <f t="shared" si="49"/>
        <v>2.1451685783009352E-4</v>
      </c>
      <c r="I54" s="244"/>
      <c r="J54" s="46">
        <f>+J53/$C53</f>
        <v>2.3939168496145543E-3</v>
      </c>
      <c r="K54" s="180">
        <f t="shared" ref="K54:P54" si="50">+K53/$K53</f>
        <v>1</v>
      </c>
      <c r="L54" s="44">
        <f t="shared" si="50"/>
        <v>7.8064012490241998E-3</v>
      </c>
      <c r="M54" s="45">
        <f t="shared" si="50"/>
        <v>0.32396565183450432</v>
      </c>
      <c r="N54" s="43">
        <f t="shared" si="50"/>
        <v>0.650663544106167</v>
      </c>
      <c r="O54" s="45">
        <f t="shared" si="50"/>
        <v>7.0257611241217799E-3</v>
      </c>
      <c r="P54" s="244">
        <f t="shared" si="50"/>
        <v>7.8064012490241998E-4</v>
      </c>
      <c r="Q54" s="244">
        <f t="shared" si="6"/>
        <v>0</v>
      </c>
      <c r="R54" s="47">
        <f>+R53/$K53</f>
        <v>9.7580015612802502E-3</v>
      </c>
    </row>
    <row r="55" spans="1:18" ht="12.75" customHeight="1">
      <c r="A55" s="176" t="s">
        <v>42</v>
      </c>
      <c r="B55" s="168" t="s">
        <v>65</v>
      </c>
      <c r="C55" s="183">
        <f>SUM(D55:J55)</f>
        <v>451550</v>
      </c>
      <c r="D55" s="28">
        <v>1077</v>
      </c>
      <c r="E55" s="29">
        <v>106697</v>
      </c>
      <c r="F55" s="27">
        <v>341831</v>
      </c>
      <c r="G55" s="29">
        <v>1070</v>
      </c>
      <c r="H55" s="243">
        <v>43</v>
      </c>
      <c r="I55" s="243"/>
      <c r="J55" s="30">
        <v>832</v>
      </c>
      <c r="K55" s="183">
        <f>SUM(L55:R55)</f>
        <v>2686</v>
      </c>
      <c r="L55" s="28">
        <v>17</v>
      </c>
      <c r="M55" s="29">
        <v>900</v>
      </c>
      <c r="N55" s="27">
        <v>1727</v>
      </c>
      <c r="O55" s="29">
        <v>15</v>
      </c>
      <c r="P55" s="243">
        <v>1</v>
      </c>
      <c r="Q55" s="243"/>
      <c r="R55" s="31">
        <v>26</v>
      </c>
    </row>
    <row r="56" spans="1:18" ht="12.75" customHeight="1">
      <c r="A56" s="178"/>
      <c r="B56" s="179" t="s">
        <v>72</v>
      </c>
      <c r="C56" s="180">
        <f t="shared" ref="C56:H56" si="51">+C55/$C55</f>
        <v>1</v>
      </c>
      <c r="D56" s="44">
        <f t="shared" si="51"/>
        <v>2.3851179271398518E-3</v>
      </c>
      <c r="E56" s="45">
        <f t="shared" si="51"/>
        <v>0.23629055475584099</v>
      </c>
      <c r="F56" s="43">
        <f t="shared" si="51"/>
        <v>0.75701694164544342</v>
      </c>
      <c r="G56" s="45">
        <f t="shared" si="51"/>
        <v>2.3696157679105306E-3</v>
      </c>
      <c r="H56" s="244">
        <f t="shared" si="51"/>
        <v>9.522754955154468E-5</v>
      </c>
      <c r="I56" s="244"/>
      <c r="J56" s="46">
        <f>+J55/$C55</f>
        <v>1.8425423541136086E-3</v>
      </c>
      <c r="K56" s="180">
        <f t="shared" ref="K56:P56" si="52">+K55/$K55</f>
        <v>1</v>
      </c>
      <c r="L56" s="44">
        <f t="shared" si="52"/>
        <v>6.3291139240506328E-3</v>
      </c>
      <c r="M56" s="45">
        <f t="shared" si="52"/>
        <v>0.33507073715562175</v>
      </c>
      <c r="N56" s="43">
        <f t="shared" si="52"/>
        <v>0.64296351451973199</v>
      </c>
      <c r="O56" s="45">
        <f t="shared" si="52"/>
        <v>5.5845122859270293E-3</v>
      </c>
      <c r="P56" s="244">
        <f t="shared" si="52"/>
        <v>3.7230081906180194E-4</v>
      </c>
      <c r="Q56" s="244">
        <f t="shared" si="6"/>
        <v>0</v>
      </c>
      <c r="R56" s="47">
        <f>+R55/$K55</f>
        <v>9.6798212956068497E-3</v>
      </c>
    </row>
    <row r="57" spans="1:18" ht="12.75" customHeight="1">
      <c r="A57" s="181" t="s">
        <v>43</v>
      </c>
      <c r="B57" s="182" t="s">
        <v>65</v>
      </c>
      <c r="C57" s="183">
        <f>SUM(D57:J57)</f>
        <v>431407</v>
      </c>
      <c r="D57" s="33">
        <v>1113</v>
      </c>
      <c r="E57" s="34">
        <v>100873</v>
      </c>
      <c r="F57" s="32">
        <v>328565</v>
      </c>
      <c r="G57" s="34">
        <v>210</v>
      </c>
      <c r="H57" s="245">
        <v>60</v>
      </c>
      <c r="I57" s="245"/>
      <c r="J57" s="35">
        <v>586</v>
      </c>
      <c r="K57" s="183">
        <f>SUM(L57:R57)</f>
        <v>2484</v>
      </c>
      <c r="L57" s="33">
        <v>20</v>
      </c>
      <c r="M57" s="34">
        <v>818</v>
      </c>
      <c r="N57" s="32">
        <v>1626</v>
      </c>
      <c r="O57" s="34">
        <v>4</v>
      </c>
      <c r="P57" s="245">
        <v>2</v>
      </c>
      <c r="Q57" s="245"/>
      <c r="R57" s="36">
        <v>14</v>
      </c>
    </row>
    <row r="58" spans="1:18" ht="12.75" customHeight="1">
      <c r="A58" s="178"/>
      <c r="B58" s="179" t="s">
        <v>72</v>
      </c>
      <c r="C58" s="180">
        <f t="shared" ref="C58:H58" si="53">+C57/$C57</f>
        <v>1</v>
      </c>
      <c r="D58" s="44">
        <f t="shared" si="53"/>
        <v>2.5799303210193624E-3</v>
      </c>
      <c r="E58" s="45">
        <f t="shared" si="53"/>
        <v>0.23382328056800192</v>
      </c>
      <c r="F58" s="43">
        <f t="shared" si="53"/>
        <v>0.76161258394045528</v>
      </c>
      <c r="G58" s="45">
        <f t="shared" si="53"/>
        <v>4.8677930585270987E-4</v>
      </c>
      <c r="H58" s="244">
        <f t="shared" si="53"/>
        <v>1.3907980167220281E-4</v>
      </c>
      <c r="I58" s="244"/>
      <c r="J58" s="46">
        <f>+J57/$C57</f>
        <v>1.3583460629985143E-3</v>
      </c>
      <c r="K58" s="180">
        <f t="shared" ref="K58:P58" si="54">+K57/$K57</f>
        <v>1</v>
      </c>
      <c r="L58" s="44">
        <f t="shared" si="54"/>
        <v>8.0515297906602248E-3</v>
      </c>
      <c r="M58" s="45">
        <f t="shared" si="54"/>
        <v>0.32930756843800324</v>
      </c>
      <c r="N58" s="43">
        <f t="shared" si="54"/>
        <v>0.65458937198067635</v>
      </c>
      <c r="O58" s="45">
        <f t="shared" si="54"/>
        <v>1.6103059581320451E-3</v>
      </c>
      <c r="P58" s="244">
        <f t="shared" si="54"/>
        <v>8.0515297906602254E-4</v>
      </c>
      <c r="Q58" s="244">
        <f t="shared" si="6"/>
        <v>0</v>
      </c>
      <c r="R58" s="47">
        <f>+R57/$K57</f>
        <v>5.6360708534621577E-3</v>
      </c>
    </row>
    <row r="59" spans="1:18" ht="12.75" customHeight="1">
      <c r="A59" s="176" t="s">
        <v>44</v>
      </c>
      <c r="B59" s="168" t="s">
        <v>65</v>
      </c>
      <c r="C59" s="177">
        <f>SUM(D59:J59)</f>
        <v>436334</v>
      </c>
      <c r="D59" s="28">
        <v>1433</v>
      </c>
      <c r="E59" s="29">
        <v>101462</v>
      </c>
      <c r="F59" s="27">
        <v>333091</v>
      </c>
      <c r="G59" s="29">
        <v>108</v>
      </c>
      <c r="H59" s="243">
        <v>0</v>
      </c>
      <c r="I59" s="243"/>
      <c r="J59" s="30">
        <v>240</v>
      </c>
      <c r="K59" s="177">
        <f>SUM(L59:R59)</f>
        <v>2496</v>
      </c>
      <c r="L59" s="28">
        <v>22</v>
      </c>
      <c r="M59" s="29">
        <v>809</v>
      </c>
      <c r="N59" s="27">
        <v>1656</v>
      </c>
      <c r="O59" s="29">
        <v>2</v>
      </c>
      <c r="P59" s="243">
        <v>0</v>
      </c>
      <c r="Q59" s="243"/>
      <c r="R59" s="31">
        <v>7</v>
      </c>
    </row>
    <row r="60" spans="1:18" ht="12.75" customHeight="1">
      <c r="A60" s="178"/>
      <c r="B60" s="179" t="s">
        <v>72</v>
      </c>
      <c r="C60" s="180">
        <f t="shared" ref="C60:H60" si="55">+C59/$C59</f>
        <v>1</v>
      </c>
      <c r="D60" s="44">
        <f t="shared" si="55"/>
        <v>3.2841813839856624E-3</v>
      </c>
      <c r="E60" s="45">
        <f t="shared" si="55"/>
        <v>0.23253287619117466</v>
      </c>
      <c r="F60" s="43">
        <f t="shared" si="55"/>
        <v>0.76338538825761915</v>
      </c>
      <c r="G60" s="45">
        <f t="shared" si="55"/>
        <v>2.4751681051671427E-4</v>
      </c>
      <c r="H60" s="244">
        <f t="shared" si="55"/>
        <v>0</v>
      </c>
      <c r="I60" s="244"/>
      <c r="J60" s="46">
        <f>+J59/$C59</f>
        <v>5.5003735670380947E-4</v>
      </c>
      <c r="K60" s="180">
        <f t="shared" ref="K60:P60" si="56">+K59/$K59</f>
        <v>1</v>
      </c>
      <c r="L60" s="44">
        <f t="shared" si="56"/>
        <v>8.814102564102564E-3</v>
      </c>
      <c r="M60" s="45">
        <f t="shared" si="56"/>
        <v>0.32411858974358976</v>
      </c>
      <c r="N60" s="43">
        <f t="shared" si="56"/>
        <v>0.66346153846153844</v>
      </c>
      <c r="O60" s="45">
        <f t="shared" si="56"/>
        <v>8.0128205128205125E-4</v>
      </c>
      <c r="P60" s="244">
        <f t="shared" si="56"/>
        <v>0</v>
      </c>
      <c r="Q60" s="244">
        <f t="shared" si="6"/>
        <v>0</v>
      </c>
      <c r="R60" s="47">
        <f>+R59/$K59</f>
        <v>2.8044871794871795E-3</v>
      </c>
    </row>
    <row r="61" spans="1:18" ht="12.75" customHeight="1">
      <c r="A61" s="176" t="s">
        <v>45</v>
      </c>
      <c r="B61" s="168" t="s">
        <v>65</v>
      </c>
      <c r="C61" s="177">
        <f>SUM(D61:J61)</f>
        <v>450959</v>
      </c>
      <c r="D61" s="28">
        <v>943</v>
      </c>
      <c r="E61" s="29">
        <v>100668</v>
      </c>
      <c r="F61" s="27">
        <v>347814</v>
      </c>
      <c r="G61" s="29">
        <v>843</v>
      </c>
      <c r="H61" s="243">
        <v>53</v>
      </c>
      <c r="I61" s="243"/>
      <c r="J61" s="30">
        <v>638</v>
      </c>
      <c r="K61" s="177">
        <f>SUM(L61:R61)</f>
        <v>2555</v>
      </c>
      <c r="L61" s="28">
        <v>17</v>
      </c>
      <c r="M61" s="29">
        <v>787</v>
      </c>
      <c r="N61" s="27">
        <v>1725</v>
      </c>
      <c r="O61" s="29">
        <v>9</v>
      </c>
      <c r="P61" s="243">
        <v>2</v>
      </c>
      <c r="Q61" s="243"/>
      <c r="R61" s="31">
        <v>15</v>
      </c>
    </row>
    <row r="62" spans="1:18" ht="12.75" customHeight="1">
      <c r="A62" s="178"/>
      <c r="B62" s="179" t="s">
        <v>72</v>
      </c>
      <c r="C62" s="180">
        <f t="shared" ref="C62:H62" si="57">+C61/$C61</f>
        <v>1</v>
      </c>
      <c r="D62" s="44">
        <f t="shared" si="57"/>
        <v>2.0910991908355304E-3</v>
      </c>
      <c r="E62" s="45">
        <f t="shared" si="57"/>
        <v>0.22323093673704261</v>
      </c>
      <c r="F62" s="43">
        <f t="shared" si="57"/>
        <v>0.77127632445521654</v>
      </c>
      <c r="G62" s="45">
        <f t="shared" si="57"/>
        <v>1.8693495417543501E-3</v>
      </c>
      <c r="H62" s="244">
        <f t="shared" si="57"/>
        <v>1.1752731401302557E-4</v>
      </c>
      <c r="I62" s="244"/>
      <c r="J62" s="46">
        <f>+J61/$C61</f>
        <v>1.4147627611379304E-3</v>
      </c>
      <c r="K62" s="180">
        <f t="shared" ref="K62:P62" si="58">+K61/$K61</f>
        <v>1</v>
      </c>
      <c r="L62" s="44">
        <f t="shared" si="58"/>
        <v>6.653620352250489E-3</v>
      </c>
      <c r="M62" s="45">
        <f t="shared" si="58"/>
        <v>0.30802348336594915</v>
      </c>
      <c r="N62" s="43">
        <f t="shared" si="58"/>
        <v>0.67514677103718201</v>
      </c>
      <c r="O62" s="45">
        <f t="shared" si="58"/>
        <v>3.5225048923679062E-3</v>
      </c>
      <c r="P62" s="244">
        <f t="shared" si="58"/>
        <v>7.8277886497064581E-4</v>
      </c>
      <c r="Q62" s="244">
        <f t="shared" si="6"/>
        <v>0</v>
      </c>
      <c r="R62" s="47">
        <f>+R61/$K61</f>
        <v>5.8708414872798431E-3</v>
      </c>
    </row>
    <row r="63" spans="1:18" ht="12.75" customHeight="1">
      <c r="A63" s="176" t="s">
        <v>46</v>
      </c>
      <c r="B63" s="168" t="s">
        <v>65</v>
      </c>
      <c r="C63" s="177">
        <f>SUM(D63:J63)</f>
        <v>438854</v>
      </c>
      <c r="D63" s="28">
        <v>1203</v>
      </c>
      <c r="E63" s="29">
        <v>96191</v>
      </c>
      <c r="F63" s="27">
        <v>340518</v>
      </c>
      <c r="G63" s="29">
        <v>357</v>
      </c>
      <c r="H63" s="243">
        <v>83</v>
      </c>
      <c r="I63" s="243"/>
      <c r="J63" s="30">
        <v>502</v>
      </c>
      <c r="K63" s="177">
        <f>SUM(L63:R63)</f>
        <v>2473</v>
      </c>
      <c r="L63" s="28">
        <v>22</v>
      </c>
      <c r="M63" s="29">
        <v>749</v>
      </c>
      <c r="N63" s="27">
        <v>1678</v>
      </c>
      <c r="O63" s="29">
        <v>5</v>
      </c>
      <c r="P63" s="243">
        <v>6</v>
      </c>
      <c r="Q63" s="243"/>
      <c r="R63" s="31">
        <v>13</v>
      </c>
    </row>
    <row r="64" spans="1:18" ht="12.75" customHeight="1">
      <c r="A64" s="178"/>
      <c r="B64" s="179" t="s">
        <v>72</v>
      </c>
      <c r="C64" s="180">
        <f t="shared" ref="C64:H64" si="59">+C63/$C63</f>
        <v>1</v>
      </c>
      <c r="D64" s="44">
        <f t="shared" si="59"/>
        <v>2.7412305687084999E-3</v>
      </c>
      <c r="E64" s="45">
        <f t="shared" si="59"/>
        <v>0.21918679105123801</v>
      </c>
      <c r="F64" s="43">
        <f t="shared" si="59"/>
        <v>0.775925478632985</v>
      </c>
      <c r="G64" s="45">
        <f t="shared" si="59"/>
        <v>8.1348238822022813E-4</v>
      </c>
      <c r="H64" s="244">
        <f t="shared" si="59"/>
        <v>1.8912895860582335E-4</v>
      </c>
      <c r="I64" s="244"/>
      <c r="J64" s="46">
        <f>+J63/$C63</f>
        <v>1.1438884002424497E-3</v>
      </c>
      <c r="K64" s="180">
        <f t="shared" ref="K64:P64" si="60">+K63/$K63</f>
        <v>1</v>
      </c>
      <c r="L64" s="44">
        <f t="shared" si="60"/>
        <v>8.8960776384957533E-3</v>
      </c>
      <c r="M64" s="45">
        <f t="shared" si="60"/>
        <v>0.30287100687424179</v>
      </c>
      <c r="N64" s="43">
        <f t="shared" si="60"/>
        <v>0.67852810351799431</v>
      </c>
      <c r="O64" s="45">
        <f t="shared" si="60"/>
        <v>2.0218358269308533E-3</v>
      </c>
      <c r="P64" s="244">
        <f t="shared" si="60"/>
        <v>2.4262029923170238E-3</v>
      </c>
      <c r="Q64" s="244">
        <f t="shared" si="6"/>
        <v>0</v>
      </c>
      <c r="R64" s="47">
        <f>+R63/$K63</f>
        <v>5.2567731500202186E-3</v>
      </c>
    </row>
    <row r="65" spans="1:18" ht="12.75" customHeight="1">
      <c r="A65" s="181" t="s">
        <v>47</v>
      </c>
      <c r="B65" s="182" t="s">
        <v>65</v>
      </c>
      <c r="C65" s="183">
        <f>SUM(D65:J65)</f>
        <v>442113</v>
      </c>
      <c r="D65" s="33">
        <v>1383</v>
      </c>
      <c r="E65" s="34">
        <v>101357</v>
      </c>
      <c r="F65" s="32">
        <v>337854</v>
      </c>
      <c r="G65" s="34">
        <v>1023</v>
      </c>
      <c r="H65" s="245">
        <v>27</v>
      </c>
      <c r="I65" s="245"/>
      <c r="J65" s="35">
        <v>469</v>
      </c>
      <c r="K65" s="183">
        <f>SUM(L65:R65)</f>
        <v>2514</v>
      </c>
      <c r="L65" s="33">
        <v>22</v>
      </c>
      <c r="M65" s="34">
        <v>759</v>
      </c>
      <c r="N65" s="32">
        <v>1707</v>
      </c>
      <c r="O65" s="34">
        <v>13</v>
      </c>
      <c r="P65" s="245">
        <v>2</v>
      </c>
      <c r="Q65" s="245"/>
      <c r="R65" s="36">
        <v>11</v>
      </c>
    </row>
    <row r="66" spans="1:18" ht="12.75" customHeight="1">
      <c r="A66" s="178"/>
      <c r="B66" s="179" t="s">
        <v>72</v>
      </c>
      <c r="C66" s="180">
        <f t="shared" ref="C66:H66" si="61">+C65/$C65</f>
        <v>1</v>
      </c>
      <c r="D66" s="44">
        <f t="shared" si="61"/>
        <v>3.1281595429222845E-3</v>
      </c>
      <c r="E66" s="45">
        <f t="shared" si="61"/>
        <v>0.2292558689746739</v>
      </c>
      <c r="F66" s="43">
        <f t="shared" si="61"/>
        <v>0.76418019827510164</v>
      </c>
      <c r="G66" s="45">
        <f t="shared" si="61"/>
        <v>2.3138880783871996E-3</v>
      </c>
      <c r="H66" s="244">
        <f t="shared" si="61"/>
        <v>6.1070359840131375E-5</v>
      </c>
      <c r="I66" s="244"/>
      <c r="J66" s="46">
        <f>+J65/$C65</f>
        <v>1.0608147690748745E-3</v>
      </c>
      <c r="K66" s="180">
        <f t="shared" ref="K66:P66" si="62">+K65/$K65</f>
        <v>1</v>
      </c>
      <c r="L66" s="44">
        <f t="shared" si="62"/>
        <v>8.7509944311853615E-3</v>
      </c>
      <c r="M66" s="45">
        <f t="shared" si="62"/>
        <v>0.30190930787589498</v>
      </c>
      <c r="N66" s="43">
        <f t="shared" si="62"/>
        <v>0.67899761336515518</v>
      </c>
      <c r="O66" s="45">
        <f t="shared" si="62"/>
        <v>5.1710421638822592E-3</v>
      </c>
      <c r="P66" s="244">
        <f t="shared" si="62"/>
        <v>7.955449482895784E-4</v>
      </c>
      <c r="Q66" s="244">
        <f t="shared" si="6"/>
        <v>0</v>
      </c>
      <c r="R66" s="47">
        <f>+R65/$K65</f>
        <v>4.3754972155926808E-3</v>
      </c>
    </row>
    <row r="67" spans="1:18" ht="12.75" customHeight="1">
      <c r="A67" s="181" t="s">
        <v>48</v>
      </c>
      <c r="B67" s="182" t="s">
        <v>65</v>
      </c>
      <c r="C67" s="183">
        <f>SUM(D67:J67)</f>
        <v>432134</v>
      </c>
      <c r="D67" s="33">
        <v>1386</v>
      </c>
      <c r="E67" s="34">
        <v>93542</v>
      </c>
      <c r="F67" s="32">
        <v>334974</v>
      </c>
      <c r="G67" s="34">
        <v>1463</v>
      </c>
      <c r="H67" s="245">
        <v>188</v>
      </c>
      <c r="I67" s="245"/>
      <c r="J67" s="35">
        <v>581</v>
      </c>
      <c r="K67" s="183">
        <f>SUM(L67:R67)</f>
        <v>2475</v>
      </c>
      <c r="L67" s="33">
        <v>25</v>
      </c>
      <c r="M67" s="34">
        <v>715</v>
      </c>
      <c r="N67" s="32">
        <v>1689</v>
      </c>
      <c r="O67" s="34">
        <v>22</v>
      </c>
      <c r="P67" s="245">
        <v>10</v>
      </c>
      <c r="Q67" s="245"/>
      <c r="R67" s="36">
        <v>14</v>
      </c>
    </row>
    <row r="68" spans="1:18" ht="12.75" customHeight="1">
      <c r="A68" s="178"/>
      <c r="B68" s="179" t="s">
        <v>72</v>
      </c>
      <c r="C68" s="180">
        <f t="shared" ref="C68:H68" si="63">+C67/$C67</f>
        <v>1</v>
      </c>
      <c r="D68" s="44">
        <f t="shared" si="63"/>
        <v>3.207338464457784E-3</v>
      </c>
      <c r="E68" s="45">
        <f t="shared" si="63"/>
        <v>0.21646526308968977</v>
      </c>
      <c r="F68" s="43">
        <f t="shared" si="63"/>
        <v>0.77516233390568667</v>
      </c>
      <c r="G68" s="45">
        <f t="shared" si="63"/>
        <v>3.3855239347054386E-3</v>
      </c>
      <c r="H68" s="244">
        <f t="shared" si="63"/>
        <v>4.3505023904622176E-4</v>
      </c>
      <c r="I68" s="244"/>
      <c r="J68" s="46">
        <f>+J67/$C67</f>
        <v>1.3444903664141215E-3</v>
      </c>
      <c r="K68" s="180">
        <f t="shared" ref="K68:P68" si="64">+K67/$K67</f>
        <v>1</v>
      </c>
      <c r="L68" s="44">
        <f t="shared" si="64"/>
        <v>1.0101010101010102E-2</v>
      </c>
      <c r="M68" s="45">
        <f t="shared" si="64"/>
        <v>0.28888888888888886</v>
      </c>
      <c r="N68" s="43">
        <f t="shared" si="64"/>
        <v>0.68242424242424238</v>
      </c>
      <c r="O68" s="45">
        <f t="shared" si="64"/>
        <v>8.8888888888888889E-3</v>
      </c>
      <c r="P68" s="244">
        <f t="shared" si="64"/>
        <v>4.0404040404040404E-3</v>
      </c>
      <c r="Q68" s="244">
        <f t="shared" si="6"/>
        <v>0</v>
      </c>
      <c r="R68" s="47">
        <f>+R67/$K67</f>
        <v>5.6565656565656566E-3</v>
      </c>
    </row>
    <row r="69" spans="1:18" ht="12.75" customHeight="1">
      <c r="A69" s="181" t="s">
        <v>49</v>
      </c>
      <c r="B69" s="182" t="s">
        <v>65</v>
      </c>
      <c r="C69" s="183">
        <f>SUM(D69:J69)</f>
        <v>429224</v>
      </c>
      <c r="D69" s="33">
        <v>1309</v>
      </c>
      <c r="E69" s="34">
        <v>96736</v>
      </c>
      <c r="F69" s="32">
        <v>329946</v>
      </c>
      <c r="G69" s="34">
        <v>1081</v>
      </c>
      <c r="H69" s="245">
        <v>0</v>
      </c>
      <c r="I69" s="245"/>
      <c r="J69" s="35">
        <v>152</v>
      </c>
      <c r="K69" s="183">
        <f>SUM(L69:R69)</f>
        <v>2455</v>
      </c>
      <c r="L69" s="33">
        <v>27</v>
      </c>
      <c r="M69" s="34">
        <v>741</v>
      </c>
      <c r="N69" s="32">
        <v>1669</v>
      </c>
      <c r="O69" s="34">
        <v>14</v>
      </c>
      <c r="P69" s="245">
        <v>0</v>
      </c>
      <c r="Q69" s="245"/>
      <c r="R69" s="36">
        <v>4</v>
      </c>
    </row>
    <row r="70" spans="1:18" ht="12.75" customHeight="1">
      <c r="A70" s="178"/>
      <c r="B70" s="179" t="s">
        <v>72</v>
      </c>
      <c r="C70" s="180">
        <f t="shared" ref="C70:H70" si="65">+C69/$C69</f>
        <v>1</v>
      </c>
      <c r="D70" s="44">
        <f t="shared" si="65"/>
        <v>3.0496896725253015E-3</v>
      </c>
      <c r="E70" s="45">
        <f t="shared" si="65"/>
        <v>0.22537416360688126</v>
      </c>
      <c r="F70" s="43">
        <f t="shared" si="65"/>
        <v>0.76870352077237059</v>
      </c>
      <c r="G70" s="45">
        <f t="shared" si="65"/>
        <v>2.5184984996179153E-3</v>
      </c>
      <c r="H70" s="244">
        <f t="shared" si="65"/>
        <v>0</v>
      </c>
      <c r="I70" s="244"/>
      <c r="J70" s="46">
        <f>+J69/$C69</f>
        <v>3.5412744860492424E-4</v>
      </c>
      <c r="K70" s="180">
        <f t="shared" ref="K70:P70" si="66">+K69/$K69</f>
        <v>1</v>
      </c>
      <c r="L70" s="44">
        <f t="shared" si="66"/>
        <v>1.0997963340122199E-2</v>
      </c>
      <c r="M70" s="45">
        <f t="shared" si="66"/>
        <v>0.30183299389002038</v>
      </c>
      <c r="N70" s="43">
        <f t="shared" si="66"/>
        <v>0.67983706720977599</v>
      </c>
      <c r="O70" s="45">
        <f t="shared" si="66"/>
        <v>5.7026476578411409E-3</v>
      </c>
      <c r="P70" s="244">
        <f t="shared" si="66"/>
        <v>0</v>
      </c>
      <c r="Q70" s="244">
        <f t="shared" si="6"/>
        <v>0</v>
      </c>
      <c r="R70" s="47">
        <f>+R69/$K69</f>
        <v>1.6293279022403259E-3</v>
      </c>
    </row>
    <row r="71" spans="1:18" ht="12.75" customHeight="1">
      <c r="A71" s="176" t="s">
        <v>50</v>
      </c>
      <c r="B71" s="168" t="s">
        <v>65</v>
      </c>
      <c r="C71" s="177">
        <f>SUM(D71:J71)</f>
        <v>409011</v>
      </c>
      <c r="D71" s="28">
        <v>853</v>
      </c>
      <c r="E71" s="29">
        <v>96737</v>
      </c>
      <c r="F71" s="27">
        <v>309399</v>
      </c>
      <c r="G71" s="29">
        <v>1494</v>
      </c>
      <c r="H71" s="243">
        <v>0</v>
      </c>
      <c r="I71" s="243"/>
      <c r="J71" s="30">
        <v>528</v>
      </c>
      <c r="K71" s="177">
        <f>SUM(L71:R71)</f>
        <v>2398</v>
      </c>
      <c r="L71" s="28">
        <v>21</v>
      </c>
      <c r="M71" s="29">
        <v>727</v>
      </c>
      <c r="N71" s="27">
        <v>1620</v>
      </c>
      <c r="O71" s="29">
        <v>16</v>
      </c>
      <c r="P71" s="243">
        <v>0</v>
      </c>
      <c r="Q71" s="243"/>
      <c r="R71" s="31">
        <v>14</v>
      </c>
    </row>
    <row r="72" spans="1:18" ht="12.75" customHeight="1">
      <c r="A72" s="178"/>
      <c r="B72" s="179" t="s">
        <v>72</v>
      </c>
      <c r="C72" s="180">
        <f t="shared" ref="C72:H72" si="67">+C71/$C71</f>
        <v>1</v>
      </c>
      <c r="D72" s="44">
        <f t="shared" si="67"/>
        <v>2.0855184823880043E-3</v>
      </c>
      <c r="E72" s="45">
        <f t="shared" si="67"/>
        <v>0.23651442137253031</v>
      </c>
      <c r="F72" s="43">
        <f t="shared" si="67"/>
        <v>0.75645642782223466</v>
      </c>
      <c r="G72" s="45">
        <f t="shared" si="67"/>
        <v>3.6527134967030226E-3</v>
      </c>
      <c r="H72" s="244">
        <f t="shared" si="67"/>
        <v>0</v>
      </c>
      <c r="I72" s="244"/>
      <c r="J72" s="46">
        <f>+J71/$C71</f>
        <v>1.2909188261440402E-3</v>
      </c>
      <c r="K72" s="180">
        <f t="shared" ref="K72:P72" si="68">+K71/$K71</f>
        <v>1</v>
      </c>
      <c r="L72" s="44">
        <f t="shared" si="68"/>
        <v>8.7572977481234354E-3</v>
      </c>
      <c r="M72" s="45">
        <f t="shared" si="68"/>
        <v>0.30316930775646372</v>
      </c>
      <c r="N72" s="43">
        <f t="shared" si="68"/>
        <v>0.67556296914095082</v>
      </c>
      <c r="O72" s="45">
        <f t="shared" si="68"/>
        <v>6.672226855713094E-3</v>
      </c>
      <c r="P72" s="244">
        <f t="shared" si="68"/>
        <v>0</v>
      </c>
      <c r="Q72" s="244">
        <f t="shared" si="6"/>
        <v>0</v>
      </c>
      <c r="R72" s="47">
        <f>+R71/$K71</f>
        <v>5.8381984987489572E-3</v>
      </c>
    </row>
    <row r="73" spans="1:18" ht="12.75" customHeight="1">
      <c r="A73" s="176" t="s">
        <v>21</v>
      </c>
      <c r="B73" s="168" t="s">
        <v>65</v>
      </c>
      <c r="C73" s="177">
        <f>SUM(D73:J73)</f>
        <v>70414</v>
      </c>
      <c r="D73" s="28">
        <v>330</v>
      </c>
      <c r="E73" s="29">
        <v>4822</v>
      </c>
      <c r="F73" s="27">
        <v>64993</v>
      </c>
      <c r="G73" s="29">
        <v>269</v>
      </c>
      <c r="H73" s="243">
        <v>0</v>
      </c>
      <c r="I73" s="243"/>
      <c r="J73" s="30">
        <v>0</v>
      </c>
      <c r="K73" s="177">
        <f>SUM(L73:R73)</f>
        <v>395</v>
      </c>
      <c r="L73" s="28">
        <v>7</v>
      </c>
      <c r="M73" s="29">
        <v>39</v>
      </c>
      <c r="N73" s="27">
        <v>344</v>
      </c>
      <c r="O73" s="29">
        <v>5</v>
      </c>
      <c r="P73" s="243">
        <v>0</v>
      </c>
      <c r="Q73" s="243"/>
      <c r="R73" s="31">
        <v>0</v>
      </c>
    </row>
    <row r="74" spans="1:18" ht="12.75" customHeight="1">
      <c r="A74" s="178"/>
      <c r="B74" s="179" t="s">
        <v>72</v>
      </c>
      <c r="C74" s="180">
        <f t="shared" ref="C74:H74" si="69">+C73/$C73</f>
        <v>1</v>
      </c>
      <c r="D74" s="44">
        <f t="shared" si="69"/>
        <v>4.6865680120430596E-3</v>
      </c>
      <c r="E74" s="45">
        <f t="shared" si="69"/>
        <v>6.8480699860823127E-2</v>
      </c>
      <c r="F74" s="43">
        <f t="shared" si="69"/>
        <v>0.92301246911125634</v>
      </c>
      <c r="G74" s="45">
        <f t="shared" si="69"/>
        <v>3.8202630158775245E-3</v>
      </c>
      <c r="H74" s="244">
        <f t="shared" si="69"/>
        <v>0</v>
      </c>
      <c r="I74" s="244"/>
      <c r="J74" s="46">
        <f>+J73/$C73</f>
        <v>0</v>
      </c>
      <c r="K74" s="180">
        <f t="shared" ref="K74:P74" si="70">+K73/$K73</f>
        <v>1</v>
      </c>
      <c r="L74" s="44">
        <f t="shared" si="70"/>
        <v>1.7721518987341773E-2</v>
      </c>
      <c r="M74" s="45">
        <f t="shared" si="70"/>
        <v>9.8734177215189872E-2</v>
      </c>
      <c r="N74" s="43">
        <f t="shared" si="70"/>
        <v>0.87088607594936707</v>
      </c>
      <c r="O74" s="45">
        <f t="shared" si="70"/>
        <v>1.2658227848101266E-2</v>
      </c>
      <c r="P74" s="244">
        <f t="shared" si="70"/>
        <v>0</v>
      </c>
      <c r="Q74" s="244">
        <f t="shared" si="6"/>
        <v>0</v>
      </c>
      <c r="R74" s="47">
        <f>+R73/$K73</f>
        <v>0</v>
      </c>
    </row>
    <row r="75" spans="1:18" ht="12.75" customHeight="1">
      <c r="A75" s="176" t="s">
        <v>22</v>
      </c>
      <c r="B75" s="168" t="s">
        <v>65</v>
      </c>
      <c r="C75" s="177">
        <f>SUM(D75:J75)</f>
        <v>70038</v>
      </c>
      <c r="D75" s="28">
        <v>216</v>
      </c>
      <c r="E75" s="29">
        <v>5382</v>
      </c>
      <c r="F75" s="27">
        <v>64293</v>
      </c>
      <c r="G75" s="29">
        <v>147</v>
      </c>
      <c r="H75" s="243">
        <v>0</v>
      </c>
      <c r="I75" s="243"/>
      <c r="J75" s="30">
        <v>0</v>
      </c>
      <c r="K75" s="177">
        <f>SUM(L75:R75)</f>
        <v>381</v>
      </c>
      <c r="L75" s="28">
        <v>3</v>
      </c>
      <c r="M75" s="29">
        <v>50</v>
      </c>
      <c r="N75" s="27">
        <v>324</v>
      </c>
      <c r="O75" s="29">
        <v>4</v>
      </c>
      <c r="P75" s="243">
        <v>0</v>
      </c>
      <c r="Q75" s="243"/>
      <c r="R75" s="31">
        <v>0</v>
      </c>
    </row>
    <row r="76" spans="1:18" ht="12.75" customHeight="1">
      <c r="A76" s="178"/>
      <c r="B76" s="179" t="s">
        <v>72</v>
      </c>
      <c r="C76" s="180">
        <f t="shared" ref="C76:H76" si="71">+C75/$C75</f>
        <v>1</v>
      </c>
      <c r="D76" s="44">
        <f t="shared" si="71"/>
        <v>3.0840400925212026E-3</v>
      </c>
      <c r="E76" s="45">
        <f t="shared" si="71"/>
        <v>7.6843998971986641E-2</v>
      </c>
      <c r="F76" s="43">
        <f t="shared" si="71"/>
        <v>0.91797310031697077</v>
      </c>
      <c r="G76" s="45">
        <f t="shared" si="71"/>
        <v>2.098860618521374E-3</v>
      </c>
      <c r="H76" s="244">
        <f t="shared" si="71"/>
        <v>0</v>
      </c>
      <c r="I76" s="244"/>
      <c r="J76" s="46">
        <f>+J75/$C75</f>
        <v>0</v>
      </c>
      <c r="K76" s="180">
        <f t="shared" ref="K76:P76" si="72">+K75/$K75</f>
        <v>1</v>
      </c>
      <c r="L76" s="44">
        <f t="shared" si="72"/>
        <v>7.874015748031496E-3</v>
      </c>
      <c r="M76" s="45">
        <f t="shared" si="72"/>
        <v>0.13123359580052493</v>
      </c>
      <c r="N76" s="43">
        <f t="shared" si="72"/>
        <v>0.85039370078740162</v>
      </c>
      <c r="O76" s="45">
        <f t="shared" si="72"/>
        <v>1.0498687664041995E-2</v>
      </c>
      <c r="P76" s="244">
        <f t="shared" si="72"/>
        <v>0</v>
      </c>
      <c r="Q76" s="244">
        <f t="shared" si="6"/>
        <v>0</v>
      </c>
      <c r="R76" s="47">
        <f>+R75/$K75</f>
        <v>0</v>
      </c>
    </row>
    <row r="77" spans="1:18" ht="12.75" customHeight="1">
      <c r="A77" s="176" t="s">
        <v>23</v>
      </c>
      <c r="B77" s="168" t="s">
        <v>65</v>
      </c>
      <c r="C77" s="177">
        <f>SUM(D77:J77)</f>
        <v>229272</v>
      </c>
      <c r="D77" s="28">
        <v>221</v>
      </c>
      <c r="E77" s="29">
        <v>24519</v>
      </c>
      <c r="F77" s="27">
        <v>204272</v>
      </c>
      <c r="G77" s="29">
        <v>133</v>
      </c>
      <c r="H77" s="243">
        <v>0</v>
      </c>
      <c r="I77" s="243"/>
      <c r="J77" s="30">
        <v>127</v>
      </c>
      <c r="K77" s="177">
        <f>SUM(L77:R77)</f>
        <v>1275</v>
      </c>
      <c r="L77" s="28">
        <v>7</v>
      </c>
      <c r="M77" s="29">
        <v>202</v>
      </c>
      <c r="N77" s="27">
        <v>1060</v>
      </c>
      <c r="O77" s="29">
        <v>4</v>
      </c>
      <c r="P77" s="243">
        <v>0</v>
      </c>
      <c r="Q77" s="243"/>
      <c r="R77" s="31">
        <v>2</v>
      </c>
    </row>
    <row r="78" spans="1:18" ht="12.75" customHeight="1" thickBot="1">
      <c r="A78" s="184"/>
      <c r="B78" s="170" t="s">
        <v>72</v>
      </c>
      <c r="C78" s="185">
        <f t="shared" ref="C78:H78" si="73">+C77/$C77</f>
        <v>1</v>
      </c>
      <c r="D78" s="39">
        <f t="shared" si="73"/>
        <v>9.6392058341184265E-4</v>
      </c>
      <c r="E78" s="40">
        <f t="shared" si="73"/>
        <v>0.10694284517952475</v>
      </c>
      <c r="F78" s="38">
        <f t="shared" si="73"/>
        <v>0.89095921002128475</v>
      </c>
      <c r="G78" s="40">
        <f t="shared" si="73"/>
        <v>5.800970026867651E-4</v>
      </c>
      <c r="H78" s="256">
        <f t="shared" si="73"/>
        <v>0</v>
      </c>
      <c r="I78" s="256"/>
      <c r="J78" s="41">
        <f>+J77/$C77</f>
        <v>5.5392721309187342E-4</v>
      </c>
      <c r="K78" s="185">
        <f t="shared" ref="K78:P78" si="74">+K77/$K77</f>
        <v>1</v>
      </c>
      <c r="L78" s="39">
        <f t="shared" si="74"/>
        <v>5.4901960784313726E-3</v>
      </c>
      <c r="M78" s="40">
        <f t="shared" si="74"/>
        <v>0.15843137254901959</v>
      </c>
      <c r="N78" s="38">
        <f t="shared" si="74"/>
        <v>0.83137254901960789</v>
      </c>
      <c r="O78" s="40">
        <f t="shared" si="74"/>
        <v>3.1372549019607842E-3</v>
      </c>
      <c r="P78" s="256">
        <f t="shared" si="74"/>
        <v>0</v>
      </c>
      <c r="Q78" s="256">
        <f t="shared" si="6"/>
        <v>0</v>
      </c>
      <c r="R78" s="42">
        <f>+R77/$K77</f>
        <v>1.5686274509803921E-3</v>
      </c>
    </row>
  </sheetData>
  <mergeCells count="146">
    <mergeCell ref="H77:I77"/>
    <mergeCell ref="P77:Q77"/>
    <mergeCell ref="H78:I78"/>
    <mergeCell ref="P78:Q78"/>
    <mergeCell ref="H75:I75"/>
    <mergeCell ref="P75:Q75"/>
    <mergeCell ref="H76:I76"/>
    <mergeCell ref="P76:Q76"/>
    <mergeCell ref="H72:I72"/>
    <mergeCell ref="P72:Q72"/>
    <mergeCell ref="H73:I73"/>
    <mergeCell ref="P73:Q73"/>
    <mergeCell ref="H74:I74"/>
    <mergeCell ref="P74:Q74"/>
    <mergeCell ref="H69:I69"/>
    <mergeCell ref="P69:Q69"/>
    <mergeCell ref="H70:I70"/>
    <mergeCell ref="P70:Q70"/>
    <mergeCell ref="H71:I71"/>
    <mergeCell ref="P71:Q71"/>
    <mergeCell ref="H66:I66"/>
    <mergeCell ref="P66:Q66"/>
    <mergeCell ref="H67:I67"/>
    <mergeCell ref="P67:Q67"/>
    <mergeCell ref="H68:I68"/>
    <mergeCell ref="P68:Q68"/>
    <mergeCell ref="H63:I63"/>
    <mergeCell ref="P63:Q63"/>
    <mergeCell ref="H64:I64"/>
    <mergeCell ref="P64:Q64"/>
    <mergeCell ref="H65:I65"/>
    <mergeCell ref="P65:Q65"/>
    <mergeCell ref="H60:I60"/>
    <mergeCell ref="P60:Q60"/>
    <mergeCell ref="H61:I61"/>
    <mergeCell ref="P61:Q61"/>
    <mergeCell ref="H62:I62"/>
    <mergeCell ref="P62:Q62"/>
    <mergeCell ref="H57:I57"/>
    <mergeCell ref="P57:Q57"/>
    <mergeCell ref="H58:I58"/>
    <mergeCell ref="P58:Q58"/>
    <mergeCell ref="H59:I59"/>
    <mergeCell ref="P59:Q59"/>
    <mergeCell ref="H54:I54"/>
    <mergeCell ref="P54:Q54"/>
    <mergeCell ref="H55:I55"/>
    <mergeCell ref="P55:Q55"/>
    <mergeCell ref="H56:I56"/>
    <mergeCell ref="P56:Q56"/>
    <mergeCell ref="H51:I51"/>
    <mergeCell ref="P51:Q51"/>
    <mergeCell ref="H52:I52"/>
    <mergeCell ref="P52:Q52"/>
    <mergeCell ref="H53:I53"/>
    <mergeCell ref="P53:Q53"/>
    <mergeCell ref="H48:I48"/>
    <mergeCell ref="P48:Q48"/>
    <mergeCell ref="H49:I49"/>
    <mergeCell ref="P49:Q49"/>
    <mergeCell ref="H50:I50"/>
    <mergeCell ref="P50:Q50"/>
    <mergeCell ref="H45:I45"/>
    <mergeCell ref="P45:Q45"/>
    <mergeCell ref="H46:I46"/>
    <mergeCell ref="P46:Q46"/>
    <mergeCell ref="H47:I47"/>
    <mergeCell ref="P47:Q47"/>
    <mergeCell ref="H42:I42"/>
    <mergeCell ref="P42:Q42"/>
    <mergeCell ref="H43:I43"/>
    <mergeCell ref="P43:Q43"/>
    <mergeCell ref="H44:I44"/>
    <mergeCell ref="P44:Q44"/>
    <mergeCell ref="H39:I39"/>
    <mergeCell ref="P39:Q39"/>
    <mergeCell ref="H40:I40"/>
    <mergeCell ref="P40:Q40"/>
    <mergeCell ref="H41:I41"/>
    <mergeCell ref="P41:Q41"/>
    <mergeCell ref="H36:I36"/>
    <mergeCell ref="P36:Q36"/>
    <mergeCell ref="H37:I37"/>
    <mergeCell ref="P37:Q37"/>
    <mergeCell ref="H38:I38"/>
    <mergeCell ref="P38:Q38"/>
    <mergeCell ref="H33:I33"/>
    <mergeCell ref="P33:Q33"/>
    <mergeCell ref="H34:I34"/>
    <mergeCell ref="P34:Q34"/>
    <mergeCell ref="H35:I35"/>
    <mergeCell ref="P35:Q35"/>
    <mergeCell ref="H30:I30"/>
    <mergeCell ref="P30:Q30"/>
    <mergeCell ref="H31:I31"/>
    <mergeCell ref="P31:Q31"/>
    <mergeCell ref="H32:I32"/>
    <mergeCell ref="P32:Q32"/>
    <mergeCell ref="H27:I27"/>
    <mergeCell ref="P27:Q27"/>
    <mergeCell ref="H28:I28"/>
    <mergeCell ref="P28:Q28"/>
    <mergeCell ref="H29:I29"/>
    <mergeCell ref="P29:Q29"/>
    <mergeCell ref="H24:I24"/>
    <mergeCell ref="P24:Q24"/>
    <mergeCell ref="H25:I25"/>
    <mergeCell ref="P25:Q25"/>
    <mergeCell ref="H26:I26"/>
    <mergeCell ref="P26:Q26"/>
    <mergeCell ref="H21:I21"/>
    <mergeCell ref="P21:Q21"/>
    <mergeCell ref="H22:I22"/>
    <mergeCell ref="P22:Q22"/>
    <mergeCell ref="H23:I23"/>
    <mergeCell ref="P23:Q23"/>
    <mergeCell ref="H18:I18"/>
    <mergeCell ref="P18:Q18"/>
    <mergeCell ref="H19:I19"/>
    <mergeCell ref="P19:Q19"/>
    <mergeCell ref="H20:I20"/>
    <mergeCell ref="P20:Q20"/>
    <mergeCell ref="H15:I15"/>
    <mergeCell ref="P15:Q15"/>
    <mergeCell ref="H16:I16"/>
    <mergeCell ref="P16:Q16"/>
    <mergeCell ref="H17:I17"/>
    <mergeCell ref="P17:Q17"/>
    <mergeCell ref="H12:I12"/>
    <mergeCell ref="P12:Q12"/>
    <mergeCell ref="H13:I13"/>
    <mergeCell ref="P13:Q13"/>
    <mergeCell ref="H14:I14"/>
    <mergeCell ref="P14:Q14"/>
    <mergeCell ref="H9:I9"/>
    <mergeCell ref="P9:Q9"/>
    <mergeCell ref="H10:I10"/>
    <mergeCell ref="P10:Q10"/>
    <mergeCell ref="H11:I11"/>
    <mergeCell ref="P11:Q11"/>
    <mergeCell ref="C2:J2"/>
    <mergeCell ref="K2:R2"/>
    <mergeCell ref="C3:C4"/>
    <mergeCell ref="D3:J3"/>
    <mergeCell ref="K3:K4"/>
    <mergeCell ref="L3:R3"/>
  </mergeCells>
  <phoneticPr fontId="5"/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view="pageBreakPreview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4" sqref="D4"/>
    </sheetView>
  </sheetViews>
  <sheetFormatPr defaultRowHeight="18.75"/>
  <cols>
    <col min="1" max="1" width="10" style="50" customWidth="1"/>
    <col min="2" max="2" width="7.125" style="50" customWidth="1"/>
    <col min="3" max="16" width="7.75" style="50" customWidth="1"/>
    <col min="17" max="16384" width="9" style="37"/>
  </cols>
  <sheetData>
    <row r="1" spans="1:16" ht="21.75" customHeight="1" thickBot="1">
      <c r="A1" s="16" t="s">
        <v>73</v>
      </c>
    </row>
    <row r="2" spans="1:16" ht="16.5" customHeight="1">
      <c r="A2" s="165"/>
      <c r="B2" s="166" t="s">
        <v>52</v>
      </c>
      <c r="C2" s="246" t="s">
        <v>74</v>
      </c>
      <c r="D2" s="246"/>
      <c r="E2" s="246"/>
      <c r="F2" s="246"/>
      <c r="G2" s="246"/>
      <c r="H2" s="246"/>
      <c r="I2" s="246"/>
      <c r="J2" s="248" t="s">
        <v>75</v>
      </c>
      <c r="K2" s="249"/>
      <c r="L2" s="249"/>
      <c r="M2" s="249"/>
      <c r="N2" s="249"/>
      <c r="O2" s="249"/>
      <c r="P2" s="250"/>
    </row>
    <row r="3" spans="1:16" ht="16.5" customHeight="1">
      <c r="A3" s="167"/>
      <c r="B3" s="168"/>
      <c r="C3" s="259" t="s">
        <v>55</v>
      </c>
      <c r="D3" s="253" t="s">
        <v>76</v>
      </c>
      <c r="E3" s="251"/>
      <c r="F3" s="251"/>
      <c r="G3" s="251"/>
      <c r="H3" s="251"/>
      <c r="I3" s="251"/>
      <c r="J3" s="261" t="s">
        <v>55</v>
      </c>
      <c r="K3" s="253" t="s">
        <v>56</v>
      </c>
      <c r="L3" s="251"/>
      <c r="M3" s="251"/>
      <c r="N3" s="251"/>
      <c r="O3" s="251"/>
      <c r="P3" s="255"/>
    </row>
    <row r="4" spans="1:16" ht="16.5" customHeight="1" thickBot="1">
      <c r="A4" s="169" t="s">
        <v>1</v>
      </c>
      <c r="B4" s="170"/>
      <c r="C4" s="260"/>
      <c r="D4" s="171" t="s">
        <v>57</v>
      </c>
      <c r="E4" s="172" t="s">
        <v>58</v>
      </c>
      <c r="F4" s="173" t="s">
        <v>59</v>
      </c>
      <c r="G4" s="172" t="s">
        <v>60</v>
      </c>
      <c r="H4" s="173" t="s">
        <v>62</v>
      </c>
      <c r="I4" s="171" t="s">
        <v>63</v>
      </c>
      <c r="J4" s="262"/>
      <c r="K4" s="171" t="s">
        <v>57</v>
      </c>
      <c r="L4" s="172" t="s">
        <v>58</v>
      </c>
      <c r="M4" s="173" t="s">
        <v>59</v>
      </c>
      <c r="N4" s="172" t="s">
        <v>60</v>
      </c>
      <c r="O4" s="173" t="s">
        <v>62</v>
      </c>
      <c r="P4" s="175" t="s">
        <v>63</v>
      </c>
    </row>
    <row r="5" spans="1:16" ht="12.75" customHeight="1">
      <c r="A5" s="176" t="s">
        <v>15</v>
      </c>
      <c r="B5" s="168" t="s">
        <v>77</v>
      </c>
      <c r="C5" s="188">
        <f t="shared" ref="C5:C59" si="0">SUM(D5:I5)</f>
        <v>7012</v>
      </c>
      <c r="D5" s="51">
        <v>3063</v>
      </c>
      <c r="E5" s="52">
        <v>261</v>
      </c>
      <c r="F5" s="53">
        <v>2814</v>
      </c>
      <c r="G5" s="52">
        <v>595</v>
      </c>
      <c r="H5" s="53">
        <v>279</v>
      </c>
      <c r="I5" s="51">
        <v>0</v>
      </c>
      <c r="J5" s="192">
        <f t="shared" ref="J5:J59" si="1">SUM(K5:P5)</f>
        <v>12976</v>
      </c>
      <c r="K5" s="51">
        <v>0</v>
      </c>
      <c r="L5" s="52">
        <v>445</v>
      </c>
      <c r="M5" s="53">
        <v>10956</v>
      </c>
      <c r="N5" s="52">
        <v>1048</v>
      </c>
      <c r="O5" s="53">
        <v>527</v>
      </c>
      <c r="P5" s="54">
        <v>0</v>
      </c>
    </row>
    <row r="6" spans="1:16" ht="12.75" customHeight="1">
      <c r="A6" s="176"/>
      <c r="B6" s="168" t="s">
        <v>78</v>
      </c>
      <c r="C6" s="188">
        <f t="shared" si="0"/>
        <v>46</v>
      </c>
      <c r="D6" s="51">
        <v>5</v>
      </c>
      <c r="E6" s="52">
        <v>2</v>
      </c>
      <c r="F6" s="53">
        <v>18</v>
      </c>
      <c r="G6" s="52">
        <v>13</v>
      </c>
      <c r="H6" s="53">
        <v>8</v>
      </c>
      <c r="I6" s="51">
        <v>0</v>
      </c>
      <c r="J6" s="192">
        <f t="shared" si="1"/>
        <v>81</v>
      </c>
      <c r="K6" s="51">
        <v>0</v>
      </c>
      <c r="L6" s="52">
        <v>4</v>
      </c>
      <c r="M6" s="53">
        <v>37</v>
      </c>
      <c r="N6" s="52">
        <v>15</v>
      </c>
      <c r="O6" s="53">
        <v>25</v>
      </c>
      <c r="P6" s="54">
        <v>0</v>
      </c>
    </row>
    <row r="7" spans="1:16" ht="12.75" customHeight="1">
      <c r="A7" s="181" t="s">
        <v>18</v>
      </c>
      <c r="B7" s="182" t="s">
        <v>77</v>
      </c>
      <c r="C7" s="189">
        <f t="shared" si="0"/>
        <v>7882</v>
      </c>
      <c r="D7" s="55">
        <v>61</v>
      </c>
      <c r="E7" s="56">
        <v>0</v>
      </c>
      <c r="F7" s="57">
        <v>1337</v>
      </c>
      <c r="G7" s="56">
        <v>247</v>
      </c>
      <c r="H7" s="57">
        <v>88</v>
      </c>
      <c r="I7" s="55">
        <v>6149</v>
      </c>
      <c r="J7" s="193">
        <f t="shared" si="1"/>
        <v>26147</v>
      </c>
      <c r="K7" s="55">
        <v>165</v>
      </c>
      <c r="L7" s="56">
        <v>420</v>
      </c>
      <c r="M7" s="57">
        <v>19242</v>
      </c>
      <c r="N7" s="56">
        <v>4661</v>
      </c>
      <c r="O7" s="57">
        <v>1437</v>
      </c>
      <c r="P7" s="58">
        <v>222</v>
      </c>
    </row>
    <row r="8" spans="1:16" ht="12.75" customHeight="1">
      <c r="A8" s="178"/>
      <c r="B8" s="179" t="s">
        <v>78</v>
      </c>
      <c r="C8" s="190">
        <f t="shared" si="0"/>
        <v>48</v>
      </c>
      <c r="D8" s="59">
        <v>2</v>
      </c>
      <c r="E8" s="60">
        <v>0</v>
      </c>
      <c r="F8" s="61">
        <v>11</v>
      </c>
      <c r="G8" s="60">
        <v>6</v>
      </c>
      <c r="H8" s="61">
        <v>3</v>
      </c>
      <c r="I8" s="59">
        <v>26</v>
      </c>
      <c r="J8" s="194">
        <f t="shared" si="1"/>
        <v>186</v>
      </c>
      <c r="K8" s="59">
        <v>5</v>
      </c>
      <c r="L8" s="60">
        <v>4</v>
      </c>
      <c r="M8" s="61">
        <v>76</v>
      </c>
      <c r="N8" s="60">
        <v>73</v>
      </c>
      <c r="O8" s="61">
        <v>24</v>
      </c>
      <c r="P8" s="62">
        <v>4</v>
      </c>
    </row>
    <row r="9" spans="1:16" ht="12.75" customHeight="1">
      <c r="A9" s="176" t="s">
        <v>19</v>
      </c>
      <c r="B9" s="168" t="s">
        <v>77</v>
      </c>
      <c r="C9" s="188">
        <f t="shared" si="0"/>
        <v>13494</v>
      </c>
      <c r="D9" s="51">
        <v>25</v>
      </c>
      <c r="E9" s="52">
        <v>1684</v>
      </c>
      <c r="F9" s="53">
        <v>3991</v>
      </c>
      <c r="G9" s="52">
        <v>218</v>
      </c>
      <c r="H9" s="53">
        <v>197</v>
      </c>
      <c r="I9" s="51">
        <v>7379</v>
      </c>
      <c r="J9" s="192">
        <f t="shared" si="1"/>
        <v>33901</v>
      </c>
      <c r="K9" s="51">
        <v>95</v>
      </c>
      <c r="L9" s="52">
        <v>589</v>
      </c>
      <c r="M9" s="53">
        <v>24963</v>
      </c>
      <c r="N9" s="52">
        <v>4206</v>
      </c>
      <c r="O9" s="53">
        <v>892</v>
      </c>
      <c r="P9" s="54">
        <v>3156</v>
      </c>
    </row>
    <row r="10" spans="1:16" ht="12.75" customHeight="1">
      <c r="A10" s="176"/>
      <c r="B10" s="168" t="s">
        <v>78</v>
      </c>
      <c r="C10" s="188">
        <f t="shared" si="0"/>
        <v>74</v>
      </c>
      <c r="D10" s="51">
        <v>1</v>
      </c>
      <c r="E10" s="52">
        <v>6</v>
      </c>
      <c r="F10" s="53">
        <v>27</v>
      </c>
      <c r="G10" s="52">
        <v>6</v>
      </c>
      <c r="H10" s="53">
        <v>7</v>
      </c>
      <c r="I10" s="51">
        <v>27</v>
      </c>
      <c r="J10" s="192">
        <f t="shared" si="1"/>
        <v>217</v>
      </c>
      <c r="K10" s="51">
        <v>1</v>
      </c>
      <c r="L10" s="52">
        <v>6</v>
      </c>
      <c r="M10" s="53">
        <v>102</v>
      </c>
      <c r="N10" s="52">
        <v>75</v>
      </c>
      <c r="O10" s="53">
        <v>19</v>
      </c>
      <c r="P10" s="54">
        <v>14</v>
      </c>
    </row>
    <row r="11" spans="1:16" ht="12.75" customHeight="1">
      <c r="A11" s="181" t="s">
        <v>20</v>
      </c>
      <c r="B11" s="182" t="s">
        <v>77</v>
      </c>
      <c r="C11" s="189">
        <f t="shared" si="0"/>
        <v>9060</v>
      </c>
      <c r="D11" s="55">
        <v>264</v>
      </c>
      <c r="E11" s="56">
        <v>2601</v>
      </c>
      <c r="F11" s="57">
        <v>4464</v>
      </c>
      <c r="G11" s="56">
        <v>280</v>
      </c>
      <c r="H11" s="57">
        <v>243</v>
      </c>
      <c r="I11" s="55">
        <v>1208</v>
      </c>
      <c r="J11" s="193">
        <f t="shared" si="1"/>
        <v>66396</v>
      </c>
      <c r="K11" s="55">
        <v>88</v>
      </c>
      <c r="L11" s="56">
        <v>1355</v>
      </c>
      <c r="M11" s="57">
        <v>45422</v>
      </c>
      <c r="N11" s="56">
        <v>9162</v>
      </c>
      <c r="O11" s="57">
        <v>2502</v>
      </c>
      <c r="P11" s="58">
        <v>7867</v>
      </c>
    </row>
    <row r="12" spans="1:16" ht="12.75" customHeight="1">
      <c r="A12" s="178"/>
      <c r="B12" s="179" t="s">
        <v>78</v>
      </c>
      <c r="C12" s="190">
        <f t="shared" si="0"/>
        <v>82</v>
      </c>
      <c r="D12" s="59">
        <v>6</v>
      </c>
      <c r="E12" s="60">
        <v>20</v>
      </c>
      <c r="F12" s="61">
        <v>29</v>
      </c>
      <c r="G12" s="60">
        <v>7</v>
      </c>
      <c r="H12" s="61">
        <v>6</v>
      </c>
      <c r="I12" s="59">
        <v>14</v>
      </c>
      <c r="J12" s="194">
        <f t="shared" si="1"/>
        <v>392</v>
      </c>
      <c r="K12" s="59">
        <v>2</v>
      </c>
      <c r="L12" s="60">
        <v>19</v>
      </c>
      <c r="M12" s="61">
        <v>194</v>
      </c>
      <c r="N12" s="60">
        <v>94</v>
      </c>
      <c r="O12" s="61">
        <v>37</v>
      </c>
      <c r="P12" s="62">
        <v>46</v>
      </c>
    </row>
    <row r="13" spans="1:16" ht="12.75" customHeight="1">
      <c r="A13" s="176" t="s">
        <v>21</v>
      </c>
      <c r="B13" s="168" t="s">
        <v>77</v>
      </c>
      <c r="C13" s="188">
        <f t="shared" si="0"/>
        <v>18482</v>
      </c>
      <c r="D13" s="51">
        <v>254</v>
      </c>
      <c r="E13" s="52">
        <v>1576</v>
      </c>
      <c r="F13" s="53">
        <v>11871</v>
      </c>
      <c r="G13" s="52">
        <v>1195</v>
      </c>
      <c r="H13" s="53">
        <v>260</v>
      </c>
      <c r="I13" s="51">
        <v>3326</v>
      </c>
      <c r="J13" s="192">
        <f t="shared" si="1"/>
        <v>66811</v>
      </c>
      <c r="K13" s="51">
        <v>0</v>
      </c>
      <c r="L13" s="52">
        <v>3382</v>
      </c>
      <c r="M13" s="53">
        <v>53806</v>
      </c>
      <c r="N13" s="52">
        <v>7365</v>
      </c>
      <c r="O13" s="53">
        <v>1984</v>
      </c>
      <c r="P13" s="54">
        <v>274</v>
      </c>
    </row>
    <row r="14" spans="1:16" ht="12.75" customHeight="1">
      <c r="A14" s="176"/>
      <c r="B14" s="168" t="s">
        <v>78</v>
      </c>
      <c r="C14" s="188">
        <f t="shared" si="0"/>
        <v>154</v>
      </c>
      <c r="D14" s="51">
        <v>8</v>
      </c>
      <c r="E14" s="52">
        <v>17</v>
      </c>
      <c r="F14" s="53">
        <v>74</v>
      </c>
      <c r="G14" s="52">
        <v>26</v>
      </c>
      <c r="H14" s="53">
        <v>11</v>
      </c>
      <c r="I14" s="51">
        <v>18</v>
      </c>
      <c r="J14" s="192">
        <f t="shared" si="1"/>
        <v>349</v>
      </c>
      <c r="K14" s="51">
        <v>0</v>
      </c>
      <c r="L14" s="52">
        <v>24</v>
      </c>
      <c r="M14" s="53">
        <v>221</v>
      </c>
      <c r="N14" s="52">
        <v>68</v>
      </c>
      <c r="O14" s="53">
        <v>30</v>
      </c>
      <c r="P14" s="54">
        <v>6</v>
      </c>
    </row>
    <row r="15" spans="1:16" ht="12.75" customHeight="1">
      <c r="A15" s="181" t="s">
        <v>22</v>
      </c>
      <c r="B15" s="182" t="s">
        <v>77</v>
      </c>
      <c r="C15" s="189">
        <f t="shared" si="0"/>
        <v>24159</v>
      </c>
      <c r="D15" s="55">
        <v>0</v>
      </c>
      <c r="E15" s="56">
        <v>3463</v>
      </c>
      <c r="F15" s="57">
        <v>13946</v>
      </c>
      <c r="G15" s="56">
        <v>1642</v>
      </c>
      <c r="H15" s="57">
        <v>201</v>
      </c>
      <c r="I15" s="55">
        <v>4907</v>
      </c>
      <c r="J15" s="193">
        <f t="shared" si="1"/>
        <v>74208</v>
      </c>
      <c r="K15" s="55">
        <v>0</v>
      </c>
      <c r="L15" s="56">
        <v>2328</v>
      </c>
      <c r="M15" s="57">
        <v>57379</v>
      </c>
      <c r="N15" s="56">
        <v>9070</v>
      </c>
      <c r="O15" s="57">
        <v>1523</v>
      </c>
      <c r="P15" s="58">
        <v>3908</v>
      </c>
    </row>
    <row r="16" spans="1:16" ht="12.75" customHeight="1">
      <c r="A16" s="178"/>
      <c r="B16" s="179" t="s">
        <v>78</v>
      </c>
      <c r="C16" s="190">
        <f t="shared" si="0"/>
        <v>152</v>
      </c>
      <c r="D16" s="59">
        <v>0</v>
      </c>
      <c r="E16" s="60">
        <v>27</v>
      </c>
      <c r="F16" s="61">
        <v>66</v>
      </c>
      <c r="G16" s="60">
        <v>31</v>
      </c>
      <c r="H16" s="61">
        <v>6</v>
      </c>
      <c r="I16" s="59">
        <v>22</v>
      </c>
      <c r="J16" s="194">
        <f t="shared" si="1"/>
        <v>383</v>
      </c>
      <c r="K16" s="59">
        <v>0</v>
      </c>
      <c r="L16" s="60">
        <v>20</v>
      </c>
      <c r="M16" s="61">
        <v>228</v>
      </c>
      <c r="N16" s="60">
        <v>81</v>
      </c>
      <c r="O16" s="61">
        <v>26</v>
      </c>
      <c r="P16" s="62">
        <v>28</v>
      </c>
    </row>
    <row r="17" spans="1:16" ht="12.75" customHeight="1">
      <c r="A17" s="176" t="s">
        <v>23</v>
      </c>
      <c r="B17" s="168" t="s">
        <v>77</v>
      </c>
      <c r="C17" s="188">
        <f t="shared" si="0"/>
        <v>27287</v>
      </c>
      <c r="D17" s="51">
        <v>0</v>
      </c>
      <c r="E17" s="52">
        <v>2717</v>
      </c>
      <c r="F17" s="53">
        <v>15472</v>
      </c>
      <c r="G17" s="52">
        <v>2477</v>
      </c>
      <c r="H17" s="53">
        <v>241</v>
      </c>
      <c r="I17" s="51">
        <v>6380</v>
      </c>
      <c r="J17" s="192">
        <f t="shared" si="1"/>
        <v>77689</v>
      </c>
      <c r="K17" s="51">
        <v>445</v>
      </c>
      <c r="L17" s="52">
        <v>1489</v>
      </c>
      <c r="M17" s="53">
        <v>64006</v>
      </c>
      <c r="N17" s="52">
        <v>6270</v>
      </c>
      <c r="O17" s="53">
        <v>1573</v>
      </c>
      <c r="P17" s="54">
        <v>3906</v>
      </c>
    </row>
    <row r="18" spans="1:16" ht="12.75" customHeight="1">
      <c r="A18" s="176"/>
      <c r="B18" s="168" t="s">
        <v>78</v>
      </c>
      <c r="C18" s="188">
        <f t="shared" si="0"/>
        <v>191</v>
      </c>
      <c r="D18" s="51">
        <v>0</v>
      </c>
      <c r="E18" s="52">
        <v>25</v>
      </c>
      <c r="F18" s="53">
        <v>88</v>
      </c>
      <c r="G18" s="52">
        <v>36</v>
      </c>
      <c r="H18" s="53">
        <v>7</v>
      </c>
      <c r="I18" s="51">
        <v>35</v>
      </c>
      <c r="J18" s="192">
        <f t="shared" si="1"/>
        <v>415</v>
      </c>
      <c r="K18" s="51">
        <v>4</v>
      </c>
      <c r="L18" s="52">
        <v>14</v>
      </c>
      <c r="M18" s="53">
        <v>284</v>
      </c>
      <c r="N18" s="52">
        <v>65</v>
      </c>
      <c r="O18" s="53">
        <v>28</v>
      </c>
      <c r="P18" s="54">
        <v>20</v>
      </c>
    </row>
    <row r="19" spans="1:16" ht="12.75" customHeight="1">
      <c r="A19" s="181" t="s">
        <v>24</v>
      </c>
      <c r="B19" s="182" t="s">
        <v>77</v>
      </c>
      <c r="C19" s="189">
        <f t="shared" si="0"/>
        <v>35157</v>
      </c>
      <c r="D19" s="55">
        <v>493</v>
      </c>
      <c r="E19" s="56">
        <v>2973</v>
      </c>
      <c r="F19" s="57">
        <v>25853</v>
      </c>
      <c r="G19" s="56">
        <v>1068</v>
      </c>
      <c r="H19" s="57">
        <v>151</v>
      </c>
      <c r="I19" s="55">
        <v>4619</v>
      </c>
      <c r="J19" s="193">
        <f t="shared" si="1"/>
        <v>75122</v>
      </c>
      <c r="K19" s="55">
        <v>0</v>
      </c>
      <c r="L19" s="56">
        <v>2910</v>
      </c>
      <c r="M19" s="57">
        <v>62511</v>
      </c>
      <c r="N19" s="56">
        <v>7883</v>
      </c>
      <c r="O19" s="57">
        <v>1454</v>
      </c>
      <c r="P19" s="58">
        <v>364</v>
      </c>
    </row>
    <row r="20" spans="1:16" ht="12.75" customHeight="1">
      <c r="A20" s="178"/>
      <c r="B20" s="179" t="s">
        <v>78</v>
      </c>
      <c r="C20" s="190">
        <f t="shared" si="0"/>
        <v>233</v>
      </c>
      <c r="D20" s="59">
        <v>9</v>
      </c>
      <c r="E20" s="60">
        <v>27</v>
      </c>
      <c r="F20" s="61">
        <v>148</v>
      </c>
      <c r="G20" s="60">
        <v>21</v>
      </c>
      <c r="H20" s="61">
        <v>5</v>
      </c>
      <c r="I20" s="59">
        <v>23</v>
      </c>
      <c r="J20" s="194">
        <f t="shared" si="1"/>
        <v>417</v>
      </c>
      <c r="K20" s="59">
        <v>0</v>
      </c>
      <c r="L20" s="60">
        <v>30</v>
      </c>
      <c r="M20" s="61">
        <v>273</v>
      </c>
      <c r="N20" s="60">
        <v>73</v>
      </c>
      <c r="O20" s="61">
        <v>36</v>
      </c>
      <c r="P20" s="62">
        <v>5</v>
      </c>
    </row>
    <row r="21" spans="1:16" ht="12.75" customHeight="1">
      <c r="A21" s="176" t="s">
        <v>25</v>
      </c>
      <c r="B21" s="168" t="s">
        <v>77</v>
      </c>
      <c r="C21" s="188">
        <f t="shared" si="0"/>
        <v>52706</v>
      </c>
      <c r="D21" s="51">
        <v>118</v>
      </c>
      <c r="E21" s="52">
        <v>4852</v>
      </c>
      <c r="F21" s="53">
        <v>36328</v>
      </c>
      <c r="G21" s="52">
        <v>1454</v>
      </c>
      <c r="H21" s="53">
        <v>244</v>
      </c>
      <c r="I21" s="51">
        <v>9710</v>
      </c>
      <c r="J21" s="192">
        <f t="shared" si="1"/>
        <v>80095</v>
      </c>
      <c r="K21" s="51">
        <v>0</v>
      </c>
      <c r="L21" s="52">
        <v>2828</v>
      </c>
      <c r="M21" s="53">
        <v>68505</v>
      </c>
      <c r="N21" s="52">
        <v>6455</v>
      </c>
      <c r="O21" s="53">
        <v>1919</v>
      </c>
      <c r="P21" s="54">
        <v>388</v>
      </c>
    </row>
    <row r="22" spans="1:16" ht="12.75" customHeight="1">
      <c r="A22" s="176"/>
      <c r="B22" s="168" t="s">
        <v>78</v>
      </c>
      <c r="C22" s="188">
        <f t="shared" si="0"/>
        <v>323</v>
      </c>
      <c r="D22" s="51">
        <v>2</v>
      </c>
      <c r="E22" s="52">
        <v>45</v>
      </c>
      <c r="F22" s="53">
        <v>193</v>
      </c>
      <c r="G22" s="52">
        <v>23</v>
      </c>
      <c r="H22" s="53">
        <v>8</v>
      </c>
      <c r="I22" s="51">
        <v>52</v>
      </c>
      <c r="J22" s="192">
        <f t="shared" si="1"/>
        <v>464</v>
      </c>
      <c r="K22" s="51">
        <v>0</v>
      </c>
      <c r="L22" s="52">
        <v>24</v>
      </c>
      <c r="M22" s="53">
        <v>306</v>
      </c>
      <c r="N22" s="52">
        <v>91</v>
      </c>
      <c r="O22" s="53">
        <v>38</v>
      </c>
      <c r="P22" s="54">
        <v>5</v>
      </c>
    </row>
    <row r="23" spans="1:16" ht="12.75" customHeight="1">
      <c r="A23" s="181" t="s">
        <v>26</v>
      </c>
      <c r="B23" s="182" t="s">
        <v>77</v>
      </c>
      <c r="C23" s="189">
        <f t="shared" si="0"/>
        <v>55580</v>
      </c>
      <c r="D23" s="55">
        <v>637</v>
      </c>
      <c r="E23" s="56">
        <v>4402</v>
      </c>
      <c r="F23" s="57">
        <v>41161</v>
      </c>
      <c r="G23" s="56">
        <v>1479</v>
      </c>
      <c r="H23" s="57">
        <v>142</v>
      </c>
      <c r="I23" s="55">
        <v>7759</v>
      </c>
      <c r="J23" s="193">
        <f t="shared" si="1"/>
        <v>88522</v>
      </c>
      <c r="K23" s="55">
        <v>84</v>
      </c>
      <c r="L23" s="56">
        <v>3941</v>
      </c>
      <c r="M23" s="57">
        <v>74254</v>
      </c>
      <c r="N23" s="56">
        <v>7459</v>
      </c>
      <c r="O23" s="57">
        <v>2049</v>
      </c>
      <c r="P23" s="58">
        <v>735</v>
      </c>
    </row>
    <row r="24" spans="1:16" ht="12.75" customHeight="1">
      <c r="A24" s="178"/>
      <c r="B24" s="179" t="s">
        <v>78</v>
      </c>
      <c r="C24" s="190">
        <f t="shared" si="0"/>
        <v>402</v>
      </c>
      <c r="D24" s="59">
        <v>14</v>
      </c>
      <c r="E24" s="60">
        <v>44</v>
      </c>
      <c r="F24" s="61">
        <v>246</v>
      </c>
      <c r="G24" s="60">
        <v>24</v>
      </c>
      <c r="H24" s="61">
        <v>8</v>
      </c>
      <c r="I24" s="59">
        <v>66</v>
      </c>
      <c r="J24" s="194">
        <f t="shared" si="1"/>
        <v>476</v>
      </c>
      <c r="K24" s="59">
        <v>1</v>
      </c>
      <c r="L24" s="60">
        <v>36</v>
      </c>
      <c r="M24" s="61">
        <v>300</v>
      </c>
      <c r="N24" s="60">
        <v>81</v>
      </c>
      <c r="O24" s="61">
        <v>51</v>
      </c>
      <c r="P24" s="62">
        <v>7</v>
      </c>
    </row>
    <row r="25" spans="1:16" ht="12.75" customHeight="1">
      <c r="A25" s="176" t="s">
        <v>27</v>
      </c>
      <c r="B25" s="168" t="s">
        <v>77</v>
      </c>
      <c r="C25" s="188">
        <f t="shared" si="0"/>
        <v>84594</v>
      </c>
      <c r="D25" s="51">
        <v>757</v>
      </c>
      <c r="E25" s="52">
        <v>9667</v>
      </c>
      <c r="F25" s="53">
        <v>66004</v>
      </c>
      <c r="G25" s="52">
        <v>1725</v>
      </c>
      <c r="H25" s="53">
        <v>295</v>
      </c>
      <c r="I25" s="51">
        <v>6146</v>
      </c>
      <c r="J25" s="192">
        <f t="shared" si="1"/>
        <v>82026</v>
      </c>
      <c r="K25" s="51">
        <v>265</v>
      </c>
      <c r="L25" s="52">
        <v>3027</v>
      </c>
      <c r="M25" s="53">
        <v>71291</v>
      </c>
      <c r="N25" s="52">
        <v>4381</v>
      </c>
      <c r="O25" s="53">
        <v>1372</v>
      </c>
      <c r="P25" s="54">
        <v>1690</v>
      </c>
    </row>
    <row r="26" spans="1:16" ht="12.75" customHeight="1">
      <c r="A26" s="176"/>
      <c r="B26" s="168" t="s">
        <v>78</v>
      </c>
      <c r="C26" s="188">
        <f t="shared" si="0"/>
        <v>504</v>
      </c>
      <c r="D26" s="51">
        <v>14</v>
      </c>
      <c r="E26" s="52">
        <v>78</v>
      </c>
      <c r="F26" s="53">
        <v>339</v>
      </c>
      <c r="G26" s="52">
        <v>23</v>
      </c>
      <c r="H26" s="53">
        <v>11</v>
      </c>
      <c r="I26" s="51">
        <v>39</v>
      </c>
      <c r="J26" s="192">
        <f t="shared" si="1"/>
        <v>398</v>
      </c>
      <c r="K26" s="51">
        <v>2</v>
      </c>
      <c r="L26" s="52">
        <v>25</v>
      </c>
      <c r="M26" s="53">
        <v>278</v>
      </c>
      <c r="N26" s="52">
        <v>56</v>
      </c>
      <c r="O26" s="53">
        <v>30</v>
      </c>
      <c r="P26" s="54">
        <v>7</v>
      </c>
    </row>
    <row r="27" spans="1:16" ht="12.75" customHeight="1">
      <c r="A27" s="181" t="s">
        <v>28</v>
      </c>
      <c r="B27" s="182" t="s">
        <v>77</v>
      </c>
      <c r="C27" s="189">
        <f t="shared" si="0"/>
        <v>130080</v>
      </c>
      <c r="D27" s="55">
        <v>621</v>
      </c>
      <c r="E27" s="56">
        <v>14498</v>
      </c>
      <c r="F27" s="57">
        <v>107805</v>
      </c>
      <c r="G27" s="56">
        <v>1363</v>
      </c>
      <c r="H27" s="57">
        <v>305</v>
      </c>
      <c r="I27" s="55">
        <v>5488</v>
      </c>
      <c r="J27" s="193">
        <f t="shared" si="1"/>
        <v>78689</v>
      </c>
      <c r="K27" s="55">
        <v>40</v>
      </c>
      <c r="L27" s="56">
        <v>4240</v>
      </c>
      <c r="M27" s="57">
        <v>68109</v>
      </c>
      <c r="N27" s="56">
        <v>3932</v>
      </c>
      <c r="O27" s="57">
        <v>1828</v>
      </c>
      <c r="P27" s="58">
        <v>540</v>
      </c>
    </row>
    <row r="28" spans="1:16" ht="12.75" customHeight="1">
      <c r="A28" s="178"/>
      <c r="B28" s="179" t="s">
        <v>78</v>
      </c>
      <c r="C28" s="190">
        <f t="shared" si="0"/>
        <v>666</v>
      </c>
      <c r="D28" s="59">
        <v>9</v>
      </c>
      <c r="E28" s="60">
        <v>106</v>
      </c>
      <c r="F28" s="61">
        <v>491</v>
      </c>
      <c r="G28" s="60">
        <v>14</v>
      </c>
      <c r="H28" s="61">
        <v>8</v>
      </c>
      <c r="I28" s="59">
        <v>38</v>
      </c>
      <c r="J28" s="194">
        <f t="shared" si="1"/>
        <v>361</v>
      </c>
      <c r="K28" s="59">
        <v>1</v>
      </c>
      <c r="L28" s="60">
        <v>30</v>
      </c>
      <c r="M28" s="61">
        <v>259</v>
      </c>
      <c r="N28" s="60">
        <v>44</v>
      </c>
      <c r="O28" s="61">
        <v>22</v>
      </c>
      <c r="P28" s="62">
        <v>5</v>
      </c>
    </row>
    <row r="29" spans="1:16" ht="12.75" customHeight="1">
      <c r="A29" s="176" t="s">
        <v>29</v>
      </c>
      <c r="B29" s="168" t="s">
        <v>77</v>
      </c>
      <c r="C29" s="188">
        <f t="shared" si="0"/>
        <v>150629</v>
      </c>
      <c r="D29" s="51">
        <v>684</v>
      </c>
      <c r="E29" s="52">
        <v>20708</v>
      </c>
      <c r="F29" s="53">
        <v>122444</v>
      </c>
      <c r="G29" s="52">
        <v>547</v>
      </c>
      <c r="H29" s="53">
        <v>711</v>
      </c>
      <c r="I29" s="51">
        <v>5535</v>
      </c>
      <c r="J29" s="192">
        <f t="shared" si="1"/>
        <v>70359</v>
      </c>
      <c r="K29" s="51">
        <v>114</v>
      </c>
      <c r="L29" s="52">
        <v>4477</v>
      </c>
      <c r="M29" s="53">
        <v>61272</v>
      </c>
      <c r="N29" s="52">
        <v>3364</v>
      </c>
      <c r="O29" s="53">
        <v>923</v>
      </c>
      <c r="P29" s="54">
        <v>209</v>
      </c>
    </row>
    <row r="30" spans="1:16" ht="12.75" customHeight="1">
      <c r="A30" s="176"/>
      <c r="B30" s="168" t="s">
        <v>78</v>
      </c>
      <c r="C30" s="188">
        <f t="shared" si="0"/>
        <v>812</v>
      </c>
      <c r="D30" s="51">
        <v>13</v>
      </c>
      <c r="E30" s="52">
        <v>149</v>
      </c>
      <c r="F30" s="53">
        <v>589</v>
      </c>
      <c r="G30" s="52">
        <v>10</v>
      </c>
      <c r="H30" s="53">
        <v>11</v>
      </c>
      <c r="I30" s="51">
        <v>40</v>
      </c>
      <c r="J30" s="192">
        <f t="shared" si="1"/>
        <v>337</v>
      </c>
      <c r="K30" s="51">
        <v>2</v>
      </c>
      <c r="L30" s="52">
        <v>31</v>
      </c>
      <c r="M30" s="53">
        <v>247</v>
      </c>
      <c r="N30" s="52">
        <v>32</v>
      </c>
      <c r="O30" s="53">
        <v>22</v>
      </c>
      <c r="P30" s="54">
        <v>3</v>
      </c>
    </row>
    <row r="31" spans="1:16" ht="12.75" customHeight="1">
      <c r="A31" s="181" t="s">
        <v>30</v>
      </c>
      <c r="B31" s="182" t="s">
        <v>77</v>
      </c>
      <c r="C31" s="189">
        <f t="shared" si="0"/>
        <v>209045</v>
      </c>
      <c r="D31" s="55">
        <v>276</v>
      </c>
      <c r="E31" s="56">
        <v>27936</v>
      </c>
      <c r="F31" s="57">
        <v>179035</v>
      </c>
      <c r="G31" s="56">
        <v>708</v>
      </c>
      <c r="H31" s="57">
        <v>95</v>
      </c>
      <c r="I31" s="55">
        <v>995</v>
      </c>
      <c r="J31" s="193">
        <f t="shared" si="1"/>
        <v>54798</v>
      </c>
      <c r="K31" s="55">
        <v>172</v>
      </c>
      <c r="L31" s="56">
        <v>5451</v>
      </c>
      <c r="M31" s="57">
        <v>46197</v>
      </c>
      <c r="N31" s="56">
        <v>1447</v>
      </c>
      <c r="O31" s="57">
        <v>1075</v>
      </c>
      <c r="P31" s="58">
        <v>456</v>
      </c>
    </row>
    <row r="32" spans="1:16" ht="12.75" customHeight="1">
      <c r="A32" s="178"/>
      <c r="B32" s="179" t="s">
        <v>78</v>
      </c>
      <c r="C32" s="190">
        <f t="shared" si="0"/>
        <v>1053</v>
      </c>
      <c r="D32" s="59">
        <v>6</v>
      </c>
      <c r="E32" s="60">
        <v>210</v>
      </c>
      <c r="F32" s="61">
        <v>815</v>
      </c>
      <c r="G32" s="60">
        <v>9</v>
      </c>
      <c r="H32" s="61">
        <v>2</v>
      </c>
      <c r="I32" s="59">
        <v>11</v>
      </c>
      <c r="J32" s="194">
        <f t="shared" si="1"/>
        <v>320</v>
      </c>
      <c r="K32" s="59">
        <v>2</v>
      </c>
      <c r="L32" s="60">
        <v>43</v>
      </c>
      <c r="M32" s="61">
        <v>242</v>
      </c>
      <c r="N32" s="60">
        <v>21</v>
      </c>
      <c r="O32" s="61">
        <v>8</v>
      </c>
      <c r="P32" s="62">
        <v>4</v>
      </c>
    </row>
    <row r="33" spans="1:16" ht="12.75" customHeight="1">
      <c r="A33" s="176" t="s">
        <v>31</v>
      </c>
      <c r="B33" s="168" t="s">
        <v>79</v>
      </c>
      <c r="C33" s="188">
        <f t="shared" si="0"/>
        <v>239571</v>
      </c>
      <c r="D33" s="51">
        <v>613</v>
      </c>
      <c r="E33" s="52">
        <v>42048</v>
      </c>
      <c r="F33" s="53">
        <v>195842</v>
      </c>
      <c r="G33" s="52">
        <v>430</v>
      </c>
      <c r="H33" s="53">
        <v>74</v>
      </c>
      <c r="I33" s="51">
        <v>564</v>
      </c>
      <c r="J33" s="192">
        <f t="shared" si="1"/>
        <v>64101</v>
      </c>
      <c r="K33" s="51">
        <v>117</v>
      </c>
      <c r="L33" s="52">
        <v>3264</v>
      </c>
      <c r="M33" s="53">
        <v>59758</v>
      </c>
      <c r="N33" s="52">
        <v>854</v>
      </c>
      <c r="O33" s="53">
        <v>108</v>
      </c>
      <c r="P33" s="54">
        <v>0</v>
      </c>
    </row>
    <row r="34" spans="1:16" ht="12.75" customHeight="1">
      <c r="A34" s="176"/>
      <c r="B34" s="168" t="s">
        <v>80</v>
      </c>
      <c r="C34" s="188">
        <f t="shared" si="0"/>
        <v>1283</v>
      </c>
      <c r="D34" s="51">
        <v>10</v>
      </c>
      <c r="E34" s="52">
        <v>301</v>
      </c>
      <c r="F34" s="53">
        <v>947</v>
      </c>
      <c r="G34" s="52">
        <v>9</v>
      </c>
      <c r="H34" s="53">
        <v>2</v>
      </c>
      <c r="I34" s="51">
        <v>14</v>
      </c>
      <c r="J34" s="192">
        <f t="shared" si="1"/>
        <v>313</v>
      </c>
      <c r="K34" s="51">
        <v>2</v>
      </c>
      <c r="L34" s="52">
        <v>24</v>
      </c>
      <c r="M34" s="53">
        <v>275</v>
      </c>
      <c r="N34" s="52">
        <v>10</v>
      </c>
      <c r="O34" s="53">
        <v>2</v>
      </c>
      <c r="P34" s="54">
        <v>0</v>
      </c>
    </row>
    <row r="35" spans="1:16" ht="12.75" customHeight="1">
      <c r="A35" s="181" t="s">
        <v>32</v>
      </c>
      <c r="B35" s="182" t="s">
        <v>79</v>
      </c>
      <c r="C35" s="189">
        <f t="shared" si="0"/>
        <v>167753</v>
      </c>
      <c r="D35" s="55">
        <v>475</v>
      </c>
      <c r="E35" s="56">
        <v>46669</v>
      </c>
      <c r="F35" s="57">
        <v>118475</v>
      </c>
      <c r="G35" s="56">
        <v>445</v>
      </c>
      <c r="H35" s="57">
        <v>39</v>
      </c>
      <c r="I35" s="55">
        <v>1650</v>
      </c>
      <c r="J35" s="193">
        <f t="shared" si="1"/>
        <v>39111</v>
      </c>
      <c r="K35" s="55">
        <v>149</v>
      </c>
      <c r="L35" s="56">
        <v>1951</v>
      </c>
      <c r="M35" s="57">
        <v>34112</v>
      </c>
      <c r="N35" s="56">
        <v>1733</v>
      </c>
      <c r="O35" s="57">
        <v>1166</v>
      </c>
      <c r="P35" s="58">
        <v>0</v>
      </c>
    </row>
    <row r="36" spans="1:16" ht="12.75" customHeight="1">
      <c r="A36" s="178"/>
      <c r="B36" s="179" t="s">
        <v>80</v>
      </c>
      <c r="C36" s="190">
        <f t="shared" si="0"/>
        <v>927</v>
      </c>
      <c r="D36" s="59">
        <v>7</v>
      </c>
      <c r="E36" s="60">
        <v>334</v>
      </c>
      <c r="F36" s="61">
        <v>552</v>
      </c>
      <c r="G36" s="60">
        <v>6</v>
      </c>
      <c r="H36" s="61">
        <v>2</v>
      </c>
      <c r="I36" s="59">
        <v>26</v>
      </c>
      <c r="J36" s="194">
        <f t="shared" si="1"/>
        <v>164</v>
      </c>
      <c r="K36" s="59">
        <v>3</v>
      </c>
      <c r="L36" s="60">
        <v>15</v>
      </c>
      <c r="M36" s="61">
        <v>121</v>
      </c>
      <c r="N36" s="60">
        <v>18</v>
      </c>
      <c r="O36" s="61">
        <v>7</v>
      </c>
      <c r="P36" s="62">
        <v>0</v>
      </c>
    </row>
    <row r="37" spans="1:16" ht="12.75" customHeight="1">
      <c r="A37" s="176" t="s">
        <v>33</v>
      </c>
      <c r="B37" s="168" t="s">
        <v>79</v>
      </c>
      <c r="C37" s="188">
        <f t="shared" si="0"/>
        <v>226462</v>
      </c>
      <c r="D37" s="51">
        <v>115</v>
      </c>
      <c r="E37" s="52">
        <v>46818</v>
      </c>
      <c r="F37" s="53">
        <v>178681</v>
      </c>
      <c r="G37" s="52">
        <v>144</v>
      </c>
      <c r="H37" s="53">
        <v>0</v>
      </c>
      <c r="I37" s="51">
        <v>704</v>
      </c>
      <c r="J37" s="192">
        <f t="shared" si="1"/>
        <v>59395</v>
      </c>
      <c r="K37" s="51">
        <v>167</v>
      </c>
      <c r="L37" s="52">
        <v>3141</v>
      </c>
      <c r="M37" s="53">
        <v>54718</v>
      </c>
      <c r="N37" s="52">
        <v>1044</v>
      </c>
      <c r="O37" s="53">
        <v>325</v>
      </c>
      <c r="P37" s="54">
        <v>0</v>
      </c>
    </row>
    <row r="38" spans="1:16" ht="12.75" customHeight="1">
      <c r="A38" s="176"/>
      <c r="B38" s="168" t="s">
        <v>80</v>
      </c>
      <c r="C38" s="188">
        <f t="shared" si="0"/>
        <v>1186</v>
      </c>
      <c r="D38" s="51">
        <v>2</v>
      </c>
      <c r="E38" s="52">
        <v>337</v>
      </c>
      <c r="F38" s="53">
        <v>825</v>
      </c>
      <c r="G38" s="52">
        <v>4</v>
      </c>
      <c r="H38" s="53">
        <v>0</v>
      </c>
      <c r="I38" s="51">
        <v>18</v>
      </c>
      <c r="J38" s="192">
        <f t="shared" si="1"/>
        <v>265</v>
      </c>
      <c r="K38" s="51">
        <v>4</v>
      </c>
      <c r="L38" s="52">
        <v>28</v>
      </c>
      <c r="M38" s="53">
        <v>209</v>
      </c>
      <c r="N38" s="52">
        <v>16</v>
      </c>
      <c r="O38" s="53">
        <v>8</v>
      </c>
      <c r="P38" s="54">
        <v>0</v>
      </c>
    </row>
    <row r="39" spans="1:16" ht="12.75" customHeight="1">
      <c r="A39" s="181" t="s">
        <v>34</v>
      </c>
      <c r="B39" s="182" t="s">
        <v>79</v>
      </c>
      <c r="C39" s="189">
        <f t="shared" si="0"/>
        <v>270065</v>
      </c>
      <c r="D39" s="55">
        <v>663</v>
      </c>
      <c r="E39" s="56">
        <v>58281</v>
      </c>
      <c r="F39" s="57">
        <v>209197</v>
      </c>
      <c r="G39" s="56">
        <v>136</v>
      </c>
      <c r="H39" s="57">
        <v>35</v>
      </c>
      <c r="I39" s="55">
        <v>1753</v>
      </c>
      <c r="J39" s="193">
        <f t="shared" si="1"/>
        <v>65794</v>
      </c>
      <c r="K39" s="55">
        <v>348</v>
      </c>
      <c r="L39" s="56">
        <v>4008</v>
      </c>
      <c r="M39" s="57">
        <v>59884</v>
      </c>
      <c r="N39" s="56">
        <v>618</v>
      </c>
      <c r="O39" s="57">
        <v>891</v>
      </c>
      <c r="P39" s="58">
        <v>45</v>
      </c>
    </row>
    <row r="40" spans="1:16" ht="12.75" customHeight="1">
      <c r="A40" s="178"/>
      <c r="B40" s="179" t="s">
        <v>80</v>
      </c>
      <c r="C40" s="190">
        <f t="shared" si="0"/>
        <v>1452</v>
      </c>
      <c r="D40" s="59">
        <v>7</v>
      </c>
      <c r="E40" s="60">
        <v>430</v>
      </c>
      <c r="F40" s="61">
        <v>969</v>
      </c>
      <c r="G40" s="60">
        <v>2</v>
      </c>
      <c r="H40" s="61">
        <v>1</v>
      </c>
      <c r="I40" s="59">
        <v>43</v>
      </c>
      <c r="J40" s="194">
        <f t="shared" si="1"/>
        <v>343</v>
      </c>
      <c r="K40" s="59">
        <v>7</v>
      </c>
      <c r="L40" s="60">
        <v>35</v>
      </c>
      <c r="M40" s="61">
        <v>264</v>
      </c>
      <c r="N40" s="60">
        <v>10</v>
      </c>
      <c r="O40" s="61">
        <v>26</v>
      </c>
      <c r="P40" s="62">
        <v>1</v>
      </c>
    </row>
    <row r="41" spans="1:16" ht="12.75" customHeight="1">
      <c r="A41" s="176" t="s">
        <v>35</v>
      </c>
      <c r="B41" s="168" t="s">
        <v>79</v>
      </c>
      <c r="C41" s="188">
        <f t="shared" si="0"/>
        <v>324734</v>
      </c>
      <c r="D41" s="51">
        <v>127</v>
      </c>
      <c r="E41" s="52">
        <v>86221</v>
      </c>
      <c r="F41" s="53">
        <v>235826</v>
      </c>
      <c r="G41" s="52">
        <v>258</v>
      </c>
      <c r="H41" s="53">
        <v>151</v>
      </c>
      <c r="I41" s="51">
        <v>2151</v>
      </c>
      <c r="J41" s="192">
        <f t="shared" si="1"/>
        <v>68462</v>
      </c>
      <c r="K41" s="51">
        <v>247</v>
      </c>
      <c r="L41" s="52">
        <v>3919</v>
      </c>
      <c r="M41" s="53">
        <v>62189</v>
      </c>
      <c r="N41" s="52">
        <v>550</v>
      </c>
      <c r="O41" s="53">
        <v>1537</v>
      </c>
      <c r="P41" s="54">
        <v>20</v>
      </c>
    </row>
    <row r="42" spans="1:16" ht="12.75" customHeight="1">
      <c r="A42" s="176"/>
      <c r="B42" s="168" t="s">
        <v>80</v>
      </c>
      <c r="C42" s="188">
        <f t="shared" si="0"/>
        <v>1873</v>
      </c>
      <c r="D42" s="51">
        <v>2</v>
      </c>
      <c r="E42" s="52">
        <v>641</v>
      </c>
      <c r="F42" s="53">
        <v>1183</v>
      </c>
      <c r="G42" s="52">
        <v>3</v>
      </c>
      <c r="H42" s="53">
        <v>6</v>
      </c>
      <c r="I42" s="51">
        <v>38</v>
      </c>
      <c r="J42" s="192">
        <f t="shared" si="1"/>
        <v>355</v>
      </c>
      <c r="K42" s="51">
        <v>4</v>
      </c>
      <c r="L42" s="52">
        <v>37</v>
      </c>
      <c r="M42" s="53">
        <v>260</v>
      </c>
      <c r="N42" s="52">
        <v>10</v>
      </c>
      <c r="O42" s="53">
        <v>43</v>
      </c>
      <c r="P42" s="54">
        <v>1</v>
      </c>
    </row>
    <row r="43" spans="1:16" ht="12.75" customHeight="1">
      <c r="A43" s="181" t="s">
        <v>66</v>
      </c>
      <c r="B43" s="182" t="s">
        <v>79</v>
      </c>
      <c r="C43" s="189">
        <f t="shared" si="0"/>
        <v>341625</v>
      </c>
      <c r="D43" s="55">
        <v>50</v>
      </c>
      <c r="E43" s="56">
        <v>92415</v>
      </c>
      <c r="F43" s="57">
        <v>245399</v>
      </c>
      <c r="G43" s="56">
        <v>436</v>
      </c>
      <c r="H43" s="57">
        <v>230</v>
      </c>
      <c r="I43" s="55">
        <f>412+2683</f>
        <v>3095</v>
      </c>
      <c r="J43" s="193">
        <f t="shared" si="1"/>
        <v>84911</v>
      </c>
      <c r="K43" s="55">
        <v>382</v>
      </c>
      <c r="L43" s="56">
        <v>7148</v>
      </c>
      <c r="M43" s="57">
        <v>75461</v>
      </c>
      <c r="N43" s="56">
        <v>235</v>
      </c>
      <c r="O43" s="57">
        <v>1649</v>
      </c>
      <c r="P43" s="58">
        <v>36</v>
      </c>
    </row>
    <row r="44" spans="1:16" ht="12.75" customHeight="1">
      <c r="A44" s="178"/>
      <c r="B44" s="179" t="s">
        <v>80</v>
      </c>
      <c r="C44" s="190">
        <f t="shared" si="0"/>
        <v>2056</v>
      </c>
      <c r="D44" s="59">
        <v>1</v>
      </c>
      <c r="E44" s="60">
        <v>708</v>
      </c>
      <c r="F44" s="61">
        <v>1261</v>
      </c>
      <c r="G44" s="60">
        <v>4</v>
      </c>
      <c r="H44" s="61">
        <v>8</v>
      </c>
      <c r="I44" s="59">
        <v>74</v>
      </c>
      <c r="J44" s="194">
        <f t="shared" si="1"/>
        <v>428</v>
      </c>
      <c r="K44" s="59">
        <v>7</v>
      </c>
      <c r="L44" s="60">
        <v>58</v>
      </c>
      <c r="M44" s="61">
        <v>326</v>
      </c>
      <c r="N44" s="60">
        <v>9</v>
      </c>
      <c r="O44" s="61">
        <v>27</v>
      </c>
      <c r="P44" s="62">
        <v>1</v>
      </c>
    </row>
    <row r="45" spans="1:16" ht="12.75" customHeight="1">
      <c r="A45" s="176" t="s">
        <v>67</v>
      </c>
      <c r="B45" s="168" t="s">
        <v>79</v>
      </c>
      <c r="C45" s="188">
        <f t="shared" si="0"/>
        <v>365494</v>
      </c>
      <c r="D45" s="51">
        <v>226</v>
      </c>
      <c r="E45" s="52">
        <v>104288</v>
      </c>
      <c r="F45" s="53">
        <v>258635</v>
      </c>
      <c r="G45" s="52">
        <v>156</v>
      </c>
      <c r="H45" s="53">
        <v>37</v>
      </c>
      <c r="I45" s="51">
        <v>2152</v>
      </c>
      <c r="J45" s="192">
        <f t="shared" si="1"/>
        <v>74329</v>
      </c>
      <c r="K45" s="51">
        <v>449</v>
      </c>
      <c r="L45" s="52">
        <v>6883</v>
      </c>
      <c r="M45" s="53">
        <v>65329</v>
      </c>
      <c r="N45" s="52">
        <v>700</v>
      </c>
      <c r="O45" s="53">
        <v>467</v>
      </c>
      <c r="P45" s="54">
        <v>501</v>
      </c>
    </row>
    <row r="46" spans="1:16" ht="12.75" customHeight="1">
      <c r="A46" s="176"/>
      <c r="B46" s="168" t="s">
        <v>80</v>
      </c>
      <c r="C46" s="188">
        <f t="shared" si="0"/>
        <v>2222</v>
      </c>
      <c r="D46" s="51">
        <v>4</v>
      </c>
      <c r="E46" s="52">
        <v>808</v>
      </c>
      <c r="F46" s="53">
        <v>1356</v>
      </c>
      <c r="G46" s="52">
        <v>5</v>
      </c>
      <c r="H46" s="53">
        <v>1</v>
      </c>
      <c r="I46" s="51">
        <v>48</v>
      </c>
      <c r="J46" s="192">
        <f t="shared" si="1"/>
        <v>393</v>
      </c>
      <c r="K46" s="51">
        <v>7</v>
      </c>
      <c r="L46" s="52">
        <v>51</v>
      </c>
      <c r="M46" s="53">
        <v>304</v>
      </c>
      <c r="N46" s="52">
        <v>10</v>
      </c>
      <c r="O46" s="53">
        <v>16</v>
      </c>
      <c r="P46" s="54">
        <v>5</v>
      </c>
    </row>
    <row r="47" spans="1:16" ht="12.75" customHeight="1">
      <c r="A47" s="181" t="s">
        <v>68</v>
      </c>
      <c r="B47" s="182" t="s">
        <v>79</v>
      </c>
      <c r="C47" s="189">
        <f t="shared" si="0"/>
        <v>354541</v>
      </c>
      <c r="D47" s="55">
        <v>424</v>
      </c>
      <c r="E47" s="56">
        <v>109957</v>
      </c>
      <c r="F47" s="57">
        <v>243112</v>
      </c>
      <c r="G47" s="56">
        <v>44</v>
      </c>
      <c r="H47" s="57">
        <v>0</v>
      </c>
      <c r="I47" s="55">
        <v>1004</v>
      </c>
      <c r="J47" s="193">
        <f t="shared" si="1"/>
        <v>76337</v>
      </c>
      <c r="K47" s="55">
        <v>658</v>
      </c>
      <c r="L47" s="56">
        <v>6186</v>
      </c>
      <c r="M47" s="57">
        <v>67025</v>
      </c>
      <c r="N47" s="56">
        <v>1957</v>
      </c>
      <c r="O47" s="57">
        <v>303</v>
      </c>
      <c r="P47" s="58">
        <v>208</v>
      </c>
    </row>
    <row r="48" spans="1:16" ht="12.75" customHeight="1">
      <c r="A48" s="178"/>
      <c r="B48" s="179" t="s">
        <v>80</v>
      </c>
      <c r="C48" s="190">
        <f t="shared" si="0"/>
        <v>2192</v>
      </c>
      <c r="D48" s="59">
        <v>8</v>
      </c>
      <c r="E48" s="60">
        <v>871</v>
      </c>
      <c r="F48" s="61">
        <v>1285</v>
      </c>
      <c r="G48" s="60">
        <v>1</v>
      </c>
      <c r="H48" s="61">
        <v>0</v>
      </c>
      <c r="I48" s="59">
        <v>27</v>
      </c>
      <c r="J48" s="194">
        <f t="shared" si="1"/>
        <v>411</v>
      </c>
      <c r="K48" s="59">
        <v>13</v>
      </c>
      <c r="L48" s="60">
        <v>50</v>
      </c>
      <c r="M48" s="61">
        <v>317</v>
      </c>
      <c r="N48" s="60">
        <v>24</v>
      </c>
      <c r="O48" s="61">
        <v>3</v>
      </c>
      <c r="P48" s="62">
        <v>4</v>
      </c>
    </row>
    <row r="49" spans="1:16" ht="12.75" customHeight="1">
      <c r="A49" s="176" t="s">
        <v>69</v>
      </c>
      <c r="B49" s="168" t="s">
        <v>79</v>
      </c>
      <c r="C49" s="188">
        <f t="shared" si="0"/>
        <v>343011</v>
      </c>
      <c r="D49" s="51">
        <v>280</v>
      </c>
      <c r="E49" s="52">
        <v>96223</v>
      </c>
      <c r="F49" s="53">
        <v>245494</v>
      </c>
      <c r="G49" s="52">
        <v>50</v>
      </c>
      <c r="H49" s="53">
        <v>0</v>
      </c>
      <c r="I49" s="51">
        <v>964</v>
      </c>
      <c r="J49" s="193">
        <f t="shared" si="1"/>
        <v>77505</v>
      </c>
      <c r="K49" s="51">
        <v>1053</v>
      </c>
      <c r="L49" s="52">
        <v>8631</v>
      </c>
      <c r="M49" s="53">
        <v>65966</v>
      </c>
      <c r="N49" s="52">
        <v>1394</v>
      </c>
      <c r="O49" s="53">
        <v>405</v>
      </c>
      <c r="P49" s="54">
        <v>56</v>
      </c>
    </row>
    <row r="50" spans="1:16" ht="12.75" customHeight="1">
      <c r="A50" s="176"/>
      <c r="B50" s="168" t="s">
        <v>80</v>
      </c>
      <c r="C50" s="188">
        <f t="shared" si="0"/>
        <v>2042</v>
      </c>
      <c r="D50" s="51">
        <v>6</v>
      </c>
      <c r="E50" s="52">
        <v>778</v>
      </c>
      <c r="F50" s="53">
        <v>1233</v>
      </c>
      <c r="G50" s="52">
        <v>1</v>
      </c>
      <c r="H50" s="53">
        <v>0</v>
      </c>
      <c r="I50" s="51">
        <v>24</v>
      </c>
      <c r="J50" s="192">
        <f t="shared" si="1"/>
        <v>424</v>
      </c>
      <c r="K50" s="51">
        <v>15</v>
      </c>
      <c r="L50" s="52">
        <v>72</v>
      </c>
      <c r="M50" s="53">
        <v>307</v>
      </c>
      <c r="N50" s="52">
        <v>19</v>
      </c>
      <c r="O50" s="53">
        <v>9</v>
      </c>
      <c r="P50" s="54">
        <v>2</v>
      </c>
    </row>
    <row r="51" spans="1:16" ht="12.75" customHeight="1">
      <c r="A51" s="181" t="s">
        <v>70</v>
      </c>
      <c r="B51" s="182" t="s">
        <v>79</v>
      </c>
      <c r="C51" s="189">
        <f t="shared" si="0"/>
        <v>335221</v>
      </c>
      <c r="D51" s="55">
        <v>305</v>
      </c>
      <c r="E51" s="56">
        <v>100131</v>
      </c>
      <c r="F51" s="57">
        <v>233303</v>
      </c>
      <c r="G51" s="56">
        <v>128</v>
      </c>
      <c r="H51" s="57">
        <v>0</v>
      </c>
      <c r="I51" s="55">
        <v>1354</v>
      </c>
      <c r="J51" s="193">
        <f t="shared" si="1"/>
        <v>76961</v>
      </c>
      <c r="K51" s="55">
        <v>726</v>
      </c>
      <c r="L51" s="56">
        <v>9260</v>
      </c>
      <c r="M51" s="57">
        <v>65425</v>
      </c>
      <c r="N51" s="56">
        <v>1232</v>
      </c>
      <c r="O51" s="57">
        <v>274</v>
      </c>
      <c r="P51" s="58">
        <v>44</v>
      </c>
    </row>
    <row r="52" spans="1:16" ht="12.75" customHeight="1">
      <c r="A52" s="178"/>
      <c r="B52" s="179" t="s">
        <v>80</v>
      </c>
      <c r="C52" s="190">
        <f t="shared" si="0"/>
        <v>2037</v>
      </c>
      <c r="D52" s="59">
        <v>6</v>
      </c>
      <c r="E52" s="60">
        <v>789</v>
      </c>
      <c r="F52" s="61">
        <v>1208</v>
      </c>
      <c r="G52" s="60">
        <v>3</v>
      </c>
      <c r="H52" s="61">
        <v>0</v>
      </c>
      <c r="I52" s="59">
        <v>31</v>
      </c>
      <c r="J52" s="194">
        <f t="shared" si="1"/>
        <v>421</v>
      </c>
      <c r="K52" s="59">
        <v>11</v>
      </c>
      <c r="L52" s="60">
        <v>68</v>
      </c>
      <c r="M52" s="61">
        <v>323</v>
      </c>
      <c r="N52" s="60">
        <v>15</v>
      </c>
      <c r="O52" s="61">
        <v>2</v>
      </c>
      <c r="P52" s="62">
        <v>2</v>
      </c>
    </row>
    <row r="53" spans="1:16" ht="12.75" customHeight="1">
      <c r="A53" s="176" t="s">
        <v>81</v>
      </c>
      <c r="B53" s="168" t="s">
        <v>79</v>
      </c>
      <c r="C53" s="188">
        <f t="shared" si="0"/>
        <v>350517</v>
      </c>
      <c r="D53" s="51">
        <v>556</v>
      </c>
      <c r="E53" s="52">
        <v>94210</v>
      </c>
      <c r="F53" s="53">
        <v>254477</v>
      </c>
      <c r="G53" s="52">
        <v>280</v>
      </c>
      <c r="H53" s="53">
        <v>61</v>
      </c>
      <c r="I53" s="51">
        <v>933</v>
      </c>
      <c r="J53" s="193">
        <f t="shared" si="1"/>
        <v>87677</v>
      </c>
      <c r="K53" s="51">
        <v>605</v>
      </c>
      <c r="L53" s="52">
        <v>7377</v>
      </c>
      <c r="M53" s="53">
        <v>78536</v>
      </c>
      <c r="N53" s="52">
        <v>1010</v>
      </c>
      <c r="O53" s="53">
        <v>33</v>
      </c>
      <c r="P53" s="54">
        <v>116</v>
      </c>
    </row>
    <row r="54" spans="1:16" ht="12.75" customHeight="1">
      <c r="A54" s="176"/>
      <c r="B54" s="168" t="s">
        <v>80</v>
      </c>
      <c r="C54" s="188">
        <f t="shared" si="0"/>
        <v>2098</v>
      </c>
      <c r="D54" s="51">
        <v>8</v>
      </c>
      <c r="E54" s="52">
        <v>768</v>
      </c>
      <c r="F54" s="53">
        <v>1292</v>
      </c>
      <c r="G54" s="52">
        <v>7</v>
      </c>
      <c r="H54" s="53">
        <v>1</v>
      </c>
      <c r="I54" s="51">
        <v>22</v>
      </c>
      <c r="J54" s="192">
        <f t="shared" si="1"/>
        <v>464</v>
      </c>
      <c r="K54" s="51">
        <v>12</v>
      </c>
      <c r="L54" s="52">
        <v>62</v>
      </c>
      <c r="M54" s="53">
        <v>375</v>
      </c>
      <c r="N54" s="52">
        <v>11</v>
      </c>
      <c r="O54" s="53">
        <v>1</v>
      </c>
      <c r="P54" s="54">
        <v>3</v>
      </c>
    </row>
    <row r="55" spans="1:16" ht="12.75" customHeight="1">
      <c r="A55" s="181" t="s">
        <v>82</v>
      </c>
      <c r="B55" s="182" t="s">
        <v>79</v>
      </c>
      <c r="C55" s="189">
        <f t="shared" si="0"/>
        <v>359717</v>
      </c>
      <c r="D55" s="55">
        <v>503</v>
      </c>
      <c r="E55" s="56">
        <v>98328</v>
      </c>
      <c r="F55" s="57">
        <v>260115</v>
      </c>
      <c r="G55" s="56">
        <v>0</v>
      </c>
      <c r="H55" s="57">
        <v>0</v>
      </c>
      <c r="I55" s="55">
        <v>771</v>
      </c>
      <c r="J55" s="193">
        <f t="shared" si="1"/>
        <v>91833</v>
      </c>
      <c r="K55" s="55">
        <v>574</v>
      </c>
      <c r="L55" s="56">
        <v>8369</v>
      </c>
      <c r="M55" s="57">
        <v>81716</v>
      </c>
      <c r="N55" s="56">
        <v>1070</v>
      </c>
      <c r="O55" s="57">
        <v>43</v>
      </c>
      <c r="P55" s="58">
        <v>61</v>
      </c>
    </row>
    <row r="56" spans="1:16" ht="12.75" customHeight="1">
      <c r="A56" s="176"/>
      <c r="B56" s="168" t="s">
        <v>80</v>
      </c>
      <c r="C56" s="188">
        <f t="shared" si="0"/>
        <v>2172</v>
      </c>
      <c r="D56" s="51">
        <v>7</v>
      </c>
      <c r="E56" s="52">
        <v>831</v>
      </c>
      <c r="F56" s="53">
        <v>1311</v>
      </c>
      <c r="G56" s="52">
        <v>0</v>
      </c>
      <c r="H56" s="53">
        <v>0</v>
      </c>
      <c r="I56" s="51">
        <v>23</v>
      </c>
      <c r="J56" s="192">
        <f t="shared" si="1"/>
        <v>514</v>
      </c>
      <c r="K56" s="51">
        <v>10</v>
      </c>
      <c r="L56" s="52">
        <v>69</v>
      </c>
      <c r="M56" s="53">
        <v>416</v>
      </c>
      <c r="N56" s="52">
        <v>15</v>
      </c>
      <c r="O56" s="53">
        <v>1</v>
      </c>
      <c r="P56" s="54">
        <v>3</v>
      </c>
    </row>
    <row r="57" spans="1:16" ht="12.75" customHeight="1">
      <c r="A57" s="181" t="s">
        <v>83</v>
      </c>
      <c r="B57" s="182" t="s">
        <v>79</v>
      </c>
      <c r="C57" s="189">
        <f>SUM(D57:I57)</f>
        <v>339195</v>
      </c>
      <c r="D57" s="55">
        <v>398</v>
      </c>
      <c r="E57" s="56">
        <v>90176</v>
      </c>
      <c r="F57" s="57">
        <v>248158</v>
      </c>
      <c r="G57" s="56">
        <v>65</v>
      </c>
      <c r="H57" s="57">
        <v>0</v>
      </c>
      <c r="I57" s="55">
        <v>398</v>
      </c>
      <c r="J57" s="193">
        <f>SUM(K57:P57)</f>
        <v>92024</v>
      </c>
      <c r="K57" s="55">
        <v>715</v>
      </c>
      <c r="L57" s="56">
        <v>10697</v>
      </c>
      <c r="M57" s="57">
        <v>80407</v>
      </c>
      <c r="N57" s="56">
        <v>145</v>
      </c>
      <c r="O57" s="57">
        <v>60</v>
      </c>
      <c r="P57" s="58">
        <v>0</v>
      </c>
    </row>
    <row r="58" spans="1:16" ht="12.75" customHeight="1">
      <c r="A58" s="178"/>
      <c r="B58" s="179" t="s">
        <v>80</v>
      </c>
      <c r="C58" s="190">
        <f>SUM(D58:I58)</f>
        <v>1983</v>
      </c>
      <c r="D58" s="59">
        <v>7</v>
      </c>
      <c r="E58" s="60">
        <v>731</v>
      </c>
      <c r="F58" s="61">
        <v>1231</v>
      </c>
      <c r="G58" s="60">
        <v>2</v>
      </c>
      <c r="H58" s="61">
        <v>0</v>
      </c>
      <c r="I58" s="59">
        <v>12</v>
      </c>
      <c r="J58" s="194">
        <f>SUM(K58:P58)</f>
        <v>499</v>
      </c>
      <c r="K58" s="59">
        <v>13</v>
      </c>
      <c r="L58" s="60">
        <v>87</v>
      </c>
      <c r="M58" s="61">
        <v>395</v>
      </c>
      <c r="N58" s="60">
        <v>2</v>
      </c>
      <c r="O58" s="61">
        <v>2</v>
      </c>
      <c r="P58" s="62">
        <v>0</v>
      </c>
    </row>
    <row r="59" spans="1:16" ht="12.75" customHeight="1">
      <c r="A59" s="176" t="s">
        <v>84</v>
      </c>
      <c r="B59" s="168" t="s">
        <v>79</v>
      </c>
      <c r="C59" s="188">
        <f t="shared" si="0"/>
        <v>339314</v>
      </c>
      <c r="D59" s="51">
        <v>502</v>
      </c>
      <c r="E59" s="52">
        <v>92116</v>
      </c>
      <c r="F59" s="53">
        <v>246516</v>
      </c>
      <c r="G59" s="52">
        <v>0</v>
      </c>
      <c r="H59" s="53">
        <v>0</v>
      </c>
      <c r="I59" s="51">
        <v>180</v>
      </c>
      <c r="J59" s="192">
        <f t="shared" si="1"/>
        <v>97020</v>
      </c>
      <c r="K59" s="51">
        <v>931</v>
      </c>
      <c r="L59" s="52">
        <v>9346</v>
      </c>
      <c r="M59" s="53">
        <v>86575</v>
      </c>
      <c r="N59" s="52">
        <v>108</v>
      </c>
      <c r="O59" s="53">
        <v>0</v>
      </c>
      <c r="P59" s="54">
        <v>60</v>
      </c>
    </row>
    <row r="60" spans="1:16" ht="12.75" customHeight="1">
      <c r="A60" s="178"/>
      <c r="B60" s="179" t="s">
        <v>80</v>
      </c>
      <c r="C60" s="190">
        <f t="shared" ref="C60:C71" si="2">SUM(D60:I60)</f>
        <v>1964</v>
      </c>
      <c r="D60" s="59">
        <v>7</v>
      </c>
      <c r="E60" s="60">
        <v>728</v>
      </c>
      <c r="F60" s="61">
        <v>1223</v>
      </c>
      <c r="G60" s="60">
        <v>0</v>
      </c>
      <c r="H60" s="61">
        <v>0</v>
      </c>
      <c r="I60" s="59">
        <v>6</v>
      </c>
      <c r="J60" s="194">
        <f t="shared" ref="J60:J78" si="3">SUM(K60:P60)</f>
        <v>532</v>
      </c>
      <c r="K60" s="59">
        <v>15</v>
      </c>
      <c r="L60" s="60">
        <v>81</v>
      </c>
      <c r="M60" s="61">
        <v>433</v>
      </c>
      <c r="N60" s="60">
        <v>2</v>
      </c>
      <c r="O60" s="61">
        <v>0</v>
      </c>
      <c r="P60" s="62">
        <v>1</v>
      </c>
    </row>
    <row r="61" spans="1:16" ht="12.75" customHeight="1">
      <c r="A61" s="176" t="s">
        <v>85</v>
      </c>
      <c r="B61" s="168" t="s">
        <v>79</v>
      </c>
      <c r="C61" s="188">
        <f t="shared" si="2"/>
        <v>352488</v>
      </c>
      <c r="D61" s="51">
        <v>377</v>
      </c>
      <c r="E61" s="52">
        <v>92888</v>
      </c>
      <c r="F61" s="53">
        <v>258622</v>
      </c>
      <c r="G61" s="52">
        <v>0</v>
      </c>
      <c r="H61" s="53">
        <v>0</v>
      </c>
      <c r="I61" s="51">
        <v>601</v>
      </c>
      <c r="J61" s="192">
        <f t="shared" si="3"/>
        <v>98471</v>
      </c>
      <c r="K61" s="51">
        <v>566</v>
      </c>
      <c r="L61" s="52">
        <v>7780</v>
      </c>
      <c r="M61" s="53">
        <v>89192</v>
      </c>
      <c r="N61" s="52">
        <v>843</v>
      </c>
      <c r="O61" s="53">
        <v>53</v>
      </c>
      <c r="P61" s="54">
        <v>37</v>
      </c>
    </row>
    <row r="62" spans="1:16" ht="12.75" customHeight="1">
      <c r="A62" s="176"/>
      <c r="B62" s="168" t="s">
        <v>80</v>
      </c>
      <c r="C62" s="188">
        <f t="shared" si="2"/>
        <v>1979</v>
      </c>
      <c r="D62" s="51">
        <v>7</v>
      </c>
      <c r="E62" s="52">
        <v>712</v>
      </c>
      <c r="F62" s="53">
        <v>1246</v>
      </c>
      <c r="G62" s="52">
        <v>0</v>
      </c>
      <c r="H62" s="53">
        <v>0</v>
      </c>
      <c r="I62" s="51">
        <v>14</v>
      </c>
      <c r="J62" s="192">
        <f t="shared" si="3"/>
        <v>576</v>
      </c>
      <c r="K62" s="51">
        <v>10</v>
      </c>
      <c r="L62" s="52">
        <v>75</v>
      </c>
      <c r="M62" s="53">
        <v>479</v>
      </c>
      <c r="N62" s="52">
        <v>9</v>
      </c>
      <c r="O62" s="53">
        <v>2</v>
      </c>
      <c r="P62" s="54">
        <v>1</v>
      </c>
    </row>
    <row r="63" spans="1:16" ht="12.75" customHeight="1">
      <c r="A63" s="181" t="s">
        <v>86</v>
      </c>
      <c r="B63" s="182" t="s">
        <v>79</v>
      </c>
      <c r="C63" s="189">
        <f t="shared" si="2"/>
        <v>333498</v>
      </c>
      <c r="D63" s="55">
        <v>461</v>
      </c>
      <c r="E63" s="56">
        <v>87958</v>
      </c>
      <c r="F63" s="57">
        <v>244663</v>
      </c>
      <c r="G63" s="56">
        <v>0</v>
      </c>
      <c r="H63" s="57">
        <v>0</v>
      </c>
      <c r="I63" s="55">
        <v>416</v>
      </c>
      <c r="J63" s="193">
        <f t="shared" si="3"/>
        <v>105356</v>
      </c>
      <c r="K63" s="55">
        <v>742</v>
      </c>
      <c r="L63" s="56">
        <v>8233</v>
      </c>
      <c r="M63" s="57">
        <v>95855</v>
      </c>
      <c r="N63" s="56">
        <v>357</v>
      </c>
      <c r="O63" s="57">
        <v>83</v>
      </c>
      <c r="P63" s="58">
        <v>86</v>
      </c>
    </row>
    <row r="64" spans="1:16" ht="12.75" customHeight="1">
      <c r="A64" s="176"/>
      <c r="B64" s="168" t="s">
        <v>80</v>
      </c>
      <c r="C64" s="188">
        <f t="shared" si="2"/>
        <v>1882</v>
      </c>
      <c r="D64" s="51">
        <v>8</v>
      </c>
      <c r="E64" s="52">
        <v>672</v>
      </c>
      <c r="F64" s="53">
        <v>1191</v>
      </c>
      <c r="G64" s="52">
        <v>0</v>
      </c>
      <c r="H64" s="53">
        <v>0</v>
      </c>
      <c r="I64" s="51">
        <v>11</v>
      </c>
      <c r="J64" s="192">
        <f t="shared" si="3"/>
        <v>591</v>
      </c>
      <c r="K64" s="51">
        <v>14</v>
      </c>
      <c r="L64" s="52">
        <v>77</v>
      </c>
      <c r="M64" s="53">
        <v>487</v>
      </c>
      <c r="N64" s="52">
        <v>5</v>
      </c>
      <c r="O64" s="53">
        <v>6</v>
      </c>
      <c r="P64" s="54">
        <v>2</v>
      </c>
    </row>
    <row r="65" spans="1:16" ht="12.75" customHeight="1">
      <c r="A65" s="181" t="s">
        <v>87</v>
      </c>
      <c r="B65" s="182" t="s">
        <v>79</v>
      </c>
      <c r="C65" s="189">
        <f>SUM(D65:I65)</f>
        <v>327211</v>
      </c>
      <c r="D65" s="55">
        <v>310</v>
      </c>
      <c r="E65" s="56">
        <v>92474</v>
      </c>
      <c r="F65" s="57">
        <v>234227</v>
      </c>
      <c r="G65" s="56">
        <v>0</v>
      </c>
      <c r="H65" s="57">
        <v>0</v>
      </c>
      <c r="I65" s="55">
        <v>200</v>
      </c>
      <c r="J65" s="193">
        <f>SUM(K65:P65)</f>
        <v>114902</v>
      </c>
      <c r="K65" s="55">
        <v>1073</v>
      </c>
      <c r="L65" s="56">
        <v>8883</v>
      </c>
      <c r="M65" s="57">
        <v>103627</v>
      </c>
      <c r="N65" s="56">
        <v>1023</v>
      </c>
      <c r="O65" s="57">
        <v>27</v>
      </c>
      <c r="P65" s="58">
        <v>269</v>
      </c>
    </row>
    <row r="66" spans="1:16" ht="12.75" customHeight="1">
      <c r="A66" s="176"/>
      <c r="B66" s="168" t="s">
        <v>80</v>
      </c>
      <c r="C66" s="188">
        <f>SUM(D66:I66)</f>
        <v>1820</v>
      </c>
      <c r="D66" s="51">
        <v>6</v>
      </c>
      <c r="E66" s="52">
        <v>669</v>
      </c>
      <c r="F66" s="53">
        <v>1139</v>
      </c>
      <c r="G66" s="52">
        <v>0</v>
      </c>
      <c r="H66" s="53">
        <v>0</v>
      </c>
      <c r="I66" s="51">
        <v>6</v>
      </c>
      <c r="J66" s="192">
        <f>SUM(K66:P66)</f>
        <v>694</v>
      </c>
      <c r="K66" s="51">
        <v>16</v>
      </c>
      <c r="L66" s="52">
        <v>90</v>
      </c>
      <c r="M66" s="53">
        <v>568</v>
      </c>
      <c r="N66" s="52">
        <v>13</v>
      </c>
      <c r="O66" s="53">
        <v>2</v>
      </c>
      <c r="P66" s="54">
        <v>5</v>
      </c>
    </row>
    <row r="67" spans="1:16" ht="12.75" customHeight="1">
      <c r="A67" s="181" t="s">
        <v>88</v>
      </c>
      <c r="B67" s="182" t="s">
        <v>79</v>
      </c>
      <c r="C67" s="189">
        <f>SUM(D67:I67)</f>
        <v>324008</v>
      </c>
      <c r="D67" s="55">
        <v>455</v>
      </c>
      <c r="E67" s="56">
        <v>83981</v>
      </c>
      <c r="F67" s="57">
        <v>239032</v>
      </c>
      <c r="G67" s="56">
        <v>0</v>
      </c>
      <c r="H67" s="57">
        <v>47</v>
      </c>
      <c r="I67" s="55">
        <v>493</v>
      </c>
      <c r="J67" s="193">
        <f>SUM(K67:P67)</f>
        <v>108126</v>
      </c>
      <c r="K67" s="55">
        <v>931</v>
      </c>
      <c r="L67" s="56">
        <v>9561</v>
      </c>
      <c r="M67" s="57">
        <v>95942</v>
      </c>
      <c r="N67" s="56">
        <v>1463</v>
      </c>
      <c r="O67" s="57">
        <v>141</v>
      </c>
      <c r="P67" s="58">
        <v>88</v>
      </c>
    </row>
    <row r="68" spans="1:16" ht="12.75" customHeight="1">
      <c r="A68" s="176"/>
      <c r="B68" s="168" t="s">
        <v>80</v>
      </c>
      <c r="C68" s="188">
        <f>SUM(D68:I68)</f>
        <v>1811</v>
      </c>
      <c r="D68" s="51">
        <v>8</v>
      </c>
      <c r="E68" s="52">
        <v>632</v>
      </c>
      <c r="F68" s="53">
        <v>1157</v>
      </c>
      <c r="G68" s="52">
        <v>0</v>
      </c>
      <c r="H68" s="53">
        <v>1</v>
      </c>
      <c r="I68" s="51">
        <v>13</v>
      </c>
      <c r="J68" s="192">
        <f>SUM(K68:P68)</f>
        <v>664</v>
      </c>
      <c r="K68" s="51">
        <v>17</v>
      </c>
      <c r="L68" s="52">
        <v>83</v>
      </c>
      <c r="M68" s="53">
        <v>532</v>
      </c>
      <c r="N68" s="52">
        <v>22</v>
      </c>
      <c r="O68" s="53">
        <v>9</v>
      </c>
      <c r="P68" s="54">
        <v>1</v>
      </c>
    </row>
    <row r="69" spans="1:16" ht="12.75" customHeight="1">
      <c r="A69" s="181" t="s">
        <v>49</v>
      </c>
      <c r="B69" s="182" t="s">
        <v>79</v>
      </c>
      <c r="C69" s="189">
        <f t="shared" si="2"/>
        <v>327155</v>
      </c>
      <c r="D69" s="55">
        <v>422</v>
      </c>
      <c r="E69" s="56">
        <v>87814</v>
      </c>
      <c r="F69" s="57">
        <v>238687</v>
      </c>
      <c r="G69" s="56">
        <v>80</v>
      </c>
      <c r="H69" s="57">
        <v>0</v>
      </c>
      <c r="I69" s="55">
        <v>152</v>
      </c>
      <c r="J69" s="193">
        <f t="shared" si="3"/>
        <v>102069</v>
      </c>
      <c r="K69" s="55">
        <v>887</v>
      </c>
      <c r="L69" s="56">
        <v>8922</v>
      </c>
      <c r="M69" s="57">
        <v>91259</v>
      </c>
      <c r="N69" s="56">
        <v>1001</v>
      </c>
      <c r="O69" s="57">
        <v>0</v>
      </c>
      <c r="P69" s="58">
        <v>0</v>
      </c>
    </row>
    <row r="70" spans="1:16" ht="12.75" customHeight="1">
      <c r="A70" s="178"/>
      <c r="B70" s="179" t="s">
        <v>80</v>
      </c>
      <c r="C70" s="190">
        <f t="shared" si="2"/>
        <v>1835</v>
      </c>
      <c r="D70" s="59">
        <v>7</v>
      </c>
      <c r="E70" s="60">
        <v>667</v>
      </c>
      <c r="F70" s="61">
        <v>1155</v>
      </c>
      <c r="G70" s="60">
        <v>2</v>
      </c>
      <c r="H70" s="61">
        <v>0</v>
      </c>
      <c r="I70" s="59">
        <v>4</v>
      </c>
      <c r="J70" s="194">
        <f t="shared" si="3"/>
        <v>620</v>
      </c>
      <c r="K70" s="59">
        <v>20</v>
      </c>
      <c r="L70" s="60">
        <v>74</v>
      </c>
      <c r="M70" s="61">
        <v>514</v>
      </c>
      <c r="N70" s="60">
        <v>12</v>
      </c>
      <c r="O70" s="61">
        <v>0</v>
      </c>
      <c r="P70" s="62">
        <v>0</v>
      </c>
    </row>
    <row r="71" spans="1:16" ht="12.75" customHeight="1">
      <c r="A71" s="176" t="s">
        <v>50</v>
      </c>
      <c r="B71" s="168" t="s">
        <v>79</v>
      </c>
      <c r="C71" s="189">
        <f t="shared" si="2"/>
        <v>308566</v>
      </c>
      <c r="D71" s="51">
        <v>185</v>
      </c>
      <c r="E71" s="52">
        <v>87027</v>
      </c>
      <c r="F71" s="53">
        <v>220741</v>
      </c>
      <c r="G71" s="52">
        <v>125</v>
      </c>
      <c r="H71" s="53">
        <v>0</v>
      </c>
      <c r="I71" s="51">
        <v>488</v>
      </c>
      <c r="J71" s="192">
        <f t="shared" si="3"/>
        <v>100445</v>
      </c>
      <c r="K71" s="51">
        <v>668</v>
      </c>
      <c r="L71" s="52">
        <v>9710</v>
      </c>
      <c r="M71" s="53">
        <v>88658</v>
      </c>
      <c r="N71" s="52">
        <v>1369</v>
      </c>
      <c r="O71" s="53">
        <v>0</v>
      </c>
      <c r="P71" s="54">
        <v>40</v>
      </c>
    </row>
    <row r="72" spans="1:16" ht="12.75" customHeight="1">
      <c r="A72" s="178"/>
      <c r="B72" s="179" t="s">
        <v>80</v>
      </c>
      <c r="C72" s="190">
        <f t="shared" ref="C72:C78" si="4">SUM(D72:I72)</f>
        <v>1761</v>
      </c>
      <c r="D72" s="59">
        <v>4</v>
      </c>
      <c r="E72" s="60">
        <v>647</v>
      </c>
      <c r="F72" s="61">
        <v>1095</v>
      </c>
      <c r="G72" s="60">
        <v>2</v>
      </c>
      <c r="H72" s="61">
        <v>0</v>
      </c>
      <c r="I72" s="59">
        <v>13</v>
      </c>
      <c r="J72" s="194">
        <f t="shared" si="3"/>
        <v>637</v>
      </c>
      <c r="K72" s="59">
        <v>17</v>
      </c>
      <c r="L72" s="60">
        <v>80</v>
      </c>
      <c r="M72" s="61">
        <v>525</v>
      </c>
      <c r="N72" s="60">
        <v>14</v>
      </c>
      <c r="O72" s="61">
        <v>0</v>
      </c>
      <c r="P72" s="62">
        <v>1</v>
      </c>
    </row>
    <row r="73" spans="1:16" ht="12.75" customHeight="1">
      <c r="A73" s="176" t="s">
        <v>21</v>
      </c>
      <c r="B73" s="168" t="s">
        <v>79</v>
      </c>
      <c r="C73" s="188">
        <f t="shared" si="4"/>
        <v>48928</v>
      </c>
      <c r="D73" s="51">
        <v>0</v>
      </c>
      <c r="E73" s="52">
        <v>2125</v>
      </c>
      <c r="F73" s="53">
        <v>46803</v>
      </c>
      <c r="G73" s="52">
        <v>0</v>
      </c>
      <c r="H73" s="53">
        <v>0</v>
      </c>
      <c r="I73" s="51">
        <v>0</v>
      </c>
      <c r="J73" s="192">
        <f t="shared" si="3"/>
        <v>21486</v>
      </c>
      <c r="K73" s="51">
        <v>330</v>
      </c>
      <c r="L73" s="52">
        <v>2697</v>
      </c>
      <c r="M73" s="53">
        <v>18190</v>
      </c>
      <c r="N73" s="52">
        <v>269</v>
      </c>
      <c r="O73" s="53">
        <v>0</v>
      </c>
      <c r="P73" s="54">
        <v>0</v>
      </c>
    </row>
    <row r="74" spans="1:16" ht="12.75" customHeight="1">
      <c r="A74" s="178"/>
      <c r="B74" s="179" t="s">
        <v>80</v>
      </c>
      <c r="C74" s="190">
        <f t="shared" si="4"/>
        <v>249</v>
      </c>
      <c r="D74" s="59">
        <v>0</v>
      </c>
      <c r="E74" s="60">
        <v>19</v>
      </c>
      <c r="F74" s="61">
        <v>230</v>
      </c>
      <c r="G74" s="60">
        <v>0</v>
      </c>
      <c r="H74" s="61">
        <v>0</v>
      </c>
      <c r="I74" s="59">
        <v>0</v>
      </c>
      <c r="J74" s="194">
        <f t="shared" si="3"/>
        <v>146</v>
      </c>
      <c r="K74" s="59">
        <v>7</v>
      </c>
      <c r="L74" s="60">
        <v>20</v>
      </c>
      <c r="M74" s="61">
        <v>114</v>
      </c>
      <c r="N74" s="60">
        <v>5</v>
      </c>
      <c r="O74" s="61">
        <v>0</v>
      </c>
      <c r="P74" s="62">
        <v>0</v>
      </c>
    </row>
    <row r="75" spans="1:16" ht="12.75" customHeight="1">
      <c r="A75" s="176" t="s">
        <v>22</v>
      </c>
      <c r="B75" s="168" t="s">
        <v>79</v>
      </c>
      <c r="C75" s="188">
        <f t="shared" si="4"/>
        <v>36919</v>
      </c>
      <c r="D75" s="51">
        <v>88</v>
      </c>
      <c r="E75" s="52">
        <v>2058</v>
      </c>
      <c r="F75" s="53">
        <v>34689</v>
      </c>
      <c r="G75" s="52">
        <v>84</v>
      </c>
      <c r="H75" s="53">
        <v>0</v>
      </c>
      <c r="I75" s="51">
        <v>0</v>
      </c>
      <c r="J75" s="192">
        <f t="shared" ref="J75:J76" si="5">SUM(K75:P75)</f>
        <v>33119</v>
      </c>
      <c r="K75" s="51">
        <v>128</v>
      </c>
      <c r="L75" s="52">
        <v>3324</v>
      </c>
      <c r="M75" s="53">
        <v>29604</v>
      </c>
      <c r="N75" s="52">
        <v>63</v>
      </c>
      <c r="O75" s="53">
        <v>0</v>
      </c>
      <c r="P75" s="54">
        <v>0</v>
      </c>
    </row>
    <row r="76" spans="1:16" ht="12.75" customHeight="1">
      <c r="A76" s="178"/>
      <c r="B76" s="179" t="s">
        <v>80</v>
      </c>
      <c r="C76" s="190">
        <f t="shared" si="4"/>
        <v>175</v>
      </c>
      <c r="D76" s="59">
        <v>2</v>
      </c>
      <c r="E76" s="60">
        <v>18</v>
      </c>
      <c r="F76" s="61">
        <v>153</v>
      </c>
      <c r="G76" s="60">
        <v>2</v>
      </c>
      <c r="H76" s="61">
        <v>0</v>
      </c>
      <c r="I76" s="59">
        <v>0</v>
      </c>
      <c r="J76" s="194">
        <f t="shared" si="5"/>
        <v>206</v>
      </c>
      <c r="K76" s="59">
        <v>1</v>
      </c>
      <c r="L76" s="60">
        <v>32</v>
      </c>
      <c r="M76" s="61">
        <v>171</v>
      </c>
      <c r="N76" s="60">
        <v>2</v>
      </c>
      <c r="O76" s="61">
        <v>0</v>
      </c>
      <c r="P76" s="62">
        <v>0</v>
      </c>
    </row>
    <row r="77" spans="1:16" ht="12.75" customHeight="1">
      <c r="A77" s="176" t="s">
        <v>23</v>
      </c>
      <c r="B77" s="168" t="s">
        <v>79</v>
      </c>
      <c r="C77" s="188">
        <f t="shared" si="4"/>
        <v>129719</v>
      </c>
      <c r="D77" s="51">
        <v>75</v>
      </c>
      <c r="E77" s="52">
        <v>16450</v>
      </c>
      <c r="F77" s="53">
        <v>113194</v>
      </c>
      <c r="G77" s="52">
        <v>0</v>
      </c>
      <c r="H77" s="53">
        <v>0</v>
      </c>
      <c r="I77" s="51">
        <v>0</v>
      </c>
      <c r="J77" s="192">
        <f t="shared" si="3"/>
        <v>99553</v>
      </c>
      <c r="K77" s="51">
        <v>146</v>
      </c>
      <c r="L77" s="52">
        <v>8069</v>
      </c>
      <c r="M77" s="53">
        <v>91078</v>
      </c>
      <c r="N77" s="52">
        <v>133</v>
      </c>
      <c r="O77" s="53">
        <v>0</v>
      </c>
      <c r="P77" s="54">
        <v>127</v>
      </c>
    </row>
    <row r="78" spans="1:16" ht="12.75" customHeight="1" thickBot="1">
      <c r="A78" s="184"/>
      <c r="B78" s="170" t="s">
        <v>80</v>
      </c>
      <c r="C78" s="191">
        <f t="shared" si="4"/>
        <v>684</v>
      </c>
      <c r="D78" s="63">
        <v>4</v>
      </c>
      <c r="E78" s="64">
        <v>132</v>
      </c>
      <c r="F78" s="65">
        <v>548</v>
      </c>
      <c r="G78" s="64">
        <v>0</v>
      </c>
      <c r="H78" s="65">
        <v>0</v>
      </c>
      <c r="I78" s="63">
        <v>0</v>
      </c>
      <c r="J78" s="195">
        <f t="shared" si="3"/>
        <v>591</v>
      </c>
      <c r="K78" s="63">
        <v>3</v>
      </c>
      <c r="L78" s="64">
        <v>70</v>
      </c>
      <c r="M78" s="65">
        <v>512</v>
      </c>
      <c r="N78" s="64">
        <v>4</v>
      </c>
      <c r="O78" s="65">
        <v>0</v>
      </c>
      <c r="P78" s="66">
        <v>2</v>
      </c>
    </row>
    <row r="79" spans="1:16" ht="12.75" customHeight="1"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1:16" ht="12.75" customHeight="1">
      <c r="C80" s="67"/>
      <c r="D80" s="68" t="s">
        <v>89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3:16" ht="12.75" customHeight="1">
      <c r="C81" s="67"/>
      <c r="D81" s="69"/>
      <c r="E81" s="70"/>
      <c r="F81" s="71" t="s">
        <v>90</v>
      </c>
      <c r="G81" s="71" t="s">
        <v>91</v>
      </c>
      <c r="H81" s="67"/>
      <c r="I81" s="67"/>
      <c r="J81" s="67"/>
      <c r="K81" s="72"/>
      <c r="L81" s="72"/>
      <c r="M81" s="67"/>
      <c r="N81" s="67"/>
      <c r="O81" s="67"/>
      <c r="P81" s="67"/>
    </row>
    <row r="82" spans="3:16" ht="12.75" customHeight="1">
      <c r="C82" s="67"/>
      <c r="D82" s="257" t="s">
        <v>224</v>
      </c>
      <c r="E82" s="73" t="s">
        <v>79</v>
      </c>
      <c r="F82" s="74">
        <f t="shared" ref="F82:F89" si="6">C71/(C71+J71)</f>
        <v>0.75441980778023088</v>
      </c>
      <c r="G82" s="74">
        <f t="shared" ref="G82:G89" si="7">J71/(C71+J71)</f>
        <v>0.24558019221976915</v>
      </c>
      <c r="H82" s="67"/>
      <c r="I82" s="67"/>
      <c r="J82" s="67"/>
      <c r="K82" s="72"/>
      <c r="L82" s="72"/>
      <c r="M82" s="67"/>
      <c r="N82" s="67"/>
      <c r="O82" s="67"/>
      <c r="P82" s="67"/>
    </row>
    <row r="83" spans="3:16" ht="12.75" customHeight="1">
      <c r="C83" s="67"/>
      <c r="D83" s="258"/>
      <c r="E83" s="73" t="s">
        <v>80</v>
      </c>
      <c r="F83" s="74">
        <f t="shared" si="6"/>
        <v>0.73436196830692246</v>
      </c>
      <c r="G83" s="74">
        <f t="shared" si="7"/>
        <v>0.26563803169307759</v>
      </c>
      <c r="H83" s="67"/>
      <c r="I83" s="67"/>
      <c r="J83" s="67"/>
      <c r="K83" s="72"/>
      <c r="L83" s="72"/>
      <c r="M83" s="67"/>
      <c r="N83" s="67"/>
      <c r="O83" s="67"/>
      <c r="P83" s="67"/>
    </row>
    <row r="84" spans="3:16" ht="12.75" customHeight="1">
      <c r="D84" s="257" t="s">
        <v>92</v>
      </c>
      <c r="E84" s="73" t="s">
        <v>79</v>
      </c>
      <c r="F84" s="74">
        <f t="shared" si="6"/>
        <v>0.69486181725225094</v>
      </c>
      <c r="G84" s="74">
        <f t="shared" si="7"/>
        <v>0.30513818274774901</v>
      </c>
    </row>
    <row r="85" spans="3:16" ht="12.75" customHeight="1">
      <c r="D85" s="258"/>
      <c r="E85" s="73" t="s">
        <v>80</v>
      </c>
      <c r="F85" s="74">
        <f t="shared" si="6"/>
        <v>0.63037974683544307</v>
      </c>
      <c r="G85" s="74">
        <f t="shared" si="7"/>
        <v>0.36962025316455699</v>
      </c>
    </row>
    <row r="86" spans="3:16" ht="12.75" customHeight="1">
      <c r="D86" s="257" t="s">
        <v>93</v>
      </c>
      <c r="E86" s="73" t="s">
        <v>79</v>
      </c>
      <c r="F86" s="74">
        <f t="shared" si="6"/>
        <v>0.52712813044347351</v>
      </c>
      <c r="G86" s="74">
        <f t="shared" si="7"/>
        <v>0.47287186955652644</v>
      </c>
    </row>
    <row r="87" spans="3:16" ht="12.75" customHeight="1">
      <c r="D87" s="258"/>
      <c r="E87" s="73" t="s">
        <v>80</v>
      </c>
      <c r="F87" s="74">
        <f t="shared" si="6"/>
        <v>0.45931758530183725</v>
      </c>
      <c r="G87" s="74">
        <f t="shared" si="7"/>
        <v>0.54068241469816269</v>
      </c>
    </row>
    <row r="88" spans="3:16" ht="12.75" customHeight="1">
      <c r="D88" s="257" t="s">
        <v>94</v>
      </c>
      <c r="E88" s="73" t="s">
        <v>79</v>
      </c>
      <c r="F88" s="74">
        <f t="shared" si="6"/>
        <v>0.56578648940995846</v>
      </c>
      <c r="G88" s="74">
        <f t="shared" si="7"/>
        <v>0.43421351059004154</v>
      </c>
    </row>
    <row r="89" spans="3:16" ht="12.75" customHeight="1">
      <c r="D89" s="258"/>
      <c r="E89" s="73" t="s">
        <v>80</v>
      </c>
      <c r="F89" s="74">
        <f t="shared" si="6"/>
        <v>0.53647058823529414</v>
      </c>
      <c r="G89" s="74">
        <f t="shared" si="7"/>
        <v>0.46352941176470586</v>
      </c>
    </row>
  </sheetData>
  <mergeCells count="10">
    <mergeCell ref="D84:D85"/>
    <mergeCell ref="D86:D87"/>
    <mergeCell ref="D88:D89"/>
    <mergeCell ref="C2:I2"/>
    <mergeCell ref="J2:P2"/>
    <mergeCell ref="C3:C4"/>
    <mergeCell ref="D3:I3"/>
    <mergeCell ref="J3:J4"/>
    <mergeCell ref="K3:P3"/>
    <mergeCell ref="D82:D83"/>
  </mergeCells>
  <phoneticPr fontId="5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view="pageBreakPreview" zoomScale="70" zoomScaleNormal="70" zoomScaleSheetLayoutView="70" workbookViewId="0">
      <selection activeCell="K10" sqref="K10"/>
    </sheetView>
  </sheetViews>
  <sheetFormatPr defaultRowHeight="18.75"/>
  <cols>
    <col min="1" max="1" width="7.875" style="25" customWidth="1"/>
    <col min="2" max="3" width="9" style="25" customWidth="1"/>
    <col min="4" max="4" width="8.375" style="25" customWidth="1"/>
    <col min="5" max="5" width="9" style="25" customWidth="1"/>
    <col min="6" max="6" width="8.375" style="25" customWidth="1"/>
    <col min="7" max="7" width="9" style="25" customWidth="1"/>
    <col min="8" max="8" width="8.375" style="25" customWidth="1"/>
    <col min="9" max="9" width="9" style="25" customWidth="1"/>
    <col min="10" max="10" width="8.375" style="25" customWidth="1"/>
    <col min="11" max="11" width="9" style="25" customWidth="1"/>
    <col min="12" max="12" width="8.375" style="25" customWidth="1"/>
    <col min="13" max="13" width="9" style="25" customWidth="1"/>
    <col min="14" max="14" width="8.375" style="25" customWidth="1"/>
    <col min="15" max="15" width="9" style="25" customWidth="1"/>
    <col min="16" max="16" width="3.375" style="37" customWidth="1"/>
    <col min="17" max="17" width="7.875" style="37" customWidth="1"/>
    <col min="18" max="18" width="6.75" style="37" customWidth="1"/>
    <col min="19" max="19" width="8.25" style="37" customWidth="1"/>
    <col min="20" max="20" width="6" style="37" customWidth="1"/>
    <col min="21" max="21" width="7.5" style="37" customWidth="1"/>
    <col min="22" max="22" width="6" style="37" customWidth="1"/>
    <col min="23" max="23" width="8.25" style="37" customWidth="1"/>
    <col min="24" max="24" width="6" style="37" customWidth="1"/>
    <col min="25" max="25" width="7.5" style="37" customWidth="1"/>
    <col min="26" max="26" width="6" style="37" customWidth="1"/>
    <col min="27" max="27" width="7.5" style="37" customWidth="1"/>
    <col min="28" max="28" width="6" style="37" customWidth="1"/>
    <col min="29" max="29" width="7.5" style="37" customWidth="1"/>
    <col min="30" max="30" width="6" style="37" customWidth="1"/>
    <col min="31" max="31" width="7.5" style="37" customWidth="1"/>
    <col min="32" max="32" width="6" style="37" customWidth="1"/>
    <col min="33" max="33" width="7.5" style="37" customWidth="1"/>
    <col min="34" max="34" width="6" style="37" customWidth="1"/>
    <col min="35" max="35" width="7.5" style="37" customWidth="1"/>
    <col min="36" max="16384" width="9" style="37"/>
  </cols>
  <sheetData>
    <row r="1" spans="1:35" ht="26.25" customHeight="1" thickBot="1">
      <c r="A1" s="90" t="s">
        <v>120</v>
      </c>
      <c r="O1" s="240" t="s">
        <v>95</v>
      </c>
      <c r="Q1" s="90" t="s">
        <v>129</v>
      </c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I1" s="240" t="s">
        <v>95</v>
      </c>
    </row>
    <row r="2" spans="1:35" ht="26.25" customHeight="1" thickBot="1">
      <c r="A2" s="196" t="s">
        <v>96</v>
      </c>
      <c r="B2" s="263" t="s">
        <v>97</v>
      </c>
      <c r="C2" s="246"/>
      <c r="D2" s="263" t="s">
        <v>76</v>
      </c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66"/>
      <c r="Q2" s="196" t="s">
        <v>96</v>
      </c>
      <c r="R2" s="263" t="s">
        <v>97</v>
      </c>
      <c r="S2" s="246"/>
      <c r="T2" s="267" t="s">
        <v>223</v>
      </c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9"/>
    </row>
    <row r="3" spans="1:35" ht="26.25" customHeight="1">
      <c r="A3" s="176"/>
      <c r="B3" s="264"/>
      <c r="C3" s="265"/>
      <c r="D3" s="197" t="s">
        <v>98</v>
      </c>
      <c r="E3" s="198"/>
      <c r="F3" s="197" t="s">
        <v>99</v>
      </c>
      <c r="G3" s="199"/>
      <c r="H3" s="198" t="s">
        <v>100</v>
      </c>
      <c r="I3" s="198"/>
      <c r="J3" s="197" t="s">
        <v>101</v>
      </c>
      <c r="K3" s="199"/>
      <c r="L3" s="198" t="s">
        <v>102</v>
      </c>
      <c r="M3" s="198"/>
      <c r="N3" s="197" t="s">
        <v>103</v>
      </c>
      <c r="O3" s="199"/>
      <c r="Q3" s="176"/>
      <c r="R3" s="264"/>
      <c r="S3" s="265"/>
      <c r="T3" s="197" t="s">
        <v>121</v>
      </c>
      <c r="U3" s="198"/>
      <c r="V3" s="197" t="s">
        <v>122</v>
      </c>
      <c r="W3" s="199"/>
      <c r="X3" s="198" t="s">
        <v>123</v>
      </c>
      <c r="Y3" s="198"/>
      <c r="Z3" s="197" t="s">
        <v>124</v>
      </c>
      <c r="AA3" s="199"/>
      <c r="AB3" s="197" t="s">
        <v>125</v>
      </c>
      <c r="AC3" s="199"/>
      <c r="AD3" s="197" t="s">
        <v>126</v>
      </c>
      <c r="AE3" s="199"/>
      <c r="AF3" s="198" t="s">
        <v>127</v>
      </c>
      <c r="AG3" s="198"/>
      <c r="AH3" s="197" t="s">
        <v>128</v>
      </c>
      <c r="AI3" s="199"/>
    </row>
    <row r="4" spans="1:35" ht="26.25" customHeight="1" thickBot="1">
      <c r="A4" s="200" t="s">
        <v>104</v>
      </c>
      <c r="B4" s="201" t="s">
        <v>105</v>
      </c>
      <c r="C4" s="171" t="s">
        <v>106</v>
      </c>
      <c r="D4" s="201" t="s">
        <v>105</v>
      </c>
      <c r="E4" s="171" t="s">
        <v>106</v>
      </c>
      <c r="F4" s="202" t="s">
        <v>105</v>
      </c>
      <c r="G4" s="203" t="s">
        <v>106</v>
      </c>
      <c r="H4" s="173" t="s">
        <v>105</v>
      </c>
      <c r="I4" s="171" t="s">
        <v>106</v>
      </c>
      <c r="J4" s="202" t="s">
        <v>105</v>
      </c>
      <c r="K4" s="203" t="s">
        <v>106</v>
      </c>
      <c r="L4" s="173" t="s">
        <v>105</v>
      </c>
      <c r="M4" s="171" t="s">
        <v>106</v>
      </c>
      <c r="N4" s="202" t="s">
        <v>105</v>
      </c>
      <c r="O4" s="203" t="s">
        <v>106</v>
      </c>
      <c r="Q4" s="200" t="s">
        <v>104</v>
      </c>
      <c r="R4" s="201" t="s">
        <v>105</v>
      </c>
      <c r="S4" s="171" t="s">
        <v>106</v>
      </c>
      <c r="T4" s="201" t="s">
        <v>105</v>
      </c>
      <c r="U4" s="171" t="s">
        <v>106</v>
      </c>
      <c r="V4" s="202" t="s">
        <v>105</v>
      </c>
      <c r="W4" s="203" t="s">
        <v>106</v>
      </c>
      <c r="X4" s="173" t="s">
        <v>105</v>
      </c>
      <c r="Y4" s="171" t="s">
        <v>106</v>
      </c>
      <c r="Z4" s="202" t="s">
        <v>105</v>
      </c>
      <c r="AA4" s="203" t="s">
        <v>106</v>
      </c>
      <c r="AB4" s="202" t="s">
        <v>105</v>
      </c>
      <c r="AC4" s="203" t="s">
        <v>106</v>
      </c>
      <c r="AD4" s="202" t="s">
        <v>105</v>
      </c>
      <c r="AE4" s="203" t="s">
        <v>106</v>
      </c>
      <c r="AF4" s="173" t="s">
        <v>105</v>
      </c>
      <c r="AG4" s="171" t="s">
        <v>106</v>
      </c>
      <c r="AH4" s="202" t="s">
        <v>105</v>
      </c>
      <c r="AI4" s="203" t="s">
        <v>106</v>
      </c>
    </row>
    <row r="5" spans="1:35" ht="26.25" customHeight="1">
      <c r="A5" s="204" t="s">
        <v>107</v>
      </c>
      <c r="B5" s="205">
        <f>D5+F5+H5+J5+L5+N5</f>
        <v>5</v>
      </c>
      <c r="C5" s="206">
        <f>E5+G5+I5+K5+M5+O5</f>
        <v>1193</v>
      </c>
      <c r="D5" s="75">
        <v>0</v>
      </c>
      <c r="E5" s="76">
        <v>0</v>
      </c>
      <c r="F5" s="77">
        <v>2</v>
      </c>
      <c r="G5" s="78">
        <v>243</v>
      </c>
      <c r="H5" s="79">
        <v>3</v>
      </c>
      <c r="I5" s="76">
        <v>950</v>
      </c>
      <c r="J5" s="77">
        <v>0</v>
      </c>
      <c r="K5" s="78">
        <v>0</v>
      </c>
      <c r="L5" s="79">
        <v>0</v>
      </c>
      <c r="M5" s="76">
        <v>0</v>
      </c>
      <c r="N5" s="77">
        <v>0</v>
      </c>
      <c r="O5" s="78">
        <v>0</v>
      </c>
      <c r="Q5" s="204" t="s">
        <v>107</v>
      </c>
      <c r="R5" s="205">
        <f t="shared" ref="R5:R16" si="0">T5+V5+X5++Z5+AB5+AD5+AF5+AH5</f>
        <v>5</v>
      </c>
      <c r="S5" s="206">
        <f t="shared" ref="S5:S16" si="1">U5+W5+Y5+AA5+AC5+AE5+AG5+AI5</f>
        <v>1193</v>
      </c>
      <c r="T5" s="75">
        <v>0</v>
      </c>
      <c r="U5" s="76">
        <v>0</v>
      </c>
      <c r="V5" s="77">
        <v>1</v>
      </c>
      <c r="W5" s="78">
        <v>250</v>
      </c>
      <c r="X5" s="79">
        <v>0</v>
      </c>
      <c r="Y5" s="76">
        <v>0</v>
      </c>
      <c r="Z5" s="77">
        <v>1</v>
      </c>
      <c r="AA5" s="78">
        <v>320</v>
      </c>
      <c r="AB5" s="77">
        <v>1</v>
      </c>
      <c r="AC5" s="78">
        <v>380</v>
      </c>
      <c r="AD5" s="77">
        <v>0</v>
      </c>
      <c r="AE5" s="78">
        <v>0</v>
      </c>
      <c r="AF5" s="79">
        <v>1</v>
      </c>
      <c r="AG5" s="76">
        <v>62</v>
      </c>
      <c r="AH5" s="77">
        <v>1</v>
      </c>
      <c r="AI5" s="78">
        <v>181</v>
      </c>
    </row>
    <row r="6" spans="1:35" ht="26.25" customHeight="1">
      <c r="A6" s="207" t="s">
        <v>108</v>
      </c>
      <c r="B6" s="208">
        <f t="shared" ref="B6:C17" si="2">D6+F6+H6+J6+L6+N6</f>
        <v>8</v>
      </c>
      <c r="C6" s="209">
        <f t="shared" si="2"/>
        <v>1522</v>
      </c>
      <c r="D6" s="80">
        <v>0</v>
      </c>
      <c r="E6" s="81">
        <v>0</v>
      </c>
      <c r="F6" s="82">
        <v>1</v>
      </c>
      <c r="G6" s="83">
        <v>158</v>
      </c>
      <c r="H6" s="84">
        <v>7</v>
      </c>
      <c r="I6" s="81">
        <v>1364</v>
      </c>
      <c r="J6" s="82">
        <v>0</v>
      </c>
      <c r="K6" s="83">
        <v>0</v>
      </c>
      <c r="L6" s="84">
        <v>0</v>
      </c>
      <c r="M6" s="81">
        <v>0</v>
      </c>
      <c r="N6" s="82">
        <v>0</v>
      </c>
      <c r="O6" s="83">
        <v>0</v>
      </c>
      <c r="Q6" s="207" t="s">
        <v>108</v>
      </c>
      <c r="R6" s="208">
        <f t="shared" si="0"/>
        <v>8</v>
      </c>
      <c r="S6" s="209">
        <f t="shared" si="1"/>
        <v>1522</v>
      </c>
      <c r="T6" s="80">
        <v>0</v>
      </c>
      <c r="U6" s="81">
        <v>0</v>
      </c>
      <c r="V6" s="82">
        <v>3</v>
      </c>
      <c r="W6" s="83">
        <v>643</v>
      </c>
      <c r="X6" s="84">
        <v>0</v>
      </c>
      <c r="Y6" s="81">
        <v>0</v>
      </c>
      <c r="Z6" s="82">
        <v>2</v>
      </c>
      <c r="AA6" s="83">
        <v>425</v>
      </c>
      <c r="AB6" s="82">
        <v>2</v>
      </c>
      <c r="AC6" s="83">
        <v>296</v>
      </c>
      <c r="AD6" s="82">
        <v>0</v>
      </c>
      <c r="AE6" s="83">
        <v>0</v>
      </c>
      <c r="AF6" s="84">
        <v>1</v>
      </c>
      <c r="AG6" s="81">
        <v>158</v>
      </c>
      <c r="AH6" s="82">
        <v>0</v>
      </c>
      <c r="AI6" s="83">
        <v>0</v>
      </c>
    </row>
    <row r="7" spans="1:35" ht="26.25" customHeight="1">
      <c r="A7" s="204" t="s">
        <v>109</v>
      </c>
      <c r="B7" s="205">
        <f t="shared" si="2"/>
        <v>44</v>
      </c>
      <c r="C7" s="206">
        <f t="shared" si="2"/>
        <v>7943</v>
      </c>
      <c r="D7" s="80">
        <v>0</v>
      </c>
      <c r="E7" s="81">
        <v>0</v>
      </c>
      <c r="F7" s="82">
        <v>7</v>
      </c>
      <c r="G7" s="83">
        <v>1093</v>
      </c>
      <c r="H7" s="84">
        <v>36</v>
      </c>
      <c r="I7" s="81">
        <v>6738</v>
      </c>
      <c r="J7" s="82">
        <v>0</v>
      </c>
      <c r="K7" s="83">
        <v>0</v>
      </c>
      <c r="L7" s="84">
        <v>0</v>
      </c>
      <c r="M7" s="81">
        <v>0</v>
      </c>
      <c r="N7" s="82">
        <v>1</v>
      </c>
      <c r="O7" s="83">
        <v>112</v>
      </c>
      <c r="Q7" s="204" t="s">
        <v>109</v>
      </c>
      <c r="R7" s="205">
        <f t="shared" si="0"/>
        <v>44</v>
      </c>
      <c r="S7" s="206">
        <f t="shared" si="1"/>
        <v>7943</v>
      </c>
      <c r="T7" s="75">
        <v>2</v>
      </c>
      <c r="U7" s="76">
        <v>370</v>
      </c>
      <c r="V7" s="77">
        <v>18</v>
      </c>
      <c r="W7" s="78">
        <v>2468</v>
      </c>
      <c r="X7" s="79">
        <v>1</v>
      </c>
      <c r="Y7" s="76">
        <v>77</v>
      </c>
      <c r="Z7" s="77">
        <v>0</v>
      </c>
      <c r="AA7" s="78">
        <v>0</v>
      </c>
      <c r="AB7" s="77">
        <v>18</v>
      </c>
      <c r="AC7" s="78">
        <v>4342</v>
      </c>
      <c r="AD7" s="77">
        <v>3</v>
      </c>
      <c r="AE7" s="78">
        <v>286</v>
      </c>
      <c r="AF7" s="79">
        <v>1</v>
      </c>
      <c r="AG7" s="76">
        <v>150</v>
      </c>
      <c r="AH7" s="77">
        <v>1</v>
      </c>
      <c r="AI7" s="78">
        <v>250</v>
      </c>
    </row>
    <row r="8" spans="1:35" ht="26.25" customHeight="1">
      <c r="A8" s="207" t="s">
        <v>110</v>
      </c>
      <c r="B8" s="208">
        <f t="shared" si="2"/>
        <v>66</v>
      </c>
      <c r="C8" s="209">
        <f t="shared" si="2"/>
        <v>9166</v>
      </c>
      <c r="D8" s="80">
        <v>0</v>
      </c>
      <c r="E8" s="81">
        <v>0</v>
      </c>
      <c r="F8" s="82">
        <v>11</v>
      </c>
      <c r="G8" s="83">
        <v>1448</v>
      </c>
      <c r="H8" s="84">
        <v>54</v>
      </c>
      <c r="I8" s="81">
        <v>7706</v>
      </c>
      <c r="J8" s="82">
        <v>1</v>
      </c>
      <c r="K8" s="83">
        <v>12</v>
      </c>
      <c r="L8" s="84">
        <v>0</v>
      </c>
      <c r="M8" s="81">
        <v>0</v>
      </c>
      <c r="N8" s="82">
        <v>0</v>
      </c>
      <c r="O8" s="83">
        <v>0</v>
      </c>
      <c r="Q8" s="207" t="s">
        <v>110</v>
      </c>
      <c r="R8" s="208">
        <f t="shared" si="0"/>
        <v>66</v>
      </c>
      <c r="S8" s="209">
        <f t="shared" si="1"/>
        <v>9166</v>
      </c>
      <c r="T8" s="80">
        <v>6</v>
      </c>
      <c r="U8" s="81">
        <v>765</v>
      </c>
      <c r="V8" s="82">
        <v>29</v>
      </c>
      <c r="W8" s="83">
        <v>4247</v>
      </c>
      <c r="X8" s="84">
        <v>0</v>
      </c>
      <c r="Y8" s="81">
        <v>0</v>
      </c>
      <c r="Z8" s="82">
        <v>6</v>
      </c>
      <c r="AA8" s="83">
        <v>866</v>
      </c>
      <c r="AB8" s="82">
        <v>18</v>
      </c>
      <c r="AC8" s="83">
        <v>2145</v>
      </c>
      <c r="AD8" s="82">
        <v>4</v>
      </c>
      <c r="AE8" s="83">
        <v>460</v>
      </c>
      <c r="AF8" s="84">
        <v>1</v>
      </c>
      <c r="AG8" s="81">
        <v>241</v>
      </c>
      <c r="AH8" s="82">
        <v>2</v>
      </c>
      <c r="AI8" s="83">
        <v>442</v>
      </c>
    </row>
    <row r="9" spans="1:35" ht="26.25" customHeight="1">
      <c r="A9" s="204" t="s">
        <v>111</v>
      </c>
      <c r="B9" s="205">
        <f t="shared" si="2"/>
        <v>97</v>
      </c>
      <c r="C9" s="206">
        <f t="shared" si="2"/>
        <v>13731</v>
      </c>
      <c r="D9" s="80">
        <v>0</v>
      </c>
      <c r="E9" s="81">
        <v>0</v>
      </c>
      <c r="F9" s="82">
        <v>53</v>
      </c>
      <c r="G9" s="83">
        <v>7369</v>
      </c>
      <c r="H9" s="84">
        <v>44</v>
      </c>
      <c r="I9" s="81">
        <v>6362</v>
      </c>
      <c r="J9" s="82">
        <v>0</v>
      </c>
      <c r="K9" s="83">
        <v>0</v>
      </c>
      <c r="L9" s="84">
        <v>0</v>
      </c>
      <c r="M9" s="81">
        <v>0</v>
      </c>
      <c r="N9" s="82">
        <v>0</v>
      </c>
      <c r="O9" s="83">
        <v>0</v>
      </c>
      <c r="Q9" s="204" t="s">
        <v>111</v>
      </c>
      <c r="R9" s="205">
        <f t="shared" si="0"/>
        <v>97</v>
      </c>
      <c r="S9" s="206">
        <f t="shared" si="1"/>
        <v>13731</v>
      </c>
      <c r="T9" s="75">
        <v>1</v>
      </c>
      <c r="U9" s="76">
        <v>121</v>
      </c>
      <c r="V9" s="77">
        <v>43</v>
      </c>
      <c r="W9" s="78">
        <v>6481</v>
      </c>
      <c r="X9" s="79">
        <v>2</v>
      </c>
      <c r="Y9" s="76">
        <v>52</v>
      </c>
      <c r="Z9" s="77">
        <v>3</v>
      </c>
      <c r="AA9" s="78">
        <v>640</v>
      </c>
      <c r="AB9" s="77">
        <v>48</v>
      </c>
      <c r="AC9" s="78">
        <v>6437</v>
      </c>
      <c r="AD9" s="77">
        <v>0</v>
      </c>
      <c r="AE9" s="78">
        <v>0</v>
      </c>
      <c r="AF9" s="79">
        <v>0</v>
      </c>
      <c r="AG9" s="76">
        <v>0</v>
      </c>
      <c r="AH9" s="77">
        <v>0</v>
      </c>
      <c r="AI9" s="78">
        <v>0</v>
      </c>
    </row>
    <row r="10" spans="1:35" ht="26.25" customHeight="1">
      <c r="A10" s="207" t="s">
        <v>112</v>
      </c>
      <c r="B10" s="208">
        <f t="shared" si="2"/>
        <v>101</v>
      </c>
      <c r="C10" s="209">
        <f t="shared" si="2"/>
        <v>14697</v>
      </c>
      <c r="D10" s="80">
        <v>0</v>
      </c>
      <c r="E10" s="81">
        <v>0</v>
      </c>
      <c r="F10" s="82">
        <v>39</v>
      </c>
      <c r="G10" s="83">
        <v>5066</v>
      </c>
      <c r="H10" s="84">
        <v>61</v>
      </c>
      <c r="I10" s="81">
        <v>9604</v>
      </c>
      <c r="J10" s="82">
        <v>1</v>
      </c>
      <c r="K10" s="83">
        <v>27</v>
      </c>
      <c r="L10" s="84">
        <v>0</v>
      </c>
      <c r="M10" s="81">
        <v>0</v>
      </c>
      <c r="N10" s="82">
        <v>0</v>
      </c>
      <c r="O10" s="83">
        <v>0</v>
      </c>
      <c r="Q10" s="207" t="s">
        <v>112</v>
      </c>
      <c r="R10" s="208">
        <f t="shared" si="0"/>
        <v>101</v>
      </c>
      <c r="S10" s="209">
        <f t="shared" si="1"/>
        <v>14697</v>
      </c>
      <c r="T10" s="80">
        <v>0</v>
      </c>
      <c r="U10" s="81">
        <v>0</v>
      </c>
      <c r="V10" s="82">
        <v>25</v>
      </c>
      <c r="W10" s="83">
        <v>3607</v>
      </c>
      <c r="X10" s="84">
        <v>3</v>
      </c>
      <c r="Y10" s="81">
        <v>793</v>
      </c>
      <c r="Z10" s="82">
        <v>13</v>
      </c>
      <c r="AA10" s="83">
        <v>2447</v>
      </c>
      <c r="AB10" s="82">
        <v>48</v>
      </c>
      <c r="AC10" s="83">
        <v>6854</v>
      </c>
      <c r="AD10" s="82">
        <v>6</v>
      </c>
      <c r="AE10" s="83">
        <v>306</v>
      </c>
      <c r="AF10" s="84">
        <v>1</v>
      </c>
      <c r="AG10" s="81">
        <v>25</v>
      </c>
      <c r="AH10" s="82">
        <v>5</v>
      </c>
      <c r="AI10" s="83">
        <v>665</v>
      </c>
    </row>
    <row r="11" spans="1:35" ht="26.25" customHeight="1">
      <c r="A11" s="204" t="s">
        <v>113</v>
      </c>
      <c r="B11" s="205">
        <f t="shared" si="2"/>
        <v>25</v>
      </c>
      <c r="C11" s="206">
        <f t="shared" si="2"/>
        <v>3580</v>
      </c>
      <c r="D11" s="80">
        <v>2</v>
      </c>
      <c r="E11" s="81">
        <v>137</v>
      </c>
      <c r="F11" s="82">
        <v>4</v>
      </c>
      <c r="G11" s="83">
        <v>453</v>
      </c>
      <c r="H11" s="84">
        <v>19</v>
      </c>
      <c r="I11" s="81">
        <v>2990</v>
      </c>
      <c r="J11" s="82">
        <v>0</v>
      </c>
      <c r="K11" s="83">
        <v>0</v>
      </c>
      <c r="L11" s="84">
        <v>0</v>
      </c>
      <c r="M11" s="81">
        <v>0</v>
      </c>
      <c r="N11" s="82">
        <v>0</v>
      </c>
      <c r="O11" s="83">
        <v>0</v>
      </c>
      <c r="Q11" s="204" t="s">
        <v>113</v>
      </c>
      <c r="R11" s="205">
        <f t="shared" si="0"/>
        <v>25</v>
      </c>
      <c r="S11" s="206">
        <f t="shared" si="1"/>
        <v>3580</v>
      </c>
      <c r="T11" s="80">
        <v>0</v>
      </c>
      <c r="U11" s="81">
        <v>0</v>
      </c>
      <c r="V11" s="77">
        <v>17</v>
      </c>
      <c r="W11" s="78">
        <v>2539</v>
      </c>
      <c r="X11" s="79">
        <v>0</v>
      </c>
      <c r="Y11" s="76">
        <v>0</v>
      </c>
      <c r="Z11" s="77">
        <v>0</v>
      </c>
      <c r="AA11" s="78">
        <v>0</v>
      </c>
      <c r="AB11" s="77">
        <v>6</v>
      </c>
      <c r="AC11" s="78">
        <v>776</v>
      </c>
      <c r="AD11" s="77">
        <v>0</v>
      </c>
      <c r="AE11" s="78">
        <v>0</v>
      </c>
      <c r="AF11" s="79">
        <v>0</v>
      </c>
      <c r="AG11" s="76">
        <v>0</v>
      </c>
      <c r="AH11" s="77">
        <v>2</v>
      </c>
      <c r="AI11" s="78">
        <v>265</v>
      </c>
    </row>
    <row r="12" spans="1:35" ht="26.25" customHeight="1">
      <c r="A12" s="207" t="s">
        <v>114</v>
      </c>
      <c r="B12" s="208">
        <f t="shared" si="2"/>
        <v>1</v>
      </c>
      <c r="C12" s="209">
        <f t="shared" si="2"/>
        <v>9</v>
      </c>
      <c r="D12" s="80">
        <v>0</v>
      </c>
      <c r="E12" s="81">
        <v>0</v>
      </c>
      <c r="F12" s="82">
        <v>1</v>
      </c>
      <c r="G12" s="83">
        <v>9</v>
      </c>
      <c r="H12" s="84">
        <v>0</v>
      </c>
      <c r="I12" s="81">
        <v>0</v>
      </c>
      <c r="J12" s="82">
        <v>0</v>
      </c>
      <c r="K12" s="83">
        <v>0</v>
      </c>
      <c r="L12" s="84">
        <v>0</v>
      </c>
      <c r="M12" s="81">
        <v>0</v>
      </c>
      <c r="N12" s="82">
        <v>0</v>
      </c>
      <c r="O12" s="83">
        <v>0</v>
      </c>
      <c r="Q12" s="207" t="s">
        <v>114</v>
      </c>
      <c r="R12" s="208">
        <f t="shared" si="0"/>
        <v>1</v>
      </c>
      <c r="S12" s="209">
        <f t="shared" si="1"/>
        <v>9</v>
      </c>
      <c r="T12" s="80">
        <v>0</v>
      </c>
      <c r="U12" s="81">
        <v>0</v>
      </c>
      <c r="V12" s="82">
        <v>0</v>
      </c>
      <c r="W12" s="83">
        <v>0</v>
      </c>
      <c r="X12" s="84">
        <v>0</v>
      </c>
      <c r="Y12" s="81">
        <v>0</v>
      </c>
      <c r="Z12" s="82">
        <v>0</v>
      </c>
      <c r="AA12" s="83">
        <v>0</v>
      </c>
      <c r="AB12" s="82">
        <v>1</v>
      </c>
      <c r="AC12" s="83">
        <v>9</v>
      </c>
      <c r="AD12" s="82">
        <v>0</v>
      </c>
      <c r="AE12" s="83">
        <v>0</v>
      </c>
      <c r="AF12" s="84">
        <v>0</v>
      </c>
      <c r="AG12" s="81">
        <v>0</v>
      </c>
      <c r="AH12" s="82">
        <v>0</v>
      </c>
      <c r="AI12" s="83">
        <v>0</v>
      </c>
    </row>
    <row r="13" spans="1:35" ht="26.25" customHeight="1">
      <c r="A13" s="204" t="s">
        <v>115</v>
      </c>
      <c r="B13" s="205">
        <f t="shared" si="2"/>
        <v>40</v>
      </c>
      <c r="C13" s="206">
        <f t="shared" si="2"/>
        <v>7179</v>
      </c>
      <c r="D13" s="80">
        <v>0</v>
      </c>
      <c r="E13" s="81">
        <v>0</v>
      </c>
      <c r="F13" s="82">
        <v>7</v>
      </c>
      <c r="G13" s="83">
        <v>401</v>
      </c>
      <c r="H13" s="84">
        <v>32</v>
      </c>
      <c r="I13" s="81">
        <v>6722</v>
      </c>
      <c r="J13" s="82">
        <v>1</v>
      </c>
      <c r="K13" s="83">
        <v>56</v>
      </c>
      <c r="L13" s="84">
        <v>0</v>
      </c>
      <c r="M13" s="81">
        <v>0</v>
      </c>
      <c r="N13" s="82">
        <v>0</v>
      </c>
      <c r="O13" s="83">
        <v>0</v>
      </c>
      <c r="Q13" s="204" t="s">
        <v>115</v>
      </c>
      <c r="R13" s="205">
        <f t="shared" si="0"/>
        <v>40</v>
      </c>
      <c r="S13" s="206">
        <f t="shared" si="1"/>
        <v>7179</v>
      </c>
      <c r="T13" s="75">
        <v>0</v>
      </c>
      <c r="U13" s="76">
        <v>0</v>
      </c>
      <c r="V13" s="77">
        <v>23</v>
      </c>
      <c r="W13" s="78">
        <v>4871</v>
      </c>
      <c r="X13" s="79">
        <v>4</v>
      </c>
      <c r="Y13" s="76">
        <v>797</v>
      </c>
      <c r="Z13" s="77">
        <v>1</v>
      </c>
      <c r="AA13" s="78">
        <v>240</v>
      </c>
      <c r="AB13" s="77">
        <v>7</v>
      </c>
      <c r="AC13" s="78">
        <v>995</v>
      </c>
      <c r="AD13" s="77">
        <v>2</v>
      </c>
      <c r="AE13" s="78">
        <v>206</v>
      </c>
      <c r="AF13" s="79">
        <v>0</v>
      </c>
      <c r="AG13" s="76">
        <v>0</v>
      </c>
      <c r="AH13" s="77">
        <v>3</v>
      </c>
      <c r="AI13" s="78">
        <v>70</v>
      </c>
    </row>
    <row r="14" spans="1:35" ht="26.25" customHeight="1">
      <c r="A14" s="207" t="s">
        <v>116</v>
      </c>
      <c r="B14" s="208">
        <f t="shared" si="2"/>
        <v>292</v>
      </c>
      <c r="C14" s="209">
        <f t="shared" si="2"/>
        <v>55182</v>
      </c>
      <c r="D14" s="80">
        <v>5</v>
      </c>
      <c r="E14" s="81">
        <v>84</v>
      </c>
      <c r="F14" s="82">
        <v>28</v>
      </c>
      <c r="G14" s="83">
        <v>3073</v>
      </c>
      <c r="H14" s="84">
        <v>259</v>
      </c>
      <c r="I14" s="81">
        <v>52025</v>
      </c>
      <c r="J14" s="82">
        <v>0</v>
      </c>
      <c r="K14" s="83">
        <v>0</v>
      </c>
      <c r="L14" s="84">
        <v>0</v>
      </c>
      <c r="M14" s="81">
        <v>0</v>
      </c>
      <c r="N14" s="82">
        <v>0</v>
      </c>
      <c r="O14" s="83">
        <v>0</v>
      </c>
      <c r="Q14" s="207" t="s">
        <v>116</v>
      </c>
      <c r="R14" s="208">
        <f t="shared" si="0"/>
        <v>292</v>
      </c>
      <c r="S14" s="209">
        <f t="shared" si="1"/>
        <v>55182</v>
      </c>
      <c r="T14" s="80">
        <v>17</v>
      </c>
      <c r="U14" s="81">
        <v>1955</v>
      </c>
      <c r="V14" s="82">
        <v>125</v>
      </c>
      <c r="W14" s="83">
        <v>29547</v>
      </c>
      <c r="X14" s="84">
        <v>22</v>
      </c>
      <c r="Y14" s="81">
        <v>3379</v>
      </c>
      <c r="Z14" s="82">
        <v>18</v>
      </c>
      <c r="AA14" s="83">
        <v>3529</v>
      </c>
      <c r="AB14" s="82">
        <v>74</v>
      </c>
      <c r="AC14" s="83">
        <v>12941</v>
      </c>
      <c r="AD14" s="82">
        <v>24</v>
      </c>
      <c r="AE14" s="83">
        <v>3002</v>
      </c>
      <c r="AF14" s="84">
        <v>2</v>
      </c>
      <c r="AG14" s="81">
        <v>117</v>
      </c>
      <c r="AH14" s="82">
        <v>10</v>
      </c>
      <c r="AI14" s="83">
        <v>712</v>
      </c>
    </row>
    <row r="15" spans="1:35" ht="26.25" customHeight="1">
      <c r="A15" s="204" t="s">
        <v>117</v>
      </c>
      <c r="B15" s="205">
        <f t="shared" si="2"/>
        <v>324</v>
      </c>
      <c r="C15" s="206">
        <f t="shared" si="2"/>
        <v>65892</v>
      </c>
      <c r="D15" s="80">
        <v>0</v>
      </c>
      <c r="E15" s="81">
        <v>0</v>
      </c>
      <c r="F15" s="82">
        <v>22</v>
      </c>
      <c r="G15" s="83">
        <v>2657</v>
      </c>
      <c r="H15" s="84">
        <v>302</v>
      </c>
      <c r="I15" s="81">
        <v>63235</v>
      </c>
      <c r="J15" s="82">
        <v>0</v>
      </c>
      <c r="K15" s="83">
        <v>0</v>
      </c>
      <c r="L15" s="84">
        <v>0</v>
      </c>
      <c r="M15" s="81">
        <v>0</v>
      </c>
      <c r="N15" s="82">
        <v>0</v>
      </c>
      <c r="O15" s="83">
        <v>0</v>
      </c>
      <c r="Q15" s="204" t="s">
        <v>117</v>
      </c>
      <c r="R15" s="205">
        <f t="shared" si="0"/>
        <v>324</v>
      </c>
      <c r="S15" s="206">
        <f t="shared" si="1"/>
        <v>65892</v>
      </c>
      <c r="T15" s="75">
        <v>30</v>
      </c>
      <c r="U15" s="76">
        <v>2931</v>
      </c>
      <c r="V15" s="77">
        <v>133</v>
      </c>
      <c r="W15" s="78">
        <v>33628</v>
      </c>
      <c r="X15" s="79">
        <v>16</v>
      </c>
      <c r="Y15" s="76">
        <v>2838</v>
      </c>
      <c r="Z15" s="77">
        <v>40</v>
      </c>
      <c r="AA15" s="78">
        <v>7109</v>
      </c>
      <c r="AB15" s="77">
        <v>87</v>
      </c>
      <c r="AC15" s="78">
        <v>17252</v>
      </c>
      <c r="AD15" s="77">
        <v>7</v>
      </c>
      <c r="AE15" s="78">
        <v>887</v>
      </c>
      <c r="AF15" s="79">
        <v>3</v>
      </c>
      <c r="AG15" s="76">
        <v>260</v>
      </c>
      <c r="AH15" s="77">
        <v>8</v>
      </c>
      <c r="AI15" s="78">
        <v>987</v>
      </c>
    </row>
    <row r="16" spans="1:35" ht="26.25" customHeight="1" thickBot="1">
      <c r="A16" s="210" t="s">
        <v>118</v>
      </c>
      <c r="B16" s="211">
        <f t="shared" si="2"/>
        <v>272</v>
      </c>
      <c r="C16" s="212">
        <f t="shared" si="2"/>
        <v>49178</v>
      </c>
      <c r="D16" s="85">
        <v>0</v>
      </c>
      <c r="E16" s="86">
        <v>0</v>
      </c>
      <c r="F16" s="87">
        <v>27</v>
      </c>
      <c r="G16" s="88">
        <v>2549</v>
      </c>
      <c r="H16" s="89">
        <v>243</v>
      </c>
      <c r="I16" s="86">
        <v>46576</v>
      </c>
      <c r="J16" s="87">
        <v>1</v>
      </c>
      <c r="K16" s="88">
        <v>38</v>
      </c>
      <c r="L16" s="89">
        <v>0</v>
      </c>
      <c r="M16" s="86">
        <v>0</v>
      </c>
      <c r="N16" s="87">
        <v>1</v>
      </c>
      <c r="O16" s="88">
        <v>15</v>
      </c>
      <c r="Q16" s="210" t="s">
        <v>118</v>
      </c>
      <c r="R16" s="211">
        <f t="shared" si="0"/>
        <v>272</v>
      </c>
      <c r="S16" s="212">
        <f t="shared" si="1"/>
        <v>49178</v>
      </c>
      <c r="T16" s="85">
        <v>21</v>
      </c>
      <c r="U16" s="86">
        <v>1994</v>
      </c>
      <c r="V16" s="87">
        <v>97</v>
      </c>
      <c r="W16" s="88">
        <v>20456</v>
      </c>
      <c r="X16" s="89">
        <v>37</v>
      </c>
      <c r="Y16" s="86">
        <v>7088</v>
      </c>
      <c r="Z16" s="87">
        <v>30</v>
      </c>
      <c r="AA16" s="88">
        <v>5569</v>
      </c>
      <c r="AB16" s="87">
        <v>56</v>
      </c>
      <c r="AC16" s="88">
        <v>10602</v>
      </c>
      <c r="AD16" s="87">
        <v>14</v>
      </c>
      <c r="AE16" s="88">
        <v>1813</v>
      </c>
      <c r="AF16" s="89">
        <v>4</v>
      </c>
      <c r="AG16" s="86">
        <v>244</v>
      </c>
      <c r="AH16" s="87">
        <v>13</v>
      </c>
      <c r="AI16" s="88">
        <v>1412</v>
      </c>
    </row>
    <row r="17" spans="1:35" ht="26.25" customHeight="1" thickBot="1">
      <c r="A17" s="213" t="s">
        <v>119</v>
      </c>
      <c r="B17" s="214">
        <f t="shared" si="2"/>
        <v>1275</v>
      </c>
      <c r="C17" s="215">
        <f>E17+G17+I17+K17+M17+O17</f>
        <v>229272</v>
      </c>
      <c r="D17" s="214">
        <f t="shared" ref="D17:O17" si="3">SUM(D5:D16)</f>
        <v>7</v>
      </c>
      <c r="E17" s="215">
        <f t="shared" si="3"/>
        <v>221</v>
      </c>
      <c r="F17" s="219">
        <f>SUM(F5:F16)</f>
        <v>202</v>
      </c>
      <c r="G17" s="220">
        <f t="shared" si="3"/>
        <v>24519</v>
      </c>
      <c r="H17" s="221">
        <f t="shared" si="3"/>
        <v>1060</v>
      </c>
      <c r="I17" s="215">
        <f t="shared" si="3"/>
        <v>204272</v>
      </c>
      <c r="J17" s="219">
        <f t="shared" si="3"/>
        <v>4</v>
      </c>
      <c r="K17" s="220">
        <f t="shared" si="3"/>
        <v>133</v>
      </c>
      <c r="L17" s="221">
        <f t="shared" si="3"/>
        <v>0</v>
      </c>
      <c r="M17" s="215">
        <f t="shared" si="3"/>
        <v>0</v>
      </c>
      <c r="N17" s="219">
        <f>SUM(N5:N16)</f>
        <v>2</v>
      </c>
      <c r="O17" s="220">
        <f t="shared" si="3"/>
        <v>127</v>
      </c>
      <c r="Q17" s="213" t="s">
        <v>119</v>
      </c>
      <c r="R17" s="214">
        <f>T17+V17+X17++Z17+AB17+AD17+AF17+AH17</f>
        <v>1275</v>
      </c>
      <c r="S17" s="215">
        <f>U17+W17+Y17+AA17+AC17+AE17+AG17+AI17</f>
        <v>229272</v>
      </c>
      <c r="T17" s="214">
        <f t="shared" ref="T17:U17" si="4">SUM(T5:T16)</f>
        <v>77</v>
      </c>
      <c r="U17" s="215">
        <f t="shared" si="4"/>
        <v>8136</v>
      </c>
      <c r="V17" s="219">
        <f>SUM(V5:V16)</f>
        <v>514</v>
      </c>
      <c r="W17" s="220">
        <f t="shared" ref="W17:AG17" si="5">SUM(W5:W16)</f>
        <v>108737</v>
      </c>
      <c r="X17" s="221">
        <f t="shared" si="5"/>
        <v>85</v>
      </c>
      <c r="Y17" s="215">
        <f t="shared" si="5"/>
        <v>15024</v>
      </c>
      <c r="Z17" s="219">
        <f t="shared" ref="Z17:AC17" si="6">SUM(Z5:Z16)</f>
        <v>114</v>
      </c>
      <c r="AA17" s="220">
        <f t="shared" si="6"/>
        <v>21145</v>
      </c>
      <c r="AB17" s="219">
        <f t="shared" si="6"/>
        <v>366</v>
      </c>
      <c r="AC17" s="220">
        <f t="shared" si="6"/>
        <v>63029</v>
      </c>
      <c r="AD17" s="219">
        <f t="shared" si="5"/>
        <v>60</v>
      </c>
      <c r="AE17" s="220">
        <f t="shared" si="5"/>
        <v>6960</v>
      </c>
      <c r="AF17" s="221">
        <f t="shared" si="5"/>
        <v>14</v>
      </c>
      <c r="AG17" s="215">
        <f t="shared" si="5"/>
        <v>1257</v>
      </c>
      <c r="AH17" s="219">
        <f>SUM(AH5:AH16)</f>
        <v>45</v>
      </c>
      <c r="AI17" s="220">
        <f t="shared" ref="AI17" si="7">SUM(AI5:AI16)</f>
        <v>4984</v>
      </c>
    </row>
    <row r="18" spans="1:35" ht="26.25" customHeight="1" thickBot="1">
      <c r="A18" s="216" t="s">
        <v>71</v>
      </c>
      <c r="B18" s="217">
        <f>D18+F18+H18+J18+L18+N18</f>
        <v>1</v>
      </c>
      <c r="C18" s="218">
        <f>E18+G18+I18+K18+M18+O18</f>
        <v>1</v>
      </c>
      <c r="D18" s="91">
        <f>D17/$B$17</f>
        <v>5.4901960784313726E-3</v>
      </c>
      <c r="E18" s="92">
        <f>E17/$C$17</f>
        <v>9.6392058341184265E-4</v>
      </c>
      <c r="F18" s="93">
        <f>F17/$B$17</f>
        <v>0.15843137254901959</v>
      </c>
      <c r="G18" s="94">
        <f>G17/$C$17</f>
        <v>0.10694284517952475</v>
      </c>
      <c r="H18" s="95">
        <f>H17/$B$17</f>
        <v>0.83137254901960789</v>
      </c>
      <c r="I18" s="92">
        <f>I17/$C$17</f>
        <v>0.89095921002128475</v>
      </c>
      <c r="J18" s="96">
        <f>J17/$B$17</f>
        <v>3.1372549019607842E-3</v>
      </c>
      <c r="K18" s="94">
        <f>K17/$C$17</f>
        <v>5.800970026867651E-4</v>
      </c>
      <c r="L18" s="95">
        <f>L17/$B$17</f>
        <v>0</v>
      </c>
      <c r="M18" s="92">
        <f>M17/$C$17</f>
        <v>0</v>
      </c>
      <c r="N18" s="96">
        <f>N17/$B$17</f>
        <v>1.5686274509803921E-3</v>
      </c>
      <c r="O18" s="94">
        <f>O17/$C$17</f>
        <v>5.5392721309187342E-4</v>
      </c>
      <c r="Q18" s="216" t="s">
        <v>71</v>
      </c>
      <c r="R18" s="217">
        <f>T18+V18+X18++Z18+AB18+AD18+AF18+AH18</f>
        <v>1.0000000000000002</v>
      </c>
      <c r="S18" s="218">
        <f>U18+W18+Y18+AA18+AC18+AE18+AG18+AI18</f>
        <v>1</v>
      </c>
      <c r="T18" s="91">
        <f>T17/$R$17</f>
        <v>6.03921568627451E-2</v>
      </c>
      <c r="U18" s="92">
        <f>U17/$S$17</f>
        <v>3.5486234690673087E-2</v>
      </c>
      <c r="V18" s="91">
        <f>V17/$R$17</f>
        <v>0.40313725490196078</v>
      </c>
      <c r="W18" s="92">
        <f>W17/$S$17</f>
        <v>0.47427073519662233</v>
      </c>
      <c r="X18" s="91">
        <f>X17/$R$17</f>
        <v>6.6666666666666666E-2</v>
      </c>
      <c r="Y18" s="92">
        <f>Y17/$S$17</f>
        <v>6.5529153145608712E-2</v>
      </c>
      <c r="Z18" s="91">
        <f>Z17/$R$17</f>
        <v>8.9411764705882357E-2</v>
      </c>
      <c r="AA18" s="92">
        <f>AA17/$S$17</f>
        <v>9.2226700163997352E-2</v>
      </c>
      <c r="AB18" s="91">
        <f>AB17/$R$17</f>
        <v>0.28705882352941176</v>
      </c>
      <c r="AC18" s="92">
        <f>AC17/$S$17</f>
        <v>0.27490927806273768</v>
      </c>
      <c r="AD18" s="91">
        <f>AD17/$R$17</f>
        <v>4.7058823529411764E-2</v>
      </c>
      <c r="AE18" s="92">
        <f>AE17/$S$17</f>
        <v>3.0356955930074321E-2</v>
      </c>
      <c r="AF18" s="91">
        <f>AF17/$R$17</f>
        <v>1.0980392156862745E-2</v>
      </c>
      <c r="AG18" s="92">
        <f>AG17/$S$17</f>
        <v>5.4825709201298022E-3</v>
      </c>
      <c r="AH18" s="91">
        <f>AH17/$R$17</f>
        <v>3.5294117647058823E-2</v>
      </c>
      <c r="AI18" s="131">
        <f>AI17/$S$17</f>
        <v>2.173837189015667E-2</v>
      </c>
    </row>
    <row r="19" spans="1:35"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1" spans="1:35" ht="26.25" customHeight="1"/>
    <row r="22" spans="1:35" ht="26.25" customHeight="1"/>
    <row r="23" spans="1:35" ht="26.25" customHeight="1"/>
    <row r="24" spans="1:35" ht="26.25" customHeight="1"/>
    <row r="25" spans="1:35" ht="26.25" customHeight="1"/>
    <row r="26" spans="1:35" ht="26.25" customHeight="1"/>
    <row r="27" spans="1:35" ht="26.25" customHeight="1"/>
    <row r="28" spans="1:35" ht="26.25" customHeight="1"/>
    <row r="29" spans="1:35" ht="26.25" customHeight="1"/>
    <row r="30" spans="1:35" ht="26.25" customHeight="1"/>
    <row r="31" spans="1:35" ht="26.25" customHeight="1"/>
    <row r="32" spans="1:35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</sheetData>
  <mergeCells count="4">
    <mergeCell ref="B2:C3"/>
    <mergeCell ref="D2:O2"/>
    <mergeCell ref="R2:S3"/>
    <mergeCell ref="T2:AI2"/>
  </mergeCells>
  <phoneticPr fontId="5"/>
  <pageMargins left="0.70866141732283472" right="0.70866141732283472" top="0.74803149606299213" bottom="0.74803149606299213" header="0.31496062992125984" footer="0.31496062992125984"/>
  <pageSetup paperSize="9" scale="90" orientation="landscape" r:id="rId1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7"/>
  <sheetViews>
    <sheetView view="pageBreakPreview" zoomScaleNormal="100" zoomScaleSheetLayoutView="100" workbookViewId="0">
      <selection activeCell="F2" sqref="F2"/>
    </sheetView>
  </sheetViews>
  <sheetFormatPr defaultRowHeight="18.75"/>
  <cols>
    <col min="1" max="1" width="4.125" style="105" customWidth="1"/>
    <col min="2" max="2" width="10.625" style="97" customWidth="1"/>
    <col min="3" max="3" width="11.625" style="98" customWidth="1"/>
    <col min="4" max="4" width="10.25" style="98" customWidth="1"/>
    <col min="5" max="5" width="6.625" style="98" customWidth="1"/>
    <col min="6" max="6" width="3" style="98" customWidth="1"/>
    <col min="7" max="7" width="4.125" style="98" customWidth="1"/>
    <col min="8" max="8" width="10.75" style="98" customWidth="1"/>
    <col min="9" max="9" width="10.125" style="98" customWidth="1"/>
    <col min="10" max="10" width="9.5" style="98" customWidth="1"/>
    <col min="11" max="11" width="4.75" customWidth="1"/>
  </cols>
  <sheetData>
    <row r="1" spans="1:11" ht="17.25" customHeight="1">
      <c r="A1" s="98" t="s">
        <v>209</v>
      </c>
      <c r="G1" s="133" t="s">
        <v>210</v>
      </c>
      <c r="H1" s="133"/>
      <c r="I1" s="133"/>
      <c r="J1" s="133"/>
      <c r="K1" s="132"/>
    </row>
    <row r="2" spans="1:11" ht="20.25" customHeight="1" thickBot="1">
      <c r="A2" s="98"/>
      <c r="C2" s="273" t="s">
        <v>130</v>
      </c>
      <c r="D2" s="273"/>
      <c r="E2" s="134"/>
      <c r="G2" s="133"/>
      <c r="H2" s="133"/>
      <c r="J2" s="135" t="s">
        <v>131</v>
      </c>
      <c r="K2" s="132"/>
    </row>
    <row r="3" spans="1:11" s="132" customFormat="1" ht="15.75" customHeight="1" thickBot="1">
      <c r="A3" s="271" t="s">
        <v>132</v>
      </c>
      <c r="B3" s="272"/>
      <c r="C3" s="222" t="s">
        <v>133</v>
      </c>
      <c r="D3" s="223" t="s">
        <v>105</v>
      </c>
      <c r="E3" s="107"/>
      <c r="F3" s="101"/>
      <c r="G3" s="274" t="s">
        <v>134</v>
      </c>
      <c r="H3" s="275"/>
      <c r="I3" s="230" t="s">
        <v>105</v>
      </c>
      <c r="J3" s="231" t="s">
        <v>71</v>
      </c>
    </row>
    <row r="4" spans="1:11" ht="15.75" customHeight="1">
      <c r="A4" s="224">
        <v>1</v>
      </c>
      <c r="B4" s="225" t="s">
        <v>164</v>
      </c>
      <c r="C4" s="127">
        <v>34446</v>
      </c>
      <c r="D4" s="128">
        <v>194</v>
      </c>
      <c r="E4" s="136"/>
      <c r="F4" s="103"/>
      <c r="G4" s="232">
        <v>1</v>
      </c>
      <c r="H4" s="233" t="s">
        <v>136</v>
      </c>
      <c r="I4" s="137">
        <v>638</v>
      </c>
      <c r="J4" s="138">
        <f t="shared" ref="J4:J31" si="0">I4/$I$32</f>
        <v>0.2633099463475031</v>
      </c>
      <c r="K4" s="132"/>
    </row>
    <row r="5" spans="1:11" ht="15.75" customHeight="1">
      <c r="A5" s="226">
        <v>2</v>
      </c>
      <c r="B5" s="225" t="s">
        <v>165</v>
      </c>
      <c r="C5" s="127">
        <v>34407</v>
      </c>
      <c r="D5" s="128">
        <v>192</v>
      </c>
      <c r="E5" s="136"/>
      <c r="F5" s="103"/>
      <c r="G5" s="232">
        <v>2</v>
      </c>
      <c r="H5" s="233" t="s">
        <v>135</v>
      </c>
      <c r="I5" s="129">
        <v>438</v>
      </c>
      <c r="J5" s="139">
        <f t="shared" si="0"/>
        <v>0.18076764341725135</v>
      </c>
      <c r="K5" s="132"/>
    </row>
    <row r="6" spans="1:11" ht="15.75" customHeight="1">
      <c r="A6" s="226">
        <v>3</v>
      </c>
      <c r="B6" s="225" t="s">
        <v>166</v>
      </c>
      <c r="C6" s="127">
        <v>29254</v>
      </c>
      <c r="D6" s="128">
        <v>127</v>
      </c>
      <c r="E6" s="136"/>
      <c r="F6" s="103"/>
      <c r="G6" s="232">
        <v>3</v>
      </c>
      <c r="H6" s="233" t="s">
        <v>137</v>
      </c>
      <c r="I6" s="129">
        <v>251</v>
      </c>
      <c r="J6" s="139">
        <f t="shared" si="0"/>
        <v>0.10359059017746595</v>
      </c>
      <c r="K6" s="132"/>
    </row>
    <row r="7" spans="1:11" ht="15.75" customHeight="1">
      <c r="A7" s="226">
        <v>4</v>
      </c>
      <c r="B7" s="225" t="s">
        <v>167</v>
      </c>
      <c r="C7" s="127">
        <v>18872</v>
      </c>
      <c r="D7" s="128">
        <v>81</v>
      </c>
      <c r="E7" s="136"/>
      <c r="F7" s="103"/>
      <c r="G7" s="232">
        <v>4</v>
      </c>
      <c r="H7" s="233" t="s">
        <v>138</v>
      </c>
      <c r="I7" s="129">
        <v>238</v>
      </c>
      <c r="J7" s="139">
        <f t="shared" si="0"/>
        <v>9.8225340486999588E-2</v>
      </c>
      <c r="K7" s="132"/>
    </row>
    <row r="8" spans="1:11" ht="15.75" customHeight="1">
      <c r="A8" s="226">
        <v>5</v>
      </c>
      <c r="B8" s="225" t="s">
        <v>168</v>
      </c>
      <c r="C8" s="127">
        <v>18031</v>
      </c>
      <c r="D8" s="128">
        <v>101</v>
      </c>
      <c r="E8" s="136"/>
      <c r="F8" s="103"/>
      <c r="G8" s="232">
        <v>5</v>
      </c>
      <c r="H8" s="233" t="s">
        <v>216</v>
      </c>
      <c r="I8" s="129">
        <v>144</v>
      </c>
      <c r="J8" s="139">
        <f t="shared" si="0"/>
        <v>5.9430458109781266E-2</v>
      </c>
      <c r="K8" s="132"/>
    </row>
    <row r="9" spans="1:11" ht="15.75" customHeight="1">
      <c r="A9" s="226">
        <v>6</v>
      </c>
      <c r="B9" s="225" t="s">
        <v>169</v>
      </c>
      <c r="C9" s="127">
        <v>11956</v>
      </c>
      <c r="D9" s="128">
        <v>60</v>
      </c>
      <c r="E9" s="136"/>
      <c r="F9" s="103"/>
      <c r="G9" s="232">
        <v>6</v>
      </c>
      <c r="H9" s="233" t="s">
        <v>140</v>
      </c>
      <c r="I9" s="129">
        <v>109</v>
      </c>
      <c r="J9" s="139">
        <f t="shared" si="0"/>
        <v>4.4985555096987206E-2</v>
      </c>
      <c r="K9" s="132"/>
    </row>
    <row r="10" spans="1:11" ht="15.75" customHeight="1">
      <c r="A10" s="226">
        <v>7</v>
      </c>
      <c r="B10" s="225" t="s">
        <v>170</v>
      </c>
      <c r="C10" s="127">
        <v>8820</v>
      </c>
      <c r="D10" s="128">
        <v>43</v>
      </c>
      <c r="E10" s="136"/>
      <c r="F10" s="103"/>
      <c r="G10" s="232">
        <v>7</v>
      </c>
      <c r="H10" s="233" t="s">
        <v>139</v>
      </c>
      <c r="I10" s="129">
        <v>73</v>
      </c>
      <c r="J10" s="139">
        <f t="shared" si="0"/>
        <v>3.0127940569541892E-2</v>
      </c>
      <c r="K10" s="132"/>
    </row>
    <row r="11" spans="1:11" ht="15.75" customHeight="1">
      <c r="A11" s="226">
        <v>8</v>
      </c>
      <c r="B11" s="225" t="s">
        <v>171</v>
      </c>
      <c r="C11" s="127">
        <v>8748</v>
      </c>
      <c r="D11" s="128">
        <v>34</v>
      </c>
      <c r="E11" s="136"/>
      <c r="F11" s="103"/>
      <c r="G11" s="232">
        <v>8</v>
      </c>
      <c r="H11" s="233" t="s">
        <v>217</v>
      </c>
      <c r="I11" s="129">
        <v>54</v>
      </c>
      <c r="J11" s="139">
        <f t="shared" si="0"/>
        <v>2.2286421791167972E-2</v>
      </c>
      <c r="K11" s="132"/>
    </row>
    <row r="12" spans="1:11" ht="15.75" customHeight="1">
      <c r="A12" s="226">
        <v>9</v>
      </c>
      <c r="B12" s="225" t="s">
        <v>172</v>
      </c>
      <c r="C12" s="127">
        <v>7590</v>
      </c>
      <c r="D12" s="128">
        <v>43</v>
      </c>
      <c r="E12" s="136"/>
      <c r="F12" s="103"/>
      <c r="G12" s="232">
        <v>9</v>
      </c>
      <c r="H12" s="233" t="s">
        <v>141</v>
      </c>
      <c r="I12" s="129">
        <v>53</v>
      </c>
      <c r="J12" s="139">
        <f t="shared" si="0"/>
        <v>2.1873710276516713E-2</v>
      </c>
      <c r="K12" s="132"/>
    </row>
    <row r="13" spans="1:11" ht="15.75" customHeight="1">
      <c r="A13" s="226">
        <v>10</v>
      </c>
      <c r="B13" s="225" t="s">
        <v>173</v>
      </c>
      <c r="C13" s="127">
        <v>5715</v>
      </c>
      <c r="D13" s="128">
        <v>43</v>
      </c>
      <c r="E13" s="136"/>
      <c r="F13" s="103"/>
      <c r="G13" s="232">
        <v>10</v>
      </c>
      <c r="H13" s="233" t="s">
        <v>147</v>
      </c>
      <c r="I13" s="129">
        <v>50</v>
      </c>
      <c r="J13" s="139">
        <f t="shared" si="0"/>
        <v>2.0635575732562937E-2</v>
      </c>
      <c r="K13" s="132"/>
    </row>
    <row r="14" spans="1:11" ht="15.75" customHeight="1">
      <c r="A14" s="226">
        <v>11</v>
      </c>
      <c r="B14" s="225" t="s">
        <v>174</v>
      </c>
      <c r="C14" s="127">
        <v>5247</v>
      </c>
      <c r="D14" s="128">
        <v>28</v>
      </c>
      <c r="E14" s="136"/>
      <c r="F14" s="103"/>
      <c r="G14" s="232">
        <v>11</v>
      </c>
      <c r="H14" s="233" t="s">
        <v>218</v>
      </c>
      <c r="I14" s="129">
        <v>48</v>
      </c>
      <c r="J14" s="139">
        <f t="shared" si="0"/>
        <v>1.981015270326042E-2</v>
      </c>
      <c r="K14" s="132"/>
    </row>
    <row r="15" spans="1:11" ht="15.75" customHeight="1">
      <c r="A15" s="226">
        <v>12</v>
      </c>
      <c r="B15" s="225" t="s">
        <v>175</v>
      </c>
      <c r="C15" s="127">
        <v>4839</v>
      </c>
      <c r="D15" s="128">
        <v>23</v>
      </c>
      <c r="E15" s="136"/>
      <c r="F15" s="103"/>
      <c r="G15" s="232">
        <v>12</v>
      </c>
      <c r="H15" s="233" t="s">
        <v>145</v>
      </c>
      <c r="I15" s="129">
        <v>46</v>
      </c>
      <c r="J15" s="139">
        <f t="shared" si="0"/>
        <v>1.8984729673957902E-2</v>
      </c>
      <c r="K15" s="132"/>
    </row>
    <row r="16" spans="1:11" ht="15.75" customHeight="1">
      <c r="A16" s="226">
        <v>13</v>
      </c>
      <c r="B16" s="225" t="s">
        <v>176</v>
      </c>
      <c r="C16" s="127">
        <v>4828</v>
      </c>
      <c r="D16" s="128">
        <v>31</v>
      </c>
      <c r="E16" s="136"/>
      <c r="F16" s="103"/>
      <c r="G16" s="232">
        <v>13</v>
      </c>
      <c r="H16" s="233" t="s">
        <v>149</v>
      </c>
      <c r="I16" s="129">
        <v>43</v>
      </c>
      <c r="J16" s="139">
        <f t="shared" si="0"/>
        <v>1.7746595130004126E-2</v>
      </c>
      <c r="K16" s="132"/>
    </row>
    <row r="17" spans="1:11" ht="15.75" customHeight="1">
      <c r="A17" s="226">
        <v>14</v>
      </c>
      <c r="B17" s="225" t="s">
        <v>215</v>
      </c>
      <c r="C17" s="127">
        <v>4694</v>
      </c>
      <c r="D17" s="128">
        <v>38</v>
      </c>
      <c r="E17" s="136"/>
      <c r="F17" s="103"/>
      <c r="G17" s="232">
        <v>14</v>
      </c>
      <c r="H17" s="233" t="s">
        <v>143</v>
      </c>
      <c r="I17" s="129">
        <v>42</v>
      </c>
      <c r="J17" s="139">
        <f t="shared" si="0"/>
        <v>1.7333883615352867E-2</v>
      </c>
      <c r="K17" s="132"/>
    </row>
    <row r="18" spans="1:11" ht="15.75" customHeight="1">
      <c r="A18" s="226">
        <v>15</v>
      </c>
      <c r="B18" s="225" t="s">
        <v>177</v>
      </c>
      <c r="C18" s="127">
        <v>3839</v>
      </c>
      <c r="D18" s="128">
        <v>21</v>
      </c>
      <c r="E18" s="136"/>
      <c r="F18" s="103"/>
      <c r="G18" s="232">
        <v>15</v>
      </c>
      <c r="H18" s="233" t="s">
        <v>144</v>
      </c>
      <c r="I18" s="129">
        <v>35</v>
      </c>
      <c r="J18" s="139">
        <f t="shared" si="0"/>
        <v>1.4444903012794058E-2</v>
      </c>
      <c r="K18" s="132"/>
    </row>
    <row r="19" spans="1:11" ht="15.75" customHeight="1">
      <c r="A19" s="226">
        <v>16</v>
      </c>
      <c r="B19" s="225" t="s">
        <v>178</v>
      </c>
      <c r="C19" s="127">
        <v>3797</v>
      </c>
      <c r="D19" s="128">
        <v>14</v>
      </c>
      <c r="E19" s="136"/>
      <c r="F19" s="103"/>
      <c r="G19" s="232">
        <v>16</v>
      </c>
      <c r="H19" s="233" t="s">
        <v>219</v>
      </c>
      <c r="I19" s="129">
        <v>28</v>
      </c>
      <c r="J19" s="139">
        <f t="shared" si="0"/>
        <v>1.1555922410235245E-2</v>
      </c>
      <c r="K19" s="132"/>
    </row>
    <row r="20" spans="1:11" ht="15.75" customHeight="1">
      <c r="A20" s="226">
        <v>17</v>
      </c>
      <c r="B20" s="225" t="s">
        <v>179</v>
      </c>
      <c r="C20" s="127">
        <v>3348</v>
      </c>
      <c r="D20" s="128">
        <v>17</v>
      </c>
      <c r="E20" s="136"/>
      <c r="F20" s="103"/>
      <c r="G20" s="232">
        <v>17</v>
      </c>
      <c r="H20" s="233" t="s">
        <v>142</v>
      </c>
      <c r="I20" s="129">
        <v>25</v>
      </c>
      <c r="J20" s="139">
        <f t="shared" si="0"/>
        <v>1.0317787866281469E-2</v>
      </c>
      <c r="K20" s="132"/>
    </row>
    <row r="21" spans="1:11" ht="15.75" customHeight="1">
      <c r="A21" s="226">
        <v>18</v>
      </c>
      <c r="B21" s="225" t="s">
        <v>180</v>
      </c>
      <c r="C21" s="127">
        <v>3319</v>
      </c>
      <c r="D21" s="128">
        <v>25</v>
      </c>
      <c r="E21" s="136"/>
      <c r="F21" s="103"/>
      <c r="G21" s="232">
        <v>18</v>
      </c>
      <c r="H21" s="233" t="s">
        <v>146</v>
      </c>
      <c r="I21" s="129">
        <v>20</v>
      </c>
      <c r="J21" s="139">
        <f t="shared" si="0"/>
        <v>8.2542302930251749E-3</v>
      </c>
      <c r="K21" s="132"/>
    </row>
    <row r="22" spans="1:11" ht="15.75" customHeight="1">
      <c r="A22" s="226">
        <v>19</v>
      </c>
      <c r="B22" s="225" t="s">
        <v>181</v>
      </c>
      <c r="C22" s="127">
        <v>2989</v>
      </c>
      <c r="D22" s="128">
        <v>18</v>
      </c>
      <c r="E22" s="136"/>
      <c r="F22" s="103"/>
      <c r="G22" s="232">
        <v>19</v>
      </c>
      <c r="H22" s="233" t="s">
        <v>148</v>
      </c>
      <c r="I22" s="129">
        <v>18</v>
      </c>
      <c r="J22" s="139">
        <f t="shared" si="0"/>
        <v>7.4288072637226582E-3</v>
      </c>
      <c r="K22" s="132"/>
    </row>
    <row r="23" spans="1:11" ht="15.75" customHeight="1">
      <c r="A23" s="226">
        <v>20</v>
      </c>
      <c r="B23" s="225" t="s">
        <v>182</v>
      </c>
      <c r="C23" s="127">
        <v>1914</v>
      </c>
      <c r="D23" s="128">
        <v>11</v>
      </c>
      <c r="E23" s="136"/>
      <c r="F23" s="103"/>
      <c r="G23" s="232">
        <v>20</v>
      </c>
      <c r="H23" s="233" t="s">
        <v>220</v>
      </c>
      <c r="I23" s="129">
        <v>17</v>
      </c>
      <c r="J23" s="139">
        <f t="shared" si="0"/>
        <v>7.0160957490713995E-3</v>
      </c>
      <c r="K23" s="132"/>
    </row>
    <row r="24" spans="1:11" ht="15.75" customHeight="1">
      <c r="A24" s="226">
        <v>21</v>
      </c>
      <c r="B24" s="225" t="s">
        <v>183</v>
      </c>
      <c r="C24" s="127">
        <v>1599</v>
      </c>
      <c r="D24" s="128">
        <v>11</v>
      </c>
      <c r="E24" s="136"/>
      <c r="F24" s="103"/>
      <c r="G24" s="232">
        <v>21</v>
      </c>
      <c r="H24" s="233" t="s">
        <v>211</v>
      </c>
      <c r="I24" s="129">
        <v>14</v>
      </c>
      <c r="J24" s="139">
        <f t="shared" si="0"/>
        <v>5.7779612051176224E-3</v>
      </c>
      <c r="K24" s="132"/>
    </row>
    <row r="25" spans="1:11" ht="15.75" customHeight="1">
      <c r="A25" s="226">
        <v>22</v>
      </c>
      <c r="B25" s="225" t="s">
        <v>184</v>
      </c>
      <c r="C25" s="127">
        <v>1540</v>
      </c>
      <c r="D25" s="128">
        <v>15</v>
      </c>
      <c r="E25" s="136"/>
      <c r="F25" s="103"/>
      <c r="G25" s="232">
        <v>22</v>
      </c>
      <c r="H25" s="233" t="s">
        <v>221</v>
      </c>
      <c r="I25" s="129">
        <v>10</v>
      </c>
      <c r="J25" s="139">
        <f t="shared" si="0"/>
        <v>4.1271151465125874E-3</v>
      </c>
      <c r="K25" s="132"/>
    </row>
    <row r="26" spans="1:11" ht="15.75" customHeight="1">
      <c r="A26" s="226">
        <v>23</v>
      </c>
      <c r="B26" s="225" t="s">
        <v>185</v>
      </c>
      <c r="C26" s="127">
        <v>1437</v>
      </c>
      <c r="D26" s="128">
        <v>21</v>
      </c>
      <c r="E26" s="136"/>
      <c r="F26" s="103"/>
      <c r="G26" s="232">
        <v>23</v>
      </c>
      <c r="H26" s="233" t="s">
        <v>212</v>
      </c>
      <c r="I26" s="129">
        <v>9</v>
      </c>
      <c r="J26" s="139">
        <f t="shared" si="0"/>
        <v>3.7144036318613291E-3</v>
      </c>
      <c r="K26" s="132"/>
    </row>
    <row r="27" spans="1:11" ht="15.75" customHeight="1">
      <c r="A27" s="226">
        <v>24</v>
      </c>
      <c r="B27" s="225" t="s">
        <v>186</v>
      </c>
      <c r="C27" s="127">
        <v>1436</v>
      </c>
      <c r="D27" s="128">
        <v>10</v>
      </c>
      <c r="E27" s="136"/>
      <c r="F27" s="103"/>
      <c r="G27" s="232">
        <v>24</v>
      </c>
      <c r="H27" s="233" t="s">
        <v>152</v>
      </c>
      <c r="I27" s="129">
        <v>8</v>
      </c>
      <c r="J27" s="139">
        <f t="shared" si="0"/>
        <v>3.3016921172100704E-3</v>
      </c>
      <c r="K27" s="132"/>
    </row>
    <row r="28" spans="1:11" ht="15.75" customHeight="1">
      <c r="A28" s="226">
        <v>25</v>
      </c>
      <c r="B28" s="225" t="s">
        <v>187</v>
      </c>
      <c r="C28" s="127">
        <v>777</v>
      </c>
      <c r="D28" s="128">
        <v>11</v>
      </c>
      <c r="E28" s="136"/>
      <c r="F28" s="103"/>
      <c r="G28" s="232">
        <v>25</v>
      </c>
      <c r="H28" s="233" t="s">
        <v>151</v>
      </c>
      <c r="I28" s="129">
        <v>5</v>
      </c>
      <c r="J28" s="139">
        <f t="shared" si="0"/>
        <v>2.0635575732562937E-3</v>
      </c>
      <c r="K28" s="132"/>
    </row>
    <row r="29" spans="1:11" ht="15.75" customHeight="1">
      <c r="A29" s="226">
        <v>26</v>
      </c>
      <c r="B29" s="225" t="s">
        <v>188</v>
      </c>
      <c r="C29" s="127">
        <v>639</v>
      </c>
      <c r="D29" s="128">
        <v>4</v>
      </c>
      <c r="E29" s="136"/>
      <c r="F29" s="103"/>
      <c r="G29" s="232">
        <v>26</v>
      </c>
      <c r="H29" s="233" t="s">
        <v>150</v>
      </c>
      <c r="I29" s="129">
        <v>2</v>
      </c>
      <c r="J29" s="139">
        <f t="shared" si="0"/>
        <v>8.2542302930251759E-4</v>
      </c>
      <c r="K29" s="132"/>
    </row>
    <row r="30" spans="1:11" ht="15.75" customHeight="1">
      <c r="A30" s="226">
        <v>27</v>
      </c>
      <c r="B30" s="225" t="s">
        <v>189</v>
      </c>
      <c r="C30" s="127">
        <v>591</v>
      </c>
      <c r="D30" s="128">
        <v>9</v>
      </c>
      <c r="E30" s="136"/>
      <c r="F30" s="103"/>
      <c r="G30" s="232">
        <v>27</v>
      </c>
      <c r="H30" s="233" t="s">
        <v>213</v>
      </c>
      <c r="I30" s="129">
        <v>1</v>
      </c>
      <c r="J30" s="139">
        <f t="shared" si="0"/>
        <v>4.127115146512588E-4</v>
      </c>
      <c r="K30" s="132"/>
    </row>
    <row r="31" spans="1:11" ht="15.75" customHeight="1" thickBot="1">
      <c r="A31" s="226">
        <v>28</v>
      </c>
      <c r="B31" s="225" t="s">
        <v>190</v>
      </c>
      <c r="C31" s="127">
        <v>580</v>
      </c>
      <c r="D31" s="128">
        <v>6</v>
      </c>
      <c r="E31" s="136"/>
      <c r="F31" s="103"/>
      <c r="G31" s="234" t="s">
        <v>153</v>
      </c>
      <c r="H31" s="235" t="s">
        <v>222</v>
      </c>
      <c r="I31" s="129">
        <v>4</v>
      </c>
      <c r="J31" s="139">
        <f t="shared" si="0"/>
        <v>1.6508460586050352E-3</v>
      </c>
      <c r="K31" s="132"/>
    </row>
    <row r="32" spans="1:11" ht="15.75" customHeight="1" thickBot="1">
      <c r="A32" s="226">
        <v>29</v>
      </c>
      <c r="B32" s="225" t="s">
        <v>191</v>
      </c>
      <c r="C32" s="127">
        <v>399</v>
      </c>
      <c r="D32" s="128">
        <v>3</v>
      </c>
      <c r="E32" s="136"/>
      <c r="F32" s="103"/>
      <c r="G32" s="276" t="s">
        <v>119</v>
      </c>
      <c r="H32" s="277"/>
      <c r="I32" s="236">
        <f>SUM(I4:I31)</f>
        <v>2423</v>
      </c>
      <c r="J32" s="237">
        <f>SUM(J4:J31)</f>
        <v>1.0000000000000002</v>
      </c>
      <c r="K32" s="132"/>
    </row>
    <row r="33" spans="1:11" ht="15.75" customHeight="1">
      <c r="A33" s="226">
        <v>30</v>
      </c>
      <c r="B33" s="225" t="s">
        <v>192</v>
      </c>
      <c r="C33" s="127">
        <v>396</v>
      </c>
      <c r="D33" s="128">
        <v>3</v>
      </c>
      <c r="E33" s="136"/>
      <c r="F33" s="103"/>
      <c r="G33" s="140" t="s">
        <v>154</v>
      </c>
      <c r="H33" s="103"/>
      <c r="I33" s="104"/>
      <c r="J33" s="141"/>
      <c r="K33" s="132"/>
    </row>
    <row r="34" spans="1:11" ht="15.75" customHeight="1">
      <c r="A34" s="226">
        <v>31</v>
      </c>
      <c r="B34" s="225" t="s">
        <v>193</v>
      </c>
      <c r="C34" s="127">
        <v>376</v>
      </c>
      <c r="D34" s="128">
        <v>2</v>
      </c>
      <c r="E34" s="136"/>
      <c r="F34" s="103"/>
      <c r="G34" s="140"/>
      <c r="H34" s="103"/>
      <c r="I34" s="104"/>
      <c r="J34" s="141"/>
      <c r="K34" s="132"/>
    </row>
    <row r="35" spans="1:11" ht="15.75" customHeight="1">
      <c r="A35" s="226">
        <v>32</v>
      </c>
      <c r="B35" s="225" t="s">
        <v>194</v>
      </c>
      <c r="C35" s="127">
        <v>341</v>
      </c>
      <c r="D35" s="128">
        <v>5</v>
      </c>
      <c r="E35" s="136"/>
      <c r="F35" s="142"/>
      <c r="G35" s="140"/>
      <c r="H35" s="103"/>
      <c r="I35" s="104"/>
      <c r="J35" s="141"/>
      <c r="K35" s="132"/>
    </row>
    <row r="36" spans="1:11" ht="15.75" customHeight="1">
      <c r="A36" s="226">
        <v>33</v>
      </c>
      <c r="B36" s="225" t="s">
        <v>195</v>
      </c>
      <c r="C36" s="127">
        <v>330</v>
      </c>
      <c r="D36" s="128">
        <v>2</v>
      </c>
      <c r="E36" s="136"/>
      <c r="F36" s="133"/>
      <c r="K36" s="132"/>
    </row>
    <row r="37" spans="1:11" ht="15.75" customHeight="1">
      <c r="A37" s="226">
        <v>34</v>
      </c>
      <c r="B37" s="225" t="s">
        <v>196</v>
      </c>
      <c r="C37" s="127">
        <v>323</v>
      </c>
      <c r="D37" s="128">
        <v>4</v>
      </c>
      <c r="E37" s="136"/>
      <c r="F37" s="133"/>
      <c r="G37" s="103" t="s">
        <v>214</v>
      </c>
      <c r="H37" s="97"/>
      <c r="K37" s="132"/>
    </row>
    <row r="38" spans="1:11" ht="15.75" customHeight="1" thickBot="1">
      <c r="A38" s="226">
        <v>35</v>
      </c>
      <c r="B38" s="225" t="s">
        <v>197</v>
      </c>
      <c r="C38" s="127">
        <v>312</v>
      </c>
      <c r="D38" s="128">
        <v>4</v>
      </c>
      <c r="E38" s="136"/>
      <c r="F38" s="133"/>
      <c r="G38" s="105"/>
      <c r="H38" s="97"/>
      <c r="I38" s="270" t="s">
        <v>131</v>
      </c>
      <c r="J38" s="270"/>
      <c r="K38" s="132"/>
    </row>
    <row r="39" spans="1:11" ht="15.75" customHeight="1" thickBot="1">
      <c r="A39" s="226">
        <v>36</v>
      </c>
      <c r="B39" s="225" t="s">
        <v>198</v>
      </c>
      <c r="C39" s="127">
        <v>308</v>
      </c>
      <c r="D39" s="128">
        <v>2</v>
      </c>
      <c r="E39" s="136"/>
      <c r="F39" s="133"/>
      <c r="G39" s="274" t="s">
        <v>155</v>
      </c>
      <c r="H39" s="275"/>
      <c r="I39" s="230" t="s">
        <v>105</v>
      </c>
      <c r="J39" s="238" t="s">
        <v>71</v>
      </c>
      <c r="K39" s="132"/>
    </row>
    <row r="40" spans="1:11" ht="15.75" customHeight="1">
      <c r="A40" s="226">
        <v>37</v>
      </c>
      <c r="B40" s="225" t="s">
        <v>199</v>
      </c>
      <c r="C40" s="127">
        <v>303</v>
      </c>
      <c r="D40" s="128">
        <v>3</v>
      </c>
      <c r="E40" s="136"/>
      <c r="F40" s="133"/>
      <c r="G40" s="278" t="s">
        <v>156</v>
      </c>
      <c r="H40" s="279"/>
      <c r="I40" s="143">
        <v>1</v>
      </c>
      <c r="J40" s="144">
        <f>I40/I$46</f>
        <v>7.8431372549019605E-4</v>
      </c>
      <c r="K40" s="132"/>
    </row>
    <row r="41" spans="1:11" ht="15.75" customHeight="1">
      <c r="A41" s="226">
        <v>38</v>
      </c>
      <c r="B41" s="225" t="s">
        <v>200</v>
      </c>
      <c r="C41" s="127">
        <v>255</v>
      </c>
      <c r="D41" s="128">
        <v>1</v>
      </c>
      <c r="E41" s="136"/>
      <c r="F41" s="133"/>
      <c r="G41" s="280" t="s">
        <v>157</v>
      </c>
      <c r="H41" s="281"/>
      <c r="I41" s="145">
        <v>309</v>
      </c>
      <c r="J41" s="146">
        <f t="shared" ref="J41:J45" si="1">I41/I$46</f>
        <v>0.24235294117647058</v>
      </c>
      <c r="K41" s="132"/>
    </row>
    <row r="42" spans="1:11" ht="15.75" customHeight="1">
      <c r="A42" s="226">
        <v>39</v>
      </c>
      <c r="B42" s="225" t="s">
        <v>201</v>
      </c>
      <c r="C42" s="127">
        <v>233</v>
      </c>
      <c r="D42" s="128">
        <v>3</v>
      </c>
      <c r="E42" s="136"/>
      <c r="F42" s="133"/>
      <c r="G42" s="280" t="s">
        <v>158</v>
      </c>
      <c r="H42" s="281"/>
      <c r="I42" s="145">
        <v>787</v>
      </c>
      <c r="J42" s="146">
        <f t="shared" si="1"/>
        <v>0.61725490196078436</v>
      </c>
      <c r="K42" s="132"/>
    </row>
    <row r="43" spans="1:11" ht="15.75" customHeight="1">
      <c r="A43" s="226">
        <v>40</v>
      </c>
      <c r="B43" s="225" t="s">
        <v>202</v>
      </c>
      <c r="C43" s="127">
        <v>209</v>
      </c>
      <c r="D43" s="128">
        <v>4</v>
      </c>
      <c r="E43" s="136"/>
      <c r="F43" s="133"/>
      <c r="G43" s="280" t="s">
        <v>159</v>
      </c>
      <c r="H43" s="281"/>
      <c r="I43" s="145">
        <v>172</v>
      </c>
      <c r="J43" s="146">
        <f t="shared" si="1"/>
        <v>0.13490196078431371</v>
      </c>
      <c r="K43" s="132"/>
    </row>
    <row r="44" spans="1:11" ht="15.75" customHeight="1">
      <c r="A44" s="226">
        <v>41</v>
      </c>
      <c r="B44" s="225" t="s">
        <v>203</v>
      </c>
      <c r="C44" s="127">
        <v>140</v>
      </c>
      <c r="D44" s="128">
        <v>5</v>
      </c>
      <c r="E44" s="136"/>
      <c r="F44" s="133"/>
      <c r="G44" s="280" t="s">
        <v>160</v>
      </c>
      <c r="H44" s="281"/>
      <c r="I44" s="145">
        <v>6</v>
      </c>
      <c r="J44" s="146">
        <f t="shared" si="1"/>
        <v>4.7058823529411761E-3</v>
      </c>
      <c r="K44" s="132"/>
    </row>
    <row r="45" spans="1:11" ht="15.75" customHeight="1" thickBot="1">
      <c r="A45" s="226">
        <v>42</v>
      </c>
      <c r="B45" s="225" t="s">
        <v>204</v>
      </c>
      <c r="C45" s="127">
        <v>53</v>
      </c>
      <c r="D45" s="128">
        <v>1</v>
      </c>
      <c r="E45" s="136"/>
      <c r="F45" s="133"/>
      <c r="G45" s="282" t="s">
        <v>161</v>
      </c>
      <c r="H45" s="283"/>
      <c r="I45" s="108">
        <v>0</v>
      </c>
      <c r="J45" s="146">
        <f t="shared" si="1"/>
        <v>0</v>
      </c>
      <c r="K45" s="132"/>
    </row>
    <row r="46" spans="1:11" ht="15.75" customHeight="1" thickBot="1">
      <c r="A46" s="226">
        <v>43</v>
      </c>
      <c r="B46" s="225" t="s">
        <v>205</v>
      </c>
      <c r="C46" s="127">
        <v>42</v>
      </c>
      <c r="D46" s="128">
        <v>2</v>
      </c>
      <c r="E46" s="136"/>
      <c r="F46" s="133"/>
      <c r="G46" s="271" t="s">
        <v>162</v>
      </c>
      <c r="H46" s="284"/>
      <c r="I46" s="228">
        <f>SUM(I40:I45)</f>
        <v>1275</v>
      </c>
      <c r="J46" s="239">
        <f>SUM(J40:J45)</f>
        <v>1</v>
      </c>
      <c r="K46" s="132"/>
    </row>
    <row r="47" spans="1:11" ht="15.75" customHeight="1">
      <c r="A47" s="226">
        <v>44</v>
      </c>
      <c r="B47" s="225" t="s">
        <v>206</v>
      </c>
      <c r="C47" s="127">
        <v>0</v>
      </c>
      <c r="D47" s="128">
        <v>0</v>
      </c>
      <c r="E47" s="136"/>
      <c r="F47" s="133"/>
      <c r="G47" s="105"/>
      <c r="H47" s="147"/>
      <c r="I47" s="147"/>
      <c r="J47" s="147"/>
      <c r="K47" s="132"/>
    </row>
    <row r="48" spans="1:11" ht="15.75" customHeight="1">
      <c r="A48" s="226">
        <v>45</v>
      </c>
      <c r="B48" s="225" t="s">
        <v>207</v>
      </c>
      <c r="C48" s="127">
        <v>0</v>
      </c>
      <c r="D48" s="128">
        <v>0</v>
      </c>
      <c r="E48" s="136"/>
      <c r="F48" s="133"/>
      <c r="H48" s="148"/>
      <c r="I48" s="148"/>
      <c r="J48" s="148"/>
      <c r="K48" s="132"/>
    </row>
    <row r="49" spans="1:11" ht="15.75" customHeight="1" thickBot="1">
      <c r="A49" s="227">
        <v>46</v>
      </c>
      <c r="B49" s="225" t="s">
        <v>208</v>
      </c>
      <c r="C49" s="130">
        <v>0</v>
      </c>
      <c r="D49" s="128">
        <v>0</v>
      </c>
      <c r="E49" s="136"/>
      <c r="F49" s="133"/>
      <c r="K49" s="132"/>
    </row>
    <row r="50" spans="1:11" ht="15.75" customHeight="1" thickBot="1">
      <c r="A50" s="271" t="s">
        <v>163</v>
      </c>
      <c r="B50" s="272"/>
      <c r="C50" s="228">
        <f>SUM(C4:C49)</f>
        <v>229272</v>
      </c>
      <c r="D50" s="229">
        <f>SUM(D4:D49)</f>
        <v>1275</v>
      </c>
      <c r="E50" s="136"/>
      <c r="F50" s="133"/>
      <c r="K50" s="132"/>
    </row>
    <row r="51" spans="1:11">
      <c r="A51" s="100"/>
      <c r="B51" s="109"/>
      <c r="C51" s="102"/>
      <c r="D51" s="102"/>
      <c r="E51" s="110"/>
      <c r="F51" s="99"/>
    </row>
    <row r="52" spans="1:11">
      <c r="A52" s="100"/>
      <c r="B52" s="109"/>
      <c r="C52" s="102"/>
      <c r="D52" s="102"/>
      <c r="E52" s="110"/>
      <c r="F52" s="99"/>
    </row>
    <row r="53" spans="1:11">
      <c r="A53" s="111"/>
      <c r="B53" s="111"/>
      <c r="C53" s="103"/>
      <c r="D53" s="103"/>
      <c r="E53" s="112"/>
      <c r="F53" s="99"/>
    </row>
    <row r="54" spans="1:11">
      <c r="A54" s="106"/>
      <c r="B54" s="113"/>
      <c r="C54" s="114"/>
      <c r="D54" s="115"/>
      <c r="E54" s="116"/>
      <c r="F54" s="99"/>
    </row>
    <row r="55" spans="1:11">
      <c r="A55" s="106"/>
      <c r="B55" s="113"/>
      <c r="C55" s="114"/>
      <c r="D55" s="115"/>
      <c r="E55" s="116"/>
      <c r="F55" s="99"/>
    </row>
    <row r="56" spans="1:11">
      <c r="A56" s="106"/>
      <c r="B56" s="117"/>
      <c r="C56" s="114"/>
      <c r="D56" s="115"/>
      <c r="E56" s="116"/>
      <c r="F56" s="99"/>
    </row>
    <row r="57" spans="1:11">
      <c r="A57" s="106"/>
      <c r="B57" s="117"/>
      <c r="C57" s="118"/>
      <c r="D57" s="119"/>
      <c r="E57" s="120"/>
      <c r="F57" s="99"/>
    </row>
    <row r="58" spans="1:11">
      <c r="A58" s="99"/>
      <c r="B58" s="117"/>
      <c r="C58" s="114"/>
      <c r="D58" s="115"/>
      <c r="E58" s="116"/>
      <c r="F58" s="99"/>
    </row>
    <row r="59" spans="1:11">
      <c r="A59" s="106"/>
      <c r="B59" s="117"/>
      <c r="C59" s="114"/>
      <c r="D59" s="115"/>
      <c r="E59" s="116"/>
      <c r="F59" s="99"/>
      <c r="G59" s="103"/>
      <c r="J59" s="103"/>
    </row>
    <row r="60" spans="1:11">
      <c r="A60" s="106"/>
      <c r="B60" s="117"/>
      <c r="C60" s="121"/>
      <c r="D60" s="119"/>
      <c r="E60" s="120"/>
      <c r="F60" s="99"/>
      <c r="G60" s="103"/>
      <c r="J60" s="103"/>
    </row>
    <row r="61" spans="1:11">
      <c r="B61" s="99"/>
      <c r="C61" s="99"/>
      <c r="D61" s="122"/>
      <c r="E61" s="123"/>
      <c r="F61" s="99"/>
      <c r="G61" s="103"/>
      <c r="J61" s="103"/>
    </row>
    <row r="62" spans="1:11">
      <c r="B62" s="105"/>
      <c r="C62" s="105"/>
      <c r="D62" s="105"/>
      <c r="E62" s="124"/>
      <c r="F62" s="99"/>
      <c r="G62" s="103"/>
      <c r="J62" s="103"/>
    </row>
    <row r="63" spans="1:11">
      <c r="A63" s="99"/>
      <c r="B63" s="99"/>
      <c r="C63" s="99"/>
      <c r="D63" s="99"/>
      <c r="E63" s="125"/>
      <c r="F63" s="99"/>
      <c r="G63" s="103"/>
      <c r="H63" s="103"/>
      <c r="I63" s="103"/>
      <c r="J63" s="103"/>
    </row>
    <row r="64" spans="1:11">
      <c r="A64" s="107"/>
      <c r="B64" s="101"/>
      <c r="C64" s="101"/>
      <c r="D64" s="101"/>
      <c r="E64" s="126"/>
      <c r="F64" s="99"/>
      <c r="G64" s="103"/>
      <c r="H64" s="103"/>
      <c r="I64" s="103"/>
      <c r="J64" s="103"/>
    </row>
    <row r="65" spans="1:10">
      <c r="A65" s="107"/>
      <c r="B65" s="101"/>
      <c r="C65" s="103"/>
      <c r="D65" s="103"/>
      <c r="E65" s="112"/>
      <c r="F65" s="105"/>
      <c r="G65" s="103"/>
      <c r="H65" s="103"/>
      <c r="I65" s="103"/>
      <c r="J65" s="103"/>
    </row>
    <row r="66" spans="1:10">
      <c r="A66" s="107"/>
      <c r="B66" s="101"/>
      <c r="C66" s="103"/>
      <c r="D66" s="103"/>
      <c r="E66" s="112"/>
      <c r="F66" s="99"/>
      <c r="G66" s="103"/>
      <c r="H66" s="103"/>
      <c r="I66" s="103"/>
      <c r="J66" s="103"/>
    </row>
    <row r="67" spans="1:10">
      <c r="A67" s="107"/>
      <c r="B67" s="101"/>
      <c r="C67" s="103"/>
      <c r="D67" s="103"/>
      <c r="E67" s="112"/>
      <c r="F67" s="99"/>
      <c r="G67" s="103"/>
      <c r="H67" s="103"/>
      <c r="I67" s="103"/>
      <c r="J67" s="103"/>
    </row>
    <row r="68" spans="1:10">
      <c r="A68" s="107"/>
      <c r="B68" s="101"/>
      <c r="C68" s="103"/>
      <c r="D68" s="103"/>
      <c r="E68" s="112"/>
      <c r="F68" s="103"/>
      <c r="G68" s="103"/>
      <c r="H68" s="103"/>
      <c r="I68" s="103"/>
      <c r="J68" s="103"/>
    </row>
    <row r="69" spans="1:10">
      <c r="A69" s="107"/>
      <c r="B69" s="101"/>
      <c r="C69" s="103"/>
      <c r="D69" s="103"/>
      <c r="E69" s="112"/>
      <c r="F69" s="103"/>
      <c r="G69" s="103"/>
      <c r="H69" s="103"/>
      <c r="I69" s="103"/>
      <c r="J69" s="103"/>
    </row>
    <row r="70" spans="1:10">
      <c r="A70" s="107"/>
      <c r="B70" s="101"/>
      <c r="C70" s="103"/>
      <c r="D70" s="103"/>
      <c r="E70" s="112"/>
      <c r="F70" s="103"/>
      <c r="G70" s="103"/>
      <c r="H70" s="103"/>
      <c r="I70" s="103"/>
      <c r="J70" s="103"/>
    </row>
    <row r="71" spans="1:10">
      <c r="A71" s="107"/>
      <c r="B71" s="101"/>
      <c r="C71" s="103"/>
      <c r="D71" s="103"/>
      <c r="E71" s="112"/>
      <c r="F71" s="103"/>
      <c r="G71" s="103"/>
      <c r="H71" s="103"/>
      <c r="I71" s="103"/>
      <c r="J71" s="103"/>
    </row>
    <row r="72" spans="1:10">
      <c r="A72" s="107"/>
      <c r="B72" s="101"/>
      <c r="C72" s="103"/>
      <c r="D72" s="103"/>
      <c r="E72" s="112"/>
      <c r="F72" s="103"/>
      <c r="G72" s="103"/>
      <c r="H72" s="103"/>
      <c r="I72" s="103"/>
      <c r="J72" s="103"/>
    </row>
    <row r="73" spans="1:10">
      <c r="A73" s="107"/>
      <c r="B73" s="101"/>
      <c r="C73" s="103"/>
      <c r="D73" s="103"/>
      <c r="E73" s="112"/>
      <c r="F73" s="103"/>
      <c r="G73" s="103"/>
      <c r="H73" s="103"/>
      <c r="I73" s="103"/>
      <c r="J73" s="103"/>
    </row>
    <row r="74" spans="1:10">
      <c r="A74" s="107"/>
      <c r="B74" s="101"/>
      <c r="C74" s="103"/>
      <c r="D74" s="103"/>
      <c r="E74" s="112"/>
      <c r="F74" s="103"/>
      <c r="G74" s="103"/>
      <c r="H74" s="103"/>
      <c r="I74" s="103"/>
      <c r="J74" s="103"/>
    </row>
    <row r="75" spans="1:10">
      <c r="A75" s="107"/>
      <c r="B75" s="101"/>
      <c r="C75" s="103"/>
      <c r="D75" s="103"/>
      <c r="E75" s="112"/>
      <c r="F75" s="103"/>
      <c r="G75" s="103"/>
      <c r="H75" s="103"/>
      <c r="I75" s="103"/>
      <c r="J75" s="103"/>
    </row>
    <row r="76" spans="1:10">
      <c r="A76" s="107"/>
      <c r="B76" s="101"/>
      <c r="C76" s="103"/>
      <c r="D76" s="103"/>
      <c r="E76" s="112"/>
      <c r="F76" s="103"/>
      <c r="G76" s="103"/>
      <c r="H76" s="103"/>
      <c r="I76" s="103"/>
      <c r="J76" s="103"/>
    </row>
    <row r="77" spans="1:10">
      <c r="A77" s="107"/>
      <c r="B77" s="101"/>
      <c r="C77" s="103"/>
      <c r="D77" s="103"/>
      <c r="E77" s="112"/>
      <c r="F77" s="103"/>
      <c r="G77" s="103"/>
      <c r="H77" s="103"/>
      <c r="I77" s="103"/>
      <c r="J77" s="103"/>
    </row>
    <row r="78" spans="1:10">
      <c r="A78" s="107"/>
      <c r="B78" s="101"/>
      <c r="C78" s="103"/>
      <c r="D78" s="103"/>
      <c r="E78" s="112"/>
      <c r="F78" s="103"/>
      <c r="G78" s="103"/>
      <c r="H78" s="103"/>
      <c r="I78" s="103"/>
      <c r="J78" s="103"/>
    </row>
    <row r="79" spans="1:10">
      <c r="A79" s="107"/>
      <c r="B79" s="101"/>
      <c r="C79" s="103"/>
      <c r="D79" s="103"/>
      <c r="E79" s="112"/>
      <c r="F79" s="103"/>
      <c r="G79" s="103"/>
      <c r="H79" s="103"/>
      <c r="I79" s="103"/>
      <c r="J79" s="103"/>
    </row>
    <row r="80" spans="1:10">
      <c r="A80" s="107"/>
      <c r="B80" s="101"/>
      <c r="C80" s="103"/>
      <c r="D80" s="103"/>
      <c r="E80" s="112"/>
      <c r="F80" s="103"/>
      <c r="G80" s="103"/>
      <c r="H80" s="103"/>
      <c r="I80" s="103"/>
      <c r="J80" s="103"/>
    </row>
    <row r="81" spans="1:10">
      <c r="A81" s="107"/>
      <c r="B81" s="101"/>
      <c r="C81" s="103"/>
      <c r="D81" s="103"/>
      <c r="E81" s="112"/>
      <c r="F81" s="103"/>
      <c r="G81" s="103"/>
      <c r="H81" s="103"/>
      <c r="I81" s="103"/>
      <c r="J81" s="103"/>
    </row>
    <row r="82" spans="1:10">
      <c r="A82" s="107"/>
      <c r="B82" s="101"/>
      <c r="C82" s="103"/>
      <c r="D82" s="103"/>
      <c r="E82" s="112"/>
      <c r="F82" s="103"/>
      <c r="G82" s="103"/>
      <c r="H82" s="103"/>
      <c r="I82" s="103"/>
      <c r="J82" s="103"/>
    </row>
    <row r="83" spans="1:10">
      <c r="A83" s="107"/>
      <c r="B83" s="101"/>
      <c r="C83" s="103"/>
      <c r="D83" s="103"/>
      <c r="E83" s="112"/>
      <c r="F83" s="103"/>
      <c r="G83" s="103"/>
      <c r="H83" s="103"/>
      <c r="I83" s="103"/>
      <c r="J83" s="103"/>
    </row>
    <row r="84" spans="1:10">
      <c r="A84" s="107"/>
      <c r="B84" s="101"/>
      <c r="C84" s="103"/>
      <c r="D84" s="103"/>
      <c r="E84" s="112"/>
      <c r="F84" s="103"/>
      <c r="G84" s="103"/>
      <c r="H84" s="103"/>
      <c r="I84" s="103"/>
      <c r="J84" s="103"/>
    </row>
    <row r="85" spans="1:10">
      <c r="A85" s="107"/>
      <c r="B85" s="101"/>
      <c r="C85" s="103"/>
      <c r="D85" s="103"/>
      <c r="E85" s="112"/>
      <c r="F85" s="103"/>
      <c r="G85" s="103"/>
      <c r="H85" s="103"/>
      <c r="I85" s="103"/>
      <c r="J85" s="103"/>
    </row>
    <row r="86" spans="1:10">
      <c r="A86" s="107"/>
      <c r="B86" s="101"/>
      <c r="C86" s="103"/>
      <c r="D86" s="103"/>
      <c r="E86" s="112"/>
      <c r="F86" s="103"/>
      <c r="G86" s="103"/>
      <c r="H86" s="103"/>
      <c r="I86" s="103"/>
      <c r="J86" s="103"/>
    </row>
    <row r="87" spans="1:10">
      <c r="A87" s="107"/>
      <c r="B87" s="101"/>
      <c r="C87" s="103"/>
      <c r="D87" s="103"/>
      <c r="E87" s="112"/>
      <c r="F87" s="103"/>
      <c r="G87" s="103"/>
      <c r="H87" s="103"/>
      <c r="I87" s="103"/>
      <c r="J87" s="103"/>
    </row>
    <row r="88" spans="1:10">
      <c r="A88" s="107"/>
      <c r="B88" s="101"/>
      <c r="C88" s="103"/>
      <c r="D88" s="103"/>
      <c r="E88" s="103"/>
      <c r="F88" s="103"/>
      <c r="G88" s="103"/>
      <c r="H88" s="103"/>
      <c r="I88" s="103"/>
      <c r="J88" s="103"/>
    </row>
    <row r="89" spans="1:10">
      <c r="A89" s="107"/>
      <c r="B89" s="101"/>
      <c r="C89" s="103"/>
      <c r="D89" s="103"/>
      <c r="E89" s="103"/>
      <c r="F89" s="103"/>
      <c r="G89" s="103"/>
      <c r="H89" s="103"/>
      <c r="I89" s="103"/>
      <c r="J89" s="103"/>
    </row>
    <row r="90" spans="1:10">
      <c r="A90" s="107"/>
      <c r="B90" s="101"/>
      <c r="C90" s="103"/>
      <c r="D90" s="103"/>
      <c r="E90" s="103"/>
      <c r="F90" s="103"/>
      <c r="G90" s="103"/>
      <c r="H90" s="103"/>
      <c r="I90" s="103"/>
      <c r="J90" s="103"/>
    </row>
    <row r="91" spans="1:10">
      <c r="A91" s="107"/>
      <c r="B91" s="101"/>
      <c r="C91" s="103"/>
      <c r="D91" s="103"/>
      <c r="E91" s="103"/>
      <c r="F91" s="103"/>
      <c r="G91" s="103"/>
      <c r="H91" s="103"/>
      <c r="I91" s="103"/>
      <c r="J91" s="103"/>
    </row>
    <row r="92" spans="1:10">
      <c r="A92" s="107"/>
      <c r="B92" s="101"/>
      <c r="C92" s="103"/>
      <c r="D92" s="103"/>
      <c r="E92" s="103"/>
      <c r="F92" s="103"/>
      <c r="G92" s="103"/>
      <c r="H92" s="103"/>
      <c r="I92" s="103"/>
      <c r="J92" s="103"/>
    </row>
    <row r="93" spans="1:10">
      <c r="A93" s="107"/>
      <c r="B93" s="101"/>
      <c r="C93" s="103"/>
      <c r="D93" s="103"/>
      <c r="E93" s="103"/>
      <c r="F93" s="103"/>
      <c r="G93" s="103"/>
      <c r="H93" s="103"/>
      <c r="I93" s="103"/>
      <c r="J93" s="103"/>
    </row>
    <row r="94" spans="1:10">
      <c r="A94" s="107"/>
      <c r="B94" s="101"/>
      <c r="C94" s="103"/>
      <c r="D94" s="103"/>
      <c r="E94" s="103"/>
      <c r="F94" s="103"/>
      <c r="G94" s="103"/>
      <c r="H94" s="103"/>
      <c r="I94" s="103"/>
      <c r="J94" s="103"/>
    </row>
    <row r="95" spans="1:10">
      <c r="A95" s="107"/>
      <c r="B95" s="101"/>
      <c r="C95" s="103"/>
      <c r="D95" s="103"/>
      <c r="E95" s="103"/>
      <c r="F95" s="103"/>
      <c r="G95" s="103"/>
      <c r="H95" s="103"/>
      <c r="I95" s="103"/>
      <c r="J95" s="103"/>
    </row>
    <row r="96" spans="1:10">
      <c r="A96" s="107"/>
      <c r="B96" s="101"/>
      <c r="C96" s="103"/>
      <c r="D96" s="103"/>
      <c r="E96" s="103"/>
      <c r="F96" s="103"/>
      <c r="G96" s="103"/>
      <c r="H96" s="103"/>
      <c r="I96" s="103"/>
      <c r="J96" s="103"/>
    </row>
    <row r="97" spans="1:10">
      <c r="A97" s="107"/>
      <c r="B97" s="101"/>
      <c r="C97" s="103"/>
      <c r="D97" s="103"/>
      <c r="E97" s="103"/>
      <c r="F97" s="103"/>
      <c r="G97" s="103"/>
      <c r="H97" s="103"/>
      <c r="I97" s="103"/>
      <c r="J97" s="103"/>
    </row>
    <row r="98" spans="1:10">
      <c r="A98" s="107"/>
      <c r="B98" s="101"/>
      <c r="C98" s="103"/>
      <c r="D98" s="103"/>
      <c r="E98" s="103"/>
      <c r="F98" s="103"/>
      <c r="G98" s="103"/>
      <c r="H98" s="103"/>
      <c r="I98" s="103"/>
      <c r="J98" s="103"/>
    </row>
    <row r="99" spans="1:10">
      <c r="A99" s="107"/>
      <c r="B99" s="101"/>
      <c r="C99" s="103"/>
      <c r="D99" s="103"/>
      <c r="E99" s="103"/>
      <c r="F99" s="103"/>
      <c r="G99" s="103"/>
      <c r="H99" s="103"/>
      <c r="I99" s="103"/>
      <c r="J99" s="103"/>
    </row>
    <row r="100" spans="1:10">
      <c r="A100" s="107"/>
      <c r="B100" s="101"/>
      <c r="C100" s="103"/>
      <c r="D100" s="103"/>
      <c r="E100" s="103"/>
      <c r="F100" s="103"/>
      <c r="G100" s="103"/>
      <c r="H100" s="103"/>
      <c r="I100" s="103"/>
      <c r="J100" s="103"/>
    </row>
    <row r="101" spans="1:10">
      <c r="A101" s="107"/>
      <c r="B101" s="101"/>
      <c r="C101" s="103"/>
      <c r="D101" s="103"/>
      <c r="E101" s="103"/>
      <c r="F101" s="103"/>
      <c r="G101" s="103"/>
      <c r="H101" s="103"/>
      <c r="I101" s="103"/>
      <c r="J101" s="103"/>
    </row>
    <row r="102" spans="1:10">
      <c r="A102" s="107"/>
      <c r="B102" s="101"/>
      <c r="C102" s="103"/>
      <c r="D102" s="103"/>
      <c r="E102" s="103"/>
      <c r="F102" s="103"/>
      <c r="G102" s="103"/>
      <c r="H102" s="103"/>
      <c r="I102" s="103"/>
      <c r="J102" s="103"/>
    </row>
    <row r="103" spans="1:10">
      <c r="A103" s="107"/>
      <c r="B103" s="101"/>
      <c r="C103" s="103"/>
      <c r="D103" s="103"/>
      <c r="E103" s="103"/>
      <c r="F103" s="103"/>
      <c r="G103" s="103"/>
      <c r="H103" s="103"/>
      <c r="I103" s="103"/>
      <c r="J103" s="103"/>
    </row>
    <row r="104" spans="1:10">
      <c r="A104" s="107"/>
      <c r="B104" s="101"/>
      <c r="C104" s="103"/>
      <c r="D104" s="103"/>
      <c r="E104" s="103"/>
      <c r="F104" s="103"/>
      <c r="G104" s="103"/>
      <c r="H104" s="103"/>
      <c r="I104" s="103"/>
      <c r="J104" s="103"/>
    </row>
    <row r="105" spans="1:10">
      <c r="A105" s="107"/>
      <c r="B105" s="101"/>
      <c r="C105" s="103"/>
      <c r="D105" s="103"/>
      <c r="E105" s="103"/>
      <c r="F105" s="103"/>
      <c r="G105" s="103"/>
      <c r="H105" s="103"/>
      <c r="I105" s="103"/>
      <c r="J105" s="103"/>
    </row>
    <row r="106" spans="1:10">
      <c r="A106" s="107"/>
      <c r="B106" s="101"/>
      <c r="C106" s="103"/>
      <c r="D106" s="103"/>
      <c r="E106" s="103"/>
      <c r="F106" s="103"/>
      <c r="G106" s="103"/>
      <c r="H106" s="103"/>
      <c r="I106" s="103"/>
      <c r="J106" s="103"/>
    </row>
    <row r="107" spans="1:10">
      <c r="A107" s="107"/>
      <c r="B107" s="101"/>
      <c r="C107" s="103"/>
      <c r="D107" s="103"/>
      <c r="E107" s="103"/>
      <c r="F107" s="103"/>
      <c r="G107" s="103"/>
      <c r="H107" s="103"/>
      <c r="I107" s="103"/>
      <c r="J107" s="103"/>
    </row>
    <row r="108" spans="1:10">
      <c r="A108" s="107"/>
      <c r="B108" s="101"/>
      <c r="C108" s="103"/>
      <c r="D108" s="103"/>
      <c r="E108" s="103"/>
      <c r="F108" s="103"/>
      <c r="G108" s="103"/>
      <c r="H108" s="103"/>
      <c r="I108" s="103"/>
      <c r="J108" s="103"/>
    </row>
    <row r="109" spans="1:10">
      <c r="A109" s="107"/>
      <c r="B109" s="101"/>
      <c r="C109" s="103"/>
      <c r="D109" s="103"/>
      <c r="E109" s="103"/>
      <c r="F109" s="103"/>
      <c r="G109" s="103"/>
      <c r="H109" s="103"/>
      <c r="I109" s="103"/>
      <c r="J109" s="103"/>
    </row>
    <row r="110" spans="1:10">
      <c r="A110" s="107"/>
      <c r="B110" s="101"/>
      <c r="C110" s="103"/>
      <c r="D110" s="103"/>
      <c r="E110" s="103"/>
      <c r="F110" s="103"/>
      <c r="G110" s="103"/>
      <c r="H110" s="103"/>
      <c r="I110" s="103"/>
      <c r="J110" s="103"/>
    </row>
    <row r="111" spans="1:10">
      <c r="A111" s="107"/>
      <c r="B111" s="101"/>
      <c r="C111" s="103"/>
      <c r="D111" s="103"/>
      <c r="E111" s="103"/>
      <c r="F111" s="103"/>
      <c r="G111" s="103"/>
      <c r="H111" s="103"/>
      <c r="I111" s="103"/>
      <c r="J111" s="103"/>
    </row>
    <row r="112" spans="1:10">
      <c r="A112" s="107"/>
      <c r="B112" s="101"/>
      <c r="C112" s="103"/>
      <c r="D112" s="103"/>
      <c r="E112" s="103"/>
      <c r="F112" s="103"/>
      <c r="G112" s="103"/>
      <c r="H112" s="103"/>
      <c r="I112" s="103"/>
      <c r="J112" s="103"/>
    </row>
    <row r="113" spans="1:10">
      <c r="A113" s="107"/>
      <c r="B113" s="101"/>
      <c r="C113" s="103"/>
      <c r="D113" s="103"/>
      <c r="E113" s="103"/>
      <c r="F113" s="103"/>
      <c r="G113" s="103"/>
      <c r="H113" s="103"/>
      <c r="I113" s="103"/>
      <c r="J113" s="103"/>
    </row>
    <row r="114" spans="1:10">
      <c r="A114" s="107"/>
      <c r="B114" s="101"/>
      <c r="C114" s="103"/>
      <c r="D114" s="103"/>
      <c r="E114" s="103"/>
      <c r="F114" s="103"/>
      <c r="G114" s="103"/>
      <c r="H114" s="103"/>
      <c r="I114" s="103"/>
      <c r="J114" s="103"/>
    </row>
    <row r="115" spans="1:10">
      <c r="A115" s="107"/>
      <c r="B115" s="101"/>
      <c r="C115" s="103"/>
      <c r="D115" s="103"/>
      <c r="E115" s="103"/>
      <c r="F115" s="103"/>
      <c r="G115" s="103"/>
      <c r="H115" s="103"/>
      <c r="I115" s="103"/>
      <c r="J115" s="103"/>
    </row>
    <row r="116" spans="1:10">
      <c r="A116" s="107"/>
      <c r="B116" s="101"/>
      <c r="C116" s="103"/>
      <c r="D116" s="103"/>
      <c r="E116" s="103"/>
      <c r="F116" s="103"/>
      <c r="G116" s="103"/>
      <c r="H116" s="103"/>
      <c r="I116" s="103"/>
      <c r="J116" s="103"/>
    </row>
    <row r="117" spans="1:10">
      <c r="A117" s="107"/>
      <c r="B117" s="101"/>
      <c r="C117" s="103"/>
      <c r="D117" s="103"/>
      <c r="E117" s="103"/>
      <c r="F117" s="103"/>
      <c r="G117" s="103"/>
      <c r="H117" s="103"/>
      <c r="I117" s="103"/>
      <c r="J117" s="103"/>
    </row>
    <row r="118" spans="1:10">
      <c r="A118" s="107"/>
      <c r="B118" s="101"/>
      <c r="C118" s="103"/>
      <c r="D118" s="103"/>
      <c r="E118" s="103"/>
      <c r="F118" s="103"/>
      <c r="G118" s="103"/>
      <c r="H118" s="103"/>
      <c r="I118" s="103"/>
      <c r="J118" s="103"/>
    </row>
    <row r="119" spans="1:10">
      <c r="A119" s="107"/>
      <c r="B119" s="101"/>
      <c r="C119" s="103"/>
      <c r="D119" s="103"/>
      <c r="E119" s="103"/>
      <c r="F119" s="103"/>
      <c r="G119" s="103"/>
      <c r="H119" s="103"/>
      <c r="I119" s="103"/>
      <c r="J119" s="103"/>
    </row>
    <row r="120" spans="1:10">
      <c r="A120" s="107"/>
      <c r="B120" s="101"/>
      <c r="C120" s="103"/>
      <c r="D120" s="103"/>
      <c r="E120" s="103"/>
      <c r="F120" s="103"/>
      <c r="G120" s="103"/>
      <c r="H120" s="103"/>
      <c r="I120" s="103"/>
      <c r="J120" s="103"/>
    </row>
    <row r="121" spans="1:10">
      <c r="A121" s="107"/>
      <c r="B121" s="101"/>
      <c r="C121" s="103"/>
      <c r="D121" s="103"/>
      <c r="E121" s="103"/>
      <c r="F121" s="103"/>
      <c r="G121" s="103"/>
      <c r="H121" s="103"/>
      <c r="I121" s="103"/>
      <c r="J121" s="103"/>
    </row>
    <row r="122" spans="1:10">
      <c r="A122" s="107"/>
      <c r="B122" s="101"/>
      <c r="C122" s="103"/>
      <c r="D122" s="103"/>
      <c r="E122" s="103"/>
      <c r="F122" s="103"/>
      <c r="G122" s="103"/>
      <c r="H122" s="103"/>
      <c r="I122" s="103"/>
      <c r="J122" s="103"/>
    </row>
    <row r="123" spans="1:10">
      <c r="A123" s="107"/>
      <c r="B123" s="101"/>
      <c r="C123" s="103"/>
      <c r="D123" s="103"/>
      <c r="E123" s="103"/>
      <c r="F123" s="103"/>
      <c r="G123" s="103"/>
      <c r="H123" s="103"/>
      <c r="I123" s="103"/>
      <c r="J123" s="103"/>
    </row>
    <row r="124" spans="1:10">
      <c r="A124" s="107"/>
      <c r="B124" s="101"/>
      <c r="C124" s="103"/>
      <c r="D124" s="103"/>
      <c r="E124" s="103"/>
      <c r="F124" s="103"/>
      <c r="G124" s="103"/>
      <c r="H124" s="103"/>
      <c r="I124" s="103"/>
      <c r="J124" s="103"/>
    </row>
    <row r="125" spans="1:10">
      <c r="A125" s="107"/>
      <c r="B125" s="101"/>
      <c r="C125" s="103"/>
      <c r="D125" s="103"/>
      <c r="E125" s="103"/>
      <c r="F125" s="103"/>
      <c r="G125" s="103"/>
      <c r="H125" s="103"/>
      <c r="I125" s="103"/>
      <c r="J125" s="103"/>
    </row>
    <row r="126" spans="1:10">
      <c r="A126" s="107"/>
      <c r="B126" s="101"/>
      <c r="C126" s="103"/>
      <c r="D126" s="103"/>
      <c r="E126" s="103"/>
      <c r="F126" s="103"/>
      <c r="G126" s="103"/>
      <c r="H126" s="103"/>
      <c r="I126" s="103"/>
      <c r="J126" s="103"/>
    </row>
    <row r="127" spans="1:10">
      <c r="A127" s="107"/>
      <c r="B127" s="101"/>
      <c r="C127" s="103"/>
      <c r="D127" s="103"/>
      <c r="E127" s="103"/>
      <c r="F127" s="103"/>
      <c r="G127" s="103"/>
      <c r="H127" s="103"/>
      <c r="I127" s="103"/>
      <c r="J127" s="103"/>
    </row>
    <row r="128" spans="1:10">
      <c r="A128" s="107"/>
      <c r="B128" s="101"/>
      <c r="C128" s="103"/>
      <c r="D128" s="103"/>
      <c r="E128" s="103"/>
      <c r="F128" s="103"/>
      <c r="G128" s="103"/>
      <c r="H128" s="103"/>
      <c r="I128" s="103"/>
      <c r="J128" s="103"/>
    </row>
    <row r="129" spans="1:10">
      <c r="A129" s="107"/>
      <c r="B129" s="101"/>
      <c r="C129" s="103"/>
      <c r="D129" s="103"/>
      <c r="E129" s="103"/>
      <c r="F129" s="103"/>
      <c r="G129" s="103"/>
      <c r="H129" s="103"/>
      <c r="I129" s="103"/>
      <c r="J129" s="103"/>
    </row>
    <row r="130" spans="1:10">
      <c r="A130" s="107"/>
      <c r="B130" s="101"/>
      <c r="C130" s="103"/>
      <c r="D130" s="103"/>
      <c r="E130" s="103"/>
      <c r="F130" s="103"/>
      <c r="G130" s="103"/>
      <c r="H130" s="103"/>
      <c r="I130" s="103"/>
      <c r="J130" s="103"/>
    </row>
    <row r="131" spans="1:10">
      <c r="A131" s="107"/>
      <c r="B131" s="101"/>
      <c r="C131" s="103"/>
      <c r="D131" s="103"/>
      <c r="E131" s="103"/>
      <c r="F131" s="103"/>
      <c r="G131" s="103"/>
      <c r="H131" s="103"/>
      <c r="I131" s="103"/>
      <c r="J131" s="103"/>
    </row>
    <row r="132" spans="1:10">
      <c r="A132" s="107"/>
      <c r="B132" s="101"/>
      <c r="C132" s="103"/>
      <c r="D132" s="103"/>
      <c r="E132" s="103"/>
      <c r="F132" s="103"/>
      <c r="G132" s="103"/>
      <c r="H132" s="103"/>
      <c r="I132" s="103"/>
      <c r="J132" s="103"/>
    </row>
    <row r="133" spans="1:10">
      <c r="A133" s="107"/>
      <c r="B133" s="101"/>
      <c r="C133" s="103"/>
      <c r="D133" s="103"/>
      <c r="E133" s="103"/>
      <c r="F133" s="103"/>
      <c r="G133" s="103"/>
      <c r="H133" s="103"/>
      <c r="I133" s="103"/>
      <c r="J133" s="103"/>
    </row>
    <row r="134" spans="1:10">
      <c r="A134" s="107"/>
      <c r="B134" s="101"/>
      <c r="C134" s="103"/>
      <c r="D134" s="103"/>
      <c r="E134" s="103"/>
      <c r="F134" s="103"/>
      <c r="G134" s="103"/>
      <c r="H134" s="103"/>
      <c r="I134" s="103"/>
      <c r="J134" s="103"/>
    </row>
    <row r="135" spans="1:10">
      <c r="A135" s="107"/>
      <c r="B135" s="101"/>
      <c r="C135" s="103"/>
      <c r="D135" s="103"/>
      <c r="E135" s="103"/>
      <c r="F135" s="103"/>
      <c r="G135" s="103"/>
      <c r="H135" s="103"/>
      <c r="I135" s="103"/>
      <c r="J135" s="103"/>
    </row>
    <row r="136" spans="1:10">
      <c r="A136" s="107"/>
      <c r="B136" s="101"/>
      <c r="C136" s="103"/>
      <c r="D136" s="103"/>
      <c r="E136" s="103"/>
      <c r="F136" s="103"/>
      <c r="G136" s="103"/>
      <c r="H136" s="103"/>
      <c r="I136" s="103"/>
      <c r="J136" s="103"/>
    </row>
    <row r="137" spans="1:10">
      <c r="A137" s="107"/>
      <c r="B137" s="101"/>
      <c r="C137" s="103"/>
      <c r="D137" s="103"/>
      <c r="E137" s="103"/>
      <c r="F137" s="103"/>
      <c r="G137" s="103"/>
      <c r="H137" s="103"/>
      <c r="I137" s="103"/>
      <c r="J137" s="103"/>
    </row>
    <row r="138" spans="1:10">
      <c r="A138" s="107"/>
      <c r="B138" s="101"/>
      <c r="C138" s="103"/>
      <c r="D138" s="103"/>
      <c r="E138" s="103"/>
      <c r="F138" s="103"/>
      <c r="G138" s="103"/>
      <c r="H138" s="103"/>
      <c r="I138" s="103"/>
      <c r="J138" s="103"/>
    </row>
    <row r="139" spans="1:10">
      <c r="A139" s="107"/>
      <c r="B139" s="101"/>
      <c r="C139" s="103"/>
      <c r="D139" s="103"/>
      <c r="E139" s="103"/>
      <c r="F139" s="103"/>
    </row>
    <row r="140" spans="1:10">
      <c r="A140" s="107"/>
      <c r="B140" s="101"/>
      <c r="C140" s="103"/>
      <c r="D140" s="103"/>
      <c r="E140" s="103"/>
      <c r="F140" s="103"/>
    </row>
    <row r="141" spans="1:10">
      <c r="A141" s="107"/>
      <c r="B141" s="101"/>
      <c r="C141" s="103"/>
      <c r="D141" s="103"/>
      <c r="E141" s="103"/>
      <c r="F141" s="103"/>
    </row>
    <row r="142" spans="1:10">
      <c r="A142" s="107"/>
      <c r="B142" s="101"/>
      <c r="C142" s="103"/>
      <c r="D142" s="103"/>
      <c r="E142" s="103"/>
      <c r="F142" s="103"/>
    </row>
    <row r="143" spans="1:10">
      <c r="A143" s="107"/>
      <c r="B143" s="101"/>
      <c r="C143" s="103"/>
      <c r="D143" s="103"/>
      <c r="E143" s="103"/>
      <c r="F143" s="103"/>
    </row>
    <row r="144" spans="1:10">
      <c r="F144" s="103"/>
    </row>
    <row r="145" spans="6:6">
      <c r="F145" s="103"/>
    </row>
    <row r="146" spans="6:6">
      <c r="F146" s="103"/>
    </row>
    <row r="147" spans="6:6">
      <c r="F147" s="103"/>
    </row>
  </sheetData>
  <mergeCells count="14">
    <mergeCell ref="I38:J38"/>
    <mergeCell ref="A50:B50"/>
    <mergeCell ref="C2:D2"/>
    <mergeCell ref="A3:B3"/>
    <mergeCell ref="G3:H3"/>
    <mergeCell ref="G32:H32"/>
    <mergeCell ref="G39:H39"/>
    <mergeCell ref="G40:H40"/>
    <mergeCell ref="G41:H41"/>
    <mergeCell ref="G42:H42"/>
    <mergeCell ref="G43:H43"/>
    <mergeCell ref="G44:H44"/>
    <mergeCell ref="G45:H45"/>
    <mergeCell ref="G46:H46"/>
  </mergeCells>
  <phoneticPr fontId="5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1.月別</vt:lpstr>
      <vt:lpstr>2.校種別</vt:lpstr>
      <vt:lpstr>3.公私別</vt:lpstr>
      <vt:lpstr>4.校種別・5.地域別(月別)</vt:lpstr>
      <vt:lpstr>６～８.その他</vt:lpstr>
      <vt:lpstr>'６～８.その他'!Print_Area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2023-11-24T02:40:16Z</dcterms:modified>
</cp:coreProperties>
</file>