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1"/>
  </bookViews>
  <sheets>
    <sheet name="1.月別" sheetId="1" r:id="rId1"/>
    <sheet name="2.校種別" sheetId="2" r:id="rId2"/>
    <sheet name="3.公私別" sheetId="3" r:id="rId3"/>
    <sheet name="4.校種別・5.地域別(月別)" sheetId="4" r:id="rId4"/>
    <sheet name="６～８.その他" sheetId="6" r:id="rId5"/>
  </sheets>
  <definedNames>
    <definedName name="_xlnm.Print_Area" localSheetId="1">'2.校種別'!$A$1:$P$34</definedName>
    <definedName name="_xlnm.Print_Area" localSheetId="4">'６～８.その他'!$A$1:$K$50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3" l="1"/>
  <c r="F39" i="3"/>
  <c r="F38" i="3"/>
  <c r="G39" i="3"/>
  <c r="J7" i="6" l="1"/>
  <c r="J11" i="6"/>
  <c r="J15" i="6"/>
  <c r="J19" i="6"/>
  <c r="J23" i="6"/>
  <c r="J27" i="6"/>
  <c r="J31" i="6"/>
  <c r="I32" i="6"/>
  <c r="J4" i="6" s="1"/>
  <c r="C50" i="6"/>
  <c r="D50" i="6"/>
  <c r="I46" i="6" l="1"/>
  <c r="J41" i="6" s="1"/>
  <c r="J30" i="6"/>
  <c r="J26" i="6"/>
  <c r="J22" i="6"/>
  <c r="J18" i="6"/>
  <c r="J14" i="6"/>
  <c r="J10" i="6"/>
  <c r="J6" i="6"/>
  <c r="J29" i="6"/>
  <c r="J25" i="6"/>
  <c r="J21" i="6"/>
  <c r="J17" i="6"/>
  <c r="J13" i="6"/>
  <c r="J9" i="6"/>
  <c r="J5" i="6"/>
  <c r="J32" i="6" s="1"/>
  <c r="J28" i="6"/>
  <c r="J24" i="6"/>
  <c r="J20" i="6"/>
  <c r="J16" i="6"/>
  <c r="J12" i="6"/>
  <c r="J8" i="6"/>
  <c r="C23" i="2"/>
  <c r="C25" i="2"/>
  <c r="C27" i="2"/>
  <c r="C29" i="2"/>
  <c r="C31" i="2"/>
  <c r="J44" i="6" l="1"/>
  <c r="J40" i="6"/>
  <c r="J45" i="6"/>
  <c r="J42" i="6"/>
  <c r="J43" i="6"/>
  <c r="J46" i="6"/>
  <c r="G43" i="3" l="1"/>
  <c r="F43" i="3"/>
  <c r="G42" i="3"/>
  <c r="F42" i="3"/>
  <c r="G41" i="3"/>
  <c r="F41" i="3"/>
  <c r="G40" i="3"/>
  <c r="F40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C27" i="3" l="1"/>
  <c r="J6" i="2"/>
  <c r="K12" i="2"/>
  <c r="J14" i="2"/>
  <c r="K20" i="2"/>
  <c r="J22" i="2"/>
  <c r="K28" i="2"/>
  <c r="J30" i="2"/>
  <c r="J31" i="2"/>
  <c r="J29" i="2"/>
  <c r="P30" i="2" s="1"/>
  <c r="J27" i="2"/>
  <c r="N28" i="2" s="1"/>
  <c r="J25" i="2"/>
  <c r="O26" i="2" s="1"/>
  <c r="J23" i="2"/>
  <c r="J21" i="2"/>
  <c r="P22" i="2" s="1"/>
  <c r="J19" i="2"/>
  <c r="N20" i="2" s="1"/>
  <c r="J17" i="2"/>
  <c r="O18" i="2" s="1"/>
  <c r="J15" i="2"/>
  <c r="J13" i="2"/>
  <c r="P14" i="2" s="1"/>
  <c r="J11" i="2"/>
  <c r="N12" i="2" s="1"/>
  <c r="J9" i="2"/>
  <c r="O10" i="2" s="1"/>
  <c r="J7" i="2"/>
  <c r="J5" i="2"/>
  <c r="P6" i="2" s="1"/>
  <c r="K30" i="2" l="1"/>
  <c r="L28" i="2"/>
  <c r="K22" i="2"/>
  <c r="L20" i="2"/>
  <c r="K14" i="2"/>
  <c r="L12" i="2"/>
  <c r="K6" i="2"/>
  <c r="N30" i="2"/>
  <c r="O28" i="2"/>
  <c r="N22" i="2"/>
  <c r="O20" i="2"/>
  <c r="N14" i="2"/>
  <c r="O12" i="2"/>
  <c r="N6" i="2"/>
  <c r="O30" i="2"/>
  <c r="L26" i="2"/>
  <c r="O22" i="2"/>
  <c r="L18" i="2"/>
  <c r="O14" i="2"/>
  <c r="L10" i="2"/>
  <c r="O6" i="2"/>
  <c r="P24" i="2"/>
  <c r="P16" i="2"/>
  <c r="P8" i="2"/>
  <c r="P26" i="2"/>
  <c r="J24" i="2"/>
  <c r="M18" i="2"/>
  <c r="J16" i="2"/>
  <c r="N16" i="2"/>
  <c r="P10" i="2"/>
  <c r="J8" i="2"/>
  <c r="L30" i="2"/>
  <c r="M28" i="2"/>
  <c r="P28" i="2"/>
  <c r="J26" i="2"/>
  <c r="N26" i="2"/>
  <c r="K24" i="2"/>
  <c r="O24" i="2"/>
  <c r="L22" i="2"/>
  <c r="M20" i="2"/>
  <c r="P20" i="2"/>
  <c r="J18" i="2"/>
  <c r="N18" i="2"/>
  <c r="K16" i="2"/>
  <c r="O16" i="2"/>
  <c r="L14" i="2"/>
  <c r="M12" i="2"/>
  <c r="P12" i="2"/>
  <c r="J10" i="2"/>
  <c r="N10" i="2"/>
  <c r="K8" i="2"/>
  <c r="O8" i="2"/>
  <c r="L6" i="2"/>
  <c r="M24" i="2"/>
  <c r="M16" i="2"/>
  <c r="M8" i="2"/>
  <c r="M26" i="2"/>
  <c r="N24" i="2"/>
  <c r="P18" i="2"/>
  <c r="M10" i="2"/>
  <c r="N8" i="2"/>
  <c r="M30" i="2"/>
  <c r="J28" i="2"/>
  <c r="K26" i="2"/>
  <c r="L24" i="2"/>
  <c r="M22" i="2"/>
  <c r="J20" i="2"/>
  <c r="K18" i="2"/>
  <c r="L16" i="2"/>
  <c r="M14" i="2"/>
  <c r="J12" i="2"/>
  <c r="K10" i="2"/>
  <c r="L8" i="2"/>
  <c r="M6" i="2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AC17" i="4"/>
  <c r="AB17" i="4"/>
  <c r="AA17" i="4"/>
  <c r="Z17" i="4"/>
  <c r="AI17" i="4"/>
  <c r="AH17" i="4"/>
  <c r="AG17" i="4"/>
  <c r="AF17" i="4"/>
  <c r="AE17" i="4"/>
  <c r="AD17" i="4"/>
  <c r="Y17" i="4"/>
  <c r="X17" i="4"/>
  <c r="W17" i="4"/>
  <c r="V17" i="4"/>
  <c r="U17" i="4"/>
  <c r="T17" i="4"/>
  <c r="O17" i="4"/>
  <c r="N17" i="4"/>
  <c r="M17" i="4"/>
  <c r="L17" i="4"/>
  <c r="K17" i="4"/>
  <c r="J17" i="4"/>
  <c r="I17" i="4"/>
  <c r="H17" i="4"/>
  <c r="G17" i="4"/>
  <c r="F17" i="4"/>
  <c r="E17" i="4"/>
  <c r="D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I32" i="2"/>
  <c r="C21" i="2"/>
  <c r="C19" i="2"/>
  <c r="C17" i="2"/>
  <c r="C15" i="2"/>
  <c r="C13" i="2"/>
  <c r="C11" i="2"/>
  <c r="C9" i="2"/>
  <c r="C7" i="2"/>
  <c r="C5" i="2"/>
  <c r="H8" i="2" l="1"/>
  <c r="D8" i="2"/>
  <c r="F8" i="2"/>
  <c r="G8" i="2"/>
  <c r="C8" i="2"/>
  <c r="I8" i="2"/>
  <c r="E8" i="2"/>
  <c r="G18" i="2"/>
  <c r="C18" i="2"/>
  <c r="I18" i="2"/>
  <c r="E18" i="2"/>
  <c r="H18" i="2"/>
  <c r="F18" i="2"/>
  <c r="D18" i="2"/>
  <c r="G26" i="2"/>
  <c r="C26" i="2"/>
  <c r="I26" i="2"/>
  <c r="D26" i="2"/>
  <c r="F26" i="2"/>
  <c r="E26" i="2"/>
  <c r="H26" i="2"/>
  <c r="H24" i="2"/>
  <c r="D24" i="2"/>
  <c r="F24" i="2"/>
  <c r="E24" i="2"/>
  <c r="G24" i="2"/>
  <c r="C24" i="2"/>
  <c r="I24" i="2"/>
  <c r="F12" i="2"/>
  <c r="H12" i="2"/>
  <c r="G12" i="2"/>
  <c r="I12" i="2"/>
  <c r="E12" i="2"/>
  <c r="D12" i="2"/>
  <c r="C12" i="2"/>
  <c r="F20" i="2"/>
  <c r="H20" i="2"/>
  <c r="G20" i="2"/>
  <c r="I20" i="2"/>
  <c r="E20" i="2"/>
  <c r="D20" i="2"/>
  <c r="C20" i="2"/>
  <c r="I30" i="2"/>
  <c r="E30" i="2"/>
  <c r="G30" i="2"/>
  <c r="F30" i="2"/>
  <c r="H30" i="2"/>
  <c r="D30" i="2"/>
  <c r="C30" i="2"/>
  <c r="H16" i="2"/>
  <c r="D16" i="2"/>
  <c r="G16" i="2"/>
  <c r="C16" i="2"/>
  <c r="F16" i="2"/>
  <c r="I16" i="2"/>
  <c r="E16" i="2"/>
  <c r="G10" i="2"/>
  <c r="C10" i="2"/>
  <c r="E10" i="2"/>
  <c r="H10" i="2"/>
  <c r="F10" i="2"/>
  <c r="I10" i="2"/>
  <c r="D10" i="2"/>
  <c r="I6" i="2"/>
  <c r="E6" i="2"/>
  <c r="C6" i="2"/>
  <c r="F6" i="2"/>
  <c r="H6" i="2"/>
  <c r="D6" i="2"/>
  <c r="G6" i="2"/>
  <c r="I14" i="2"/>
  <c r="E14" i="2"/>
  <c r="C14" i="2"/>
  <c r="F14" i="2"/>
  <c r="H14" i="2"/>
  <c r="D14" i="2"/>
  <c r="G14" i="2"/>
  <c r="I22" i="2"/>
  <c r="E22" i="2"/>
  <c r="G22" i="2"/>
  <c r="F22" i="2"/>
  <c r="H22" i="2"/>
  <c r="D22" i="2"/>
  <c r="C22" i="2"/>
  <c r="P32" i="2"/>
  <c r="N32" i="2"/>
  <c r="F32" i="2"/>
  <c r="J32" i="2"/>
  <c r="C32" i="2"/>
  <c r="G32" i="2"/>
  <c r="K32" i="2"/>
  <c r="O32" i="2"/>
  <c r="D32" i="2"/>
  <c r="H32" i="2"/>
  <c r="L32" i="2"/>
  <c r="E32" i="2"/>
  <c r="M32" i="2"/>
  <c r="R17" i="4"/>
  <c r="AH18" i="4" s="1"/>
  <c r="S17" i="4"/>
  <c r="B17" i="4"/>
  <c r="C17" i="4"/>
  <c r="F28" i="2" l="1"/>
  <c r="D28" i="2"/>
  <c r="G28" i="2"/>
  <c r="I28" i="2"/>
  <c r="E28" i="2"/>
  <c r="H28" i="2"/>
  <c r="C28" i="2"/>
  <c r="AB18" i="4"/>
  <c r="AD18" i="4"/>
  <c r="X18" i="4"/>
  <c r="AF18" i="4"/>
  <c r="V18" i="4"/>
  <c r="Z18" i="4"/>
  <c r="T18" i="4"/>
  <c r="AE18" i="4"/>
  <c r="AA18" i="4"/>
  <c r="W18" i="4"/>
  <c r="AC18" i="4"/>
  <c r="Y18" i="4"/>
  <c r="U18" i="4"/>
  <c r="AG18" i="4"/>
  <c r="AI18" i="4"/>
  <c r="I18" i="4"/>
  <c r="M18" i="4"/>
  <c r="O18" i="4"/>
  <c r="G18" i="4"/>
  <c r="E18" i="4"/>
  <c r="K18" i="4"/>
  <c r="L18" i="4"/>
  <c r="H18" i="4"/>
  <c r="N18" i="4"/>
  <c r="J18" i="4"/>
  <c r="F18" i="4"/>
  <c r="D18" i="4"/>
  <c r="R18" i="4" l="1"/>
  <c r="S18" i="4"/>
  <c r="C18" i="4"/>
  <c r="B18" i="4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J34" i="3" l="1"/>
  <c r="C34" i="3"/>
  <c r="F45" i="3" l="1"/>
  <c r="G45" i="3"/>
  <c r="C33" i="3" l="1"/>
  <c r="J33" i="3" l="1"/>
  <c r="G44" i="3" l="1"/>
  <c r="F44" i="3"/>
  <c r="J33" i="2"/>
  <c r="J34" i="2" s="1"/>
  <c r="C33" i="2"/>
  <c r="D34" i="2" s="1"/>
  <c r="P34" i="2" l="1"/>
  <c r="F34" i="2"/>
  <c r="K34" i="2"/>
  <c r="E34" i="2"/>
  <c r="C32" i="1"/>
  <c r="O34" i="2"/>
  <c r="N34" i="2"/>
  <c r="C31" i="1"/>
  <c r="M34" i="2"/>
  <c r="G34" i="2"/>
  <c r="C34" i="2"/>
  <c r="L34" i="2"/>
  <c r="H34" i="2"/>
  <c r="I34" i="2"/>
</calcChain>
</file>

<file path=xl/sharedStrings.xml><?xml version="1.0" encoding="utf-8"?>
<sst xmlns="http://schemas.openxmlformats.org/spreadsheetml/2006/main" count="393" uniqueCount="191">
  <si>
    <t>年次別</t>
    <rPh sb="0" eb="3">
      <t>ネンジベツ</t>
    </rPh>
    <phoneticPr fontId="6"/>
  </si>
  <si>
    <t>合計</t>
    <rPh sb="0" eb="2">
      <t>ゴウケイ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</si>
  <si>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</si>
  <si>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</si>
  <si>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</si>
  <si>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</si>
  <si>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</si>
  <si>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</si>
  <si>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</si>
  <si>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</si>
  <si>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</si>
  <si>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</si>
  <si>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</si>
  <si>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（校）</t>
    <rPh sb="1" eb="2">
      <t>コウスウ</t>
    </rPh>
    <phoneticPr fontId="6"/>
  </si>
  <si>
    <t>（人）</t>
    <rPh sb="1" eb="2">
      <t>ニンズウ</t>
    </rPh>
    <phoneticPr fontId="6"/>
  </si>
  <si>
    <t>区　分</t>
    <rPh sb="0" eb="3">
      <t>クブン</t>
    </rPh>
    <phoneticPr fontId="6"/>
  </si>
  <si>
    <t>入　　　　込　　　　人　　　　数</t>
    <rPh sb="0" eb="6">
      <t>イリコ</t>
    </rPh>
    <rPh sb="10" eb="11">
      <t>ヒト</t>
    </rPh>
    <rPh sb="11" eb="16">
      <t>コウスウ</t>
    </rPh>
    <phoneticPr fontId="6"/>
  </si>
  <si>
    <t>入　　　　込　　　　校　　　　数</t>
    <rPh sb="0" eb="6">
      <t>イリコ</t>
    </rPh>
    <rPh sb="10" eb="16">
      <t>コウスウ</t>
    </rPh>
    <phoneticPr fontId="6"/>
  </si>
  <si>
    <t>総　数</t>
    <rPh sb="0" eb="3">
      <t>ソウスウ</t>
    </rPh>
    <phoneticPr fontId="6"/>
  </si>
  <si>
    <t>校種別内訳</t>
    <rPh sb="3" eb="5">
      <t>ウチワケ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</si>
  <si>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</si>
  <si>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</si>
  <si>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高　校</t>
    <rPh sb="0" eb="3">
      <t>コウコウ</t>
    </rPh>
    <phoneticPr fontId="6"/>
  </si>
  <si>
    <t>専　門</t>
    <rPh sb="0" eb="3">
      <t>センモン</t>
    </rPh>
    <phoneticPr fontId="6"/>
  </si>
  <si>
    <t>大　学</t>
    <rPh sb="0" eb="3">
      <t>ダイガク</t>
    </rPh>
    <phoneticPr fontId="6"/>
  </si>
  <si>
    <t>その他</t>
    <rPh sb="2" eb="3">
      <t>タ</t>
    </rPh>
    <phoneticPr fontId="6"/>
  </si>
  <si>
    <t>（実数）</t>
  </si>
  <si>
    <t>構成比</t>
  </si>
  <si>
    <t>（構成比）</t>
    <rPh sb="1" eb="4">
      <t>コウセイヒ</t>
    </rPh>
    <phoneticPr fontId="5"/>
  </si>
  <si>
    <t>（３）修学旅行年次別・公立・私立別入込状況</t>
    <rPh sb="3" eb="5">
      <t>シュウガク</t>
    </rPh>
    <rPh sb="5" eb="7">
      <t>リョコウ</t>
    </rPh>
    <rPh sb="7" eb="10">
      <t>ネンジベツ</t>
    </rPh>
    <rPh sb="11" eb="13">
      <t>コウリツ</t>
    </rPh>
    <rPh sb="14" eb="16">
      <t>シリツ</t>
    </rPh>
    <rPh sb="16" eb="17">
      <t>シュルイベツ</t>
    </rPh>
    <phoneticPr fontId="6"/>
  </si>
  <si>
    <t>公　　　　　　　　立</t>
    <rPh sb="0" eb="10">
      <t>コウリツ</t>
    </rPh>
    <phoneticPr fontId="6"/>
  </si>
  <si>
    <t>私　　　　　　　　立</t>
    <rPh sb="0" eb="10">
      <t>シリツ</t>
    </rPh>
    <phoneticPr fontId="6"/>
  </si>
  <si>
    <t>校種別内訳</t>
    <rPh sb="0" eb="1">
      <t>コウ</t>
    </rPh>
    <rPh sb="1" eb="2">
      <t>シュ</t>
    </rPh>
    <rPh sb="2" eb="3">
      <t>ベツ</t>
    </rPh>
    <rPh sb="3" eb="5">
      <t>ウチワケ</t>
    </rPh>
    <phoneticPr fontId="6"/>
  </si>
  <si>
    <t>（人）</t>
  </si>
  <si>
    <t>（校）</t>
  </si>
  <si>
    <t>（参考）</t>
  </si>
  <si>
    <t>公立</t>
  </si>
  <si>
    <t>私立</t>
  </si>
  <si>
    <t>（単位：校、人、％）</t>
  </si>
  <si>
    <t>区分</t>
  </si>
  <si>
    <t>合  計</t>
  </si>
  <si>
    <t>小学校</t>
  </si>
  <si>
    <t>中学校</t>
  </si>
  <si>
    <t>高  校</t>
  </si>
  <si>
    <t>専門学校</t>
  </si>
  <si>
    <t>大  学</t>
  </si>
  <si>
    <t>その他</t>
  </si>
  <si>
    <t xml:space="preserve"> 月</t>
  </si>
  <si>
    <t>校数</t>
  </si>
  <si>
    <t>人数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</si>
  <si>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</si>
  <si>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</si>
  <si>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</si>
  <si>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</si>
  <si>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</si>
  <si>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</si>
  <si>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</si>
  <si>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</si>
  <si>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</si>
  <si>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</si>
  <si>
    <t>北海道・東北</t>
    <rPh sb="4" eb="6">
      <t>トウホク</t>
    </rPh>
    <phoneticPr fontId="2"/>
  </si>
  <si>
    <t>関　東</t>
    <rPh sb="0" eb="3">
      <t>カントウ</t>
    </rPh>
    <phoneticPr fontId="2"/>
  </si>
  <si>
    <t>甲信越・北陸</t>
    <rPh sb="0" eb="3">
      <t>コウシンエツ</t>
    </rPh>
    <rPh sb="4" eb="6">
      <t>ホクリク</t>
    </rPh>
    <phoneticPr fontId="2"/>
  </si>
  <si>
    <t>東　海</t>
    <rPh sb="0" eb="3">
      <t>トウカイ</t>
    </rPh>
    <phoneticPr fontId="2"/>
  </si>
  <si>
    <t>近　畿</t>
  </si>
  <si>
    <t>中　国</t>
  </si>
  <si>
    <t>四　国</t>
  </si>
  <si>
    <t>九　州</t>
  </si>
  <si>
    <t>（単位：人、校）</t>
    <phoneticPr fontId="12"/>
  </si>
  <si>
    <t>（単位：校、％）</t>
    <phoneticPr fontId="12"/>
  </si>
  <si>
    <t>都道府県名</t>
    <phoneticPr fontId="12"/>
  </si>
  <si>
    <t>入込人数</t>
  </si>
  <si>
    <t>市町村名</t>
  </si>
  <si>
    <t>恩納村</t>
  </si>
  <si>
    <t>那覇市</t>
  </si>
  <si>
    <t>名護市</t>
  </si>
  <si>
    <t>本部町</t>
  </si>
  <si>
    <t>北谷町</t>
  </si>
  <si>
    <t>読谷村</t>
  </si>
  <si>
    <t>糸満市</t>
  </si>
  <si>
    <t>国頭村</t>
  </si>
  <si>
    <t>伊江村</t>
  </si>
  <si>
    <t>北中城村</t>
  </si>
  <si>
    <t>沖縄市</t>
  </si>
  <si>
    <t>竹富町</t>
  </si>
  <si>
    <t>宜野湾市</t>
  </si>
  <si>
    <t>大宜味村</t>
  </si>
  <si>
    <t>今帰仁村</t>
  </si>
  <si>
    <t>伊是名村</t>
  </si>
  <si>
    <t>渡嘉敷村</t>
  </si>
  <si>
    <t>伊平屋村</t>
  </si>
  <si>
    <t>※</t>
    <phoneticPr fontId="12"/>
  </si>
  <si>
    <t>注）  同一校の複数市町村への宿泊を含む。</t>
    <rPh sb="0" eb="1">
      <t>チュウ</t>
    </rPh>
    <rPh sb="4" eb="7">
      <t>ドウイツコウ</t>
    </rPh>
    <rPh sb="8" eb="10">
      <t>フクスウ</t>
    </rPh>
    <rPh sb="10" eb="13">
      <t>シチョウソン</t>
    </rPh>
    <rPh sb="15" eb="17">
      <t>シュクハク</t>
    </rPh>
    <rPh sb="18" eb="19">
      <t>フク</t>
    </rPh>
    <phoneticPr fontId="12"/>
  </si>
  <si>
    <t>滞在日数</t>
  </si>
  <si>
    <t>1泊2日</t>
  </si>
  <si>
    <t>2泊3日</t>
  </si>
  <si>
    <t>3泊4日</t>
  </si>
  <si>
    <t>4泊5日</t>
  </si>
  <si>
    <t>5泊6日以上</t>
    <rPh sb="4" eb="6">
      <t>イジョウ</t>
    </rPh>
    <phoneticPr fontId="12"/>
  </si>
  <si>
    <t>その他・不明</t>
    <rPh sb="2" eb="3">
      <t>タ</t>
    </rPh>
    <rPh sb="4" eb="6">
      <t>フメイ</t>
    </rPh>
    <phoneticPr fontId="12"/>
  </si>
  <si>
    <t>合計</t>
    <rPh sb="0" eb="2">
      <t>ゴウケイ</t>
    </rPh>
    <phoneticPr fontId="12"/>
  </si>
  <si>
    <t>合計</t>
    <phoneticPr fontId="12"/>
  </si>
  <si>
    <t>大阪府</t>
  </si>
  <si>
    <t>東京都</t>
  </si>
  <si>
    <t>神奈川県</t>
  </si>
  <si>
    <t>埼玉県</t>
  </si>
  <si>
    <t>兵庫県</t>
  </si>
  <si>
    <t>愛知県</t>
  </si>
  <si>
    <t>茨城県</t>
  </si>
  <si>
    <t>千葉県</t>
  </si>
  <si>
    <t>静岡県</t>
  </si>
  <si>
    <t>京都府</t>
  </si>
  <si>
    <t>新潟県</t>
  </si>
  <si>
    <t>群馬県</t>
  </si>
  <si>
    <t>広島県</t>
  </si>
  <si>
    <t>長野県</t>
  </si>
  <si>
    <t>栃木県</t>
  </si>
  <si>
    <t>滋賀県</t>
  </si>
  <si>
    <t>福岡県</t>
  </si>
  <si>
    <t>山梨県</t>
  </si>
  <si>
    <t>石川県</t>
  </si>
  <si>
    <t>三重県</t>
  </si>
  <si>
    <t>宮城県</t>
  </si>
  <si>
    <t>岡山県</t>
  </si>
  <si>
    <t>奈良県</t>
  </si>
  <si>
    <t>岩手県</t>
  </si>
  <si>
    <t>福井県</t>
  </si>
  <si>
    <t>熊本県</t>
  </si>
  <si>
    <t>福島県</t>
  </si>
  <si>
    <t>香川県</t>
  </si>
  <si>
    <t>富山県</t>
  </si>
  <si>
    <t>大分県</t>
  </si>
  <si>
    <t>徳島県</t>
  </si>
  <si>
    <t>鳥取県</t>
  </si>
  <si>
    <t>山口県</t>
  </si>
  <si>
    <t>青森県</t>
  </si>
  <si>
    <t>高知県</t>
  </si>
  <si>
    <t>宮崎県</t>
  </si>
  <si>
    <t>佐賀県</t>
  </si>
  <si>
    <t>山形県</t>
  </si>
  <si>
    <t>愛媛県</t>
  </si>
  <si>
    <t>鹿児島県</t>
  </si>
  <si>
    <t>和歌山県</t>
  </si>
  <si>
    <t>島根県</t>
  </si>
  <si>
    <t>秋田県</t>
  </si>
  <si>
    <t>岐阜県</t>
  </si>
  <si>
    <t>長崎県</t>
  </si>
  <si>
    <t>東村</t>
  </si>
  <si>
    <t>金武町</t>
  </si>
  <si>
    <t>南大東村</t>
  </si>
  <si>
    <t>（１）修学旅行年度次別・月別入込状況</t>
    <rPh sb="3" eb="5">
      <t>シュウガク</t>
    </rPh>
    <rPh sb="5" eb="7">
      <t>リョコウ</t>
    </rPh>
    <rPh sb="12" eb="14">
      <t>ツキベツ</t>
    </rPh>
    <phoneticPr fontId="6"/>
  </si>
  <si>
    <t>令和元年度</t>
    <rPh sb="0" eb="2">
      <t>レイワ</t>
    </rPh>
    <rPh sb="2" eb="3">
      <t>ゲン</t>
    </rPh>
    <phoneticPr fontId="6"/>
  </si>
  <si>
    <t>２年度</t>
    <phoneticPr fontId="6"/>
  </si>
  <si>
    <t>３年度</t>
    <phoneticPr fontId="6"/>
  </si>
  <si>
    <t>４年度</t>
    <phoneticPr fontId="6"/>
  </si>
  <si>
    <t>１月</t>
    <rPh sb="1" eb="2">
      <t>ガツ</t>
    </rPh>
    <phoneticPr fontId="3"/>
  </si>
  <si>
    <t>（２）修学旅行年度次別・校種別入込状況</t>
    <rPh sb="3" eb="5">
      <t>シュウガク</t>
    </rPh>
    <rPh sb="5" eb="7">
      <t>リョコウ</t>
    </rPh>
    <rPh sb="10" eb="11">
      <t>シュルイベツ</t>
    </rPh>
    <rPh sb="12" eb="13">
      <t>コウ</t>
    </rPh>
    <rPh sb="13" eb="14">
      <t>シュ</t>
    </rPh>
    <rPh sb="14" eb="15">
      <t>ベツ</t>
    </rPh>
    <rPh sb="15" eb="16">
      <t>イリ</t>
    </rPh>
    <phoneticPr fontId="6"/>
  </si>
  <si>
    <t>30年度</t>
    <phoneticPr fontId="6"/>
  </si>
  <si>
    <t>29年度</t>
    <phoneticPr fontId="6"/>
  </si>
  <si>
    <t>28年度</t>
    <phoneticPr fontId="6"/>
  </si>
  <si>
    <t>27年度</t>
    <phoneticPr fontId="6"/>
  </si>
  <si>
    <t>26年度</t>
    <phoneticPr fontId="6"/>
  </si>
  <si>
    <t>25年度</t>
    <phoneticPr fontId="6"/>
  </si>
  <si>
    <t>24年度</t>
    <phoneticPr fontId="6"/>
  </si>
  <si>
    <t>23年度</t>
    <phoneticPr fontId="6"/>
  </si>
  <si>
    <t>22年度</t>
    <phoneticPr fontId="6"/>
  </si>
  <si>
    <t>21年度</t>
    <phoneticPr fontId="6"/>
  </si>
  <si>
    <t>　平成20年度</t>
    <rPh sb="1" eb="3">
      <t>h</t>
    </rPh>
    <phoneticPr fontId="6"/>
  </si>
  <si>
    <t>平成20年度</t>
    <rPh sb="0" eb="2">
      <t>h</t>
    </rPh>
    <phoneticPr fontId="5"/>
  </si>
  <si>
    <t>21年度</t>
    <phoneticPr fontId="5"/>
  </si>
  <si>
    <t>短大・大学</t>
    <rPh sb="0" eb="2">
      <t>タンダイ</t>
    </rPh>
    <rPh sb="3" eb="5">
      <t>ダイガク</t>
    </rPh>
    <phoneticPr fontId="6"/>
  </si>
  <si>
    <t>令和２年度</t>
    <rPh sb="3" eb="5">
      <t>ネンド</t>
    </rPh>
    <phoneticPr fontId="5"/>
  </si>
  <si>
    <t>令和３年度</t>
    <rPh sb="3" eb="5">
      <t>ネンド</t>
    </rPh>
    <phoneticPr fontId="5"/>
  </si>
  <si>
    <t>令和４年度</t>
    <rPh sb="3" eb="5">
      <t>ネンド</t>
    </rPh>
    <phoneticPr fontId="5"/>
  </si>
  <si>
    <t>１月</t>
  </si>
  <si>
    <r>
      <t>（４）修学旅行月別・校種別入込状況（令和４年度</t>
    </r>
    <r>
      <rPr>
        <sz val="11"/>
        <rFont val="ＭＳ Ｐゴシック"/>
        <family val="3"/>
        <charset val="128"/>
      </rPr>
      <t>）</t>
    </r>
    <rPh sb="3" eb="5">
      <t>シュウガク</t>
    </rPh>
    <rPh sb="5" eb="7">
      <t>リョコウ</t>
    </rPh>
    <rPh sb="7" eb="9">
      <t>ツキベツ</t>
    </rPh>
    <rPh sb="10" eb="11">
      <t>コウ</t>
    </rPh>
    <rPh sb="11" eb="12">
      <t>タネ</t>
    </rPh>
    <rPh sb="12" eb="13">
      <t>ベツ</t>
    </rPh>
    <rPh sb="18" eb="20">
      <t>レイワ</t>
    </rPh>
    <rPh sb="21" eb="23">
      <t>ネンド</t>
    </rPh>
    <phoneticPr fontId="6"/>
  </si>
  <si>
    <r>
      <t>（５）修学旅行月別・地域別入込状況（令和４年度</t>
    </r>
    <r>
      <rPr>
        <sz val="11"/>
        <rFont val="ＭＳ Ｐゴシック"/>
        <family val="3"/>
        <charset val="128"/>
      </rPr>
      <t>）</t>
    </r>
    <rPh sb="18" eb="20">
      <t>レイワ</t>
    </rPh>
    <rPh sb="21" eb="23">
      <t>ネンド</t>
    </rPh>
    <phoneticPr fontId="6"/>
  </si>
  <si>
    <t>（６）修学旅行発地（都道府県）別入込状況（令和４年度）</t>
    <rPh sb="3" eb="5">
      <t>シュウガク</t>
    </rPh>
    <rPh sb="5" eb="7">
      <t>リョコウ</t>
    </rPh>
    <rPh sb="7" eb="8">
      <t>ハツ</t>
    </rPh>
    <rPh sb="8" eb="9">
      <t>チ</t>
    </rPh>
    <rPh sb="21" eb="23">
      <t>レイワ</t>
    </rPh>
    <rPh sb="24" eb="26">
      <t>ネンド</t>
    </rPh>
    <phoneticPr fontId="12"/>
  </si>
  <si>
    <t>（７）修学旅行宿泊地別入込状況（令和４年度）</t>
    <rPh sb="3" eb="5">
      <t>シュウガク</t>
    </rPh>
    <rPh sb="5" eb="7">
      <t>リョコウ</t>
    </rPh>
    <rPh sb="16" eb="18">
      <t>レイワ</t>
    </rPh>
    <phoneticPr fontId="12"/>
  </si>
  <si>
    <t>（８）修学旅行滞在日数別入込状況(令和４年度)</t>
    <rPh sb="3" eb="5">
      <t>シュウガク</t>
    </rPh>
    <rPh sb="5" eb="7">
      <t>リョコウ</t>
    </rPh>
    <rPh sb="7" eb="9">
      <t>タイザイ</t>
    </rPh>
    <rPh sb="9" eb="11">
      <t>ニッスウ</t>
    </rPh>
    <rPh sb="11" eb="12">
      <t>ベツ</t>
    </rPh>
    <rPh sb="12" eb="13">
      <t>イ</t>
    </rPh>
    <rPh sb="13" eb="14">
      <t>コ</t>
    </rPh>
    <rPh sb="14" eb="16">
      <t>ジョウキョウ</t>
    </rPh>
    <rPh sb="17" eb="19">
      <t>レイワ</t>
    </rPh>
    <rPh sb="20" eb="22">
      <t>ネンド</t>
    </rPh>
    <rPh sb="22" eb="23">
      <t>ヘイネン</t>
    </rPh>
    <phoneticPr fontId="12"/>
  </si>
  <si>
    <t>北海道</t>
    <rPh sb="0" eb="3">
      <t>ホッカイドウ</t>
    </rPh>
    <phoneticPr fontId="12"/>
  </si>
  <si>
    <t>石垣市</t>
    <rPh sb="0" eb="3">
      <t>イシガキシ</t>
    </rPh>
    <phoneticPr fontId="15"/>
  </si>
  <si>
    <t>うるま市</t>
    <rPh sb="3" eb="4">
      <t>シ</t>
    </rPh>
    <phoneticPr fontId="15"/>
  </si>
  <si>
    <t>南城市</t>
    <rPh sb="0" eb="2">
      <t>ナンジョウ</t>
    </rPh>
    <rPh sb="2" eb="3">
      <t>シ</t>
    </rPh>
    <phoneticPr fontId="15"/>
  </si>
  <si>
    <t>宮古島市</t>
    <rPh sb="0" eb="3">
      <t>ミヤコジマ</t>
    </rPh>
    <rPh sb="3" eb="4">
      <t>シ</t>
    </rPh>
    <phoneticPr fontId="15"/>
  </si>
  <si>
    <t>豊見城市</t>
    <rPh sb="3" eb="4">
      <t>シ</t>
    </rPh>
    <phoneticPr fontId="15"/>
  </si>
  <si>
    <t>久米島町</t>
    <rPh sb="0" eb="2">
      <t>クメ</t>
    </rPh>
    <rPh sb="2" eb="3">
      <t>ジマ</t>
    </rPh>
    <rPh sb="3" eb="4">
      <t>チョウ</t>
    </rPh>
    <phoneticPr fontId="15"/>
  </si>
  <si>
    <t>不明</t>
    <rPh sb="0" eb="2">
      <t>フメイ</t>
    </rPh>
    <phoneticPr fontId="12"/>
  </si>
  <si>
    <t>発地別内訳</t>
    <rPh sb="0" eb="2">
      <t>ハッチ</t>
    </rPh>
    <rPh sb="2" eb="3">
      <t>ベツ</t>
    </rPh>
    <rPh sb="3" eb="5">
      <t>ウチワケ</t>
    </rPh>
    <phoneticPr fontId="6"/>
  </si>
  <si>
    <t>年次別</t>
    <phoneticPr fontId="6"/>
  </si>
  <si>
    <t>令和元年度</t>
    <rPh sb="2" eb="3">
      <t>ガン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</si>
</sst>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_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14" fillId="0" borderId="0"/>
  </cellStyleXfs>
  <cellXfs count="293">
    <xf numFmtId="0" fontId="0" fillId="0" borderId="0" xfId="0"/>
    <xf numFmtId="3" fontId="7" fillId="0" borderId="0" xfId="4" applyNumberFormat="1" applyFont="1" applyFill="1" applyAlignment="1">
      <alignment vertical="center"/>
    </xf>
    <xf numFmtId="3" fontId="7" fillId="0" borderId="0" xfId="4" applyNumberFormat="1" applyFont="1" applyFill="1" applyAlignment="1">
      <alignment horizontal="right" vertical="center"/>
    </xf>
    <xf numFmtId="3" fontId="8" fillId="0" borderId="7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8" xfId="4" applyNumberFormat="1" applyFont="1" applyFill="1" applyBorder="1" applyAlignment="1">
      <alignment vertical="center"/>
    </xf>
    <xf numFmtId="3" fontId="8" fillId="0" borderId="11" xfId="4" applyNumberFormat="1" applyFont="1" applyFill="1" applyBorder="1" applyAlignment="1">
      <alignment vertical="center"/>
    </xf>
    <xf numFmtId="3" fontId="8" fillId="0" borderId="10" xfId="4" applyNumberFormat="1" applyFont="1" applyFill="1" applyBorder="1" applyAlignment="1">
      <alignment vertical="center"/>
    </xf>
    <xf numFmtId="3" fontId="8" fillId="0" borderId="12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6" xfId="4" applyNumberFormat="1" applyFont="1" applyFill="1" applyBorder="1" applyAlignment="1">
      <alignment vertical="center"/>
    </xf>
    <xf numFmtId="3" fontId="8" fillId="0" borderId="12" xfId="5" applyNumberFormat="1" applyFont="1" applyFill="1" applyBorder="1" applyAlignment="1">
      <alignment horizontal="right" vertical="center"/>
    </xf>
    <xf numFmtId="3" fontId="8" fillId="0" borderId="16" xfId="5" applyNumberFormat="1" applyFont="1" applyFill="1" applyBorder="1" applyAlignment="1">
      <alignment horizontal="right" vertical="center"/>
    </xf>
    <xf numFmtId="3" fontId="8" fillId="0" borderId="8" xfId="5" applyNumberFormat="1" applyFont="1" applyFill="1" applyBorder="1" applyAlignment="1">
      <alignment horizontal="right" vertical="center"/>
    </xf>
    <xf numFmtId="3" fontId="8" fillId="0" borderId="27" xfId="5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vertical="center"/>
    </xf>
    <xf numFmtId="3" fontId="8" fillId="0" borderId="17" xfId="5" applyNumberFormat="1" applyFont="1" applyFill="1" applyBorder="1" applyAlignment="1">
      <alignment horizontal="right" vertical="center"/>
    </xf>
    <xf numFmtId="3" fontId="8" fillId="0" borderId="18" xfId="5" applyNumberFormat="1" applyFont="1" applyFill="1" applyBorder="1" applyAlignment="1">
      <alignment horizontal="right" vertical="center"/>
    </xf>
    <xf numFmtId="3" fontId="8" fillId="0" borderId="19" xfId="5" applyNumberFormat="1" applyFont="1" applyFill="1" applyBorder="1" applyAlignment="1">
      <alignment horizontal="right" vertical="center"/>
    </xf>
    <xf numFmtId="3" fontId="8" fillId="0" borderId="20" xfId="5" applyNumberFormat="1" applyFont="1" applyFill="1" applyBorder="1" applyAlignment="1">
      <alignment horizontal="right" vertical="center"/>
    </xf>
    <xf numFmtId="3" fontId="8" fillId="0" borderId="21" xfId="5" applyNumberFormat="1" applyFont="1" applyFill="1" applyBorder="1" applyAlignment="1">
      <alignment horizontal="right" vertical="center"/>
    </xf>
    <xf numFmtId="3" fontId="8" fillId="0" borderId="22" xfId="5" applyNumberFormat="1" applyFont="1" applyFill="1" applyBorder="1" applyAlignment="1">
      <alignment horizontal="right" vertical="center"/>
    </xf>
    <xf numFmtId="3" fontId="8" fillId="0" borderId="26" xfId="5" applyNumberFormat="1" applyFont="1" applyFill="1" applyBorder="1" applyAlignment="1">
      <alignment horizontal="right" vertical="center"/>
    </xf>
    <xf numFmtId="3" fontId="8" fillId="0" borderId="28" xfId="5" applyNumberFormat="1" applyFont="1" applyFill="1" applyBorder="1" applyAlignment="1">
      <alignment horizontal="right" vertical="center"/>
    </xf>
    <xf numFmtId="3" fontId="9" fillId="0" borderId="0" xfId="4" applyNumberFormat="1" applyFont="1" applyFill="1" applyAlignment="1">
      <alignment vertical="center"/>
    </xf>
    <xf numFmtId="3" fontId="9" fillId="0" borderId="0" xfId="4" applyNumberFormat="1" applyFont="1" applyFill="1" applyAlignment="1">
      <alignment horizontal="right" vertical="center"/>
    </xf>
    <xf numFmtId="3" fontId="9" fillId="0" borderId="0" xfId="4" applyNumberFormat="1" applyFont="1" applyFill="1" applyBorder="1" applyAlignment="1">
      <alignment vertical="center"/>
    </xf>
    <xf numFmtId="3" fontId="9" fillId="0" borderId="45" xfId="4" applyNumberFormat="1" applyFont="1" applyFill="1" applyBorder="1" applyAlignment="1">
      <alignment vertical="center"/>
    </xf>
    <xf numFmtId="3" fontId="9" fillId="0" borderId="8" xfId="4" applyNumberFormat="1" applyFont="1" applyFill="1" applyBorder="1" applyAlignment="1">
      <alignment vertical="center"/>
    </xf>
    <xf numFmtId="3" fontId="9" fillId="0" borderId="46" xfId="4" applyNumberFormat="1" applyFont="1" applyFill="1" applyBorder="1" applyAlignment="1">
      <alignment vertical="center"/>
    </xf>
    <xf numFmtId="3" fontId="9" fillId="0" borderId="22" xfId="4" applyNumberFormat="1" applyFont="1" applyFill="1" applyBorder="1" applyAlignment="1">
      <alignment horizontal="right" vertical="center"/>
    </xf>
    <xf numFmtId="3" fontId="9" fillId="0" borderId="10" xfId="4" applyNumberFormat="1" applyFont="1" applyFill="1" applyBorder="1" applyAlignment="1">
      <alignment vertical="center"/>
    </xf>
    <xf numFmtId="0" fontId="0" fillId="0" borderId="0" xfId="0" applyFill="1"/>
    <xf numFmtId="176" fontId="9" fillId="0" borderId="24" xfId="4" applyNumberFormat="1" applyFont="1" applyFill="1" applyBorder="1" applyAlignment="1">
      <alignment vertical="center"/>
    </xf>
    <xf numFmtId="176" fontId="9" fillId="0" borderId="56" xfId="4" applyNumberFormat="1" applyFont="1" applyFill="1" applyBorder="1" applyAlignment="1">
      <alignment vertical="center"/>
    </xf>
    <xf numFmtId="176" fontId="9" fillId="0" borderId="27" xfId="4" applyNumberFormat="1" applyFont="1" applyFill="1" applyBorder="1" applyAlignment="1">
      <alignment vertical="center"/>
    </xf>
    <xf numFmtId="176" fontId="9" fillId="0" borderId="57" xfId="4" applyNumberFormat="1" applyFont="1" applyFill="1" applyBorder="1" applyAlignment="1">
      <alignment vertical="center"/>
    </xf>
    <xf numFmtId="176" fontId="9" fillId="0" borderId="28" xfId="4" applyNumberFormat="1" applyFont="1" applyFill="1" applyBorder="1" applyAlignment="1">
      <alignment horizontal="right" vertical="center"/>
    </xf>
    <xf numFmtId="176" fontId="9" fillId="0" borderId="14" xfId="4" applyNumberFormat="1" applyFont="1" applyFill="1" applyBorder="1" applyAlignment="1">
      <alignment vertical="center"/>
    </xf>
    <xf numFmtId="176" fontId="9" fillId="0" borderId="52" xfId="4" applyNumberFormat="1" applyFont="1" applyFill="1" applyBorder="1" applyAlignment="1">
      <alignment vertical="center"/>
    </xf>
    <xf numFmtId="176" fontId="9" fillId="0" borderId="16" xfId="4" applyNumberFormat="1" applyFont="1" applyFill="1" applyBorder="1" applyAlignment="1">
      <alignment vertical="center"/>
    </xf>
    <xf numFmtId="176" fontId="9" fillId="0" borderId="53" xfId="4" applyNumberFormat="1" applyFont="1" applyFill="1" applyBorder="1" applyAlignment="1">
      <alignment vertical="center"/>
    </xf>
    <xf numFmtId="176" fontId="9" fillId="0" borderId="20" xfId="4" applyNumberFormat="1" applyFont="1" applyFill="1" applyBorder="1" applyAlignment="1">
      <alignment horizontal="right" vertical="center"/>
    </xf>
    <xf numFmtId="3" fontId="10" fillId="0" borderId="0" xfId="4" applyNumberFormat="1" applyFont="1" applyFill="1" applyAlignment="1">
      <alignment vertical="center"/>
    </xf>
    <xf numFmtId="38" fontId="9" fillId="0" borderId="45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" fontId="10" fillId="0" borderId="0" xfId="4" applyNumberFormat="1" applyFont="1" applyFill="1" applyAlignment="1">
      <alignment horizontal="right" vertical="center"/>
    </xf>
    <xf numFmtId="3" fontId="10" fillId="0" borderId="0" xfId="4" applyNumberFormat="1" applyFont="1" applyFill="1" applyAlignment="1">
      <alignment horizontal="left" vertical="center"/>
    </xf>
    <xf numFmtId="3" fontId="10" fillId="0" borderId="14" xfId="4" applyNumberFormat="1" applyFont="1" applyFill="1" applyBorder="1" applyAlignment="1">
      <alignment horizontal="center" vertical="center"/>
    </xf>
    <xf numFmtId="3" fontId="10" fillId="0" borderId="55" xfId="4" applyNumberFormat="1" applyFont="1" applyFill="1" applyBorder="1" applyAlignment="1">
      <alignment horizontal="center" vertical="center"/>
    </xf>
    <xf numFmtId="3" fontId="10" fillId="0" borderId="62" xfId="4" applyNumberFormat="1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horizontal="right" vertical="center"/>
    </xf>
    <xf numFmtId="3" fontId="10" fillId="0" borderId="62" xfId="4" applyNumberFormat="1" applyFont="1" applyFill="1" applyBorder="1" applyAlignment="1">
      <alignment vertical="center"/>
    </xf>
    <xf numFmtId="176" fontId="10" fillId="0" borderId="62" xfId="4" applyNumberFormat="1" applyFont="1" applyFill="1" applyBorder="1" applyAlignment="1">
      <alignment vertical="center"/>
    </xf>
    <xf numFmtId="3" fontId="9" fillId="0" borderId="36" xfId="4" applyNumberFormat="1" applyFont="1" applyFill="1" applyBorder="1" applyAlignment="1">
      <alignment horizontal="right"/>
    </xf>
    <xf numFmtId="3" fontId="9" fillId="0" borderId="45" xfId="4" applyNumberFormat="1" applyFont="1" applyFill="1" applyBorder="1" applyAlignment="1">
      <alignment horizontal="right"/>
    </xf>
    <xf numFmtId="3" fontId="9" fillId="0" borderId="21" xfId="4" applyNumberFormat="1" applyFont="1" applyFill="1" applyBorder="1" applyAlignment="1">
      <alignment horizontal="right"/>
    </xf>
    <xf numFmtId="3" fontId="9" fillId="0" borderId="7" xfId="4" applyNumberFormat="1" applyFont="1" applyFill="1" applyBorder="1" applyAlignment="1">
      <alignment horizontal="right"/>
    </xf>
    <xf numFmtId="3" fontId="9" fillId="0" borderId="0" xfId="4" applyNumberFormat="1" applyFont="1" applyFill="1" applyBorder="1" applyAlignment="1">
      <alignment horizontal="right"/>
    </xf>
    <xf numFmtId="3" fontId="9" fillId="0" borderId="67" xfId="4" applyNumberFormat="1" applyFont="1" applyFill="1" applyBorder="1" applyAlignment="1">
      <alignment horizontal="right"/>
    </xf>
    <xf numFmtId="3" fontId="9" fillId="0" borderId="68" xfId="4" applyNumberFormat="1" applyFont="1" applyFill="1" applyBorder="1" applyAlignment="1">
      <alignment horizontal="right"/>
    </xf>
    <xf numFmtId="3" fontId="9" fillId="0" borderId="69" xfId="4" applyNumberFormat="1" applyFont="1" applyFill="1" applyBorder="1" applyAlignment="1">
      <alignment horizontal="right"/>
    </xf>
    <xf numFmtId="3" fontId="9" fillId="0" borderId="70" xfId="4" applyNumberFormat="1" applyFont="1" applyFill="1" applyBorder="1" applyAlignment="1">
      <alignment horizontal="right"/>
    </xf>
    <xf numFmtId="3" fontId="9" fillId="0" borderId="71" xfId="4" applyNumberFormat="1" applyFont="1" applyFill="1" applyBorder="1" applyAlignment="1">
      <alignment horizontal="right"/>
    </xf>
    <xf numFmtId="3" fontId="9" fillId="0" borderId="63" xfId="4" applyNumberFormat="1" applyFont="1" applyFill="1" applyBorder="1" applyAlignment="1">
      <alignment horizontal="right"/>
    </xf>
    <xf numFmtId="3" fontId="9" fillId="0" borderId="40" xfId="4" applyNumberFormat="1" applyFont="1" applyFill="1" applyBorder="1" applyAlignment="1">
      <alignment horizontal="right"/>
    </xf>
    <xf numFmtId="3" fontId="9" fillId="0" borderId="64" xfId="4" applyNumberFormat="1" applyFont="1" applyFill="1" applyBorder="1" applyAlignment="1">
      <alignment horizontal="right"/>
    </xf>
    <xf numFmtId="3" fontId="9" fillId="0" borderId="65" xfId="4" applyNumberFormat="1" applyFont="1" applyFill="1" applyBorder="1" applyAlignment="1">
      <alignment horizontal="right"/>
    </xf>
    <xf numFmtId="3" fontId="9" fillId="0" borderId="42" xfId="4" applyNumberFormat="1" applyFont="1" applyFill="1" applyBorder="1" applyAlignment="1">
      <alignment horizontal="right"/>
    </xf>
    <xf numFmtId="3" fontId="11" fillId="0" borderId="0" xfId="3" applyNumberFormat="1" applyFont="1" applyFill="1" applyAlignment="1">
      <alignment vertical="center"/>
    </xf>
    <xf numFmtId="176" fontId="9" fillId="0" borderId="39" xfId="4" applyNumberFormat="1" applyFont="1" applyFill="1" applyBorder="1" applyAlignment="1">
      <alignment horizontal="right"/>
    </xf>
    <xf numFmtId="176" fontId="9" fillId="0" borderId="56" xfId="4" applyNumberFormat="1" applyFont="1" applyFill="1" applyBorder="1" applyAlignment="1">
      <alignment horizontal="right"/>
    </xf>
    <xf numFmtId="176" fontId="9" fillId="0" borderId="74" xfId="4" applyNumberFormat="1" applyFont="1" applyFill="1" applyBorder="1" applyAlignment="1">
      <alignment horizontal="right"/>
    </xf>
    <xf numFmtId="176" fontId="9" fillId="0" borderId="25" xfId="4" applyNumberFormat="1" applyFont="1" applyFill="1" applyBorder="1" applyAlignment="1">
      <alignment horizontal="right"/>
    </xf>
    <xf numFmtId="176" fontId="9" fillId="0" borderId="24" xfId="4" applyNumberFormat="1" applyFont="1" applyFill="1" applyBorder="1" applyAlignment="1">
      <alignment horizontal="right"/>
    </xf>
    <xf numFmtId="176" fontId="9" fillId="0" borderId="26" xfId="4" applyNumberFormat="1" applyFont="1" applyFill="1" applyBorder="1" applyAlignment="1">
      <alignment horizontal="right"/>
    </xf>
    <xf numFmtId="3" fontId="9" fillId="0" borderId="0" xfId="6" applyNumberFormat="1" applyFont="1" applyFill="1" applyAlignment="1">
      <alignment horizontal="distributed" vertical="center"/>
    </xf>
    <xf numFmtId="3" fontId="9" fillId="0" borderId="0" xfId="6" applyNumberFormat="1" applyFont="1" applyFill="1" applyAlignment="1">
      <alignment vertical="center"/>
    </xf>
    <xf numFmtId="0" fontId="9" fillId="0" borderId="0" xfId="6" applyFont="1" applyFill="1"/>
    <xf numFmtId="3" fontId="9" fillId="0" borderId="0" xfId="6" applyNumberFormat="1" applyFont="1" applyFill="1" applyBorder="1" applyAlignment="1">
      <alignment horizontal="center"/>
    </xf>
    <xf numFmtId="3" fontId="9" fillId="0" borderId="0" xfId="6" applyNumberFormat="1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3" fontId="9" fillId="0" borderId="0" xfId="6" applyNumberFormat="1" applyFont="1" applyFill="1" applyAlignment="1">
      <alignment horizontal="center" vertical="center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 applyAlignment="1">
      <alignment horizontal="center" vertical="center"/>
    </xf>
    <xf numFmtId="177" fontId="9" fillId="0" borderId="23" xfId="6" applyNumberFormat="1" applyFont="1" applyFill="1" applyBorder="1" applyAlignment="1">
      <alignment vertical="center"/>
    </xf>
    <xf numFmtId="0" fontId="9" fillId="0" borderId="0" xfId="7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wrapText="1"/>
    </xf>
    <xf numFmtId="38" fontId="15" fillId="0" borderId="0" xfId="1" applyFont="1" applyFill="1" applyBorder="1" applyAlignment="1"/>
    <xf numFmtId="10" fontId="9" fillId="0" borderId="0" xfId="6" applyNumberFormat="1" applyFont="1" applyFill="1" applyBorder="1"/>
    <xf numFmtId="176" fontId="9" fillId="0" borderId="0" xfId="2" applyNumberFormat="1" applyFont="1" applyFill="1" applyBorder="1" applyAlignment="1"/>
    <xf numFmtId="0" fontId="9" fillId="0" borderId="0" xfId="6" applyFont="1" applyFill="1" applyBorder="1" applyAlignment="1">
      <alignment horizontal="distributed"/>
    </xf>
    <xf numFmtId="3" fontId="9" fillId="0" borderId="0" xfId="6" applyNumberFormat="1" applyFont="1" applyFill="1" applyBorder="1"/>
    <xf numFmtId="9" fontId="16" fillId="0" borderId="0" xfId="6" applyNumberFormat="1" applyFont="1" applyFill="1" applyBorder="1"/>
    <xf numFmtId="176" fontId="16" fillId="0" borderId="0" xfId="2" applyNumberFormat="1" applyFont="1" applyFill="1" applyBorder="1" applyAlignment="1"/>
    <xf numFmtId="3" fontId="16" fillId="0" borderId="0" xfId="6" applyNumberFormat="1" applyFont="1" applyFill="1" applyBorder="1"/>
    <xf numFmtId="0" fontId="9" fillId="0" borderId="0" xfId="6" applyFont="1" applyFill="1" applyAlignment="1">
      <alignment horizontal="right"/>
    </xf>
    <xf numFmtId="176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/>
    <xf numFmtId="176" fontId="9" fillId="0" borderId="0" xfId="2" applyNumberFormat="1" applyFont="1" applyFill="1" applyBorder="1" applyAlignment="1">
      <alignment horizontal="distributed" vertical="center"/>
    </xf>
    <xf numFmtId="178" fontId="11" fillId="0" borderId="6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78" fontId="11" fillId="0" borderId="23" xfId="0" applyNumberFormat="1" applyFont="1" applyBorder="1" applyAlignment="1">
      <alignment vertical="center"/>
    </xf>
    <xf numFmtId="176" fontId="9" fillId="0" borderId="76" xfId="4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9" fillId="0" borderId="0" xfId="6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11" fillId="0" borderId="75" xfId="1" applyFont="1" applyFill="1" applyBorder="1" applyAlignment="1">
      <alignment vertical="center"/>
    </xf>
    <xf numFmtId="176" fontId="9" fillId="0" borderId="30" xfId="6" applyNumberFormat="1" applyFont="1" applyFill="1" applyBorder="1" applyAlignment="1">
      <alignment horizontal="right" vertical="center"/>
    </xf>
    <xf numFmtId="176" fontId="9" fillId="0" borderId="7" xfId="6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vertical="center"/>
    </xf>
    <xf numFmtId="10" fontId="9" fillId="0" borderId="0" xfId="6" applyNumberFormat="1" applyFont="1" applyFill="1" applyBorder="1" applyAlignment="1">
      <alignment horizontal="right" vertical="center"/>
    </xf>
    <xf numFmtId="0" fontId="9" fillId="0" borderId="0" xfId="6" applyFont="1" applyFill="1" applyBorder="1" applyAlignment="1">
      <alignment vertical="center"/>
    </xf>
    <xf numFmtId="177" fontId="9" fillId="0" borderId="75" xfId="1" applyNumberFormat="1" applyFont="1" applyFill="1" applyBorder="1" applyAlignment="1">
      <alignment vertical="center"/>
    </xf>
    <xf numFmtId="176" fontId="9" fillId="0" borderId="30" xfId="6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6" fontId="9" fillId="0" borderId="6" xfId="6" applyNumberFormat="1" applyFont="1" applyFill="1" applyBorder="1" applyAlignment="1">
      <alignment vertical="center"/>
    </xf>
    <xf numFmtId="0" fontId="13" fillId="0" borderId="31" xfId="6" applyFont="1" applyFill="1" applyBorder="1" applyAlignment="1">
      <alignment horizontal="left" vertical="center" wrapText="1"/>
    </xf>
    <xf numFmtId="0" fontId="13" fillId="0" borderId="0" xfId="6" applyFont="1" applyFill="1" applyBorder="1" applyAlignment="1">
      <alignment horizontal="left" vertical="center" wrapText="1"/>
    </xf>
    <xf numFmtId="3" fontId="9" fillId="0" borderId="37" xfId="4" applyNumberFormat="1" applyFont="1" applyFill="1" applyBorder="1" applyAlignment="1">
      <alignment vertical="center" shrinkToFit="1"/>
    </xf>
    <xf numFmtId="3" fontId="9" fillId="0" borderId="12" xfId="4" applyNumberFormat="1" applyFont="1" applyFill="1" applyBorder="1" applyAlignment="1">
      <alignment vertical="center" shrinkToFit="1"/>
    </xf>
    <xf numFmtId="3" fontId="9" fillId="0" borderId="10" xfId="4" applyNumberFormat="1" applyFont="1" applyFill="1" applyBorder="1" applyAlignment="1">
      <alignment vertical="center" shrinkToFit="1"/>
    </xf>
    <xf numFmtId="3" fontId="9" fillId="0" borderId="49" xfId="4" applyNumberFormat="1" applyFont="1" applyFill="1" applyBorder="1" applyAlignment="1">
      <alignment vertical="center" shrinkToFit="1"/>
    </xf>
    <xf numFmtId="3" fontId="9" fillId="0" borderId="18" xfId="4" applyNumberFormat="1" applyFont="1" applyFill="1" applyBorder="1" applyAlignment="1">
      <alignment horizontal="right" vertical="center" shrinkToFit="1"/>
    </xf>
    <xf numFmtId="3" fontId="9" fillId="0" borderId="45" xfId="4" applyNumberFormat="1" applyFont="1" applyFill="1" applyBorder="1" applyAlignment="1">
      <alignment vertical="center" shrinkToFit="1"/>
    </xf>
    <xf numFmtId="3" fontId="9" fillId="0" borderId="8" xfId="4" applyNumberFormat="1" applyFont="1" applyFill="1" applyBorder="1" applyAlignment="1">
      <alignment vertical="center" shrinkToFit="1"/>
    </xf>
    <xf numFmtId="3" fontId="9" fillId="0" borderId="0" xfId="4" applyNumberFormat="1" applyFont="1" applyFill="1" applyBorder="1" applyAlignment="1">
      <alignment vertical="center" shrinkToFit="1"/>
    </xf>
    <xf numFmtId="3" fontId="9" fillId="0" borderId="46" xfId="4" applyNumberFormat="1" applyFont="1" applyFill="1" applyBorder="1" applyAlignment="1">
      <alignment vertical="center" shrinkToFit="1"/>
    </xf>
    <xf numFmtId="3" fontId="9" fillId="0" borderId="22" xfId="4" applyNumberFormat="1" applyFont="1" applyFill="1" applyBorder="1" applyAlignment="1">
      <alignment horizontal="right" vertical="center" shrinkToFit="1"/>
    </xf>
    <xf numFmtId="3" fontId="9" fillId="0" borderId="10" xfId="4" applyNumberFormat="1" applyFont="1" applyFill="1" applyBorder="1" applyAlignment="1">
      <alignment horizontal="right" vertical="center" shrinkToFit="1"/>
    </xf>
    <xf numFmtId="176" fontId="9" fillId="0" borderId="52" xfId="4" applyNumberFormat="1" applyFont="1" applyFill="1" applyBorder="1" applyAlignment="1">
      <alignment horizontal="right" vertical="center"/>
    </xf>
    <xf numFmtId="3" fontId="9" fillId="0" borderId="0" xfId="4" applyNumberFormat="1" applyFont="1" applyFill="1" applyBorder="1" applyAlignment="1">
      <alignment horizontal="right" vertical="center" shrinkToFit="1"/>
    </xf>
    <xf numFmtId="3" fontId="9" fillId="0" borderId="37" xfId="4" applyNumberFormat="1" applyFont="1" applyFill="1" applyBorder="1" applyAlignment="1">
      <alignment horizontal="right" vertical="center"/>
    </xf>
    <xf numFmtId="176" fontId="9" fillId="0" borderId="56" xfId="4" applyNumberFormat="1" applyFont="1" applyFill="1" applyBorder="1" applyAlignment="1">
      <alignment horizontal="right" vertical="center"/>
    </xf>
    <xf numFmtId="3" fontId="9" fillId="0" borderId="0" xfId="6" applyNumberFormat="1" applyFont="1" applyFill="1" applyBorder="1" applyAlignment="1">
      <alignment horizontal="right" vertical="center"/>
    </xf>
    <xf numFmtId="0" fontId="10" fillId="0" borderId="24" xfId="6" applyFont="1" applyFill="1" applyBorder="1" applyAlignment="1">
      <alignment horizontal="right" vertical="center"/>
    </xf>
    <xf numFmtId="177" fontId="9" fillId="2" borderId="1" xfId="6" applyNumberFormat="1" applyFont="1" applyFill="1" applyBorder="1" applyAlignment="1">
      <alignment vertical="center"/>
    </xf>
    <xf numFmtId="176" fontId="9" fillId="2" borderId="30" xfId="6" applyNumberFormat="1" applyFont="1" applyFill="1" applyBorder="1" applyAlignment="1">
      <alignment vertical="center"/>
    </xf>
    <xf numFmtId="0" fontId="9" fillId="2" borderId="1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177" fontId="9" fillId="2" borderId="3" xfId="6" applyNumberFormat="1" applyFont="1" applyFill="1" applyBorder="1" applyAlignment="1">
      <alignment vertical="center"/>
    </xf>
    <xf numFmtId="3" fontId="9" fillId="2" borderId="29" xfId="6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9" fillId="2" borderId="36" xfId="6" applyNumberFormat="1" applyFont="1" applyFill="1" applyBorder="1" applyAlignment="1">
      <alignment horizontal="center" vertical="center"/>
    </xf>
    <xf numFmtId="3" fontId="9" fillId="2" borderId="39" xfId="6" applyNumberFormat="1" applyFont="1" applyFill="1" applyBorder="1" applyAlignment="1">
      <alignment horizontal="center" vertical="center"/>
    </xf>
    <xf numFmtId="178" fontId="9" fillId="2" borderId="1" xfId="6" applyNumberFormat="1" applyFont="1" applyFill="1" applyBorder="1" applyAlignment="1">
      <alignment vertical="center"/>
    </xf>
    <xf numFmtId="176" fontId="9" fillId="2" borderId="3" xfId="6" applyNumberFormat="1" applyFont="1" applyFill="1" applyBorder="1" applyAlignment="1">
      <alignment horizontal="right" vertical="center"/>
    </xf>
    <xf numFmtId="0" fontId="9" fillId="2" borderId="36" xfId="6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36" xfId="6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shrinkToFit="1"/>
    </xf>
    <xf numFmtId="0" fontId="9" fillId="2" borderId="30" xfId="6" applyFont="1" applyFill="1" applyBorder="1" applyAlignment="1">
      <alignment horizontal="center" vertical="center"/>
    </xf>
    <xf numFmtId="3" fontId="9" fillId="2" borderId="1" xfId="6" applyNumberFormat="1" applyFont="1" applyFill="1" applyBorder="1" applyAlignment="1">
      <alignment horizontal="center" vertical="center"/>
    </xf>
    <xf numFmtId="3" fontId="9" fillId="2" borderId="3" xfId="6" applyNumberFormat="1" applyFont="1" applyFill="1" applyBorder="1" applyAlignment="1">
      <alignment horizontal="center" vertical="center"/>
    </xf>
    <xf numFmtId="3" fontId="9" fillId="2" borderId="29" xfId="4" applyNumberFormat="1" applyFont="1" applyFill="1" applyBorder="1" applyAlignment="1">
      <alignment horizontal="right" vertical="center"/>
    </xf>
    <xf numFmtId="3" fontId="9" fillId="2" borderId="36" xfId="4" applyNumberFormat="1" applyFont="1" applyFill="1" applyBorder="1" applyAlignment="1">
      <alignment horizontal="right" vertical="center"/>
    </xf>
    <xf numFmtId="3" fontId="9" fillId="2" borderId="29" xfId="4" applyNumberFormat="1" applyFont="1" applyFill="1" applyBorder="1" applyAlignment="1">
      <alignment horizontal="centerContinuous" vertical="center"/>
    </xf>
    <xf numFmtId="3" fontId="9" fillId="2" borderId="31" xfId="4" applyNumberFormat="1" applyFont="1" applyFill="1" applyBorder="1" applyAlignment="1">
      <alignment horizontal="centerContinuous" vertical="center"/>
    </xf>
    <xf numFmtId="3" fontId="9" fillId="2" borderId="30" xfId="4" applyNumberFormat="1" applyFont="1" applyFill="1" applyBorder="1" applyAlignment="1">
      <alignment horizontal="centerContinuous" vertical="center"/>
    </xf>
    <xf numFmtId="3" fontId="9" fillId="2" borderId="39" xfId="4" applyNumberFormat="1" applyFont="1" applyFill="1" applyBorder="1" applyAlignment="1">
      <alignment vertical="center"/>
    </xf>
    <xf numFmtId="3" fontId="9" fillId="2" borderId="63" xfId="4" applyNumberFormat="1" applyFont="1" applyFill="1" applyBorder="1" applyAlignment="1">
      <alignment horizontal="center" vertical="center"/>
    </xf>
    <xf numFmtId="3" fontId="9" fillId="2" borderId="40" xfId="4" applyNumberFormat="1" applyFont="1" applyFill="1" applyBorder="1" applyAlignment="1">
      <alignment horizontal="center" vertical="center"/>
    </xf>
    <xf numFmtId="3" fontId="9" fillId="2" borderId="64" xfId="4" applyNumberFormat="1" applyFont="1" applyFill="1" applyBorder="1" applyAlignment="1">
      <alignment horizontal="center" vertical="center"/>
    </xf>
    <xf numFmtId="3" fontId="9" fillId="2" borderId="65" xfId="4" applyNumberFormat="1" applyFont="1" applyFill="1" applyBorder="1" applyAlignment="1">
      <alignment horizontal="center" vertical="center"/>
    </xf>
    <xf numFmtId="3" fontId="9" fillId="2" borderId="42" xfId="4" applyNumberFormat="1" applyFont="1" applyFill="1" applyBorder="1" applyAlignment="1">
      <alignment horizontal="center" vertical="center"/>
    </xf>
    <xf numFmtId="0" fontId="9" fillId="2" borderId="6" xfId="4" applyNumberFormat="1" applyFont="1" applyFill="1" applyBorder="1" applyAlignment="1">
      <alignment horizontal="center"/>
    </xf>
    <xf numFmtId="3" fontId="9" fillId="2" borderId="36" xfId="4" applyNumberFormat="1" applyFont="1" applyFill="1" applyBorder="1" applyAlignment="1">
      <alignment horizontal="right"/>
    </xf>
    <xf numFmtId="3" fontId="9" fillId="2" borderId="45" xfId="4" applyNumberFormat="1" applyFont="1" applyFill="1" applyBorder="1" applyAlignment="1">
      <alignment horizontal="right"/>
    </xf>
    <xf numFmtId="0" fontId="9" fillId="2" borderId="66" xfId="4" applyNumberFormat="1" applyFont="1" applyFill="1" applyBorder="1" applyAlignment="1">
      <alignment horizontal="center"/>
    </xf>
    <xf numFmtId="3" fontId="9" fillId="2" borderId="67" xfId="4" applyNumberFormat="1" applyFont="1" applyFill="1" applyBorder="1" applyAlignment="1">
      <alignment horizontal="right"/>
    </xf>
    <xf numFmtId="3" fontId="9" fillId="2" borderId="68" xfId="4" applyNumberFormat="1" applyFont="1" applyFill="1" applyBorder="1" applyAlignment="1">
      <alignment horizontal="right"/>
    </xf>
    <xf numFmtId="0" fontId="9" fillId="2" borderId="72" xfId="4" applyNumberFormat="1" applyFont="1" applyFill="1" applyBorder="1" applyAlignment="1">
      <alignment horizontal="center"/>
    </xf>
    <xf numFmtId="3" fontId="9" fillId="2" borderId="63" xfId="4" applyNumberFormat="1" applyFont="1" applyFill="1" applyBorder="1" applyAlignment="1">
      <alignment horizontal="right"/>
    </xf>
    <xf numFmtId="3" fontId="9" fillId="2" borderId="40" xfId="4" applyNumberFormat="1" applyFont="1" applyFill="1" applyBorder="1" applyAlignment="1">
      <alignment horizontal="right"/>
    </xf>
    <xf numFmtId="0" fontId="9" fillId="2" borderId="1" xfId="4" applyNumberFormat="1" applyFont="1" applyFill="1" applyBorder="1" applyAlignment="1">
      <alignment horizontal="center"/>
    </xf>
    <xf numFmtId="3" fontId="9" fillId="2" borderId="2" xfId="4" applyNumberFormat="1" applyFont="1" applyFill="1" applyBorder="1" applyAlignment="1">
      <alignment horizontal="right"/>
    </xf>
    <xf numFmtId="3" fontId="9" fillId="2" borderId="73" xfId="4" applyNumberFormat="1" applyFont="1" applyFill="1" applyBorder="1" applyAlignment="1">
      <alignment horizontal="right"/>
    </xf>
    <xf numFmtId="0" fontId="9" fillId="2" borderId="23" xfId="4" applyNumberFormat="1" applyFont="1" applyFill="1" applyBorder="1" applyAlignment="1">
      <alignment horizontal="center"/>
    </xf>
    <xf numFmtId="176" fontId="9" fillId="2" borderId="39" xfId="4" applyNumberFormat="1" applyFont="1" applyFill="1" applyBorder="1" applyAlignment="1">
      <alignment horizontal="right"/>
    </xf>
    <xf numFmtId="176" fontId="9" fillId="2" borderId="56" xfId="4" applyNumberFormat="1" applyFont="1" applyFill="1" applyBorder="1" applyAlignment="1">
      <alignment horizontal="right"/>
    </xf>
    <xf numFmtId="3" fontId="9" fillId="2" borderId="74" xfId="4" applyNumberFormat="1" applyFont="1" applyFill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2" borderId="4" xfId="4" applyNumberFormat="1" applyFont="1" applyFill="1" applyBorder="1" applyAlignment="1">
      <alignment horizontal="right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7" xfId="4" applyNumberFormat="1" applyFont="1" applyFill="1" applyBorder="1" applyAlignment="1">
      <alignment horizontal="center" vertical="center"/>
    </xf>
    <xf numFmtId="3" fontId="9" fillId="2" borderId="39" xfId="4" applyNumberFormat="1" applyFont="1" applyFill="1" applyBorder="1" applyAlignment="1">
      <alignment horizontal="center" vertical="center"/>
    </xf>
    <xf numFmtId="3" fontId="9" fillId="2" borderId="25" xfId="4" applyNumberFormat="1" applyFont="1" applyFill="1" applyBorder="1" applyAlignment="1">
      <alignment horizontal="center" vertical="center"/>
    </xf>
    <xf numFmtId="3" fontId="9" fillId="2" borderId="41" xfId="4" applyNumberFormat="1" applyFont="1" applyFill="1" applyBorder="1" applyAlignment="1">
      <alignment horizontal="center" vertical="center"/>
    </xf>
    <xf numFmtId="3" fontId="9" fillId="2" borderId="44" xfId="4" applyNumberFormat="1" applyFont="1" applyFill="1" applyBorder="1" applyAlignment="1">
      <alignment horizontal="center" vertical="center"/>
    </xf>
    <xf numFmtId="38" fontId="9" fillId="2" borderId="50" xfId="1" applyFont="1" applyFill="1" applyBorder="1" applyAlignment="1">
      <alignment vertical="center"/>
    </xf>
    <xf numFmtId="38" fontId="9" fillId="2" borderId="47" xfId="1" applyFont="1" applyFill="1" applyBorder="1" applyAlignment="1">
      <alignment vertical="center"/>
    </xf>
    <xf numFmtId="38" fontId="9" fillId="2" borderId="54" xfId="1" applyFont="1" applyFill="1" applyBorder="1" applyAlignment="1">
      <alignment vertical="center"/>
    </xf>
    <xf numFmtId="38" fontId="9" fillId="2" borderId="60" xfId="1" applyFont="1" applyFill="1" applyBorder="1" applyAlignment="1">
      <alignment vertical="center"/>
    </xf>
    <xf numFmtId="3" fontId="9" fillId="2" borderId="48" xfId="4" applyNumberFormat="1" applyFont="1" applyFill="1" applyBorder="1" applyAlignment="1">
      <alignment horizontal="right" vertical="center"/>
    </xf>
    <xf numFmtId="3" fontId="9" fillId="2" borderId="61" xfId="4" applyNumberFormat="1" applyFont="1" applyFill="1" applyBorder="1" applyAlignment="1">
      <alignment vertical="center"/>
    </xf>
    <xf numFmtId="3" fontId="9" fillId="2" borderId="51" xfId="4" applyNumberFormat="1" applyFont="1" applyFill="1" applyBorder="1" applyAlignment="1">
      <alignment horizontal="right" vertical="center"/>
    </xf>
    <xf numFmtId="3" fontId="9" fillId="2" borderId="11" xfId="4" applyNumberFormat="1" applyFont="1" applyFill="1" applyBorder="1" applyAlignment="1">
      <alignment horizontal="center" vertical="center"/>
    </xf>
    <xf numFmtId="3" fontId="9" fillId="2" borderId="58" xfId="4" applyNumberFormat="1" applyFont="1" applyFill="1" applyBorder="1" applyAlignment="1">
      <alignment vertical="center"/>
    </xf>
    <xf numFmtId="3" fontId="9" fillId="2" borderId="15" xfId="4" applyNumberFormat="1" applyFont="1" applyFill="1" applyBorder="1" applyAlignment="1">
      <alignment horizontal="center" vertical="center"/>
    </xf>
    <xf numFmtId="3" fontId="9" fillId="2" borderId="55" xfId="4" applyNumberFormat="1" applyFont="1" applyFill="1" applyBorder="1" applyAlignment="1">
      <alignment vertical="center"/>
    </xf>
    <xf numFmtId="3" fontId="9" fillId="2" borderId="39" xfId="4" applyNumberFormat="1" applyFont="1" applyFill="1" applyBorder="1" applyAlignment="1">
      <alignment horizontal="right" vertical="center"/>
    </xf>
    <xf numFmtId="3" fontId="9" fillId="2" borderId="59" xfId="4" applyNumberFormat="1" applyFont="1" applyFill="1" applyBorder="1" applyAlignment="1">
      <alignment vertical="center"/>
    </xf>
    <xf numFmtId="3" fontId="9" fillId="2" borderId="50" xfId="4" applyNumberFormat="1" applyFont="1" applyFill="1" applyBorder="1" applyAlignment="1">
      <alignment vertical="center" shrinkToFit="1"/>
    </xf>
    <xf numFmtId="176" fontId="9" fillId="2" borderId="14" xfId="4" applyNumberFormat="1" applyFont="1" applyFill="1" applyBorder="1" applyAlignment="1">
      <alignment vertical="center"/>
    </xf>
    <xf numFmtId="3" fontId="9" fillId="2" borderId="10" xfId="4" applyNumberFormat="1" applyFont="1" applyFill="1" applyBorder="1" applyAlignment="1">
      <alignment vertical="center" shrinkToFit="1"/>
    </xf>
    <xf numFmtId="3" fontId="9" fillId="2" borderId="0" xfId="4" applyNumberFormat="1" applyFont="1" applyFill="1" applyBorder="1" applyAlignment="1">
      <alignment vertical="center" shrinkToFit="1"/>
    </xf>
    <xf numFmtId="3" fontId="9" fillId="2" borderId="0" xfId="4" applyNumberFormat="1" applyFont="1" applyFill="1" applyBorder="1" applyAlignment="1">
      <alignment vertical="center"/>
    </xf>
    <xf numFmtId="176" fontId="9" fillId="2" borderId="24" xfId="4" applyNumberFormat="1" applyFont="1" applyFill="1" applyBorder="1" applyAlignment="1">
      <alignment vertical="center"/>
    </xf>
    <xf numFmtId="3" fontId="8" fillId="2" borderId="1" xfId="4" applyNumberFormat="1" applyFont="1" applyFill="1" applyBorder="1" applyAlignment="1">
      <alignment horizontal="center" vertical="center"/>
    </xf>
    <xf numFmtId="3" fontId="8" fillId="2" borderId="4" xfId="4" applyNumberFormat="1" applyFont="1" applyFill="1" applyBorder="1" applyAlignment="1">
      <alignment horizontal="center" vertical="center"/>
    </xf>
    <xf numFmtId="3" fontId="8" fillId="2" borderId="5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8" fillId="2" borderId="9" xfId="4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 vertical="center"/>
    </xf>
    <xf numFmtId="3" fontId="8" fillId="2" borderId="11" xfId="4" applyNumberFormat="1" applyFont="1" applyFill="1" applyBorder="1" applyAlignment="1">
      <alignment vertical="center"/>
    </xf>
    <xf numFmtId="3" fontId="8" fillId="2" borderId="13" xfId="4" applyNumberFormat="1" applyFont="1" applyFill="1" applyBorder="1" applyAlignment="1">
      <alignment horizontal="right" vertical="center"/>
    </xf>
    <xf numFmtId="3" fontId="8" fillId="2" borderId="14" xfId="4" applyNumberFormat="1" applyFont="1" applyFill="1" applyBorder="1" applyAlignment="1">
      <alignment horizontal="right" vertical="center"/>
    </xf>
    <xf numFmtId="3" fontId="8" fillId="2" borderId="15" xfId="4" applyNumberFormat="1" applyFont="1" applyFill="1" applyBorder="1" applyAlignment="1">
      <alignment vertical="center"/>
    </xf>
    <xf numFmtId="3" fontId="8" fillId="2" borderId="6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 vertical="center"/>
    </xf>
    <xf numFmtId="3" fontId="8" fillId="2" borderId="7" xfId="4" applyNumberFormat="1" applyFont="1" applyFill="1" applyBorder="1" applyAlignment="1">
      <alignment vertical="center"/>
    </xf>
    <xf numFmtId="3" fontId="8" fillId="2" borderId="23" xfId="4" applyNumberFormat="1" applyFont="1" applyFill="1" applyBorder="1" applyAlignment="1">
      <alignment horizontal="right" vertical="center"/>
    </xf>
    <xf numFmtId="3" fontId="8" fillId="2" borderId="24" xfId="4" applyNumberFormat="1" applyFont="1" applyFill="1" applyBorder="1" applyAlignment="1">
      <alignment horizontal="right" vertical="center"/>
    </xf>
    <xf numFmtId="3" fontId="8" fillId="2" borderId="25" xfId="4" applyNumberFormat="1" applyFont="1" applyFill="1" applyBorder="1" applyAlignment="1">
      <alignment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42" xfId="4" applyNumberFormat="1" applyFont="1" applyFill="1" applyBorder="1" applyAlignment="1">
      <alignment horizontal="center" vertical="center" shrinkToFit="1"/>
    </xf>
    <xf numFmtId="3" fontId="9" fillId="2" borderId="43" xfId="4" applyNumberFormat="1" applyFont="1" applyFill="1" applyBorder="1" applyAlignment="1">
      <alignment horizontal="center" vertical="center"/>
    </xf>
    <xf numFmtId="3" fontId="8" fillId="2" borderId="2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9" fillId="2" borderId="31" xfId="4" applyNumberFormat="1" applyFont="1" applyFill="1" applyBorder="1" applyAlignment="1">
      <alignment horizontal="center" vertical="center"/>
    </xf>
    <xf numFmtId="3" fontId="9" fillId="2" borderId="32" xfId="4" applyNumberFormat="1" applyFont="1" applyFill="1" applyBorder="1" applyAlignment="1">
      <alignment horizontal="center" vertical="center"/>
    </xf>
    <xf numFmtId="3" fontId="9" fillId="2" borderId="33" xfId="4" applyNumberFormat="1" applyFont="1" applyFill="1" applyBorder="1" applyAlignment="1">
      <alignment horizontal="center" vertical="center"/>
    </xf>
    <xf numFmtId="3" fontId="9" fillId="2" borderId="34" xfId="4" applyNumberFormat="1" applyFont="1" applyFill="1" applyBorder="1" applyAlignment="1">
      <alignment horizontal="center" vertical="center"/>
    </xf>
    <xf numFmtId="3" fontId="9" fillId="2" borderId="35" xfId="4" applyNumberFormat="1" applyFont="1" applyFill="1" applyBorder="1" applyAlignment="1">
      <alignment horizontal="center" vertical="center"/>
    </xf>
    <xf numFmtId="3" fontId="9" fillId="2" borderId="10" xfId="4" applyNumberFormat="1" applyFont="1" applyFill="1" applyBorder="1" applyAlignment="1">
      <alignment horizontal="center" vertical="center"/>
    </xf>
    <xf numFmtId="3" fontId="9" fillId="2" borderId="24" xfId="4" applyNumberFormat="1" applyFont="1" applyFill="1" applyBorder="1" applyAlignment="1">
      <alignment horizontal="center" vertical="center"/>
    </xf>
    <xf numFmtId="3" fontId="9" fillId="2" borderId="37" xfId="4" applyNumberFormat="1" applyFont="1" applyFill="1" applyBorder="1" applyAlignment="1">
      <alignment horizontal="center" vertical="center"/>
    </xf>
    <xf numFmtId="3" fontId="9" fillId="2" borderId="38" xfId="4" applyNumberFormat="1" applyFont="1" applyFill="1" applyBorder="1" applyAlignment="1">
      <alignment horizontal="center" vertical="center"/>
    </xf>
    <xf numFmtId="3" fontId="9" fillId="2" borderId="11" xfId="4" applyNumberFormat="1" applyFont="1" applyFill="1" applyBorder="1" applyAlignment="1">
      <alignment horizontal="center" vertical="center"/>
    </xf>
    <xf numFmtId="3" fontId="10" fillId="0" borderId="12" xfId="4" applyNumberFormat="1" applyFont="1" applyFill="1" applyBorder="1" applyAlignment="1">
      <alignment horizontal="center" vertical="center" shrinkToFit="1"/>
    </xf>
    <xf numFmtId="3" fontId="10" fillId="0" borderId="16" xfId="4" applyNumberFormat="1" applyFont="1" applyFill="1" applyBorder="1" applyAlignment="1">
      <alignment horizontal="center" vertical="center" shrinkToFit="1"/>
    </xf>
    <xf numFmtId="3" fontId="9" fillId="2" borderId="58" xfId="4" applyNumberFormat="1" applyFont="1" applyFill="1" applyBorder="1" applyAlignment="1">
      <alignment horizontal="center" vertical="center"/>
    </xf>
    <xf numFmtId="3" fontId="9" fillId="2" borderId="59" xfId="4" applyNumberFormat="1" applyFont="1" applyFill="1" applyBorder="1" applyAlignment="1">
      <alignment horizontal="center" vertical="center"/>
    </xf>
    <xf numFmtId="3" fontId="9" fillId="2" borderId="50" xfId="4" applyNumberFormat="1" applyFont="1" applyFill="1" applyBorder="1" applyAlignment="1">
      <alignment horizontal="center" vertical="center"/>
    </xf>
    <xf numFmtId="3" fontId="9" fillId="2" borderId="60" xfId="4" applyNumberFormat="1" applyFont="1" applyFill="1" applyBorder="1" applyAlignment="1">
      <alignment horizontal="center"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2" xfId="4" applyNumberFormat="1" applyFont="1" applyFill="1" applyBorder="1" applyAlignment="1">
      <alignment horizontal="center" vertical="center"/>
    </xf>
    <xf numFmtId="3" fontId="9" fillId="2" borderId="4" xfId="4" applyNumberFormat="1" applyFont="1" applyFill="1" applyBorder="1" applyAlignment="1">
      <alignment horizontal="center" vertical="center"/>
    </xf>
    <xf numFmtId="3" fontId="9" fillId="2" borderId="3" xfId="4" applyNumberFormat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right" vertical="center"/>
    </xf>
    <xf numFmtId="3" fontId="9" fillId="2" borderId="2" xfId="6" applyNumberFormat="1" applyFont="1" applyFill="1" applyBorder="1" applyAlignment="1">
      <alignment horizontal="center" vertical="center"/>
    </xf>
    <xf numFmtId="3" fontId="9" fillId="2" borderId="4" xfId="6" applyNumberFormat="1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right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74" xfId="6" applyFont="1" applyFill="1" applyBorder="1" applyAlignment="1">
      <alignment horizontal="center" vertical="center"/>
    </xf>
    <xf numFmtId="0" fontId="9" fillId="2" borderId="73" xfId="6" applyFont="1" applyFill="1" applyBorder="1" applyAlignment="1">
      <alignment horizontal="center" vertical="center"/>
    </xf>
    <xf numFmtId="0" fontId="9" fillId="2" borderId="29" xfId="6" applyFont="1" applyFill="1" applyBorder="1" applyAlignment="1">
      <alignment horizontal="left" vertical="center"/>
    </xf>
    <xf numFmtId="0" fontId="9" fillId="2" borderId="30" xfId="6" applyFont="1" applyFill="1" applyBorder="1" applyAlignment="1">
      <alignment horizontal="left" vertical="center"/>
    </xf>
    <xf numFmtId="0" fontId="9" fillId="2" borderId="36" xfId="6" applyFont="1" applyFill="1" applyBorder="1" applyAlignment="1">
      <alignment horizontal="left" vertical="center"/>
    </xf>
    <xf numFmtId="0" fontId="9" fillId="2" borderId="7" xfId="6" applyFont="1" applyFill="1" applyBorder="1" applyAlignment="1">
      <alignment horizontal="left" vertical="center"/>
    </xf>
    <xf numFmtId="3" fontId="10" fillId="2" borderId="39" xfId="6" applyNumberFormat="1" applyFont="1" applyFill="1" applyBorder="1" applyAlignment="1">
      <alignment horizontal="left" vertical="center"/>
    </xf>
    <xf numFmtId="3" fontId="10" fillId="2" borderId="25" xfId="6" applyNumberFormat="1" applyFont="1" applyFill="1" applyBorder="1" applyAlignment="1">
      <alignment horizontal="left" vertical="center"/>
    </xf>
    <xf numFmtId="3" fontId="9" fillId="2" borderId="3" xfId="6" applyNumberFormat="1" applyFont="1" applyFill="1" applyBorder="1" applyAlignment="1">
      <alignment horizontal="center" vertical="center"/>
    </xf>
  </cellXfs>
  <cellStyles count="8">
    <cellStyle name="パーセント" xfId="2" builtinId="5"/>
    <cellStyle name="桁区切り" xfId="1" builtinId="6"/>
    <cellStyle name="標準" xfId="0" builtinId="0"/>
    <cellStyle name="標準_ ＭＯ収 ~1" xfId="7"/>
    <cellStyle name="標準_データベースH22-23-24" xfId="5"/>
    <cellStyle name="標準_学校種別" xfId="4"/>
    <cellStyle name="標準_県別状況" xfId="6"/>
    <cellStyle name="標準_地域別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00025"/>
          <a:ext cx="129540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47650"/>
          <a:ext cx="130492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723900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42900"/>
          <a:ext cx="72390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33617</xdr:colOff>
      <xdr:row>0</xdr:row>
      <xdr:rowOff>324971</xdr:rowOff>
    </xdr:from>
    <xdr:to>
      <xdr:col>16</xdr:col>
      <xdr:colOff>600074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10813676" y="324971"/>
          <a:ext cx="566457" cy="10197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view="pageBreakPreview" zoomScale="6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P13" sqref="P13"/>
    </sheetView>
  </sheetViews>
  <sheetFormatPr defaultRowHeight="18.75"/>
  <cols>
    <col min="1" max="1" width="13.25" style="25" customWidth="1"/>
    <col min="2" max="2" width="6.875" style="25" customWidth="1"/>
    <col min="3" max="3" width="9.75" style="25" customWidth="1"/>
    <col min="4" max="15" width="9.5" style="25" customWidth="1"/>
    <col min="16" max="16384" width="9" style="33"/>
  </cols>
  <sheetData>
    <row r="1" spans="1:15" ht="24" customHeight="1" thickBot="1">
      <c r="A1" s="16" t="s">
        <v>150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23.25" customHeight="1" thickBot="1">
      <c r="A2" s="232" t="s">
        <v>189</v>
      </c>
      <c r="B2" s="253" t="s">
        <v>1</v>
      </c>
      <c r="C2" s="254"/>
      <c r="D2" s="233" t="s">
        <v>4</v>
      </c>
      <c r="E2" s="234" t="s">
        <v>5</v>
      </c>
      <c r="F2" s="233" t="s">
        <v>6</v>
      </c>
      <c r="G2" s="234" t="s">
        <v>7</v>
      </c>
      <c r="H2" s="233" t="s">
        <v>8</v>
      </c>
      <c r="I2" s="234" t="s">
        <v>9</v>
      </c>
      <c r="J2" s="233" t="s">
        <v>10</v>
      </c>
      <c r="K2" s="234" t="s">
        <v>11</v>
      </c>
      <c r="L2" s="233" t="s">
        <v>12</v>
      </c>
      <c r="M2" s="234" t="s">
        <v>155</v>
      </c>
      <c r="N2" s="234" t="s">
        <v>2</v>
      </c>
      <c r="O2" s="235" t="s">
        <v>3</v>
      </c>
    </row>
    <row r="3" spans="1:15" ht="21.75" customHeight="1">
      <c r="A3" s="236" t="s">
        <v>167</v>
      </c>
      <c r="B3" s="237" t="s">
        <v>13</v>
      </c>
      <c r="C3" s="238">
        <f t="shared" ref="C3:C18" si="0">SUM(D3:O3)</f>
        <v>2492</v>
      </c>
      <c r="D3" s="7">
        <v>300</v>
      </c>
      <c r="E3" s="8">
        <v>440</v>
      </c>
      <c r="F3" s="7">
        <v>164</v>
      </c>
      <c r="G3" s="8">
        <v>23</v>
      </c>
      <c r="H3" s="7">
        <v>6</v>
      </c>
      <c r="I3" s="8">
        <v>81</v>
      </c>
      <c r="J3" s="7">
        <v>404</v>
      </c>
      <c r="K3" s="8">
        <v>340</v>
      </c>
      <c r="L3" s="7">
        <v>365</v>
      </c>
      <c r="M3" s="8">
        <v>139</v>
      </c>
      <c r="N3" s="8">
        <v>144</v>
      </c>
      <c r="O3" s="6">
        <v>86</v>
      </c>
    </row>
    <row r="4" spans="1:15" ht="21.75" customHeight="1">
      <c r="A4" s="239"/>
      <c r="B4" s="240" t="s">
        <v>14</v>
      </c>
      <c r="C4" s="241">
        <f t="shared" si="0"/>
        <v>426794</v>
      </c>
      <c r="D4" s="10">
        <v>34246</v>
      </c>
      <c r="E4" s="11">
        <v>56194</v>
      </c>
      <c r="F4" s="10">
        <v>27083</v>
      </c>
      <c r="G4" s="11">
        <v>1556</v>
      </c>
      <c r="H4" s="10">
        <v>693</v>
      </c>
      <c r="I4" s="11">
        <v>14776</v>
      </c>
      <c r="J4" s="10">
        <v>80754</v>
      </c>
      <c r="K4" s="11">
        <v>70945</v>
      </c>
      <c r="L4" s="10">
        <v>71758</v>
      </c>
      <c r="M4" s="11">
        <v>25379</v>
      </c>
      <c r="N4" s="11">
        <v>26067</v>
      </c>
      <c r="O4" s="9">
        <v>17343</v>
      </c>
    </row>
    <row r="5" spans="1:15" ht="21.75" customHeight="1">
      <c r="A5" s="236" t="s">
        <v>166</v>
      </c>
      <c r="B5" s="237" t="s">
        <v>13</v>
      </c>
      <c r="C5" s="238">
        <f t="shared" si="0"/>
        <v>2571</v>
      </c>
      <c r="D5" s="7">
        <v>273</v>
      </c>
      <c r="E5" s="8">
        <v>382</v>
      </c>
      <c r="F5" s="7">
        <v>186</v>
      </c>
      <c r="G5" s="8">
        <v>30</v>
      </c>
      <c r="H5" s="7">
        <v>7</v>
      </c>
      <c r="I5" s="8">
        <v>124</v>
      </c>
      <c r="J5" s="7">
        <v>390</v>
      </c>
      <c r="K5" s="8">
        <v>369</v>
      </c>
      <c r="L5" s="7">
        <v>408</v>
      </c>
      <c r="M5" s="8">
        <v>148</v>
      </c>
      <c r="N5" s="8">
        <v>137</v>
      </c>
      <c r="O5" s="6">
        <v>117</v>
      </c>
    </row>
    <row r="6" spans="1:15" ht="21.75" customHeight="1">
      <c r="A6" s="242"/>
      <c r="B6" s="243" t="s">
        <v>14</v>
      </c>
      <c r="C6" s="244">
        <f t="shared" si="0"/>
        <v>436047</v>
      </c>
      <c r="D6" s="4">
        <v>30967</v>
      </c>
      <c r="E6" s="5">
        <v>48189</v>
      </c>
      <c r="F6" s="4">
        <v>29855</v>
      </c>
      <c r="G6" s="5">
        <v>4096</v>
      </c>
      <c r="H6" s="4">
        <v>720</v>
      </c>
      <c r="I6" s="5">
        <v>17435</v>
      </c>
      <c r="J6" s="4">
        <v>81373</v>
      </c>
      <c r="K6" s="5">
        <v>75047</v>
      </c>
      <c r="L6" s="4">
        <v>74498</v>
      </c>
      <c r="M6" s="5">
        <v>27782</v>
      </c>
      <c r="N6" s="5">
        <v>24871</v>
      </c>
      <c r="O6" s="3">
        <v>21214</v>
      </c>
    </row>
    <row r="7" spans="1:15" ht="21.75" customHeight="1">
      <c r="A7" s="236" t="s">
        <v>165</v>
      </c>
      <c r="B7" s="237" t="s">
        <v>13</v>
      </c>
      <c r="C7" s="238">
        <f t="shared" si="0"/>
        <v>2490</v>
      </c>
      <c r="D7" s="7">
        <v>251</v>
      </c>
      <c r="E7" s="8">
        <v>469</v>
      </c>
      <c r="F7" s="7">
        <v>157</v>
      </c>
      <c r="G7" s="8">
        <v>28</v>
      </c>
      <c r="H7" s="7">
        <v>8</v>
      </c>
      <c r="I7" s="8">
        <v>92</v>
      </c>
      <c r="J7" s="7">
        <v>406</v>
      </c>
      <c r="K7" s="8">
        <v>371</v>
      </c>
      <c r="L7" s="7">
        <v>378</v>
      </c>
      <c r="M7" s="8">
        <v>123</v>
      </c>
      <c r="N7" s="8">
        <v>129</v>
      </c>
      <c r="O7" s="6">
        <v>78</v>
      </c>
    </row>
    <row r="8" spans="1:15" ht="21.75" customHeight="1">
      <c r="A8" s="239"/>
      <c r="B8" s="240" t="s">
        <v>14</v>
      </c>
      <c r="C8" s="241">
        <f t="shared" si="0"/>
        <v>426163</v>
      </c>
      <c r="D8" s="10">
        <v>28272</v>
      </c>
      <c r="E8" s="11">
        <v>62086</v>
      </c>
      <c r="F8" s="10">
        <v>24123</v>
      </c>
      <c r="G8" s="11">
        <v>3752</v>
      </c>
      <c r="H8" s="10">
        <v>585</v>
      </c>
      <c r="I8" s="11">
        <v>15734</v>
      </c>
      <c r="J8" s="10">
        <v>84072</v>
      </c>
      <c r="K8" s="11">
        <v>74777</v>
      </c>
      <c r="L8" s="10">
        <v>70595</v>
      </c>
      <c r="M8" s="11">
        <v>22830</v>
      </c>
      <c r="N8" s="11">
        <v>23703</v>
      </c>
      <c r="O8" s="9">
        <v>15634</v>
      </c>
    </row>
    <row r="9" spans="1:15" ht="21.75" customHeight="1">
      <c r="A9" s="236" t="s">
        <v>164</v>
      </c>
      <c r="B9" s="237" t="s">
        <v>13</v>
      </c>
      <c r="C9" s="238">
        <f t="shared" si="0"/>
        <v>2690</v>
      </c>
      <c r="D9" s="17">
        <v>246</v>
      </c>
      <c r="E9" s="12">
        <v>477</v>
      </c>
      <c r="F9" s="12">
        <v>235</v>
      </c>
      <c r="G9" s="12">
        <v>39</v>
      </c>
      <c r="H9" s="12">
        <v>17</v>
      </c>
      <c r="I9" s="12">
        <v>105</v>
      </c>
      <c r="J9" s="12">
        <v>462</v>
      </c>
      <c r="K9" s="12">
        <v>360</v>
      </c>
      <c r="L9" s="12">
        <v>399</v>
      </c>
      <c r="M9" s="12">
        <v>142</v>
      </c>
      <c r="N9" s="12">
        <v>138</v>
      </c>
      <c r="O9" s="18">
        <v>70</v>
      </c>
    </row>
    <row r="10" spans="1:15" ht="21.75" customHeight="1">
      <c r="A10" s="239"/>
      <c r="B10" s="240" t="s">
        <v>14</v>
      </c>
      <c r="C10" s="241">
        <f t="shared" si="0"/>
        <v>457889</v>
      </c>
      <c r="D10" s="19">
        <v>26149</v>
      </c>
      <c r="E10" s="13">
        <v>57181</v>
      </c>
      <c r="F10" s="13">
        <v>36592</v>
      </c>
      <c r="G10" s="13">
        <v>4715</v>
      </c>
      <c r="H10" s="13">
        <v>2009</v>
      </c>
      <c r="I10" s="13">
        <v>18833</v>
      </c>
      <c r="J10" s="13">
        <v>94421</v>
      </c>
      <c r="K10" s="13">
        <v>73558</v>
      </c>
      <c r="L10" s="13">
        <v>76547</v>
      </c>
      <c r="M10" s="13">
        <v>28267</v>
      </c>
      <c r="N10" s="13">
        <v>24843</v>
      </c>
      <c r="O10" s="20">
        <v>14774</v>
      </c>
    </row>
    <row r="11" spans="1:15" ht="21.75" customHeight="1">
      <c r="A11" s="236" t="s">
        <v>163</v>
      </c>
      <c r="B11" s="237" t="s">
        <v>13</v>
      </c>
      <c r="C11" s="238">
        <f>SUM(D11:O11)</f>
        <v>2472</v>
      </c>
      <c r="D11" s="17">
        <v>213</v>
      </c>
      <c r="E11" s="12">
        <v>452</v>
      </c>
      <c r="F11" s="12">
        <v>190</v>
      </c>
      <c r="G11" s="12">
        <v>37</v>
      </c>
      <c r="H11" s="12">
        <v>13</v>
      </c>
      <c r="I11" s="12">
        <v>94</v>
      </c>
      <c r="J11" s="12">
        <v>416</v>
      </c>
      <c r="K11" s="12">
        <v>322</v>
      </c>
      <c r="L11" s="12">
        <v>385</v>
      </c>
      <c r="M11" s="12">
        <v>141</v>
      </c>
      <c r="N11" s="12">
        <v>126</v>
      </c>
      <c r="O11" s="18">
        <v>83</v>
      </c>
    </row>
    <row r="12" spans="1:15" ht="21.75" customHeight="1">
      <c r="A12" s="239"/>
      <c r="B12" s="240" t="s">
        <v>14</v>
      </c>
      <c r="C12" s="241">
        <f>SUM(D12:O12)</f>
        <v>430548</v>
      </c>
      <c r="D12" s="19">
        <v>23484</v>
      </c>
      <c r="E12" s="13">
        <v>57989</v>
      </c>
      <c r="F12" s="13">
        <v>30058</v>
      </c>
      <c r="G12" s="13">
        <v>4989</v>
      </c>
      <c r="H12" s="13">
        <v>1349</v>
      </c>
      <c r="I12" s="13">
        <v>18233</v>
      </c>
      <c r="J12" s="13">
        <v>86375</v>
      </c>
      <c r="K12" s="13">
        <v>67706</v>
      </c>
      <c r="L12" s="13">
        <v>72679</v>
      </c>
      <c r="M12" s="13">
        <v>27210</v>
      </c>
      <c r="N12" s="13">
        <v>22698</v>
      </c>
      <c r="O12" s="20">
        <v>17778</v>
      </c>
    </row>
    <row r="13" spans="1:15" ht="21.75" customHeight="1">
      <c r="A13" s="236" t="s">
        <v>162</v>
      </c>
      <c r="B13" s="237" t="s">
        <v>13</v>
      </c>
      <c r="C13" s="238">
        <f t="shared" si="0"/>
        <v>2538</v>
      </c>
      <c r="D13" s="21">
        <v>209</v>
      </c>
      <c r="E13" s="14">
        <v>452</v>
      </c>
      <c r="F13" s="14">
        <v>220</v>
      </c>
      <c r="G13" s="14">
        <v>38</v>
      </c>
      <c r="H13" s="14">
        <v>7</v>
      </c>
      <c r="I13" s="14">
        <v>92</v>
      </c>
      <c r="J13" s="14">
        <v>430</v>
      </c>
      <c r="K13" s="14">
        <v>325</v>
      </c>
      <c r="L13" s="14">
        <v>377</v>
      </c>
      <c r="M13" s="14">
        <v>139</v>
      </c>
      <c r="N13" s="14">
        <v>142</v>
      </c>
      <c r="O13" s="22">
        <v>107</v>
      </c>
    </row>
    <row r="14" spans="1:15" ht="21.75" customHeight="1">
      <c r="A14" s="239"/>
      <c r="B14" s="240" t="s">
        <v>14</v>
      </c>
      <c r="C14" s="241">
        <f t="shared" si="0"/>
        <v>440533</v>
      </c>
      <c r="D14" s="19">
        <v>24266</v>
      </c>
      <c r="E14" s="13">
        <v>57856</v>
      </c>
      <c r="F14" s="13">
        <v>34677</v>
      </c>
      <c r="G14" s="13">
        <v>4774</v>
      </c>
      <c r="H14" s="13">
        <v>312</v>
      </c>
      <c r="I14" s="13">
        <v>17364</v>
      </c>
      <c r="J14" s="13">
        <v>87919</v>
      </c>
      <c r="K14" s="13">
        <v>70464</v>
      </c>
      <c r="L14" s="13">
        <v>71786</v>
      </c>
      <c r="M14" s="13">
        <v>26942</v>
      </c>
      <c r="N14" s="13">
        <v>25362</v>
      </c>
      <c r="O14" s="20">
        <v>18811</v>
      </c>
    </row>
    <row r="15" spans="1:15" ht="21.75" customHeight="1">
      <c r="A15" s="236" t="s">
        <v>161</v>
      </c>
      <c r="B15" s="237" t="s">
        <v>13</v>
      </c>
      <c r="C15" s="238">
        <f t="shared" si="0"/>
        <v>2518</v>
      </c>
      <c r="D15" s="21">
        <v>221</v>
      </c>
      <c r="E15" s="14">
        <v>415</v>
      </c>
      <c r="F15" s="14">
        <v>218</v>
      </c>
      <c r="G15" s="14">
        <v>35</v>
      </c>
      <c r="H15" s="14">
        <v>8</v>
      </c>
      <c r="I15" s="14">
        <v>100</v>
      </c>
      <c r="J15" s="14">
        <v>416</v>
      </c>
      <c r="K15" s="14">
        <v>372</v>
      </c>
      <c r="L15" s="14">
        <v>379</v>
      </c>
      <c r="M15" s="14">
        <v>132</v>
      </c>
      <c r="N15" s="14">
        <v>126</v>
      </c>
      <c r="O15" s="22">
        <v>96</v>
      </c>
    </row>
    <row r="16" spans="1:15" ht="21.75" customHeight="1">
      <c r="A16" s="242"/>
      <c r="B16" s="243" t="s">
        <v>14</v>
      </c>
      <c r="C16" s="244">
        <f t="shared" si="0"/>
        <v>444293</v>
      </c>
      <c r="D16" s="21">
        <v>25455</v>
      </c>
      <c r="E16" s="14">
        <v>54543</v>
      </c>
      <c r="F16" s="14">
        <v>34301</v>
      </c>
      <c r="G16" s="14">
        <v>4118</v>
      </c>
      <c r="H16" s="14">
        <v>625</v>
      </c>
      <c r="I16" s="14">
        <v>19725</v>
      </c>
      <c r="J16" s="14">
        <v>88414</v>
      </c>
      <c r="K16" s="14">
        <v>82251</v>
      </c>
      <c r="L16" s="14">
        <v>69941</v>
      </c>
      <c r="M16" s="14">
        <v>26150</v>
      </c>
      <c r="N16" s="14">
        <v>22801</v>
      </c>
      <c r="O16" s="22">
        <v>15969</v>
      </c>
    </row>
    <row r="17" spans="1:15" ht="21.75" customHeight="1">
      <c r="A17" s="236" t="s">
        <v>160</v>
      </c>
      <c r="B17" s="237" t="s">
        <v>13</v>
      </c>
      <c r="C17" s="238">
        <f t="shared" si="0"/>
        <v>2473</v>
      </c>
      <c r="D17" s="17">
        <v>229</v>
      </c>
      <c r="E17" s="12">
        <v>391</v>
      </c>
      <c r="F17" s="12">
        <v>237</v>
      </c>
      <c r="G17" s="12">
        <v>32</v>
      </c>
      <c r="H17" s="12">
        <v>4</v>
      </c>
      <c r="I17" s="12">
        <v>96</v>
      </c>
      <c r="J17" s="12">
        <v>361</v>
      </c>
      <c r="K17" s="12">
        <v>384</v>
      </c>
      <c r="L17" s="12">
        <v>396</v>
      </c>
      <c r="M17" s="12">
        <v>118</v>
      </c>
      <c r="N17" s="12">
        <v>132</v>
      </c>
      <c r="O17" s="18">
        <v>93</v>
      </c>
    </row>
    <row r="18" spans="1:15" ht="21.75" customHeight="1">
      <c r="A18" s="242"/>
      <c r="B18" s="243" t="s">
        <v>14</v>
      </c>
      <c r="C18" s="244">
        <f t="shared" si="0"/>
        <v>439430</v>
      </c>
      <c r="D18" s="21">
        <v>27694</v>
      </c>
      <c r="E18" s="14">
        <v>50288</v>
      </c>
      <c r="F18" s="14">
        <v>36034</v>
      </c>
      <c r="G18" s="14">
        <v>3374</v>
      </c>
      <c r="H18" s="14">
        <v>333</v>
      </c>
      <c r="I18" s="14">
        <v>18337</v>
      </c>
      <c r="J18" s="14">
        <v>78425</v>
      </c>
      <c r="K18" s="14">
        <v>87122</v>
      </c>
      <c r="L18" s="14">
        <v>72034</v>
      </c>
      <c r="M18" s="14">
        <v>23997</v>
      </c>
      <c r="N18" s="14">
        <v>25421</v>
      </c>
      <c r="O18" s="22">
        <v>16371</v>
      </c>
    </row>
    <row r="19" spans="1:15" ht="21.75" customHeight="1">
      <c r="A19" s="236" t="s">
        <v>159</v>
      </c>
      <c r="B19" s="237" t="s">
        <v>13</v>
      </c>
      <c r="C19" s="238">
        <f>SUM(D19:O19)</f>
        <v>2500</v>
      </c>
      <c r="D19" s="17">
        <v>233</v>
      </c>
      <c r="E19" s="12">
        <v>387</v>
      </c>
      <c r="F19" s="12">
        <v>258</v>
      </c>
      <c r="G19" s="12">
        <v>32</v>
      </c>
      <c r="H19" s="12">
        <v>1</v>
      </c>
      <c r="I19" s="12">
        <v>81</v>
      </c>
      <c r="J19" s="12">
        <v>381</v>
      </c>
      <c r="K19" s="12">
        <v>406</v>
      </c>
      <c r="L19" s="12">
        <v>380</v>
      </c>
      <c r="M19" s="12">
        <v>132</v>
      </c>
      <c r="N19" s="12">
        <v>118</v>
      </c>
      <c r="O19" s="18">
        <v>91</v>
      </c>
    </row>
    <row r="20" spans="1:15" ht="21.75" customHeight="1">
      <c r="A20" s="242"/>
      <c r="B20" s="243" t="s">
        <v>14</v>
      </c>
      <c r="C20" s="244">
        <f>SUM(D20:O20)</f>
        <v>439605</v>
      </c>
      <c r="D20" s="21">
        <v>27854</v>
      </c>
      <c r="E20" s="14">
        <v>51511</v>
      </c>
      <c r="F20" s="14">
        <v>39229</v>
      </c>
      <c r="G20" s="14">
        <v>4072</v>
      </c>
      <c r="H20" s="14">
        <v>22</v>
      </c>
      <c r="I20" s="14">
        <v>15587</v>
      </c>
      <c r="J20" s="14">
        <v>79451</v>
      </c>
      <c r="K20" s="14">
        <v>86880</v>
      </c>
      <c r="L20" s="14">
        <v>71876</v>
      </c>
      <c r="M20" s="14">
        <v>27439</v>
      </c>
      <c r="N20" s="14">
        <v>20853</v>
      </c>
      <c r="O20" s="22">
        <v>14831</v>
      </c>
    </row>
    <row r="21" spans="1:15" ht="21.75" customHeight="1">
      <c r="A21" s="236" t="s">
        <v>158</v>
      </c>
      <c r="B21" s="237" t="s">
        <v>13</v>
      </c>
      <c r="C21" s="238">
        <f>SUM(D21:O21)</f>
        <v>2465</v>
      </c>
      <c r="D21" s="17">
        <v>245</v>
      </c>
      <c r="E21" s="12">
        <v>388</v>
      </c>
      <c r="F21" s="12">
        <v>230</v>
      </c>
      <c r="G21" s="12">
        <v>30</v>
      </c>
      <c r="H21" s="12">
        <v>2</v>
      </c>
      <c r="I21" s="12">
        <v>81</v>
      </c>
      <c r="J21" s="12">
        <v>373</v>
      </c>
      <c r="K21" s="12">
        <v>392</v>
      </c>
      <c r="L21" s="12">
        <v>389</v>
      </c>
      <c r="M21" s="12">
        <v>130</v>
      </c>
      <c r="N21" s="12">
        <v>124</v>
      </c>
      <c r="O21" s="18">
        <v>81</v>
      </c>
    </row>
    <row r="22" spans="1:15" ht="21.75" customHeight="1">
      <c r="A22" s="242"/>
      <c r="B22" s="243" t="s">
        <v>14</v>
      </c>
      <c r="C22" s="244">
        <f>SUM(D22:O22)</f>
        <v>429581</v>
      </c>
      <c r="D22" s="21">
        <v>28962</v>
      </c>
      <c r="E22" s="14">
        <v>49470</v>
      </c>
      <c r="F22" s="14">
        <v>35263</v>
      </c>
      <c r="G22" s="14">
        <v>3907</v>
      </c>
      <c r="H22" s="14">
        <v>135</v>
      </c>
      <c r="I22" s="14">
        <v>16647</v>
      </c>
      <c r="J22" s="14">
        <v>78983</v>
      </c>
      <c r="K22" s="14">
        <v>83602</v>
      </c>
      <c r="L22" s="14">
        <v>72402</v>
      </c>
      <c r="M22" s="14">
        <v>25668</v>
      </c>
      <c r="N22" s="14">
        <v>20283</v>
      </c>
      <c r="O22" s="22">
        <v>14259</v>
      </c>
    </row>
    <row r="23" spans="1:15" ht="21.75" customHeight="1">
      <c r="A23" s="236" t="s">
        <v>157</v>
      </c>
      <c r="B23" s="237" t="s">
        <v>13</v>
      </c>
      <c r="C23" s="238">
        <f t="shared" ref="C23:C32" si="1">SUM(D23:O23)</f>
        <v>2428</v>
      </c>
      <c r="D23" s="17">
        <v>218</v>
      </c>
      <c r="E23" s="12">
        <v>429</v>
      </c>
      <c r="F23" s="12">
        <v>217</v>
      </c>
      <c r="G23" s="12">
        <v>27</v>
      </c>
      <c r="H23" s="12">
        <v>1</v>
      </c>
      <c r="I23" s="12">
        <v>67</v>
      </c>
      <c r="J23" s="12">
        <v>382</v>
      </c>
      <c r="K23" s="12">
        <v>389</v>
      </c>
      <c r="L23" s="12">
        <v>386</v>
      </c>
      <c r="M23" s="12">
        <v>122</v>
      </c>
      <c r="N23" s="12">
        <v>104</v>
      </c>
      <c r="O23" s="18">
        <v>86</v>
      </c>
    </row>
    <row r="24" spans="1:15" ht="21.75" customHeight="1">
      <c r="A24" s="239"/>
      <c r="B24" s="240" t="s">
        <v>14</v>
      </c>
      <c r="C24" s="241">
        <f t="shared" si="1"/>
        <v>423481</v>
      </c>
      <c r="D24" s="19">
        <v>26033</v>
      </c>
      <c r="E24" s="13">
        <v>54779</v>
      </c>
      <c r="F24" s="13">
        <v>34575</v>
      </c>
      <c r="G24" s="13">
        <v>3253</v>
      </c>
      <c r="H24" s="13">
        <v>37</v>
      </c>
      <c r="I24" s="13">
        <v>11698</v>
      </c>
      <c r="J24" s="13">
        <v>80400</v>
      </c>
      <c r="K24" s="13">
        <v>85195</v>
      </c>
      <c r="L24" s="13">
        <v>71947</v>
      </c>
      <c r="M24" s="13">
        <v>24641</v>
      </c>
      <c r="N24" s="13">
        <v>15738</v>
      </c>
      <c r="O24" s="20">
        <v>15185</v>
      </c>
    </row>
    <row r="25" spans="1:15" ht="21.75" customHeight="1">
      <c r="A25" s="242" t="s">
        <v>151</v>
      </c>
      <c r="B25" s="243" t="s">
        <v>13</v>
      </c>
      <c r="C25" s="244">
        <f t="shared" si="1"/>
        <v>2415</v>
      </c>
      <c r="D25" s="21">
        <v>205</v>
      </c>
      <c r="E25" s="14">
        <v>431</v>
      </c>
      <c r="F25" s="14">
        <v>224</v>
      </c>
      <c r="G25" s="14">
        <v>25</v>
      </c>
      <c r="H25" s="14">
        <v>3</v>
      </c>
      <c r="I25" s="14">
        <v>69</v>
      </c>
      <c r="J25" s="14">
        <v>367</v>
      </c>
      <c r="K25" s="14">
        <v>395</v>
      </c>
      <c r="L25" s="14">
        <v>381</v>
      </c>
      <c r="M25" s="14">
        <v>123</v>
      </c>
      <c r="N25" s="14">
        <v>139</v>
      </c>
      <c r="O25" s="22">
        <v>53</v>
      </c>
    </row>
    <row r="26" spans="1:15" ht="21.75" customHeight="1">
      <c r="A26" s="239"/>
      <c r="B26" s="240" t="s">
        <v>14</v>
      </c>
      <c r="C26" s="241">
        <f t="shared" si="1"/>
        <v>410723</v>
      </c>
      <c r="D26" s="19">
        <v>23927</v>
      </c>
      <c r="E26" s="13">
        <v>54685</v>
      </c>
      <c r="F26" s="13">
        <v>32825</v>
      </c>
      <c r="G26" s="13">
        <v>2999</v>
      </c>
      <c r="H26" s="13">
        <v>174</v>
      </c>
      <c r="I26" s="13">
        <v>14370</v>
      </c>
      <c r="J26" s="13">
        <v>75492</v>
      </c>
      <c r="K26" s="13">
        <v>80663</v>
      </c>
      <c r="L26" s="13">
        <v>71493</v>
      </c>
      <c r="M26" s="13">
        <v>23329</v>
      </c>
      <c r="N26" s="13">
        <v>22981</v>
      </c>
      <c r="O26" s="20">
        <v>7785</v>
      </c>
    </row>
    <row r="27" spans="1:15" ht="21.75" customHeight="1">
      <c r="A27" s="242" t="s">
        <v>152</v>
      </c>
      <c r="B27" s="243" t="s">
        <v>13</v>
      </c>
      <c r="C27" s="244">
        <f t="shared" si="1"/>
        <v>231</v>
      </c>
      <c r="D27" s="21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33</v>
      </c>
      <c r="K27" s="14">
        <v>80</v>
      </c>
      <c r="L27" s="14">
        <v>78</v>
      </c>
      <c r="M27" s="14">
        <v>2</v>
      </c>
      <c r="N27" s="14">
        <v>1</v>
      </c>
      <c r="O27" s="22">
        <v>37</v>
      </c>
    </row>
    <row r="28" spans="1:15" ht="21.75" customHeight="1">
      <c r="A28" s="239"/>
      <c r="B28" s="240" t="s">
        <v>14</v>
      </c>
      <c r="C28" s="241">
        <f t="shared" si="1"/>
        <v>43118</v>
      </c>
      <c r="D28" s="1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5313</v>
      </c>
      <c r="K28" s="13">
        <v>17120</v>
      </c>
      <c r="L28" s="13">
        <v>12753</v>
      </c>
      <c r="M28" s="13">
        <v>467</v>
      </c>
      <c r="N28" s="13">
        <v>128</v>
      </c>
      <c r="O28" s="20">
        <v>7337</v>
      </c>
    </row>
    <row r="29" spans="1:15" ht="21.75" customHeight="1">
      <c r="A29" s="242" t="s">
        <v>153</v>
      </c>
      <c r="B29" s="243" t="s">
        <v>13</v>
      </c>
      <c r="C29" s="244">
        <f t="shared" ref="C29:C30" si="2">SUM(D29:O29)</f>
        <v>404</v>
      </c>
      <c r="D29" s="21">
        <v>26</v>
      </c>
      <c r="E29" s="14">
        <v>5</v>
      </c>
      <c r="F29" s="14">
        <v>0</v>
      </c>
      <c r="G29" s="14">
        <v>2</v>
      </c>
      <c r="H29" s="14">
        <v>0</v>
      </c>
      <c r="I29" s="14">
        <v>0</v>
      </c>
      <c r="J29" s="14">
        <v>31</v>
      </c>
      <c r="K29" s="14">
        <v>131</v>
      </c>
      <c r="L29" s="14">
        <v>141</v>
      </c>
      <c r="M29" s="14">
        <v>7</v>
      </c>
      <c r="N29" s="14">
        <v>9</v>
      </c>
      <c r="O29" s="22">
        <v>52</v>
      </c>
    </row>
    <row r="30" spans="1:15" ht="21.75" customHeight="1">
      <c r="A30" s="239"/>
      <c r="B30" s="240" t="s">
        <v>14</v>
      </c>
      <c r="C30" s="241">
        <f t="shared" si="2"/>
        <v>70583</v>
      </c>
      <c r="D30" s="19">
        <v>4499</v>
      </c>
      <c r="E30" s="13">
        <v>479</v>
      </c>
      <c r="F30" s="13">
        <v>0</v>
      </c>
      <c r="G30" s="13">
        <v>120</v>
      </c>
      <c r="H30" s="13">
        <v>0</v>
      </c>
      <c r="I30" s="13">
        <v>0</v>
      </c>
      <c r="J30" s="13">
        <v>5058</v>
      </c>
      <c r="K30" s="13">
        <v>25848</v>
      </c>
      <c r="L30" s="13">
        <v>23189</v>
      </c>
      <c r="M30" s="13">
        <v>1413</v>
      </c>
      <c r="N30" s="13">
        <v>1448</v>
      </c>
      <c r="O30" s="20">
        <v>8529</v>
      </c>
    </row>
    <row r="31" spans="1:15" ht="21.75" customHeight="1">
      <c r="A31" s="242" t="s">
        <v>154</v>
      </c>
      <c r="B31" s="243" t="s">
        <v>13</v>
      </c>
      <c r="C31" s="244">
        <f t="shared" si="1"/>
        <v>1482</v>
      </c>
      <c r="D31" s="21">
        <v>66</v>
      </c>
      <c r="E31" s="14">
        <v>97</v>
      </c>
      <c r="F31" s="14">
        <v>101</v>
      </c>
      <c r="G31" s="14">
        <v>25</v>
      </c>
      <c r="H31" s="14">
        <v>1</v>
      </c>
      <c r="I31" s="14">
        <v>40</v>
      </c>
      <c r="J31" s="14">
        <v>292</v>
      </c>
      <c r="K31" s="14">
        <v>324</v>
      </c>
      <c r="L31" s="14">
        <v>272</v>
      </c>
      <c r="M31" s="14">
        <v>86</v>
      </c>
      <c r="N31" s="14">
        <v>86</v>
      </c>
      <c r="O31" s="22">
        <v>92</v>
      </c>
    </row>
    <row r="32" spans="1:15" ht="21.75" customHeight="1" thickBot="1">
      <c r="A32" s="245"/>
      <c r="B32" s="246" t="s">
        <v>14</v>
      </c>
      <c r="C32" s="247">
        <f t="shared" si="1"/>
        <v>264131</v>
      </c>
      <c r="D32" s="23">
        <v>9166</v>
      </c>
      <c r="E32" s="15">
        <v>13731</v>
      </c>
      <c r="F32" s="15">
        <v>14697</v>
      </c>
      <c r="G32" s="15">
        <v>3580</v>
      </c>
      <c r="H32" s="15">
        <v>9</v>
      </c>
      <c r="I32" s="15">
        <v>7179</v>
      </c>
      <c r="J32" s="15">
        <v>55182</v>
      </c>
      <c r="K32" s="15">
        <v>65892</v>
      </c>
      <c r="L32" s="15">
        <v>49178</v>
      </c>
      <c r="M32" s="15">
        <v>14952</v>
      </c>
      <c r="N32" s="15">
        <v>15301</v>
      </c>
      <c r="O32" s="24">
        <v>15264</v>
      </c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10" style="25" customWidth="1"/>
    <col min="2" max="3" width="8.125" style="25" customWidth="1"/>
    <col min="4" max="7" width="7.875" style="25" customWidth="1"/>
    <col min="8" max="8" width="7.875" style="26" customWidth="1"/>
    <col min="9" max="9" width="7.875" style="25" customWidth="1"/>
    <col min="10" max="10" width="8.125" style="25" customWidth="1"/>
    <col min="11" max="14" width="7.875" style="25" customWidth="1"/>
    <col min="15" max="15" width="7.875" style="26" customWidth="1"/>
    <col min="16" max="16" width="7.875" style="25" customWidth="1"/>
    <col min="17" max="16384" width="9" style="33"/>
  </cols>
  <sheetData>
    <row r="1" spans="1:16" ht="24.75" customHeight="1" thickBot="1">
      <c r="A1" s="16" t="s">
        <v>156</v>
      </c>
      <c r="P1" s="26"/>
    </row>
    <row r="2" spans="1:16" ht="21.75" customHeight="1">
      <c r="A2" s="248"/>
      <c r="B2" s="250" t="s">
        <v>15</v>
      </c>
      <c r="C2" s="255" t="s">
        <v>16</v>
      </c>
      <c r="D2" s="255"/>
      <c r="E2" s="255"/>
      <c r="F2" s="255"/>
      <c r="G2" s="255"/>
      <c r="H2" s="255"/>
      <c r="I2" s="256"/>
      <c r="J2" s="257" t="s">
        <v>17</v>
      </c>
      <c r="K2" s="258"/>
      <c r="L2" s="258"/>
      <c r="M2" s="258"/>
      <c r="N2" s="258"/>
      <c r="O2" s="258"/>
      <c r="P2" s="259"/>
    </row>
    <row r="3" spans="1:16" ht="21.75" customHeight="1">
      <c r="A3" s="249"/>
      <c r="B3" s="208"/>
      <c r="C3" s="260" t="s">
        <v>18</v>
      </c>
      <c r="D3" s="262" t="s">
        <v>19</v>
      </c>
      <c r="E3" s="260"/>
      <c r="F3" s="260"/>
      <c r="G3" s="260"/>
      <c r="H3" s="260"/>
      <c r="I3" s="263"/>
      <c r="J3" s="262" t="s">
        <v>18</v>
      </c>
      <c r="K3" s="262" t="s">
        <v>19</v>
      </c>
      <c r="L3" s="260"/>
      <c r="M3" s="260"/>
      <c r="N3" s="260"/>
      <c r="O3" s="260"/>
      <c r="P3" s="264"/>
    </row>
    <row r="4" spans="1:16" ht="21.75" customHeight="1" thickBot="1">
      <c r="A4" s="209" t="s">
        <v>189</v>
      </c>
      <c r="B4" s="210"/>
      <c r="C4" s="261"/>
      <c r="D4" s="183" t="s">
        <v>20</v>
      </c>
      <c r="E4" s="211" t="s">
        <v>21</v>
      </c>
      <c r="F4" s="186" t="s">
        <v>22</v>
      </c>
      <c r="G4" s="211" t="s">
        <v>23</v>
      </c>
      <c r="H4" s="251" t="s">
        <v>170</v>
      </c>
      <c r="I4" s="252" t="s">
        <v>25</v>
      </c>
      <c r="J4" s="261"/>
      <c r="K4" s="183" t="s">
        <v>20</v>
      </c>
      <c r="L4" s="211" t="s">
        <v>21</v>
      </c>
      <c r="M4" s="186" t="s">
        <v>22</v>
      </c>
      <c r="N4" s="211" t="s">
        <v>23</v>
      </c>
      <c r="O4" s="251" t="s">
        <v>170</v>
      </c>
      <c r="P4" s="212" t="s">
        <v>25</v>
      </c>
    </row>
    <row r="5" spans="1:16" ht="21.75" customHeight="1">
      <c r="A5" s="217" t="s">
        <v>168</v>
      </c>
      <c r="B5" s="220" t="s">
        <v>26</v>
      </c>
      <c r="C5" s="32">
        <f>SUM(D5:I5)</f>
        <v>426794</v>
      </c>
      <c r="D5" s="141">
        <v>1273</v>
      </c>
      <c r="E5" s="142">
        <v>107880</v>
      </c>
      <c r="F5" s="143">
        <v>314683</v>
      </c>
      <c r="G5" s="142">
        <v>1327</v>
      </c>
      <c r="H5" s="151">
        <v>339</v>
      </c>
      <c r="I5" s="144">
        <v>1292</v>
      </c>
      <c r="J5" s="226">
        <f>SUM(K5:P5)</f>
        <v>2492</v>
      </c>
      <c r="K5" s="141">
        <v>21</v>
      </c>
      <c r="L5" s="142">
        <v>865</v>
      </c>
      <c r="M5" s="143">
        <v>1550</v>
      </c>
      <c r="N5" s="142">
        <v>19</v>
      </c>
      <c r="O5" s="151">
        <v>6</v>
      </c>
      <c r="P5" s="145">
        <v>31</v>
      </c>
    </row>
    <row r="6" spans="1:16" ht="21.75" customHeight="1">
      <c r="A6" s="219"/>
      <c r="B6" s="222" t="s">
        <v>28</v>
      </c>
      <c r="C6" s="39">
        <f t="shared" ref="C6" si="0">+C5/$C5</f>
        <v>1</v>
      </c>
      <c r="D6" s="40">
        <f t="shared" ref="D6" si="1">+D5/$C5</f>
        <v>2.9827035993945559E-3</v>
      </c>
      <c r="E6" s="41">
        <f t="shared" ref="E6" si="2">+E5/$C5</f>
        <v>0.2527683144561545</v>
      </c>
      <c r="F6" s="39">
        <f t="shared" ref="F6" si="3">+F5/$C5</f>
        <v>0.73731823783839512</v>
      </c>
      <c r="G6" s="41">
        <f t="shared" ref="G6" si="4">+G5/$C5</f>
        <v>3.1092283396673805E-3</v>
      </c>
      <c r="H6" s="152">
        <f t="shared" ref="H6" si="5">+H5/$C5</f>
        <v>7.9429420282384471E-4</v>
      </c>
      <c r="I6" s="42">
        <f>+I5/$C5</f>
        <v>3.0272215635646239E-3</v>
      </c>
      <c r="J6" s="227">
        <f t="shared" ref="J6" si="6">+J5/$J5</f>
        <v>1</v>
      </c>
      <c r="K6" s="40">
        <f t="shared" ref="K6" si="7">+K5/$J5</f>
        <v>8.4269662921348312E-3</v>
      </c>
      <c r="L6" s="41">
        <f t="shared" ref="L6" si="8">+L5/$J5</f>
        <v>0.3471107544141252</v>
      </c>
      <c r="M6" s="39">
        <f t="shared" ref="M6" si="9">+M5/$J5</f>
        <v>0.6219903691813804</v>
      </c>
      <c r="N6" s="41">
        <f t="shared" ref="N6" si="10">+N5/$J5</f>
        <v>7.6243980738362757E-3</v>
      </c>
      <c r="O6" s="152">
        <f t="shared" ref="O6" si="11">+O5/$J5</f>
        <v>2.407704654895666E-3</v>
      </c>
      <c r="P6" s="43">
        <f>+P5/$J5</f>
        <v>1.2439807383627608E-2</v>
      </c>
    </row>
    <row r="7" spans="1:16" ht="21.75" customHeight="1">
      <c r="A7" s="217" t="s">
        <v>169</v>
      </c>
      <c r="B7" s="220" t="s">
        <v>26</v>
      </c>
      <c r="C7" s="32">
        <f>SUM(D7:I7)</f>
        <v>436047</v>
      </c>
      <c r="D7" s="141">
        <v>1101</v>
      </c>
      <c r="E7" s="142">
        <v>109080</v>
      </c>
      <c r="F7" s="143">
        <v>323022</v>
      </c>
      <c r="G7" s="142">
        <v>1246</v>
      </c>
      <c r="H7" s="151">
        <v>307</v>
      </c>
      <c r="I7" s="144">
        <v>1291</v>
      </c>
      <c r="J7" s="226">
        <f>SUM(K7:P7)</f>
        <v>2571</v>
      </c>
      <c r="K7" s="141">
        <v>18</v>
      </c>
      <c r="L7" s="142">
        <v>857</v>
      </c>
      <c r="M7" s="143">
        <v>1643</v>
      </c>
      <c r="N7" s="142">
        <v>18</v>
      </c>
      <c r="O7" s="151">
        <v>3</v>
      </c>
      <c r="P7" s="145">
        <v>32</v>
      </c>
    </row>
    <row r="8" spans="1:16" ht="21.75" customHeight="1">
      <c r="A8" s="219"/>
      <c r="B8" s="222" t="s">
        <v>28</v>
      </c>
      <c r="C8" s="39">
        <f t="shared" ref="C8" si="12">+C7/$C7</f>
        <v>1</v>
      </c>
      <c r="D8" s="40">
        <f t="shared" ref="D8" si="13">+D7/$C7</f>
        <v>2.5249571720479674E-3</v>
      </c>
      <c r="E8" s="41">
        <f t="shared" ref="E8" si="14">+E7/$C7</f>
        <v>0.25015651982469778</v>
      </c>
      <c r="F8" s="39">
        <f t="shared" ref="F8" si="15">+F7/$C7</f>
        <v>0.74079629030815486</v>
      </c>
      <c r="G8" s="41">
        <f t="shared" ref="G8" si="16">+G7/$C7</f>
        <v>2.8574901329443845E-3</v>
      </c>
      <c r="H8" s="152">
        <f t="shared" ref="H8" si="17">+H7/$C7</f>
        <v>7.0405254479448311E-4</v>
      </c>
      <c r="I8" s="42">
        <f>+I7/$C7</f>
        <v>2.9606900173605138E-3</v>
      </c>
      <c r="J8" s="227">
        <f t="shared" ref="J8" si="18">+J7/$J7</f>
        <v>1</v>
      </c>
      <c r="K8" s="40">
        <f t="shared" ref="K8" si="19">+K7/$J7</f>
        <v>7.0011668611435242E-3</v>
      </c>
      <c r="L8" s="41">
        <f t="shared" ref="L8" si="20">+L7/$J7</f>
        <v>0.33333333333333331</v>
      </c>
      <c r="M8" s="39">
        <f t="shared" ref="M8" si="21">+M7/$J7</f>
        <v>0.63905095293660052</v>
      </c>
      <c r="N8" s="41">
        <f t="shared" ref="N8" si="22">+N7/$J7</f>
        <v>7.0011668611435242E-3</v>
      </c>
      <c r="O8" s="152">
        <f t="shared" ref="O8" si="23">+O7/$J7</f>
        <v>1.1668611435239206E-3</v>
      </c>
      <c r="P8" s="43">
        <f>+P7/$J7</f>
        <v>1.2446518864255154E-2</v>
      </c>
    </row>
    <row r="9" spans="1:16" ht="21.75" customHeight="1">
      <c r="A9" s="217" t="s">
        <v>165</v>
      </c>
      <c r="B9" s="220" t="s">
        <v>26</v>
      </c>
      <c r="C9" s="32">
        <f>SUM(D9:I9)</f>
        <v>426163</v>
      </c>
      <c r="D9" s="141">
        <v>1205</v>
      </c>
      <c r="E9" s="142">
        <v>99923</v>
      </c>
      <c r="F9" s="143">
        <v>322933</v>
      </c>
      <c r="G9" s="142">
        <v>1079</v>
      </c>
      <c r="H9" s="151">
        <v>0</v>
      </c>
      <c r="I9" s="144">
        <v>1023</v>
      </c>
      <c r="J9" s="226">
        <f>SUM(K9:P9)</f>
        <v>2490</v>
      </c>
      <c r="K9" s="141">
        <v>20</v>
      </c>
      <c r="L9" s="142">
        <v>819</v>
      </c>
      <c r="M9" s="143">
        <v>1610</v>
      </c>
      <c r="N9" s="142">
        <v>17</v>
      </c>
      <c r="O9" s="151">
        <v>0</v>
      </c>
      <c r="P9" s="145">
        <v>24</v>
      </c>
    </row>
    <row r="10" spans="1:16" ht="21.75" customHeight="1">
      <c r="A10" s="219"/>
      <c r="B10" s="222" t="s">
        <v>28</v>
      </c>
      <c r="C10" s="39">
        <f t="shared" ref="C10" si="24">+C9/$C9</f>
        <v>1</v>
      </c>
      <c r="D10" s="40">
        <f t="shared" ref="D10" si="25">+D9/$C9</f>
        <v>2.8275565921959439E-3</v>
      </c>
      <c r="E10" s="41">
        <f t="shared" ref="E10" si="26">+E9/$C9</f>
        <v>0.23447131731285917</v>
      </c>
      <c r="F10" s="39">
        <f t="shared" ref="F10" si="27">+F9/$C9</f>
        <v>0.75776874106855829</v>
      </c>
      <c r="G10" s="41">
        <f t="shared" ref="G10" si="28">+G9/$C9</f>
        <v>2.5318950730119695E-3</v>
      </c>
      <c r="H10" s="152">
        <f t="shared" ref="H10" si="29">+H9/$C9</f>
        <v>0</v>
      </c>
      <c r="I10" s="42">
        <f>+I9/$C9</f>
        <v>2.4004899533746479E-3</v>
      </c>
      <c r="J10" s="227">
        <f t="shared" ref="J10" si="30">+J9/$J9</f>
        <v>1</v>
      </c>
      <c r="K10" s="40">
        <f t="shared" ref="K10" si="31">+K9/$J9</f>
        <v>8.0321285140562242E-3</v>
      </c>
      <c r="L10" s="41">
        <f t="shared" ref="L10" si="32">+L9/$J9</f>
        <v>0.3289156626506024</v>
      </c>
      <c r="M10" s="39">
        <f t="shared" ref="M10" si="33">+M9/$J9</f>
        <v>0.64658634538152615</v>
      </c>
      <c r="N10" s="41">
        <f t="shared" ref="N10" si="34">+N9/$J9</f>
        <v>6.8273092369477914E-3</v>
      </c>
      <c r="O10" s="152">
        <f t="shared" ref="O10" si="35">+O9/$J9</f>
        <v>0</v>
      </c>
      <c r="P10" s="43">
        <f>+P9/$J9</f>
        <v>9.6385542168674707E-3</v>
      </c>
    </row>
    <row r="11" spans="1:16" ht="21.75" customHeight="1">
      <c r="A11" s="177" t="s">
        <v>164</v>
      </c>
      <c r="B11" s="208" t="s">
        <v>26</v>
      </c>
      <c r="C11" s="32">
        <f>SUM(D11:I11)</f>
        <v>457889</v>
      </c>
      <c r="D11" s="146">
        <v>1150</v>
      </c>
      <c r="E11" s="147">
        <v>106302</v>
      </c>
      <c r="F11" s="148">
        <v>348470</v>
      </c>
      <c r="G11" s="147">
        <v>1098</v>
      </c>
      <c r="H11" s="153">
        <v>57</v>
      </c>
      <c r="I11" s="149">
        <v>812</v>
      </c>
      <c r="J11" s="228">
        <f>SUM(K11:P11)</f>
        <v>2690</v>
      </c>
      <c r="K11" s="146">
        <v>18</v>
      </c>
      <c r="L11" s="147">
        <v>895</v>
      </c>
      <c r="M11" s="148">
        <v>1735</v>
      </c>
      <c r="N11" s="147">
        <v>14</v>
      </c>
      <c r="O11" s="153">
        <v>2</v>
      </c>
      <c r="P11" s="150">
        <v>26</v>
      </c>
    </row>
    <row r="12" spans="1:16" ht="21.75" customHeight="1">
      <c r="A12" s="219"/>
      <c r="B12" s="222" t="s">
        <v>28</v>
      </c>
      <c r="C12" s="39">
        <f t="shared" ref="C12" si="36">+C11/$C11</f>
        <v>1</v>
      </c>
      <c r="D12" s="40">
        <f t="shared" ref="D12" si="37">+D11/$C11</f>
        <v>2.5115257191153316E-3</v>
      </c>
      <c r="E12" s="41">
        <f t="shared" ref="E12" si="38">+E11/$C11</f>
        <v>0.23215670173338954</v>
      </c>
      <c r="F12" s="39">
        <f t="shared" ref="F12" si="39">+F11/$C11</f>
        <v>0.76103597160010394</v>
      </c>
      <c r="G12" s="41">
        <f t="shared" ref="G12" si="40">+G11/$C11</f>
        <v>2.3979610779031597E-3</v>
      </c>
      <c r="H12" s="152">
        <f t="shared" ref="H12" si="41">+H11/$C11</f>
        <v>1.2448431825180339E-4</v>
      </c>
      <c r="I12" s="42">
        <f>+I11/$C11</f>
        <v>1.7733555512362167E-3</v>
      </c>
      <c r="J12" s="227">
        <f t="shared" ref="J12" si="42">+J11/$J11</f>
        <v>1</v>
      </c>
      <c r="K12" s="40">
        <f t="shared" ref="K12" si="43">+K11/$J11</f>
        <v>6.6914498141263943E-3</v>
      </c>
      <c r="L12" s="41">
        <f t="shared" ref="L12" si="44">+L11/$J11</f>
        <v>0.33271375464684017</v>
      </c>
      <c r="M12" s="39">
        <f t="shared" ref="M12" si="45">+M11/$J11</f>
        <v>0.64498141263940523</v>
      </c>
      <c r="N12" s="41">
        <f t="shared" ref="N12" si="46">+N11/$J11</f>
        <v>5.2044609665427505E-3</v>
      </c>
      <c r="O12" s="152">
        <f t="shared" ref="O12" si="47">+O11/$J11</f>
        <v>7.4349442379182155E-4</v>
      </c>
      <c r="P12" s="43">
        <f>+P11/$J11</f>
        <v>9.6654275092936809E-3</v>
      </c>
    </row>
    <row r="13" spans="1:16" ht="21.75" customHeight="1">
      <c r="A13" s="217" t="s">
        <v>163</v>
      </c>
      <c r="B13" s="220" t="s">
        <v>26</v>
      </c>
      <c r="C13" s="32">
        <f>SUM(D13:I13)</f>
        <v>430548</v>
      </c>
      <c r="D13" s="141">
        <v>1139</v>
      </c>
      <c r="E13" s="142">
        <v>100395</v>
      </c>
      <c r="F13" s="143">
        <v>328137</v>
      </c>
      <c r="G13" s="142">
        <v>276</v>
      </c>
      <c r="H13" s="151">
        <v>47</v>
      </c>
      <c r="I13" s="144">
        <v>554</v>
      </c>
      <c r="J13" s="228">
        <f>SUM(K13:P13)</f>
        <v>2472</v>
      </c>
      <c r="K13" s="141">
        <v>20</v>
      </c>
      <c r="L13" s="142">
        <v>814</v>
      </c>
      <c r="M13" s="143">
        <v>1618</v>
      </c>
      <c r="N13" s="142">
        <v>5</v>
      </c>
      <c r="O13" s="151">
        <v>1</v>
      </c>
      <c r="P13" s="145">
        <v>14</v>
      </c>
    </row>
    <row r="14" spans="1:16" ht="21.75" customHeight="1">
      <c r="A14" s="219"/>
      <c r="B14" s="222" t="s">
        <v>28</v>
      </c>
      <c r="C14" s="39">
        <f t="shared" ref="C14" si="48">+C13/$C13</f>
        <v>1</v>
      </c>
      <c r="D14" s="40">
        <f t="shared" ref="D14" si="49">+D13/$C13</f>
        <v>2.6454657784962419E-3</v>
      </c>
      <c r="E14" s="41">
        <f t="shared" ref="E14" si="50">+E13/$C13</f>
        <v>0.23317957579642687</v>
      </c>
      <c r="F14" s="39">
        <f t="shared" ref="F14" si="51">+F13/$C13</f>
        <v>0.76213801945427684</v>
      </c>
      <c r="G14" s="41">
        <f t="shared" ref="G14" si="52">+G13/$C13</f>
        <v>6.4104350734412883E-4</v>
      </c>
      <c r="H14" s="152">
        <f t="shared" ref="H14" si="53">+H13/$C13</f>
        <v>1.0916320596077557E-4</v>
      </c>
      <c r="I14" s="42">
        <f>+I13/$C13</f>
        <v>1.2867322574950993E-3</v>
      </c>
      <c r="J14" s="227">
        <f t="shared" ref="J14" si="54">+J13/$J13</f>
        <v>1</v>
      </c>
      <c r="K14" s="40">
        <f t="shared" ref="K14" si="55">+K13/$J13</f>
        <v>8.0906148867313909E-3</v>
      </c>
      <c r="L14" s="41">
        <f t="shared" ref="L14" si="56">+L13/$J13</f>
        <v>0.32928802588996764</v>
      </c>
      <c r="M14" s="39">
        <f t="shared" ref="M14" si="57">+M13/$J13</f>
        <v>0.65453074433656955</v>
      </c>
      <c r="N14" s="41">
        <f t="shared" ref="N14" si="58">+N13/$J13</f>
        <v>2.0226537216828477E-3</v>
      </c>
      <c r="O14" s="152">
        <f t="shared" ref="O14" si="59">+O13/$J13</f>
        <v>4.045307443365696E-4</v>
      </c>
      <c r="P14" s="43">
        <f>+P13/$J13</f>
        <v>5.6634304207119745E-3</v>
      </c>
    </row>
    <row r="15" spans="1:16" ht="21.75" customHeight="1">
      <c r="A15" s="177" t="s">
        <v>162</v>
      </c>
      <c r="B15" s="208" t="s">
        <v>26</v>
      </c>
      <c r="C15" s="27">
        <f>SUM(D15:I15)</f>
        <v>440533</v>
      </c>
      <c r="D15" s="146">
        <v>1158</v>
      </c>
      <c r="E15" s="147">
        <v>101756</v>
      </c>
      <c r="F15" s="148">
        <v>337016</v>
      </c>
      <c r="G15" s="147">
        <v>302</v>
      </c>
      <c r="H15" s="153">
        <v>0</v>
      </c>
      <c r="I15" s="149">
        <v>301</v>
      </c>
      <c r="J15" s="229">
        <f>SUM(K15:P15)</f>
        <v>2538</v>
      </c>
      <c r="K15" s="146">
        <v>19</v>
      </c>
      <c r="L15" s="147">
        <v>817</v>
      </c>
      <c r="M15" s="148">
        <v>1691</v>
      </c>
      <c r="N15" s="147">
        <v>3</v>
      </c>
      <c r="O15" s="153">
        <v>0</v>
      </c>
      <c r="P15" s="150">
        <v>8</v>
      </c>
    </row>
    <row r="16" spans="1:16" ht="21.75" customHeight="1">
      <c r="A16" s="219"/>
      <c r="B16" s="222" t="s">
        <v>28</v>
      </c>
      <c r="C16" s="39">
        <f t="shared" ref="C16" si="60">+C15/$C15</f>
        <v>1</v>
      </c>
      <c r="D16" s="40">
        <f t="shared" ref="D16" si="61">+D15/$C15</f>
        <v>2.6286339502375532E-3</v>
      </c>
      <c r="E16" s="41">
        <f t="shared" ref="E16" si="62">+E15/$C15</f>
        <v>0.23098383095023528</v>
      </c>
      <c r="F16" s="39">
        <f t="shared" ref="F16" si="63">+F15/$C15</f>
        <v>0.76501873866429981</v>
      </c>
      <c r="G16" s="41">
        <f t="shared" ref="G16" si="64">+G15/$C15</f>
        <v>6.8553320636592489E-4</v>
      </c>
      <c r="H16" s="152">
        <f t="shared" ref="H16" si="65">+H15/$C15</f>
        <v>0</v>
      </c>
      <c r="I16" s="42">
        <f>+I15/$C15</f>
        <v>6.8326322886140198E-4</v>
      </c>
      <c r="J16" s="227">
        <f t="shared" ref="J16" si="66">+J15/$J15</f>
        <v>1</v>
      </c>
      <c r="K16" s="40">
        <f t="shared" ref="K16" si="67">+K15/$J15</f>
        <v>7.4862096138691887E-3</v>
      </c>
      <c r="L16" s="41">
        <f t="shared" ref="L16" si="68">+L15/$J15</f>
        <v>0.32190701339637512</v>
      </c>
      <c r="M16" s="39">
        <f t="shared" ref="M16" si="69">+M15/$J15</f>
        <v>0.66627265563435778</v>
      </c>
      <c r="N16" s="41">
        <f t="shared" ref="N16" si="70">+N15/$J15</f>
        <v>1.1820330969267139E-3</v>
      </c>
      <c r="O16" s="152">
        <f t="shared" ref="O16" si="71">+O15/$J15</f>
        <v>0</v>
      </c>
      <c r="P16" s="43">
        <f>+P15/$J15</f>
        <v>3.1520882584712374E-3</v>
      </c>
    </row>
    <row r="17" spans="1:16" ht="21.75" customHeight="1">
      <c r="A17" s="177" t="s">
        <v>161</v>
      </c>
      <c r="B17" s="208" t="s">
        <v>26</v>
      </c>
      <c r="C17" s="27">
        <f>SUM(D17:I17)</f>
        <v>444293</v>
      </c>
      <c r="D17" s="146">
        <v>1191</v>
      </c>
      <c r="E17" s="147">
        <v>99828</v>
      </c>
      <c r="F17" s="148">
        <v>341366</v>
      </c>
      <c r="G17" s="147">
        <v>1300</v>
      </c>
      <c r="H17" s="153">
        <v>39</v>
      </c>
      <c r="I17" s="149">
        <v>569</v>
      </c>
      <c r="J17" s="229">
        <f>SUM(K17:P17)</f>
        <v>2518</v>
      </c>
      <c r="K17" s="146">
        <v>20</v>
      </c>
      <c r="L17" s="147">
        <v>777</v>
      </c>
      <c r="M17" s="148">
        <v>1698</v>
      </c>
      <c r="N17" s="147">
        <v>9</v>
      </c>
      <c r="O17" s="153">
        <v>1</v>
      </c>
      <c r="P17" s="150">
        <v>13</v>
      </c>
    </row>
    <row r="18" spans="1:16" ht="21.75" customHeight="1">
      <c r="A18" s="219"/>
      <c r="B18" s="222" t="s">
        <v>28</v>
      </c>
      <c r="C18" s="39">
        <f t="shared" ref="C18" si="72">+C17/$C17</f>
        <v>1</v>
      </c>
      <c r="D18" s="40">
        <f t="shared" ref="D18" si="73">+D17/$C17</f>
        <v>2.6806634360658395E-3</v>
      </c>
      <c r="E18" s="41">
        <f t="shared" ref="E18" si="74">+E17/$C17</f>
        <v>0.22468956296858156</v>
      </c>
      <c r="F18" s="39">
        <f t="shared" ref="F18" si="75">+F17/$C17</f>
        <v>0.76833531025697011</v>
      </c>
      <c r="G18" s="41">
        <f t="shared" ref="G18" si="76">+G17/$C17</f>
        <v>2.9259970334891616E-3</v>
      </c>
      <c r="H18" s="152">
        <f t="shared" ref="H18" si="77">+H17/$C17</f>
        <v>8.7779911004674842E-5</v>
      </c>
      <c r="I18" s="42">
        <f>+I17/$C17</f>
        <v>1.2806863938887175E-3</v>
      </c>
      <c r="J18" s="227">
        <f t="shared" ref="J18" si="78">+J17/$J17</f>
        <v>1</v>
      </c>
      <c r="K18" s="40">
        <f t="shared" ref="K18" si="79">+K17/$J17</f>
        <v>7.9428117553613977E-3</v>
      </c>
      <c r="L18" s="41">
        <f t="shared" ref="L18" si="80">+L17/$J17</f>
        <v>0.30857823669579032</v>
      </c>
      <c r="M18" s="39">
        <f t="shared" ref="M18" si="81">+M17/$J17</f>
        <v>0.6743447180301827</v>
      </c>
      <c r="N18" s="41">
        <f t="shared" ref="N18" si="82">+N17/$J17</f>
        <v>3.5742652899126291E-3</v>
      </c>
      <c r="O18" s="152">
        <f t="shared" ref="O18" si="83">+O17/$J17</f>
        <v>3.9714058776806987E-4</v>
      </c>
      <c r="P18" s="43">
        <f>+P17/$J17</f>
        <v>5.1628276409849084E-3</v>
      </c>
    </row>
    <row r="19" spans="1:16" ht="21.75" customHeight="1">
      <c r="A19" s="177" t="s">
        <v>160</v>
      </c>
      <c r="B19" s="208" t="s">
        <v>26</v>
      </c>
      <c r="C19" s="27">
        <f>SUM(D19:I19)</f>
        <v>439430</v>
      </c>
      <c r="D19" s="146">
        <v>1218</v>
      </c>
      <c r="E19" s="147">
        <v>96303</v>
      </c>
      <c r="F19" s="148">
        <v>341123</v>
      </c>
      <c r="G19" s="147">
        <v>357</v>
      </c>
      <c r="H19" s="153">
        <v>83</v>
      </c>
      <c r="I19" s="149">
        <v>346</v>
      </c>
      <c r="J19" s="229">
        <f>SUM(K19:P19)</f>
        <v>2473</v>
      </c>
      <c r="K19" s="146">
        <v>22</v>
      </c>
      <c r="L19" s="147">
        <v>751</v>
      </c>
      <c r="M19" s="148">
        <v>1680</v>
      </c>
      <c r="N19" s="147">
        <v>5</v>
      </c>
      <c r="O19" s="153">
        <v>6</v>
      </c>
      <c r="P19" s="150">
        <v>9</v>
      </c>
    </row>
    <row r="20" spans="1:16" ht="21.75" customHeight="1">
      <c r="A20" s="219"/>
      <c r="B20" s="222" t="s">
        <v>28</v>
      </c>
      <c r="C20" s="39">
        <f t="shared" ref="C20" si="84">+C19/$C19</f>
        <v>1</v>
      </c>
      <c r="D20" s="40">
        <f t="shared" ref="D20" si="85">+D19/$C19</f>
        <v>2.7717725234963474E-3</v>
      </c>
      <c r="E20" s="41">
        <f t="shared" ref="E20" si="86">+E19/$C19</f>
        <v>0.21915435905604988</v>
      </c>
      <c r="F20" s="39">
        <f t="shared" ref="F20" si="87">+F19/$C19</f>
        <v>0.776285187629429</v>
      </c>
      <c r="G20" s="41">
        <f t="shared" ref="G20" si="88">+G19/$C19</f>
        <v>8.1241608447306737E-4</v>
      </c>
      <c r="H20" s="152">
        <f t="shared" ref="H20" si="89">+H19/$C19</f>
        <v>1.8888105045172156E-4</v>
      </c>
      <c r="I20" s="42">
        <f>+I19/$C19</f>
        <v>7.8738365609994771E-4</v>
      </c>
      <c r="J20" s="227">
        <f t="shared" ref="J20" si="90">+J19/$J19</f>
        <v>1</v>
      </c>
      <c r="K20" s="40">
        <f t="shared" ref="K20" si="91">+K19/$J19</f>
        <v>8.8960776384957533E-3</v>
      </c>
      <c r="L20" s="41">
        <f t="shared" ref="L20" si="92">+L19/$J19</f>
        <v>0.30367974120501418</v>
      </c>
      <c r="M20" s="39">
        <f t="shared" ref="M20" si="93">+M19/$J19</f>
        <v>0.67933683784876664</v>
      </c>
      <c r="N20" s="41">
        <f t="shared" ref="N20" si="94">+N19/$J19</f>
        <v>2.0218358269308533E-3</v>
      </c>
      <c r="O20" s="152">
        <f t="shared" ref="O20" si="95">+O19/$J19</f>
        <v>2.4262029923170238E-3</v>
      </c>
      <c r="P20" s="43">
        <f>+P19/$J19</f>
        <v>3.639304488475536E-3</v>
      </c>
    </row>
    <row r="21" spans="1:16" ht="21.75" customHeight="1">
      <c r="A21" s="217" t="s">
        <v>159</v>
      </c>
      <c r="B21" s="220" t="s">
        <v>26</v>
      </c>
      <c r="C21" s="32">
        <f>SUM(D21:I21)</f>
        <v>439605</v>
      </c>
      <c r="D21" s="141">
        <v>1393</v>
      </c>
      <c r="E21" s="142">
        <v>99976</v>
      </c>
      <c r="F21" s="143">
        <v>336095</v>
      </c>
      <c r="G21" s="142">
        <v>1672</v>
      </c>
      <c r="H21" s="151">
        <v>0</v>
      </c>
      <c r="I21" s="144">
        <v>469</v>
      </c>
      <c r="J21" s="228">
        <f>SUM(K21:P21)</f>
        <v>2500</v>
      </c>
      <c r="K21" s="141">
        <v>23</v>
      </c>
      <c r="L21" s="142">
        <v>745</v>
      </c>
      <c r="M21" s="143">
        <v>1702</v>
      </c>
      <c r="N21" s="142">
        <v>19</v>
      </c>
      <c r="O21" s="151">
        <v>0</v>
      </c>
      <c r="P21" s="145">
        <v>11</v>
      </c>
    </row>
    <row r="22" spans="1:16" ht="21.75" customHeight="1">
      <c r="A22" s="219"/>
      <c r="B22" s="222" t="s">
        <v>28</v>
      </c>
      <c r="C22" s="39">
        <f t="shared" ref="C22" si="96">+C21/$C21</f>
        <v>1</v>
      </c>
      <c r="D22" s="40">
        <f t="shared" ref="D22" si="97">+D21/$C21</f>
        <v>3.1687537675868108E-3</v>
      </c>
      <c r="E22" s="41">
        <f t="shared" ref="E22" si="98">+E21/$C21</f>
        <v>0.22742234505976958</v>
      </c>
      <c r="F22" s="39">
        <f t="shared" ref="F22" si="99">+F21/$C21</f>
        <v>0.7645386198974079</v>
      </c>
      <c r="G22" s="41">
        <f t="shared" ref="G22" si="100">+G21/$C21</f>
        <v>3.803414428862274E-3</v>
      </c>
      <c r="H22" s="152">
        <f t="shared" ref="H22" si="101">+H21/$C21</f>
        <v>0</v>
      </c>
      <c r="I22" s="42">
        <f>+I21/$C21</f>
        <v>1.0668668463734488E-3</v>
      </c>
      <c r="J22" s="227">
        <f t="shared" ref="J22" si="102">+J21/$J21</f>
        <v>1</v>
      </c>
      <c r="K22" s="40">
        <f t="shared" ref="K22" si="103">+K21/$J21</f>
        <v>9.1999999999999998E-3</v>
      </c>
      <c r="L22" s="41">
        <f t="shared" ref="L22" si="104">+L21/$J21</f>
        <v>0.29799999999999999</v>
      </c>
      <c r="M22" s="39">
        <f t="shared" ref="M22" si="105">+M21/$J21</f>
        <v>0.68079999999999996</v>
      </c>
      <c r="N22" s="41">
        <f t="shared" ref="N22" si="106">+N21/$J21</f>
        <v>7.6E-3</v>
      </c>
      <c r="O22" s="152">
        <f t="shared" ref="O22" si="107">+O21/$J21</f>
        <v>0</v>
      </c>
      <c r="P22" s="43">
        <f>+P21/$J21</f>
        <v>4.4000000000000003E-3</v>
      </c>
    </row>
    <row r="23" spans="1:16" ht="21.75" customHeight="1">
      <c r="A23" s="217" t="s">
        <v>158</v>
      </c>
      <c r="B23" s="220" t="s">
        <v>26</v>
      </c>
      <c r="C23" s="27">
        <f>SUM(D23:I23)</f>
        <v>429581</v>
      </c>
      <c r="D23" s="141">
        <v>1439</v>
      </c>
      <c r="E23" s="142">
        <v>94094</v>
      </c>
      <c r="F23" s="143">
        <v>331957</v>
      </c>
      <c r="G23" s="142">
        <v>1326</v>
      </c>
      <c r="H23" s="151">
        <v>201</v>
      </c>
      <c r="I23" s="144">
        <v>564</v>
      </c>
      <c r="J23" s="228">
        <f>SUM(K23:P23)</f>
        <v>2465</v>
      </c>
      <c r="K23" s="141">
        <v>27</v>
      </c>
      <c r="L23" s="142">
        <v>719</v>
      </c>
      <c r="M23" s="143">
        <v>1678</v>
      </c>
      <c r="N23" s="142">
        <v>19</v>
      </c>
      <c r="O23" s="151">
        <v>8</v>
      </c>
      <c r="P23" s="145">
        <v>14</v>
      </c>
    </row>
    <row r="24" spans="1:16" ht="21.75" customHeight="1">
      <c r="A24" s="219"/>
      <c r="B24" s="222" t="s">
        <v>28</v>
      </c>
      <c r="C24" s="39">
        <f t="shared" ref="C24" si="108">+C23/$C23</f>
        <v>1</v>
      </c>
      <c r="D24" s="40">
        <f t="shared" ref="D24" si="109">+D23/$C23</f>
        <v>3.3497757116818482E-3</v>
      </c>
      <c r="E24" s="41">
        <f t="shared" ref="E24" si="110">+E23/$C23</f>
        <v>0.2190366892390492</v>
      </c>
      <c r="F24" s="39">
        <f t="shared" ref="F24" si="111">+F23/$C23</f>
        <v>0.77274600133618576</v>
      </c>
      <c r="G24" s="41">
        <f t="shared" ref="G24" si="112">+G23/$C23</f>
        <v>3.0867286961015501E-3</v>
      </c>
      <c r="H24" s="152">
        <f t="shared" ref="H24" si="113">+H23/$C23</f>
        <v>4.6789778877557431E-4</v>
      </c>
      <c r="I24" s="42">
        <f>+I23/$C23</f>
        <v>1.3129072282060891E-3</v>
      </c>
      <c r="J24" s="227">
        <f t="shared" ref="J24" si="114">+J23/$J23</f>
        <v>1</v>
      </c>
      <c r="K24" s="40">
        <f t="shared" ref="K24" si="115">+K23/$J23</f>
        <v>1.0953346855983773E-2</v>
      </c>
      <c r="L24" s="41">
        <f t="shared" ref="L24" si="116">+L23/$J23</f>
        <v>0.29168356997971601</v>
      </c>
      <c r="M24" s="39">
        <f t="shared" ref="M24" si="117">+M23/$J23</f>
        <v>0.68073022312373221</v>
      </c>
      <c r="N24" s="41">
        <f t="shared" ref="N24" si="118">+N23/$J23</f>
        <v>7.7079107505070993E-3</v>
      </c>
      <c r="O24" s="152">
        <f t="shared" ref="O24" si="119">+O23/$J23</f>
        <v>3.2454361054766734E-3</v>
      </c>
      <c r="P24" s="43">
        <f>+P23/$J23</f>
        <v>5.6795131845841784E-3</v>
      </c>
    </row>
    <row r="25" spans="1:16" ht="21.75" customHeight="1">
      <c r="A25" s="217" t="s">
        <v>157</v>
      </c>
      <c r="B25" s="220" t="s">
        <v>26</v>
      </c>
      <c r="C25" s="27">
        <f>SUM(D25:I25)</f>
        <v>423481</v>
      </c>
      <c r="D25" s="141">
        <v>1271</v>
      </c>
      <c r="E25" s="142">
        <v>95937</v>
      </c>
      <c r="F25" s="143">
        <v>325171</v>
      </c>
      <c r="G25" s="142">
        <v>922</v>
      </c>
      <c r="H25" s="151">
        <v>0</v>
      </c>
      <c r="I25" s="144">
        <v>180</v>
      </c>
      <c r="J25" s="228">
        <f>SUM(K25:P25)</f>
        <v>2428</v>
      </c>
      <c r="K25" s="141">
        <v>26</v>
      </c>
      <c r="L25" s="142">
        <v>736</v>
      </c>
      <c r="M25" s="143">
        <v>1653</v>
      </c>
      <c r="N25" s="142">
        <v>10</v>
      </c>
      <c r="O25" s="151">
        <v>0</v>
      </c>
      <c r="P25" s="145">
        <v>3</v>
      </c>
    </row>
    <row r="26" spans="1:16" ht="21.75" customHeight="1">
      <c r="A26" s="219"/>
      <c r="B26" s="222" t="s">
        <v>28</v>
      </c>
      <c r="C26" s="39">
        <f t="shared" ref="C26" si="120">+C25/$C25</f>
        <v>1</v>
      </c>
      <c r="D26" s="40">
        <f t="shared" ref="D26" si="121">+D25/$C25</f>
        <v>3.0013152892337555E-3</v>
      </c>
      <c r="E26" s="41">
        <f t="shared" ref="E26" si="122">+E25/$C25</f>
        <v>0.22654381188294162</v>
      </c>
      <c r="F26" s="39">
        <f t="shared" ref="F26" si="123">+F25/$C25</f>
        <v>0.76785263093267464</v>
      </c>
      <c r="G26" s="41">
        <f t="shared" ref="G26" si="124">+G25/$C25</f>
        <v>2.1771933097352657E-3</v>
      </c>
      <c r="H26" s="152">
        <f t="shared" ref="H26" si="125">+H25/$C25</f>
        <v>0</v>
      </c>
      <c r="I26" s="42">
        <f>+I25/$C25</f>
        <v>4.2504858541469391E-4</v>
      </c>
      <c r="J26" s="227">
        <f t="shared" ref="J26" si="126">+J25/$J25</f>
        <v>1</v>
      </c>
      <c r="K26" s="40">
        <f t="shared" ref="K26" si="127">+K25/$J25</f>
        <v>1.070840197693575E-2</v>
      </c>
      <c r="L26" s="41">
        <f t="shared" ref="L26" si="128">+L25/$J25</f>
        <v>0.3031301482701812</v>
      </c>
      <c r="M26" s="39">
        <f t="shared" ref="M26" si="129">+M25/$J25</f>
        <v>0.68080724876441512</v>
      </c>
      <c r="N26" s="41">
        <f t="shared" ref="N26" si="130">+N25/$J25</f>
        <v>4.1186161449752881E-3</v>
      </c>
      <c r="O26" s="152">
        <f t="shared" ref="O26" si="131">+O25/$J25</f>
        <v>0</v>
      </c>
      <c r="P26" s="43">
        <f>+P25/$J25</f>
        <v>1.2355848434925864E-3</v>
      </c>
    </row>
    <row r="27" spans="1:16" ht="21.75" customHeight="1">
      <c r="A27" s="177" t="s">
        <v>151</v>
      </c>
      <c r="B27" s="208" t="s">
        <v>26</v>
      </c>
      <c r="C27" s="27">
        <f>SUM(D27:I27)</f>
        <v>410723</v>
      </c>
      <c r="D27" s="146">
        <v>713</v>
      </c>
      <c r="E27" s="147">
        <v>96577</v>
      </c>
      <c r="F27" s="148">
        <v>312498</v>
      </c>
      <c r="G27" s="147">
        <v>714</v>
      </c>
      <c r="H27" s="153">
        <v>0</v>
      </c>
      <c r="I27" s="149">
        <v>221</v>
      </c>
      <c r="J27" s="229">
        <f>SUM(K27:P27)</f>
        <v>2415</v>
      </c>
      <c r="K27" s="146">
        <v>20</v>
      </c>
      <c r="L27" s="147">
        <v>732</v>
      </c>
      <c r="M27" s="148">
        <v>1639</v>
      </c>
      <c r="N27" s="147">
        <v>16</v>
      </c>
      <c r="O27" s="153">
        <v>0</v>
      </c>
      <c r="P27" s="150">
        <v>8</v>
      </c>
    </row>
    <row r="28" spans="1:16" ht="21.75" customHeight="1">
      <c r="A28" s="219"/>
      <c r="B28" s="222" t="s">
        <v>28</v>
      </c>
      <c r="C28" s="39">
        <f t="shared" ref="C28" si="132">+C27/$C27</f>
        <v>1</v>
      </c>
      <c r="D28" s="40">
        <f t="shared" ref="D28" si="133">+D27/$C27</f>
        <v>1.7359631673901875E-3</v>
      </c>
      <c r="E28" s="41">
        <f t="shared" ref="E28" si="134">+E27/$C27</f>
        <v>0.23513901096359346</v>
      </c>
      <c r="F28" s="39">
        <f t="shared" ref="F28" si="135">+F27/$C27</f>
        <v>0.7608485524307137</v>
      </c>
      <c r="G28" s="41">
        <f t="shared" ref="G28" si="136">+G27/$C27</f>
        <v>1.7383978983402438E-3</v>
      </c>
      <c r="H28" s="152">
        <f t="shared" ref="H28" si="137">+H27/$C27</f>
        <v>0</v>
      </c>
      <c r="I28" s="42">
        <f>+I27/$C27</f>
        <v>5.3807553996245642E-4</v>
      </c>
      <c r="J28" s="227">
        <f t="shared" ref="J28" si="138">+J27/$J27</f>
        <v>1</v>
      </c>
      <c r="K28" s="40">
        <f t="shared" ref="K28" si="139">+K27/$J27</f>
        <v>8.2815734989648039E-3</v>
      </c>
      <c r="L28" s="41">
        <f t="shared" ref="L28" si="140">+L27/$J27</f>
        <v>0.3031055900621118</v>
      </c>
      <c r="M28" s="39">
        <f t="shared" ref="M28" si="141">+M27/$J27</f>
        <v>0.67867494824016561</v>
      </c>
      <c r="N28" s="41">
        <f t="shared" ref="N28" si="142">+N27/$J27</f>
        <v>6.6252587991718426E-3</v>
      </c>
      <c r="O28" s="152">
        <f t="shared" ref="O28" si="143">+O27/$J27</f>
        <v>0</v>
      </c>
      <c r="P28" s="43">
        <f>+P27/$J27</f>
        <v>3.3126293995859213E-3</v>
      </c>
    </row>
    <row r="29" spans="1:16" ht="21.75" customHeight="1">
      <c r="A29" s="177" t="s">
        <v>152</v>
      </c>
      <c r="B29" s="208" t="s">
        <v>26</v>
      </c>
      <c r="C29" s="27">
        <f>SUM(D29:I29)</f>
        <v>43118</v>
      </c>
      <c r="D29" s="146">
        <v>128</v>
      </c>
      <c r="E29" s="147">
        <v>2878</v>
      </c>
      <c r="F29" s="148">
        <v>39921</v>
      </c>
      <c r="G29" s="147">
        <v>191</v>
      </c>
      <c r="H29" s="153">
        <v>0</v>
      </c>
      <c r="I29" s="149">
        <v>0</v>
      </c>
      <c r="J29" s="229">
        <f>SUM(K29:P29)</f>
        <v>231</v>
      </c>
      <c r="K29" s="146">
        <v>1</v>
      </c>
      <c r="L29" s="147">
        <v>25</v>
      </c>
      <c r="M29" s="148">
        <v>202</v>
      </c>
      <c r="N29" s="147">
        <v>3</v>
      </c>
      <c r="O29" s="153">
        <v>0</v>
      </c>
      <c r="P29" s="150">
        <v>0</v>
      </c>
    </row>
    <row r="30" spans="1:16" ht="21.75" customHeight="1">
      <c r="A30" s="219"/>
      <c r="B30" s="222" t="s">
        <v>28</v>
      </c>
      <c r="C30" s="39">
        <f t="shared" ref="C30" si="144">+C29/$C29</f>
        <v>1</v>
      </c>
      <c r="D30" s="40">
        <f t="shared" ref="D30" si="145">+D29/$C29</f>
        <v>2.9685978013822534E-3</v>
      </c>
      <c r="E30" s="41">
        <f t="shared" ref="E30" si="146">+E29/$C29</f>
        <v>6.6747066190454105E-2</v>
      </c>
      <c r="F30" s="39">
        <f t="shared" ref="F30" si="147">+F29/$C29</f>
        <v>0.92585463147641356</v>
      </c>
      <c r="G30" s="41">
        <f t="shared" ref="G30" si="148">+G29/$C29</f>
        <v>4.4297045317500811E-3</v>
      </c>
      <c r="H30" s="152">
        <f t="shared" ref="H30" si="149">+H29/$C29</f>
        <v>0</v>
      </c>
      <c r="I30" s="42">
        <f>+I29/$C29</f>
        <v>0</v>
      </c>
      <c r="J30" s="227">
        <f t="shared" ref="J30" si="150">+J29/$J29</f>
        <v>1</v>
      </c>
      <c r="K30" s="40">
        <f t="shared" ref="K30" si="151">+K29/$J29</f>
        <v>4.329004329004329E-3</v>
      </c>
      <c r="L30" s="41">
        <f t="shared" ref="L30" si="152">+L29/$J29</f>
        <v>0.10822510822510822</v>
      </c>
      <c r="M30" s="39">
        <f t="shared" ref="M30" si="153">+M29/$J29</f>
        <v>0.87445887445887449</v>
      </c>
      <c r="N30" s="41">
        <f t="shared" ref="N30" si="154">+N29/$J29</f>
        <v>1.2987012987012988E-2</v>
      </c>
      <c r="O30" s="152">
        <f t="shared" ref="O30" si="155">+O29/$J29</f>
        <v>0</v>
      </c>
      <c r="P30" s="43">
        <f>+P29/$J29</f>
        <v>0</v>
      </c>
    </row>
    <row r="31" spans="1:16" ht="21.75" customHeight="1">
      <c r="A31" s="177" t="s">
        <v>153</v>
      </c>
      <c r="B31" s="208" t="s">
        <v>26</v>
      </c>
      <c r="C31" s="27">
        <f>SUM(D31:I31)</f>
        <v>70583</v>
      </c>
      <c r="D31" s="146">
        <v>88</v>
      </c>
      <c r="E31" s="147">
        <v>6640</v>
      </c>
      <c r="F31" s="148">
        <v>63596</v>
      </c>
      <c r="G31" s="147">
        <v>147</v>
      </c>
      <c r="H31" s="153">
        <v>0</v>
      </c>
      <c r="I31" s="149">
        <v>112</v>
      </c>
      <c r="J31" s="229">
        <f>SUM(K31:P31)</f>
        <v>404</v>
      </c>
      <c r="K31" s="146">
        <v>2</v>
      </c>
      <c r="L31" s="147">
        <v>58</v>
      </c>
      <c r="M31" s="148">
        <v>339</v>
      </c>
      <c r="N31" s="147">
        <v>4</v>
      </c>
      <c r="O31" s="153">
        <v>0</v>
      </c>
      <c r="P31" s="150">
        <v>1</v>
      </c>
    </row>
    <row r="32" spans="1:16" ht="21.75" customHeight="1">
      <c r="A32" s="219"/>
      <c r="B32" s="222" t="s">
        <v>28</v>
      </c>
      <c r="C32" s="39">
        <f t="shared" ref="C32:H32" si="156">+C31/$C31</f>
        <v>1</v>
      </c>
      <c r="D32" s="40">
        <f t="shared" si="156"/>
        <v>1.2467591346358188E-3</v>
      </c>
      <c r="E32" s="41">
        <f t="shared" si="156"/>
        <v>9.4073643795248144E-2</v>
      </c>
      <c r="F32" s="39">
        <f t="shared" si="156"/>
        <v>0.9010101582534038</v>
      </c>
      <c r="G32" s="41">
        <f t="shared" si="156"/>
        <v>2.0826544635393794E-3</v>
      </c>
      <c r="H32" s="152">
        <f t="shared" si="156"/>
        <v>0</v>
      </c>
      <c r="I32" s="42">
        <f>+I31/$C31</f>
        <v>1.5867843531728603E-3</v>
      </c>
      <c r="J32" s="227">
        <f t="shared" ref="J32:O32" si="157">+J31/$J31</f>
        <v>1</v>
      </c>
      <c r="K32" s="40">
        <f t="shared" si="157"/>
        <v>4.9504950495049506E-3</v>
      </c>
      <c r="L32" s="41">
        <f t="shared" si="157"/>
        <v>0.14356435643564355</v>
      </c>
      <c r="M32" s="39">
        <f t="shared" si="157"/>
        <v>0.83910891089108908</v>
      </c>
      <c r="N32" s="41">
        <f t="shared" si="157"/>
        <v>9.9009900990099011E-3</v>
      </c>
      <c r="O32" s="152">
        <f t="shared" si="157"/>
        <v>0</v>
      </c>
      <c r="P32" s="43">
        <f>+P31/$J31</f>
        <v>2.4752475247524753E-3</v>
      </c>
    </row>
    <row r="33" spans="1:16" ht="21.75" customHeight="1">
      <c r="A33" s="177" t="s">
        <v>154</v>
      </c>
      <c r="B33" s="208" t="s">
        <v>26</v>
      </c>
      <c r="C33" s="27">
        <f>SUM(D33:I33)</f>
        <v>264131</v>
      </c>
      <c r="D33" s="28">
        <v>453</v>
      </c>
      <c r="E33" s="29">
        <v>26797</v>
      </c>
      <c r="F33" s="27">
        <v>236724</v>
      </c>
      <c r="G33" s="29">
        <v>133</v>
      </c>
      <c r="H33" s="154">
        <v>9</v>
      </c>
      <c r="I33" s="30">
        <v>15</v>
      </c>
      <c r="J33" s="230">
        <f>SUM(K33:P33)</f>
        <v>1482</v>
      </c>
      <c r="K33" s="28">
        <v>10</v>
      </c>
      <c r="L33" s="29">
        <v>218</v>
      </c>
      <c r="M33" s="27">
        <v>1248</v>
      </c>
      <c r="N33" s="29">
        <v>4</v>
      </c>
      <c r="O33" s="154">
        <v>1</v>
      </c>
      <c r="P33" s="31">
        <v>1</v>
      </c>
    </row>
    <row r="34" spans="1:16" ht="21.75" customHeight="1" thickBot="1">
      <c r="A34" s="224"/>
      <c r="B34" s="210" t="s">
        <v>28</v>
      </c>
      <c r="C34" s="34">
        <f t="shared" ref="C34:H34" si="158">+C33/$C33</f>
        <v>1</v>
      </c>
      <c r="D34" s="35">
        <f t="shared" si="158"/>
        <v>1.7150580583119739E-3</v>
      </c>
      <c r="E34" s="36">
        <f t="shared" si="158"/>
        <v>0.10145344544941715</v>
      </c>
      <c r="F34" s="34">
        <f t="shared" si="158"/>
        <v>0.89623709447206124</v>
      </c>
      <c r="G34" s="36">
        <f t="shared" si="158"/>
        <v>5.0353801712029259E-4</v>
      </c>
      <c r="H34" s="155">
        <f t="shared" si="158"/>
        <v>3.4074001158516038E-5</v>
      </c>
      <c r="I34" s="37">
        <f>+I33/$C33</f>
        <v>5.6790001930860064E-5</v>
      </c>
      <c r="J34" s="231">
        <f t="shared" ref="J34:O34" si="159">+J33/$J33</f>
        <v>1</v>
      </c>
      <c r="K34" s="35">
        <f t="shared" si="159"/>
        <v>6.7476383265856954E-3</v>
      </c>
      <c r="L34" s="36">
        <f t="shared" si="159"/>
        <v>0.14709851551956815</v>
      </c>
      <c r="M34" s="34">
        <f t="shared" si="159"/>
        <v>0.84210526315789469</v>
      </c>
      <c r="N34" s="36">
        <f t="shared" si="159"/>
        <v>2.6990553306342779E-3</v>
      </c>
      <c r="O34" s="155">
        <f t="shared" si="159"/>
        <v>6.7476383265856947E-4</v>
      </c>
      <c r="P34" s="38">
        <f>+P33/$J33</f>
        <v>6.7476383265856947E-4</v>
      </c>
    </row>
  </sheetData>
  <mergeCells count="6">
    <mergeCell ref="C2:I2"/>
    <mergeCell ref="J2:P2"/>
    <mergeCell ref="C3:C4"/>
    <mergeCell ref="D3:I3"/>
    <mergeCell ref="J3:J4"/>
    <mergeCell ref="K3:P3"/>
  </mergeCells>
  <phoneticPr fontId="5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10.625" style="44" customWidth="1"/>
    <col min="2" max="2" width="7.125" style="44" customWidth="1"/>
    <col min="3" max="16" width="7.75" style="44" customWidth="1"/>
    <col min="17" max="16384" width="9" style="33"/>
  </cols>
  <sheetData>
    <row r="1" spans="1:16" ht="25.5" customHeight="1" thickBot="1">
      <c r="A1" s="16" t="s">
        <v>29</v>
      </c>
    </row>
    <row r="2" spans="1:16" ht="21.75" customHeight="1">
      <c r="A2" s="205"/>
      <c r="B2" s="206" t="s">
        <v>15</v>
      </c>
      <c r="C2" s="255" t="s">
        <v>30</v>
      </c>
      <c r="D2" s="255"/>
      <c r="E2" s="255"/>
      <c r="F2" s="255"/>
      <c r="G2" s="255"/>
      <c r="H2" s="255"/>
      <c r="I2" s="255"/>
      <c r="J2" s="257" t="s">
        <v>31</v>
      </c>
      <c r="K2" s="258"/>
      <c r="L2" s="258"/>
      <c r="M2" s="258"/>
      <c r="N2" s="258"/>
      <c r="O2" s="258"/>
      <c r="P2" s="259"/>
    </row>
    <row r="3" spans="1:16" ht="21.75" customHeight="1">
      <c r="A3" s="207"/>
      <c r="B3" s="208"/>
      <c r="C3" s="267" t="s">
        <v>18</v>
      </c>
      <c r="D3" s="262" t="s">
        <v>32</v>
      </c>
      <c r="E3" s="260"/>
      <c r="F3" s="260"/>
      <c r="G3" s="260"/>
      <c r="H3" s="260"/>
      <c r="I3" s="260"/>
      <c r="J3" s="269" t="s">
        <v>18</v>
      </c>
      <c r="K3" s="262" t="s">
        <v>19</v>
      </c>
      <c r="L3" s="260"/>
      <c r="M3" s="260"/>
      <c r="N3" s="260"/>
      <c r="O3" s="260"/>
      <c r="P3" s="264"/>
    </row>
    <row r="4" spans="1:16" ht="21.75" customHeight="1" thickBot="1">
      <c r="A4" s="209" t="s">
        <v>0</v>
      </c>
      <c r="B4" s="210"/>
      <c r="C4" s="268"/>
      <c r="D4" s="183" t="s">
        <v>20</v>
      </c>
      <c r="E4" s="211" t="s">
        <v>21</v>
      </c>
      <c r="F4" s="186" t="s">
        <v>22</v>
      </c>
      <c r="G4" s="211" t="s">
        <v>23</v>
      </c>
      <c r="H4" s="186" t="s">
        <v>24</v>
      </c>
      <c r="I4" s="183" t="s">
        <v>25</v>
      </c>
      <c r="J4" s="270"/>
      <c r="K4" s="183" t="s">
        <v>20</v>
      </c>
      <c r="L4" s="211" t="s">
        <v>21</v>
      </c>
      <c r="M4" s="186" t="s">
        <v>22</v>
      </c>
      <c r="N4" s="211" t="s">
        <v>23</v>
      </c>
      <c r="O4" s="186" t="s">
        <v>24</v>
      </c>
      <c r="P4" s="212" t="s">
        <v>25</v>
      </c>
    </row>
    <row r="5" spans="1:16" ht="21.75" customHeight="1">
      <c r="A5" s="217" t="s">
        <v>168</v>
      </c>
      <c r="B5" s="208" t="s">
        <v>33</v>
      </c>
      <c r="C5" s="218">
        <f t="shared" ref="C5:C15" si="0">SUM(D5:I5)</f>
        <v>345498</v>
      </c>
      <c r="D5" s="45">
        <v>280</v>
      </c>
      <c r="E5" s="46">
        <v>99258</v>
      </c>
      <c r="F5" s="47">
        <v>244611</v>
      </c>
      <c r="G5" s="46">
        <v>107</v>
      </c>
      <c r="H5" s="47">
        <v>10</v>
      </c>
      <c r="I5" s="45">
        <v>1232</v>
      </c>
      <c r="J5" s="213">
        <f t="shared" ref="J5:J15" si="1">SUM(K5:P5)</f>
        <v>81296</v>
      </c>
      <c r="K5" s="45">
        <v>993</v>
      </c>
      <c r="L5" s="46">
        <v>8622</v>
      </c>
      <c r="M5" s="47">
        <v>70072</v>
      </c>
      <c r="N5" s="46">
        <v>1220</v>
      </c>
      <c r="O5" s="47">
        <v>329</v>
      </c>
      <c r="P5" s="48">
        <v>60</v>
      </c>
    </row>
    <row r="6" spans="1:16" ht="21.75" customHeight="1">
      <c r="A6" s="219"/>
      <c r="B6" s="208" t="s">
        <v>34</v>
      </c>
      <c r="C6" s="218">
        <f t="shared" si="0"/>
        <v>2063</v>
      </c>
      <c r="D6" s="45">
        <v>6</v>
      </c>
      <c r="E6" s="46">
        <v>796</v>
      </c>
      <c r="F6" s="47">
        <v>1229</v>
      </c>
      <c r="G6" s="46">
        <v>2</v>
      </c>
      <c r="H6" s="47">
        <v>1</v>
      </c>
      <c r="I6" s="45">
        <v>29</v>
      </c>
      <c r="J6" s="214">
        <f t="shared" si="1"/>
        <v>429</v>
      </c>
      <c r="K6" s="45">
        <v>15</v>
      </c>
      <c r="L6" s="46">
        <v>69</v>
      </c>
      <c r="M6" s="47">
        <v>321</v>
      </c>
      <c r="N6" s="46">
        <v>17</v>
      </c>
      <c r="O6" s="47">
        <v>5</v>
      </c>
      <c r="P6" s="48">
        <v>2</v>
      </c>
    </row>
    <row r="7" spans="1:16" ht="21.75" customHeight="1">
      <c r="A7" s="217" t="s">
        <v>169</v>
      </c>
      <c r="B7" s="220" t="s">
        <v>33</v>
      </c>
      <c r="C7" s="221">
        <f t="shared" si="0"/>
        <v>349684</v>
      </c>
      <c r="D7" s="49">
        <v>390</v>
      </c>
      <c r="E7" s="50">
        <v>99335</v>
      </c>
      <c r="F7" s="51">
        <v>248292</v>
      </c>
      <c r="G7" s="50">
        <v>156</v>
      </c>
      <c r="H7" s="51">
        <v>261</v>
      </c>
      <c r="I7" s="49">
        <v>1250</v>
      </c>
      <c r="J7" s="213">
        <f t="shared" si="1"/>
        <v>86363</v>
      </c>
      <c r="K7" s="49">
        <v>711</v>
      </c>
      <c r="L7" s="50">
        <v>9745</v>
      </c>
      <c r="M7" s="51">
        <v>74730</v>
      </c>
      <c r="N7" s="50">
        <v>1090</v>
      </c>
      <c r="O7" s="51">
        <v>46</v>
      </c>
      <c r="P7" s="52">
        <v>41</v>
      </c>
    </row>
    <row r="8" spans="1:16" ht="21.75" customHeight="1">
      <c r="A8" s="219"/>
      <c r="B8" s="222" t="s">
        <v>34</v>
      </c>
      <c r="C8" s="223">
        <f t="shared" si="0"/>
        <v>2102</v>
      </c>
      <c r="D8" s="53">
        <v>7</v>
      </c>
      <c r="E8" s="54">
        <v>785</v>
      </c>
      <c r="F8" s="55">
        <v>1275</v>
      </c>
      <c r="G8" s="54">
        <v>4</v>
      </c>
      <c r="H8" s="55">
        <v>1</v>
      </c>
      <c r="I8" s="53">
        <v>30</v>
      </c>
      <c r="J8" s="215">
        <f t="shared" si="1"/>
        <v>469</v>
      </c>
      <c r="K8" s="53">
        <v>11</v>
      </c>
      <c r="L8" s="54">
        <v>72</v>
      </c>
      <c r="M8" s="55">
        <v>368</v>
      </c>
      <c r="N8" s="54">
        <v>14</v>
      </c>
      <c r="O8" s="55">
        <v>2</v>
      </c>
      <c r="P8" s="56">
        <v>2</v>
      </c>
    </row>
    <row r="9" spans="1:16" ht="21.75" customHeight="1">
      <c r="A9" s="217" t="s">
        <v>165</v>
      </c>
      <c r="B9" s="208" t="s">
        <v>33</v>
      </c>
      <c r="C9" s="218">
        <f t="shared" si="0"/>
        <v>342808</v>
      </c>
      <c r="D9" s="45">
        <v>471</v>
      </c>
      <c r="E9" s="46">
        <v>92855</v>
      </c>
      <c r="F9" s="47">
        <v>248291</v>
      </c>
      <c r="G9" s="46">
        <v>224</v>
      </c>
      <c r="H9" s="47">
        <v>0</v>
      </c>
      <c r="I9" s="45">
        <v>967</v>
      </c>
      <c r="J9" s="213">
        <f t="shared" si="1"/>
        <v>83355</v>
      </c>
      <c r="K9" s="45">
        <v>734</v>
      </c>
      <c r="L9" s="46">
        <v>7068</v>
      </c>
      <c r="M9" s="47">
        <v>74642</v>
      </c>
      <c r="N9" s="46">
        <v>855</v>
      </c>
      <c r="O9" s="47">
        <v>0</v>
      </c>
      <c r="P9" s="48">
        <v>56</v>
      </c>
    </row>
    <row r="10" spans="1:16" ht="21.75" customHeight="1">
      <c r="A10" s="219"/>
      <c r="B10" s="208" t="s">
        <v>34</v>
      </c>
      <c r="C10" s="218">
        <f t="shared" si="0"/>
        <v>2054</v>
      </c>
      <c r="D10" s="45">
        <v>7</v>
      </c>
      <c r="E10" s="46">
        <v>756</v>
      </c>
      <c r="F10" s="47">
        <v>1264</v>
      </c>
      <c r="G10" s="46">
        <v>5</v>
      </c>
      <c r="H10" s="47">
        <v>0</v>
      </c>
      <c r="I10" s="45">
        <v>22</v>
      </c>
      <c r="J10" s="214">
        <f t="shared" si="1"/>
        <v>436</v>
      </c>
      <c r="K10" s="45">
        <v>13</v>
      </c>
      <c r="L10" s="46">
        <v>63</v>
      </c>
      <c r="M10" s="47">
        <v>346</v>
      </c>
      <c r="N10" s="46">
        <v>12</v>
      </c>
      <c r="O10" s="47">
        <v>0</v>
      </c>
      <c r="P10" s="48">
        <v>2</v>
      </c>
    </row>
    <row r="11" spans="1:16" ht="21.75" customHeight="1">
      <c r="A11" s="177" t="s">
        <v>164</v>
      </c>
      <c r="B11" s="220" t="s">
        <v>33</v>
      </c>
      <c r="C11" s="221">
        <f t="shared" si="0"/>
        <v>363566</v>
      </c>
      <c r="D11" s="49">
        <v>591</v>
      </c>
      <c r="E11" s="50">
        <v>97576</v>
      </c>
      <c r="F11" s="51">
        <v>264649</v>
      </c>
      <c r="G11" s="50">
        <v>0</v>
      </c>
      <c r="H11" s="51">
        <v>0</v>
      </c>
      <c r="I11" s="49">
        <v>750</v>
      </c>
      <c r="J11" s="213">
        <f t="shared" si="1"/>
        <v>94323</v>
      </c>
      <c r="K11" s="49">
        <v>559</v>
      </c>
      <c r="L11" s="50">
        <v>8726</v>
      </c>
      <c r="M11" s="51">
        <v>83821</v>
      </c>
      <c r="N11" s="50">
        <v>1098</v>
      </c>
      <c r="O11" s="51">
        <v>57</v>
      </c>
      <c r="P11" s="52">
        <v>62</v>
      </c>
    </row>
    <row r="12" spans="1:16" ht="21.75" customHeight="1">
      <c r="A12" s="219"/>
      <c r="B12" s="208" t="s">
        <v>34</v>
      </c>
      <c r="C12" s="218">
        <f t="shared" si="0"/>
        <v>2176</v>
      </c>
      <c r="D12" s="45">
        <v>8</v>
      </c>
      <c r="E12" s="46">
        <v>827</v>
      </c>
      <c r="F12" s="47">
        <v>1318</v>
      </c>
      <c r="G12" s="46">
        <v>0</v>
      </c>
      <c r="H12" s="47">
        <v>0</v>
      </c>
      <c r="I12" s="45">
        <v>23</v>
      </c>
      <c r="J12" s="214">
        <f t="shared" si="1"/>
        <v>514</v>
      </c>
      <c r="K12" s="45">
        <v>10</v>
      </c>
      <c r="L12" s="46">
        <v>69</v>
      </c>
      <c r="M12" s="47">
        <v>416</v>
      </c>
      <c r="N12" s="46">
        <v>14</v>
      </c>
      <c r="O12" s="47">
        <v>2</v>
      </c>
      <c r="P12" s="48">
        <v>3</v>
      </c>
    </row>
    <row r="13" spans="1:16" ht="21.75" customHeight="1">
      <c r="A13" s="217" t="s">
        <v>163</v>
      </c>
      <c r="B13" s="220" t="s">
        <v>33</v>
      </c>
      <c r="C13" s="221">
        <f>SUM(D13:I13)</f>
        <v>336683</v>
      </c>
      <c r="D13" s="49">
        <v>396</v>
      </c>
      <c r="E13" s="50">
        <v>89580</v>
      </c>
      <c r="F13" s="51">
        <v>246088</v>
      </c>
      <c r="G13" s="50">
        <v>65</v>
      </c>
      <c r="H13" s="51">
        <v>0</v>
      </c>
      <c r="I13" s="49">
        <v>554</v>
      </c>
      <c r="J13" s="213">
        <f>SUM(K13:P13)</f>
        <v>93865</v>
      </c>
      <c r="K13" s="49">
        <v>743</v>
      </c>
      <c r="L13" s="50">
        <v>10815</v>
      </c>
      <c r="M13" s="51">
        <v>82049</v>
      </c>
      <c r="N13" s="50">
        <v>211</v>
      </c>
      <c r="O13" s="51">
        <v>47</v>
      </c>
      <c r="P13" s="52">
        <v>0</v>
      </c>
    </row>
    <row r="14" spans="1:16" ht="21.75" customHeight="1">
      <c r="A14" s="219"/>
      <c r="B14" s="222" t="s">
        <v>34</v>
      </c>
      <c r="C14" s="223">
        <f>SUM(D14:I14)</f>
        <v>1976</v>
      </c>
      <c r="D14" s="53">
        <v>7</v>
      </c>
      <c r="E14" s="54">
        <v>726</v>
      </c>
      <c r="F14" s="55">
        <v>1227</v>
      </c>
      <c r="G14" s="54">
        <v>2</v>
      </c>
      <c r="H14" s="55">
        <v>0</v>
      </c>
      <c r="I14" s="53">
        <v>14</v>
      </c>
      <c r="J14" s="215">
        <f>SUM(K14:P14)</f>
        <v>496</v>
      </c>
      <c r="K14" s="53">
        <v>13</v>
      </c>
      <c r="L14" s="54">
        <v>88</v>
      </c>
      <c r="M14" s="55">
        <v>391</v>
      </c>
      <c r="N14" s="54">
        <v>3</v>
      </c>
      <c r="O14" s="55">
        <v>1</v>
      </c>
      <c r="P14" s="56">
        <v>0</v>
      </c>
    </row>
    <row r="15" spans="1:16" ht="21.75" customHeight="1">
      <c r="A15" s="177" t="s">
        <v>162</v>
      </c>
      <c r="B15" s="208" t="s">
        <v>33</v>
      </c>
      <c r="C15" s="218">
        <f t="shared" si="0"/>
        <v>342549</v>
      </c>
      <c r="D15" s="45">
        <v>416</v>
      </c>
      <c r="E15" s="46">
        <v>92354</v>
      </c>
      <c r="F15" s="47">
        <v>249538</v>
      </c>
      <c r="G15" s="46">
        <v>0</v>
      </c>
      <c r="H15" s="47">
        <v>0</v>
      </c>
      <c r="I15" s="45">
        <v>241</v>
      </c>
      <c r="J15" s="214">
        <f t="shared" si="1"/>
        <v>97984</v>
      </c>
      <c r="K15" s="45">
        <v>742</v>
      </c>
      <c r="L15" s="46">
        <v>9402</v>
      </c>
      <c r="M15" s="47">
        <v>87478</v>
      </c>
      <c r="N15" s="46">
        <v>302</v>
      </c>
      <c r="O15" s="47">
        <v>0</v>
      </c>
      <c r="P15" s="48">
        <v>60</v>
      </c>
    </row>
    <row r="16" spans="1:16" ht="21.75" customHeight="1">
      <c r="A16" s="219"/>
      <c r="B16" s="222" t="s">
        <v>34</v>
      </c>
      <c r="C16" s="223">
        <f t="shared" ref="C16:C27" si="2">SUM(D16:I16)</f>
        <v>1983</v>
      </c>
      <c r="D16" s="53">
        <v>6</v>
      </c>
      <c r="E16" s="54">
        <v>733</v>
      </c>
      <c r="F16" s="55">
        <v>1237</v>
      </c>
      <c r="G16" s="54">
        <v>0</v>
      </c>
      <c r="H16" s="55">
        <v>0</v>
      </c>
      <c r="I16" s="53">
        <v>7</v>
      </c>
      <c r="J16" s="215">
        <f t="shared" ref="J16:J32" si="3">SUM(K16:P16)</f>
        <v>555</v>
      </c>
      <c r="K16" s="53">
        <v>13</v>
      </c>
      <c r="L16" s="54">
        <v>84</v>
      </c>
      <c r="M16" s="55">
        <v>454</v>
      </c>
      <c r="N16" s="54">
        <v>3</v>
      </c>
      <c r="O16" s="55">
        <v>0</v>
      </c>
      <c r="P16" s="56">
        <v>1</v>
      </c>
    </row>
    <row r="17" spans="1:16" ht="21.75" customHeight="1">
      <c r="A17" s="177" t="s">
        <v>161</v>
      </c>
      <c r="B17" s="208" t="s">
        <v>33</v>
      </c>
      <c r="C17" s="218">
        <f t="shared" si="2"/>
        <v>349185</v>
      </c>
      <c r="D17" s="45">
        <v>463</v>
      </c>
      <c r="E17" s="46">
        <v>91422</v>
      </c>
      <c r="F17" s="47">
        <v>256768</v>
      </c>
      <c r="G17" s="46">
        <v>0</v>
      </c>
      <c r="H17" s="47">
        <v>0</v>
      </c>
      <c r="I17" s="45">
        <v>532</v>
      </c>
      <c r="J17" s="214">
        <f t="shared" si="3"/>
        <v>95108</v>
      </c>
      <c r="K17" s="45">
        <v>728</v>
      </c>
      <c r="L17" s="46">
        <v>8406</v>
      </c>
      <c r="M17" s="47">
        <v>84598</v>
      </c>
      <c r="N17" s="46">
        <v>1300</v>
      </c>
      <c r="O17" s="47">
        <v>39</v>
      </c>
      <c r="P17" s="48">
        <v>37</v>
      </c>
    </row>
    <row r="18" spans="1:16" ht="21.75" customHeight="1">
      <c r="A18" s="219"/>
      <c r="B18" s="208" t="s">
        <v>34</v>
      </c>
      <c r="C18" s="218">
        <f t="shared" si="2"/>
        <v>1958</v>
      </c>
      <c r="D18" s="45">
        <v>8</v>
      </c>
      <c r="E18" s="46">
        <v>698</v>
      </c>
      <c r="F18" s="47">
        <v>1240</v>
      </c>
      <c r="G18" s="46">
        <v>0</v>
      </c>
      <c r="H18" s="47">
        <v>0</v>
      </c>
      <c r="I18" s="45">
        <v>12</v>
      </c>
      <c r="J18" s="214">
        <f t="shared" si="3"/>
        <v>560</v>
      </c>
      <c r="K18" s="45">
        <v>12</v>
      </c>
      <c r="L18" s="46">
        <v>79</v>
      </c>
      <c r="M18" s="47">
        <v>458</v>
      </c>
      <c r="N18" s="46">
        <v>9</v>
      </c>
      <c r="O18" s="47">
        <v>1</v>
      </c>
      <c r="P18" s="48">
        <v>1</v>
      </c>
    </row>
    <row r="19" spans="1:16" ht="21.75" customHeight="1">
      <c r="A19" s="177" t="s">
        <v>160</v>
      </c>
      <c r="B19" s="220" t="s">
        <v>33</v>
      </c>
      <c r="C19" s="221">
        <f t="shared" si="2"/>
        <v>330158</v>
      </c>
      <c r="D19" s="49">
        <v>379</v>
      </c>
      <c r="E19" s="50">
        <v>87773</v>
      </c>
      <c r="F19" s="51">
        <v>241746</v>
      </c>
      <c r="G19" s="50">
        <v>0</v>
      </c>
      <c r="H19" s="51">
        <v>0</v>
      </c>
      <c r="I19" s="49">
        <v>260</v>
      </c>
      <c r="J19" s="213">
        <f t="shared" si="3"/>
        <v>109272</v>
      </c>
      <c r="K19" s="49">
        <v>839</v>
      </c>
      <c r="L19" s="50">
        <v>8530</v>
      </c>
      <c r="M19" s="51">
        <v>99377</v>
      </c>
      <c r="N19" s="50">
        <v>357</v>
      </c>
      <c r="O19" s="51">
        <v>83</v>
      </c>
      <c r="P19" s="52">
        <v>86</v>
      </c>
    </row>
    <row r="20" spans="1:16" ht="21.75" customHeight="1">
      <c r="A20" s="219"/>
      <c r="B20" s="208" t="s">
        <v>34</v>
      </c>
      <c r="C20" s="218">
        <f t="shared" si="2"/>
        <v>1863</v>
      </c>
      <c r="D20" s="45">
        <v>7</v>
      </c>
      <c r="E20" s="46">
        <v>670</v>
      </c>
      <c r="F20" s="47">
        <v>1179</v>
      </c>
      <c r="G20" s="46">
        <v>0</v>
      </c>
      <c r="H20" s="47">
        <v>0</v>
      </c>
      <c r="I20" s="45">
        <v>7</v>
      </c>
      <c r="J20" s="214">
        <f t="shared" si="3"/>
        <v>610</v>
      </c>
      <c r="K20" s="45">
        <v>15</v>
      </c>
      <c r="L20" s="46">
        <v>81</v>
      </c>
      <c r="M20" s="47">
        <v>501</v>
      </c>
      <c r="N20" s="46">
        <v>5</v>
      </c>
      <c r="O20" s="47">
        <v>6</v>
      </c>
      <c r="P20" s="48">
        <v>2</v>
      </c>
    </row>
    <row r="21" spans="1:16" ht="21.75" customHeight="1">
      <c r="A21" s="217" t="s">
        <v>159</v>
      </c>
      <c r="B21" s="220" t="s">
        <v>33</v>
      </c>
      <c r="C21" s="221">
        <f>SUM(D21:I21)</f>
        <v>328593</v>
      </c>
      <c r="D21" s="49">
        <v>310</v>
      </c>
      <c r="E21" s="50">
        <v>90966</v>
      </c>
      <c r="F21" s="51">
        <v>237087</v>
      </c>
      <c r="G21" s="50">
        <v>30</v>
      </c>
      <c r="H21" s="51">
        <v>0</v>
      </c>
      <c r="I21" s="49">
        <v>200</v>
      </c>
      <c r="J21" s="213">
        <f>SUM(K21:P21)</f>
        <v>111012</v>
      </c>
      <c r="K21" s="49">
        <v>1083</v>
      </c>
      <c r="L21" s="50">
        <v>9010</v>
      </c>
      <c r="M21" s="51">
        <v>99008</v>
      </c>
      <c r="N21" s="50">
        <v>1642</v>
      </c>
      <c r="O21" s="51">
        <v>0</v>
      </c>
      <c r="P21" s="52">
        <v>269</v>
      </c>
    </row>
    <row r="22" spans="1:16" ht="21.75" customHeight="1">
      <c r="A22" s="219"/>
      <c r="B22" s="208" t="s">
        <v>34</v>
      </c>
      <c r="C22" s="218">
        <f>SUM(D22:I22)</f>
        <v>1825</v>
      </c>
      <c r="D22" s="45">
        <v>6</v>
      </c>
      <c r="E22" s="46">
        <v>657</v>
      </c>
      <c r="F22" s="47">
        <v>1155</v>
      </c>
      <c r="G22" s="46">
        <v>1</v>
      </c>
      <c r="H22" s="47">
        <v>0</v>
      </c>
      <c r="I22" s="45">
        <v>6</v>
      </c>
      <c r="J22" s="214">
        <f>SUM(K22:P22)</f>
        <v>675</v>
      </c>
      <c r="K22" s="45">
        <v>17</v>
      </c>
      <c r="L22" s="46">
        <v>88</v>
      </c>
      <c r="M22" s="47">
        <v>547</v>
      </c>
      <c r="N22" s="46">
        <v>18</v>
      </c>
      <c r="O22" s="47">
        <v>0</v>
      </c>
      <c r="P22" s="48">
        <v>5</v>
      </c>
    </row>
    <row r="23" spans="1:16" ht="21.75" customHeight="1">
      <c r="A23" s="217" t="s">
        <v>158</v>
      </c>
      <c r="B23" s="220" t="s">
        <v>33</v>
      </c>
      <c r="C23" s="221">
        <f>SUM(D23:I23)</f>
        <v>322587</v>
      </c>
      <c r="D23" s="49">
        <v>365</v>
      </c>
      <c r="E23" s="50">
        <v>84601</v>
      </c>
      <c r="F23" s="51">
        <v>237145</v>
      </c>
      <c r="G23" s="50">
        <v>0</v>
      </c>
      <c r="H23" s="51">
        <v>0</v>
      </c>
      <c r="I23" s="49">
        <v>476</v>
      </c>
      <c r="J23" s="213">
        <f>SUM(K23:P23)</f>
        <v>106994</v>
      </c>
      <c r="K23" s="49">
        <v>1074</v>
      </c>
      <c r="L23" s="50">
        <v>9493</v>
      </c>
      <c r="M23" s="51">
        <v>94812</v>
      </c>
      <c r="N23" s="50">
        <v>1326</v>
      </c>
      <c r="O23" s="51">
        <v>201</v>
      </c>
      <c r="P23" s="52">
        <v>88</v>
      </c>
    </row>
    <row r="24" spans="1:16" ht="21.75" customHeight="1">
      <c r="A24" s="219"/>
      <c r="B24" s="208" t="s">
        <v>34</v>
      </c>
      <c r="C24" s="218">
        <f>SUM(D24:I24)</f>
        <v>1805</v>
      </c>
      <c r="D24" s="45">
        <v>7</v>
      </c>
      <c r="E24" s="46">
        <v>636</v>
      </c>
      <c r="F24" s="47">
        <v>1149</v>
      </c>
      <c r="G24" s="46">
        <v>0</v>
      </c>
      <c r="H24" s="47">
        <v>0</v>
      </c>
      <c r="I24" s="45">
        <v>13</v>
      </c>
      <c r="J24" s="214">
        <f>SUM(K24:P24)</f>
        <v>660</v>
      </c>
      <c r="K24" s="45">
        <v>20</v>
      </c>
      <c r="L24" s="46">
        <v>83</v>
      </c>
      <c r="M24" s="47">
        <v>529</v>
      </c>
      <c r="N24" s="46">
        <v>19</v>
      </c>
      <c r="O24" s="47">
        <v>8</v>
      </c>
      <c r="P24" s="48">
        <v>1</v>
      </c>
    </row>
    <row r="25" spans="1:16" ht="21.75" customHeight="1">
      <c r="A25" s="217" t="s">
        <v>157</v>
      </c>
      <c r="B25" s="220" t="s">
        <v>33</v>
      </c>
      <c r="C25" s="221">
        <f t="shared" si="2"/>
        <v>320620</v>
      </c>
      <c r="D25" s="49">
        <v>407</v>
      </c>
      <c r="E25" s="50">
        <v>86861</v>
      </c>
      <c r="F25" s="51">
        <v>233172</v>
      </c>
      <c r="G25" s="50">
        <v>0</v>
      </c>
      <c r="H25" s="51">
        <v>0</v>
      </c>
      <c r="I25" s="49">
        <v>180</v>
      </c>
      <c r="J25" s="213">
        <f t="shared" si="3"/>
        <v>102861</v>
      </c>
      <c r="K25" s="49">
        <v>864</v>
      </c>
      <c r="L25" s="50">
        <v>9076</v>
      </c>
      <c r="M25" s="51">
        <v>91999</v>
      </c>
      <c r="N25" s="50">
        <v>922</v>
      </c>
      <c r="O25" s="51">
        <v>0</v>
      </c>
      <c r="P25" s="52">
        <v>0</v>
      </c>
    </row>
    <row r="26" spans="1:16" ht="21.75" customHeight="1">
      <c r="A26" s="219"/>
      <c r="B26" s="222" t="s">
        <v>34</v>
      </c>
      <c r="C26" s="223">
        <f t="shared" si="2"/>
        <v>1807</v>
      </c>
      <c r="D26" s="53">
        <v>7</v>
      </c>
      <c r="E26" s="54">
        <v>661</v>
      </c>
      <c r="F26" s="55">
        <v>1136</v>
      </c>
      <c r="G26" s="54">
        <v>0</v>
      </c>
      <c r="H26" s="55">
        <v>0</v>
      </c>
      <c r="I26" s="53">
        <v>3</v>
      </c>
      <c r="J26" s="215">
        <f t="shared" si="3"/>
        <v>621</v>
      </c>
      <c r="K26" s="53">
        <v>19</v>
      </c>
      <c r="L26" s="54">
        <v>75</v>
      </c>
      <c r="M26" s="55">
        <v>517</v>
      </c>
      <c r="N26" s="54">
        <v>10</v>
      </c>
      <c r="O26" s="55">
        <v>0</v>
      </c>
      <c r="P26" s="56">
        <v>0</v>
      </c>
    </row>
    <row r="27" spans="1:16" ht="21.75" customHeight="1">
      <c r="A27" s="177" t="s">
        <v>151</v>
      </c>
      <c r="B27" s="208" t="s">
        <v>33</v>
      </c>
      <c r="C27" s="221">
        <f t="shared" si="2"/>
        <v>321040</v>
      </c>
      <c r="D27" s="45">
        <v>148</v>
      </c>
      <c r="E27" s="46">
        <v>86949</v>
      </c>
      <c r="F27" s="47">
        <v>233486</v>
      </c>
      <c r="G27" s="46">
        <v>276</v>
      </c>
      <c r="H27" s="47">
        <v>0</v>
      </c>
      <c r="I27" s="45">
        <v>181</v>
      </c>
      <c r="J27" s="214">
        <f t="shared" si="3"/>
        <v>89683</v>
      </c>
      <c r="K27" s="45">
        <v>565</v>
      </c>
      <c r="L27" s="46">
        <v>9628</v>
      </c>
      <c r="M27" s="47">
        <v>79012</v>
      </c>
      <c r="N27" s="46">
        <v>438</v>
      </c>
      <c r="O27" s="47">
        <v>0</v>
      </c>
      <c r="P27" s="48">
        <v>40</v>
      </c>
    </row>
    <row r="28" spans="1:16" ht="21.75" customHeight="1">
      <c r="A28" s="219"/>
      <c r="B28" s="222" t="s">
        <v>34</v>
      </c>
      <c r="C28" s="223">
        <f t="shared" ref="C28:C34" si="4">SUM(D28:I28)</f>
        <v>1832</v>
      </c>
      <c r="D28" s="53">
        <v>4</v>
      </c>
      <c r="E28" s="54">
        <v>653</v>
      </c>
      <c r="F28" s="55">
        <v>1163</v>
      </c>
      <c r="G28" s="54">
        <v>5</v>
      </c>
      <c r="H28" s="55">
        <v>0</v>
      </c>
      <c r="I28" s="53">
        <v>7</v>
      </c>
      <c r="J28" s="215">
        <f t="shared" si="3"/>
        <v>583</v>
      </c>
      <c r="K28" s="53">
        <v>16</v>
      </c>
      <c r="L28" s="54">
        <v>79</v>
      </c>
      <c r="M28" s="55">
        <v>476</v>
      </c>
      <c r="N28" s="54">
        <v>11</v>
      </c>
      <c r="O28" s="55">
        <v>0</v>
      </c>
      <c r="P28" s="56">
        <v>1</v>
      </c>
    </row>
    <row r="29" spans="1:16" ht="21.75" customHeight="1">
      <c r="A29" s="177" t="s">
        <v>152</v>
      </c>
      <c r="B29" s="208" t="s">
        <v>33</v>
      </c>
      <c r="C29" s="218">
        <f t="shared" si="4"/>
        <v>27781</v>
      </c>
      <c r="D29" s="45">
        <v>0</v>
      </c>
      <c r="E29" s="46">
        <v>1601</v>
      </c>
      <c r="F29" s="47">
        <v>26180</v>
      </c>
      <c r="G29" s="46">
        <v>0</v>
      </c>
      <c r="H29" s="47">
        <v>0</v>
      </c>
      <c r="I29" s="45">
        <v>0</v>
      </c>
      <c r="J29" s="214">
        <f t="shared" si="3"/>
        <v>15337</v>
      </c>
      <c r="K29" s="45">
        <v>128</v>
      </c>
      <c r="L29" s="46">
        <v>1277</v>
      </c>
      <c r="M29" s="47">
        <v>13741</v>
      </c>
      <c r="N29" s="46">
        <v>191</v>
      </c>
      <c r="O29" s="47">
        <v>0</v>
      </c>
      <c r="P29" s="48">
        <v>0</v>
      </c>
    </row>
    <row r="30" spans="1:16" ht="21.75" customHeight="1">
      <c r="A30" s="219"/>
      <c r="B30" s="222" t="s">
        <v>34</v>
      </c>
      <c r="C30" s="223">
        <f t="shared" si="4"/>
        <v>135</v>
      </c>
      <c r="D30" s="53">
        <v>0</v>
      </c>
      <c r="E30" s="54">
        <v>13</v>
      </c>
      <c r="F30" s="55">
        <v>122</v>
      </c>
      <c r="G30" s="54">
        <v>0</v>
      </c>
      <c r="H30" s="55">
        <v>0</v>
      </c>
      <c r="I30" s="53">
        <v>0</v>
      </c>
      <c r="J30" s="215">
        <f t="shared" si="3"/>
        <v>96</v>
      </c>
      <c r="K30" s="53">
        <v>1</v>
      </c>
      <c r="L30" s="54">
        <v>12</v>
      </c>
      <c r="M30" s="55">
        <v>80</v>
      </c>
      <c r="N30" s="54">
        <v>3</v>
      </c>
      <c r="O30" s="55">
        <v>0</v>
      </c>
      <c r="P30" s="56">
        <v>0</v>
      </c>
    </row>
    <row r="31" spans="1:16" ht="21.75" customHeight="1">
      <c r="A31" s="177" t="s">
        <v>153</v>
      </c>
      <c r="B31" s="208" t="s">
        <v>33</v>
      </c>
      <c r="C31" s="218">
        <f t="shared" si="4"/>
        <v>33752</v>
      </c>
      <c r="D31" s="45">
        <v>88</v>
      </c>
      <c r="E31" s="46">
        <v>2557</v>
      </c>
      <c r="F31" s="47">
        <v>31023</v>
      </c>
      <c r="G31" s="46">
        <v>84</v>
      </c>
      <c r="H31" s="47">
        <v>0</v>
      </c>
      <c r="I31" s="45">
        <v>0</v>
      </c>
      <c r="J31" s="214">
        <f t="shared" si="3"/>
        <v>36831</v>
      </c>
      <c r="K31" s="45">
        <v>0</v>
      </c>
      <c r="L31" s="46">
        <v>4083</v>
      </c>
      <c r="M31" s="47">
        <v>32573</v>
      </c>
      <c r="N31" s="46">
        <v>63</v>
      </c>
      <c r="O31" s="47">
        <v>0</v>
      </c>
      <c r="P31" s="48">
        <v>112</v>
      </c>
    </row>
    <row r="32" spans="1:16" ht="21.75" customHeight="1">
      <c r="A32" s="219"/>
      <c r="B32" s="222" t="s">
        <v>34</v>
      </c>
      <c r="C32" s="223">
        <f t="shared" si="4"/>
        <v>167</v>
      </c>
      <c r="D32" s="53">
        <v>2</v>
      </c>
      <c r="E32" s="54">
        <v>21</v>
      </c>
      <c r="F32" s="55">
        <v>142</v>
      </c>
      <c r="G32" s="54">
        <v>2</v>
      </c>
      <c r="H32" s="55">
        <v>0</v>
      </c>
      <c r="I32" s="53">
        <v>0</v>
      </c>
      <c r="J32" s="215">
        <f t="shared" si="3"/>
        <v>237</v>
      </c>
      <c r="K32" s="53">
        <v>0</v>
      </c>
      <c r="L32" s="54">
        <v>37</v>
      </c>
      <c r="M32" s="55">
        <v>197</v>
      </c>
      <c r="N32" s="54">
        <v>2</v>
      </c>
      <c r="O32" s="55">
        <v>0</v>
      </c>
      <c r="P32" s="56">
        <v>1</v>
      </c>
    </row>
    <row r="33" spans="1:16" ht="21.75" customHeight="1">
      <c r="A33" s="177" t="s">
        <v>154</v>
      </c>
      <c r="B33" s="208" t="s">
        <v>33</v>
      </c>
      <c r="C33" s="218">
        <f t="shared" si="4"/>
        <v>143551</v>
      </c>
      <c r="D33" s="45">
        <v>75</v>
      </c>
      <c r="E33" s="46">
        <v>17174</v>
      </c>
      <c r="F33" s="47">
        <v>126302</v>
      </c>
      <c r="G33" s="46">
        <v>0</v>
      </c>
      <c r="H33" s="47">
        <v>0</v>
      </c>
      <c r="I33" s="45">
        <v>0</v>
      </c>
      <c r="J33" s="214">
        <f t="shared" ref="J33:J34" si="5">SUM(K33:P33)</f>
        <v>120580</v>
      </c>
      <c r="K33" s="45">
        <v>378</v>
      </c>
      <c r="L33" s="46">
        <v>9623</v>
      </c>
      <c r="M33" s="47">
        <v>110422</v>
      </c>
      <c r="N33" s="46">
        <v>133</v>
      </c>
      <c r="O33" s="47">
        <v>9</v>
      </c>
      <c r="P33" s="48">
        <v>15</v>
      </c>
    </row>
    <row r="34" spans="1:16" ht="21.75" customHeight="1" thickBot="1">
      <c r="A34" s="224"/>
      <c r="B34" s="210" t="s">
        <v>34</v>
      </c>
      <c r="C34" s="225">
        <f t="shared" si="4"/>
        <v>762</v>
      </c>
      <c r="D34" s="57">
        <v>4</v>
      </c>
      <c r="E34" s="58">
        <v>138</v>
      </c>
      <c r="F34" s="59">
        <v>620</v>
      </c>
      <c r="G34" s="58">
        <v>0</v>
      </c>
      <c r="H34" s="59">
        <v>0</v>
      </c>
      <c r="I34" s="57">
        <v>0</v>
      </c>
      <c r="J34" s="216">
        <f t="shared" si="5"/>
        <v>720</v>
      </c>
      <c r="K34" s="57">
        <v>6</v>
      </c>
      <c r="L34" s="58">
        <v>80</v>
      </c>
      <c r="M34" s="59">
        <v>628</v>
      </c>
      <c r="N34" s="58">
        <v>4</v>
      </c>
      <c r="O34" s="59">
        <v>1</v>
      </c>
      <c r="P34" s="60">
        <v>1</v>
      </c>
    </row>
    <row r="35" spans="1:16" ht="21.75" customHeight="1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21.75" customHeight="1">
      <c r="C36" s="61"/>
      <c r="D36" s="62" t="s">
        <v>35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21.75" customHeight="1">
      <c r="C37" s="61"/>
      <c r="D37" s="63"/>
      <c r="E37" s="64"/>
      <c r="F37" s="65" t="s">
        <v>36</v>
      </c>
      <c r="G37" s="65" t="s">
        <v>37</v>
      </c>
      <c r="H37" s="61"/>
      <c r="I37" s="61"/>
      <c r="J37" s="61"/>
      <c r="K37" s="66"/>
      <c r="L37" s="66"/>
      <c r="M37" s="61"/>
      <c r="N37" s="61"/>
      <c r="O37" s="61"/>
      <c r="P37" s="61"/>
    </row>
    <row r="38" spans="1:16" ht="21.75" customHeight="1">
      <c r="C38" s="61"/>
      <c r="D38" s="265" t="s">
        <v>190</v>
      </c>
      <c r="E38" s="67" t="s">
        <v>33</v>
      </c>
      <c r="F38" s="68">
        <f>C27/(C27+J27)</f>
        <v>0.78164602420609508</v>
      </c>
      <c r="G38" s="68">
        <f>J27/(C27+J27)</f>
        <v>0.21835397579390489</v>
      </c>
      <c r="H38" s="61"/>
      <c r="I38" s="61"/>
      <c r="J38" s="61"/>
      <c r="K38" s="66"/>
      <c r="L38" s="66"/>
      <c r="M38" s="61"/>
      <c r="N38" s="61"/>
      <c r="O38" s="61"/>
      <c r="P38" s="61"/>
    </row>
    <row r="39" spans="1:16" ht="21.75" customHeight="1">
      <c r="C39" s="61"/>
      <c r="D39" s="266"/>
      <c r="E39" s="67" t="s">
        <v>34</v>
      </c>
      <c r="F39" s="68">
        <f>C28/(C28+J28)</f>
        <v>0.75859213250517599</v>
      </c>
      <c r="G39" s="68">
        <f t="shared" ref="G39" si="6">J28/(C28+J28)</f>
        <v>0.24140786749482401</v>
      </c>
      <c r="H39" s="61"/>
      <c r="I39" s="61"/>
      <c r="J39" s="61"/>
      <c r="K39" s="66"/>
      <c r="L39" s="66"/>
      <c r="M39" s="61"/>
      <c r="N39" s="61"/>
      <c r="O39" s="61"/>
      <c r="P39" s="61"/>
    </row>
    <row r="40" spans="1:16" ht="21.75" customHeight="1">
      <c r="D40" s="265" t="s">
        <v>171</v>
      </c>
      <c r="E40" s="67" t="s">
        <v>33</v>
      </c>
      <c r="F40" s="68">
        <f t="shared" ref="F40:F43" si="7">C29/(C29+J29)</f>
        <v>0.64430168375156549</v>
      </c>
      <c r="G40" s="68">
        <f t="shared" ref="G40:G43" si="8">J29/(C29+J29)</f>
        <v>0.35569831624843451</v>
      </c>
    </row>
    <row r="41" spans="1:16" ht="21.75" customHeight="1">
      <c r="D41" s="266"/>
      <c r="E41" s="67" t="s">
        <v>34</v>
      </c>
      <c r="F41" s="68">
        <f t="shared" si="7"/>
        <v>0.58441558441558439</v>
      </c>
      <c r="G41" s="68">
        <f t="shared" si="8"/>
        <v>0.41558441558441561</v>
      </c>
    </row>
    <row r="42" spans="1:16" ht="21.75" customHeight="1">
      <c r="D42" s="265" t="s">
        <v>172</v>
      </c>
      <c r="E42" s="67" t="s">
        <v>33</v>
      </c>
      <c r="F42" s="68">
        <f t="shared" si="7"/>
        <v>0.4781887990025927</v>
      </c>
      <c r="G42" s="68">
        <f t="shared" si="8"/>
        <v>0.5218112009974073</v>
      </c>
    </row>
    <row r="43" spans="1:16" ht="21.75" customHeight="1">
      <c r="D43" s="266"/>
      <c r="E43" s="67" t="s">
        <v>34</v>
      </c>
      <c r="F43" s="68">
        <f t="shared" si="7"/>
        <v>0.41336633663366334</v>
      </c>
      <c r="G43" s="68">
        <f t="shared" si="8"/>
        <v>0.5866336633663366</v>
      </c>
    </row>
    <row r="44" spans="1:16" ht="21.75" customHeight="1">
      <c r="D44" s="265" t="s">
        <v>173</v>
      </c>
      <c r="E44" s="67" t="s">
        <v>33</v>
      </c>
      <c r="F44" s="68">
        <f>C33/(C33+J33)</f>
        <v>0.54348410447845952</v>
      </c>
      <c r="G44" s="68">
        <f>J33/(C33+J33)</f>
        <v>0.45651589552154043</v>
      </c>
    </row>
    <row r="45" spans="1:16" ht="21.75" customHeight="1">
      <c r="D45" s="266"/>
      <c r="E45" s="67" t="s">
        <v>34</v>
      </c>
      <c r="F45" s="68">
        <f>C34/(C34+J34)</f>
        <v>0.51417004048582993</v>
      </c>
      <c r="G45" s="68">
        <f>J34/(C34+J34)</f>
        <v>0.48582995951417002</v>
      </c>
    </row>
  </sheetData>
  <mergeCells count="10">
    <mergeCell ref="D40:D41"/>
    <mergeCell ref="D42:D43"/>
    <mergeCell ref="D44:D45"/>
    <mergeCell ref="C2:I2"/>
    <mergeCell ref="J2:P2"/>
    <mergeCell ref="C3:C4"/>
    <mergeCell ref="D3:I3"/>
    <mergeCell ref="J3:J4"/>
    <mergeCell ref="K3:P3"/>
    <mergeCell ref="D38:D39"/>
  </mergeCells>
  <phoneticPr fontId="5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view="pageBreakPreview" zoomScale="70" zoomScaleNormal="70" zoomScaleSheetLayoutView="70" workbookViewId="0">
      <selection activeCell="B1" sqref="B1"/>
    </sheetView>
  </sheetViews>
  <sheetFormatPr defaultRowHeight="18.75"/>
  <cols>
    <col min="1" max="1" width="7.875" style="25" customWidth="1"/>
    <col min="2" max="3" width="9" style="25" customWidth="1"/>
    <col min="4" max="4" width="8.375" style="25" customWidth="1"/>
    <col min="5" max="5" width="9" style="25" customWidth="1"/>
    <col min="6" max="6" width="8.375" style="25" customWidth="1"/>
    <col min="7" max="7" width="9" style="25" customWidth="1"/>
    <col min="8" max="8" width="8.375" style="25" customWidth="1"/>
    <col min="9" max="9" width="9" style="25" customWidth="1"/>
    <col min="10" max="10" width="8.375" style="25" customWidth="1"/>
    <col min="11" max="11" width="9" style="25" customWidth="1"/>
    <col min="12" max="12" width="8.375" style="25" customWidth="1"/>
    <col min="13" max="13" width="9" style="25" customWidth="1"/>
    <col min="14" max="14" width="8.375" style="25" customWidth="1"/>
    <col min="15" max="15" width="9" style="25" customWidth="1"/>
    <col min="16" max="16" width="3.375" style="33" customWidth="1"/>
    <col min="17" max="17" width="7.875" style="33" customWidth="1"/>
    <col min="18" max="18" width="6.75" style="33" customWidth="1"/>
    <col min="19" max="19" width="8.125" style="33" customWidth="1"/>
    <col min="20" max="20" width="6.125" style="33" customWidth="1"/>
    <col min="21" max="21" width="7.5" style="33" customWidth="1"/>
    <col min="22" max="22" width="6.125" style="33" customWidth="1"/>
    <col min="23" max="23" width="8.25" style="33" customWidth="1"/>
    <col min="24" max="24" width="6.125" style="33" customWidth="1"/>
    <col min="25" max="25" width="7.5" style="33" customWidth="1"/>
    <col min="26" max="26" width="6.125" style="33" customWidth="1"/>
    <col min="27" max="27" width="7.5" style="33" customWidth="1"/>
    <col min="28" max="28" width="6.125" style="33" customWidth="1"/>
    <col min="29" max="29" width="7.5" style="33" customWidth="1"/>
    <col min="30" max="30" width="6.125" style="33" customWidth="1"/>
    <col min="31" max="31" width="7.5" style="33" customWidth="1"/>
    <col min="32" max="32" width="6.125" style="33" customWidth="1"/>
    <col min="33" max="33" width="7.5" style="33" customWidth="1"/>
    <col min="34" max="34" width="6.125" style="33" customWidth="1"/>
    <col min="35" max="35" width="7.5" style="33" customWidth="1"/>
    <col min="36" max="16384" width="9" style="33"/>
  </cols>
  <sheetData>
    <row r="1" spans="1:35" ht="26.25" customHeight="1" thickBot="1">
      <c r="A1" s="84" t="s">
        <v>175</v>
      </c>
      <c r="O1" s="26" t="s">
        <v>38</v>
      </c>
      <c r="Q1" s="84" t="s">
        <v>176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I1" s="26" t="s">
        <v>38</v>
      </c>
    </row>
    <row r="2" spans="1:35" ht="26.25" customHeight="1" thickBot="1">
      <c r="A2" s="176" t="s">
        <v>39</v>
      </c>
      <c r="B2" s="271" t="s">
        <v>40</v>
      </c>
      <c r="C2" s="255"/>
      <c r="D2" s="271" t="s">
        <v>32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74"/>
      <c r="Q2" s="176" t="s">
        <v>39</v>
      </c>
      <c r="R2" s="271" t="s">
        <v>40</v>
      </c>
      <c r="S2" s="255"/>
      <c r="T2" s="275" t="s">
        <v>188</v>
      </c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7"/>
    </row>
    <row r="3" spans="1:35" ht="26.25" customHeight="1">
      <c r="A3" s="177"/>
      <c r="B3" s="272"/>
      <c r="C3" s="273"/>
      <c r="D3" s="178" t="s">
        <v>41</v>
      </c>
      <c r="E3" s="179"/>
      <c r="F3" s="178" t="s">
        <v>42</v>
      </c>
      <c r="G3" s="180"/>
      <c r="H3" s="179" t="s">
        <v>43</v>
      </c>
      <c r="I3" s="179"/>
      <c r="J3" s="178" t="s">
        <v>44</v>
      </c>
      <c r="K3" s="180"/>
      <c r="L3" s="179" t="s">
        <v>45</v>
      </c>
      <c r="M3" s="179"/>
      <c r="N3" s="178" t="s">
        <v>46</v>
      </c>
      <c r="O3" s="180"/>
      <c r="Q3" s="177"/>
      <c r="R3" s="272"/>
      <c r="S3" s="273"/>
      <c r="T3" s="178" t="s">
        <v>60</v>
      </c>
      <c r="U3" s="179"/>
      <c r="V3" s="178" t="s">
        <v>61</v>
      </c>
      <c r="W3" s="180"/>
      <c r="X3" s="179" t="s">
        <v>62</v>
      </c>
      <c r="Y3" s="179"/>
      <c r="Z3" s="178" t="s">
        <v>63</v>
      </c>
      <c r="AA3" s="180"/>
      <c r="AB3" s="178" t="s">
        <v>64</v>
      </c>
      <c r="AC3" s="180"/>
      <c r="AD3" s="178" t="s">
        <v>65</v>
      </c>
      <c r="AE3" s="180"/>
      <c r="AF3" s="179" t="s">
        <v>66</v>
      </c>
      <c r="AG3" s="179"/>
      <c r="AH3" s="178" t="s">
        <v>67</v>
      </c>
      <c r="AI3" s="180"/>
    </row>
    <row r="4" spans="1:35" ht="26.25" customHeight="1" thickBot="1">
      <c r="A4" s="181" t="s">
        <v>47</v>
      </c>
      <c r="B4" s="182" t="s">
        <v>48</v>
      </c>
      <c r="C4" s="183" t="s">
        <v>49</v>
      </c>
      <c r="D4" s="182" t="s">
        <v>48</v>
      </c>
      <c r="E4" s="183" t="s">
        <v>49</v>
      </c>
      <c r="F4" s="184" t="s">
        <v>48</v>
      </c>
      <c r="G4" s="185" t="s">
        <v>49</v>
      </c>
      <c r="H4" s="186" t="s">
        <v>48</v>
      </c>
      <c r="I4" s="183" t="s">
        <v>49</v>
      </c>
      <c r="J4" s="184" t="s">
        <v>48</v>
      </c>
      <c r="K4" s="185" t="s">
        <v>49</v>
      </c>
      <c r="L4" s="186" t="s">
        <v>48</v>
      </c>
      <c r="M4" s="183" t="s">
        <v>49</v>
      </c>
      <c r="N4" s="184" t="s">
        <v>48</v>
      </c>
      <c r="O4" s="185" t="s">
        <v>49</v>
      </c>
      <c r="Q4" s="181" t="s">
        <v>47</v>
      </c>
      <c r="R4" s="182" t="s">
        <v>48</v>
      </c>
      <c r="S4" s="183" t="s">
        <v>49</v>
      </c>
      <c r="T4" s="182" t="s">
        <v>48</v>
      </c>
      <c r="U4" s="183" t="s">
        <v>49</v>
      </c>
      <c r="V4" s="184" t="s">
        <v>48</v>
      </c>
      <c r="W4" s="185" t="s">
        <v>49</v>
      </c>
      <c r="X4" s="186" t="s">
        <v>48</v>
      </c>
      <c r="Y4" s="183" t="s">
        <v>49</v>
      </c>
      <c r="Z4" s="184" t="s">
        <v>48</v>
      </c>
      <c r="AA4" s="185" t="s">
        <v>49</v>
      </c>
      <c r="AB4" s="184" t="s">
        <v>48</v>
      </c>
      <c r="AC4" s="185" t="s">
        <v>49</v>
      </c>
      <c r="AD4" s="184" t="s">
        <v>48</v>
      </c>
      <c r="AE4" s="185" t="s">
        <v>49</v>
      </c>
      <c r="AF4" s="186" t="s">
        <v>48</v>
      </c>
      <c r="AG4" s="183" t="s">
        <v>49</v>
      </c>
      <c r="AH4" s="184" t="s">
        <v>48</v>
      </c>
      <c r="AI4" s="185" t="s">
        <v>49</v>
      </c>
    </row>
    <row r="5" spans="1:35" ht="26.25" customHeight="1">
      <c r="A5" s="187" t="s">
        <v>50</v>
      </c>
      <c r="B5" s="188">
        <f>D5+F5+H5+J5+L5+N5</f>
        <v>66</v>
      </c>
      <c r="C5" s="189">
        <f>E5+G5+I5+K5+M5+O5</f>
        <v>9166</v>
      </c>
      <c r="D5" s="69">
        <v>0</v>
      </c>
      <c r="E5" s="70">
        <v>0</v>
      </c>
      <c r="F5" s="71">
        <v>11</v>
      </c>
      <c r="G5" s="72">
        <v>1448</v>
      </c>
      <c r="H5" s="73">
        <v>54</v>
      </c>
      <c r="I5" s="70">
        <v>7706</v>
      </c>
      <c r="J5" s="71">
        <v>1</v>
      </c>
      <c r="K5" s="72">
        <v>12</v>
      </c>
      <c r="L5" s="73">
        <v>0</v>
      </c>
      <c r="M5" s="70">
        <v>0</v>
      </c>
      <c r="N5" s="71">
        <v>0</v>
      </c>
      <c r="O5" s="72">
        <v>0</v>
      </c>
      <c r="Q5" s="187" t="s">
        <v>50</v>
      </c>
      <c r="R5" s="188">
        <f t="shared" ref="R5:R16" si="0">T5+V5+X5++Z5+AB5+AD5+AF5+AH5</f>
        <v>66</v>
      </c>
      <c r="S5" s="189">
        <f t="shared" ref="S5:S16" si="1">U5+W5+Y5+AA5+AC5+AE5+AG5+AI5</f>
        <v>9166</v>
      </c>
      <c r="T5" s="69">
        <v>6</v>
      </c>
      <c r="U5" s="70">
        <v>765</v>
      </c>
      <c r="V5" s="71">
        <v>29</v>
      </c>
      <c r="W5" s="72">
        <v>4247</v>
      </c>
      <c r="X5" s="73">
        <v>0</v>
      </c>
      <c r="Y5" s="70">
        <v>0</v>
      </c>
      <c r="Z5" s="71">
        <v>6</v>
      </c>
      <c r="AA5" s="72">
        <v>866</v>
      </c>
      <c r="AB5" s="71">
        <v>18</v>
      </c>
      <c r="AC5" s="72">
        <v>2145</v>
      </c>
      <c r="AD5" s="71">
        <v>4</v>
      </c>
      <c r="AE5" s="72">
        <v>460</v>
      </c>
      <c r="AF5" s="73">
        <v>1</v>
      </c>
      <c r="AG5" s="70">
        <v>241</v>
      </c>
      <c r="AH5" s="71">
        <v>2</v>
      </c>
      <c r="AI5" s="72">
        <v>442</v>
      </c>
    </row>
    <row r="6" spans="1:35" ht="26.25" customHeight="1">
      <c r="A6" s="190" t="s">
        <v>51</v>
      </c>
      <c r="B6" s="191">
        <f t="shared" ref="B6:C17" si="2">D6+F6+H6+J6+L6+N6</f>
        <v>97</v>
      </c>
      <c r="C6" s="192">
        <f t="shared" si="2"/>
        <v>13731</v>
      </c>
      <c r="D6" s="74">
        <v>0</v>
      </c>
      <c r="E6" s="75">
        <v>0</v>
      </c>
      <c r="F6" s="76">
        <v>53</v>
      </c>
      <c r="G6" s="77">
        <v>7369</v>
      </c>
      <c r="H6" s="78">
        <v>44</v>
      </c>
      <c r="I6" s="75">
        <v>6362</v>
      </c>
      <c r="J6" s="76">
        <v>0</v>
      </c>
      <c r="K6" s="77">
        <v>0</v>
      </c>
      <c r="L6" s="78">
        <v>0</v>
      </c>
      <c r="M6" s="75">
        <v>0</v>
      </c>
      <c r="N6" s="76">
        <v>0</v>
      </c>
      <c r="O6" s="77">
        <v>0</v>
      </c>
      <c r="Q6" s="190" t="s">
        <v>51</v>
      </c>
      <c r="R6" s="191">
        <f t="shared" si="0"/>
        <v>97</v>
      </c>
      <c r="S6" s="192">
        <f t="shared" si="1"/>
        <v>13731</v>
      </c>
      <c r="T6" s="74">
        <v>1</v>
      </c>
      <c r="U6" s="75">
        <v>121</v>
      </c>
      <c r="V6" s="76">
        <v>43</v>
      </c>
      <c r="W6" s="77">
        <v>6481</v>
      </c>
      <c r="X6" s="78">
        <v>2</v>
      </c>
      <c r="Y6" s="75">
        <v>52</v>
      </c>
      <c r="Z6" s="76">
        <v>3</v>
      </c>
      <c r="AA6" s="77">
        <v>640</v>
      </c>
      <c r="AB6" s="76">
        <v>48</v>
      </c>
      <c r="AC6" s="77">
        <v>6437</v>
      </c>
      <c r="AD6" s="76">
        <v>0</v>
      </c>
      <c r="AE6" s="77">
        <v>0</v>
      </c>
      <c r="AF6" s="78">
        <v>0</v>
      </c>
      <c r="AG6" s="75">
        <v>0</v>
      </c>
      <c r="AH6" s="76">
        <v>0</v>
      </c>
      <c r="AI6" s="77">
        <v>0</v>
      </c>
    </row>
    <row r="7" spans="1:35" ht="26.25" customHeight="1">
      <c r="A7" s="187" t="s">
        <v>52</v>
      </c>
      <c r="B7" s="188">
        <f t="shared" si="2"/>
        <v>101</v>
      </c>
      <c r="C7" s="189">
        <f t="shared" si="2"/>
        <v>14697</v>
      </c>
      <c r="D7" s="69">
        <v>0</v>
      </c>
      <c r="E7" s="70">
        <v>0</v>
      </c>
      <c r="F7" s="71">
        <v>39</v>
      </c>
      <c r="G7" s="72">
        <v>5066</v>
      </c>
      <c r="H7" s="73">
        <v>61</v>
      </c>
      <c r="I7" s="70">
        <v>9604</v>
      </c>
      <c r="J7" s="71">
        <v>1</v>
      </c>
      <c r="K7" s="72">
        <v>27</v>
      </c>
      <c r="L7" s="73">
        <v>0</v>
      </c>
      <c r="M7" s="70">
        <v>0</v>
      </c>
      <c r="N7" s="71">
        <v>0</v>
      </c>
      <c r="O7" s="72">
        <v>0</v>
      </c>
      <c r="Q7" s="187" t="s">
        <v>52</v>
      </c>
      <c r="R7" s="188">
        <f t="shared" si="0"/>
        <v>101</v>
      </c>
      <c r="S7" s="189">
        <f t="shared" si="1"/>
        <v>14697</v>
      </c>
      <c r="T7" s="69">
        <v>0</v>
      </c>
      <c r="U7" s="70">
        <v>0</v>
      </c>
      <c r="V7" s="71">
        <v>25</v>
      </c>
      <c r="W7" s="72">
        <v>3607</v>
      </c>
      <c r="X7" s="73">
        <v>3</v>
      </c>
      <c r="Y7" s="70">
        <v>793</v>
      </c>
      <c r="Z7" s="71">
        <v>13</v>
      </c>
      <c r="AA7" s="72">
        <v>2447</v>
      </c>
      <c r="AB7" s="71">
        <v>48</v>
      </c>
      <c r="AC7" s="72">
        <v>6854</v>
      </c>
      <c r="AD7" s="71">
        <v>6</v>
      </c>
      <c r="AE7" s="72">
        <v>306</v>
      </c>
      <c r="AF7" s="73">
        <v>1</v>
      </c>
      <c r="AG7" s="70">
        <v>25</v>
      </c>
      <c r="AH7" s="71">
        <v>5</v>
      </c>
      <c r="AI7" s="72">
        <v>665</v>
      </c>
    </row>
    <row r="8" spans="1:35" ht="26.25" customHeight="1">
      <c r="A8" s="190" t="s">
        <v>53</v>
      </c>
      <c r="B8" s="191">
        <f t="shared" si="2"/>
        <v>25</v>
      </c>
      <c r="C8" s="192">
        <f t="shared" si="2"/>
        <v>3580</v>
      </c>
      <c r="D8" s="74">
        <v>2</v>
      </c>
      <c r="E8" s="75">
        <v>137</v>
      </c>
      <c r="F8" s="76">
        <v>4</v>
      </c>
      <c r="G8" s="77">
        <v>453</v>
      </c>
      <c r="H8" s="78">
        <v>19</v>
      </c>
      <c r="I8" s="75">
        <v>2990</v>
      </c>
      <c r="J8" s="76">
        <v>0</v>
      </c>
      <c r="K8" s="77">
        <v>0</v>
      </c>
      <c r="L8" s="78">
        <v>0</v>
      </c>
      <c r="M8" s="75">
        <v>0</v>
      </c>
      <c r="N8" s="76">
        <v>0</v>
      </c>
      <c r="O8" s="77">
        <v>0</v>
      </c>
      <c r="Q8" s="190" t="s">
        <v>53</v>
      </c>
      <c r="R8" s="191">
        <f t="shared" si="0"/>
        <v>25</v>
      </c>
      <c r="S8" s="192">
        <f t="shared" si="1"/>
        <v>3580</v>
      </c>
      <c r="T8" s="74">
        <v>0</v>
      </c>
      <c r="U8" s="75">
        <v>0</v>
      </c>
      <c r="V8" s="76">
        <v>17</v>
      </c>
      <c r="W8" s="77">
        <v>2539</v>
      </c>
      <c r="X8" s="78">
        <v>0</v>
      </c>
      <c r="Y8" s="75">
        <v>0</v>
      </c>
      <c r="Z8" s="76">
        <v>0</v>
      </c>
      <c r="AA8" s="77">
        <v>0</v>
      </c>
      <c r="AB8" s="76">
        <v>6</v>
      </c>
      <c r="AC8" s="77">
        <v>776</v>
      </c>
      <c r="AD8" s="76">
        <v>0</v>
      </c>
      <c r="AE8" s="77">
        <v>0</v>
      </c>
      <c r="AF8" s="78">
        <v>0</v>
      </c>
      <c r="AG8" s="75">
        <v>0</v>
      </c>
      <c r="AH8" s="76">
        <v>2</v>
      </c>
      <c r="AI8" s="77">
        <v>265</v>
      </c>
    </row>
    <row r="9" spans="1:35" ht="26.25" customHeight="1">
      <c r="A9" s="187" t="s">
        <v>54</v>
      </c>
      <c r="B9" s="188">
        <f t="shared" si="2"/>
        <v>1</v>
      </c>
      <c r="C9" s="189">
        <f t="shared" si="2"/>
        <v>9</v>
      </c>
      <c r="D9" s="69">
        <v>0</v>
      </c>
      <c r="E9" s="70">
        <v>0</v>
      </c>
      <c r="F9" s="71">
        <v>1</v>
      </c>
      <c r="G9" s="72">
        <v>9</v>
      </c>
      <c r="H9" s="73">
        <v>0</v>
      </c>
      <c r="I9" s="70">
        <v>0</v>
      </c>
      <c r="J9" s="71">
        <v>0</v>
      </c>
      <c r="K9" s="72">
        <v>0</v>
      </c>
      <c r="L9" s="73">
        <v>0</v>
      </c>
      <c r="M9" s="70">
        <v>0</v>
      </c>
      <c r="N9" s="71">
        <v>0</v>
      </c>
      <c r="O9" s="72">
        <v>0</v>
      </c>
      <c r="Q9" s="187" t="s">
        <v>54</v>
      </c>
      <c r="R9" s="188">
        <f t="shared" si="0"/>
        <v>1</v>
      </c>
      <c r="S9" s="189">
        <f t="shared" si="1"/>
        <v>9</v>
      </c>
      <c r="T9" s="69">
        <v>0</v>
      </c>
      <c r="U9" s="70">
        <v>0</v>
      </c>
      <c r="V9" s="71">
        <v>0</v>
      </c>
      <c r="W9" s="72">
        <v>0</v>
      </c>
      <c r="X9" s="73">
        <v>0</v>
      </c>
      <c r="Y9" s="70">
        <v>0</v>
      </c>
      <c r="Z9" s="71">
        <v>0</v>
      </c>
      <c r="AA9" s="72">
        <v>0</v>
      </c>
      <c r="AB9" s="71">
        <v>1</v>
      </c>
      <c r="AC9" s="72">
        <v>9</v>
      </c>
      <c r="AD9" s="71">
        <v>0</v>
      </c>
      <c r="AE9" s="72">
        <v>0</v>
      </c>
      <c r="AF9" s="73">
        <v>0</v>
      </c>
      <c r="AG9" s="70">
        <v>0</v>
      </c>
      <c r="AH9" s="71">
        <v>0</v>
      </c>
      <c r="AI9" s="72">
        <v>0</v>
      </c>
    </row>
    <row r="10" spans="1:35" ht="26.25" customHeight="1">
      <c r="A10" s="190" t="s">
        <v>55</v>
      </c>
      <c r="B10" s="191">
        <f t="shared" si="2"/>
        <v>40</v>
      </c>
      <c r="C10" s="192">
        <f t="shared" si="2"/>
        <v>7179</v>
      </c>
      <c r="D10" s="74">
        <v>0</v>
      </c>
      <c r="E10" s="75">
        <v>0</v>
      </c>
      <c r="F10" s="76">
        <v>7</v>
      </c>
      <c r="G10" s="77">
        <v>401</v>
      </c>
      <c r="H10" s="78">
        <v>32</v>
      </c>
      <c r="I10" s="75">
        <v>6722</v>
      </c>
      <c r="J10" s="76">
        <v>1</v>
      </c>
      <c r="K10" s="77">
        <v>56</v>
      </c>
      <c r="L10" s="78">
        <v>0</v>
      </c>
      <c r="M10" s="75">
        <v>0</v>
      </c>
      <c r="N10" s="76">
        <v>0</v>
      </c>
      <c r="O10" s="77">
        <v>0</v>
      </c>
      <c r="Q10" s="190" t="s">
        <v>55</v>
      </c>
      <c r="R10" s="191">
        <f t="shared" si="0"/>
        <v>40</v>
      </c>
      <c r="S10" s="192">
        <f t="shared" si="1"/>
        <v>7179</v>
      </c>
      <c r="T10" s="74">
        <v>0</v>
      </c>
      <c r="U10" s="75">
        <v>0</v>
      </c>
      <c r="V10" s="76">
        <v>23</v>
      </c>
      <c r="W10" s="77">
        <v>4871</v>
      </c>
      <c r="X10" s="78">
        <v>4</v>
      </c>
      <c r="Y10" s="75">
        <v>797</v>
      </c>
      <c r="Z10" s="76">
        <v>1</v>
      </c>
      <c r="AA10" s="77">
        <v>240</v>
      </c>
      <c r="AB10" s="76">
        <v>7</v>
      </c>
      <c r="AC10" s="77">
        <v>995</v>
      </c>
      <c r="AD10" s="76">
        <v>2</v>
      </c>
      <c r="AE10" s="77">
        <v>206</v>
      </c>
      <c r="AF10" s="78">
        <v>0</v>
      </c>
      <c r="AG10" s="75">
        <v>0</v>
      </c>
      <c r="AH10" s="76">
        <v>3</v>
      </c>
      <c r="AI10" s="77">
        <v>70</v>
      </c>
    </row>
    <row r="11" spans="1:35" ht="26.25" customHeight="1">
      <c r="A11" s="187" t="s">
        <v>56</v>
      </c>
      <c r="B11" s="188">
        <f t="shared" si="2"/>
        <v>292</v>
      </c>
      <c r="C11" s="189">
        <f t="shared" si="2"/>
        <v>55182</v>
      </c>
      <c r="D11" s="74">
        <v>5</v>
      </c>
      <c r="E11" s="75">
        <v>84</v>
      </c>
      <c r="F11" s="71">
        <v>28</v>
      </c>
      <c r="G11" s="72">
        <v>3073</v>
      </c>
      <c r="H11" s="73">
        <v>259</v>
      </c>
      <c r="I11" s="70">
        <v>52025</v>
      </c>
      <c r="J11" s="71">
        <v>0</v>
      </c>
      <c r="K11" s="72">
        <v>0</v>
      </c>
      <c r="L11" s="73">
        <v>0</v>
      </c>
      <c r="M11" s="70">
        <v>0</v>
      </c>
      <c r="N11" s="71">
        <v>0</v>
      </c>
      <c r="O11" s="72">
        <v>0</v>
      </c>
      <c r="Q11" s="187" t="s">
        <v>56</v>
      </c>
      <c r="R11" s="188">
        <f t="shared" si="0"/>
        <v>292</v>
      </c>
      <c r="S11" s="189">
        <f t="shared" si="1"/>
        <v>55182</v>
      </c>
      <c r="T11" s="74">
        <v>17</v>
      </c>
      <c r="U11" s="75">
        <v>1955</v>
      </c>
      <c r="V11" s="71">
        <v>125</v>
      </c>
      <c r="W11" s="72">
        <v>29547</v>
      </c>
      <c r="X11" s="73">
        <v>22</v>
      </c>
      <c r="Y11" s="70">
        <v>3379</v>
      </c>
      <c r="Z11" s="71">
        <v>18</v>
      </c>
      <c r="AA11" s="72">
        <v>3529</v>
      </c>
      <c r="AB11" s="71">
        <v>74</v>
      </c>
      <c r="AC11" s="72">
        <v>12941</v>
      </c>
      <c r="AD11" s="71">
        <v>24</v>
      </c>
      <c r="AE11" s="72">
        <v>3002</v>
      </c>
      <c r="AF11" s="73">
        <v>2</v>
      </c>
      <c r="AG11" s="70">
        <v>117</v>
      </c>
      <c r="AH11" s="71">
        <v>10</v>
      </c>
      <c r="AI11" s="72">
        <v>712</v>
      </c>
    </row>
    <row r="12" spans="1:35" ht="26.25" customHeight="1">
      <c r="A12" s="190" t="s">
        <v>57</v>
      </c>
      <c r="B12" s="191">
        <f t="shared" si="2"/>
        <v>324</v>
      </c>
      <c r="C12" s="192">
        <f t="shared" si="2"/>
        <v>65892</v>
      </c>
      <c r="D12" s="74">
        <v>0</v>
      </c>
      <c r="E12" s="75">
        <v>0</v>
      </c>
      <c r="F12" s="76">
        <v>22</v>
      </c>
      <c r="G12" s="77">
        <v>2657</v>
      </c>
      <c r="H12" s="78">
        <v>302</v>
      </c>
      <c r="I12" s="75">
        <v>63235</v>
      </c>
      <c r="J12" s="76">
        <v>0</v>
      </c>
      <c r="K12" s="77">
        <v>0</v>
      </c>
      <c r="L12" s="78">
        <v>0</v>
      </c>
      <c r="M12" s="75">
        <v>0</v>
      </c>
      <c r="N12" s="76">
        <v>0</v>
      </c>
      <c r="O12" s="77">
        <v>0</v>
      </c>
      <c r="Q12" s="190" t="s">
        <v>57</v>
      </c>
      <c r="R12" s="191">
        <f t="shared" si="0"/>
        <v>324</v>
      </c>
      <c r="S12" s="192">
        <f t="shared" si="1"/>
        <v>65892</v>
      </c>
      <c r="T12" s="74">
        <v>30</v>
      </c>
      <c r="U12" s="75">
        <v>2931</v>
      </c>
      <c r="V12" s="76">
        <v>133</v>
      </c>
      <c r="W12" s="77">
        <v>33628</v>
      </c>
      <c r="X12" s="78">
        <v>16</v>
      </c>
      <c r="Y12" s="75">
        <v>2838</v>
      </c>
      <c r="Z12" s="76">
        <v>40</v>
      </c>
      <c r="AA12" s="77">
        <v>7109</v>
      </c>
      <c r="AB12" s="76">
        <v>87</v>
      </c>
      <c r="AC12" s="77">
        <v>17252</v>
      </c>
      <c r="AD12" s="76">
        <v>7</v>
      </c>
      <c r="AE12" s="77">
        <v>887</v>
      </c>
      <c r="AF12" s="78">
        <v>3</v>
      </c>
      <c r="AG12" s="75">
        <v>260</v>
      </c>
      <c r="AH12" s="76">
        <v>8</v>
      </c>
      <c r="AI12" s="77">
        <v>987</v>
      </c>
    </row>
    <row r="13" spans="1:35" ht="26.25" customHeight="1">
      <c r="A13" s="187" t="s">
        <v>58</v>
      </c>
      <c r="B13" s="188">
        <f t="shared" si="2"/>
        <v>272</v>
      </c>
      <c r="C13" s="189">
        <f t="shared" si="2"/>
        <v>49178</v>
      </c>
      <c r="D13" s="69">
        <v>0</v>
      </c>
      <c r="E13" s="70">
        <v>0</v>
      </c>
      <c r="F13" s="71">
        <v>27</v>
      </c>
      <c r="G13" s="72">
        <v>2549</v>
      </c>
      <c r="H13" s="73">
        <v>243</v>
      </c>
      <c r="I13" s="70">
        <v>46576</v>
      </c>
      <c r="J13" s="71">
        <v>1</v>
      </c>
      <c r="K13" s="72">
        <v>38</v>
      </c>
      <c r="L13" s="73">
        <v>0</v>
      </c>
      <c r="M13" s="70">
        <v>0</v>
      </c>
      <c r="N13" s="71">
        <v>1</v>
      </c>
      <c r="O13" s="72">
        <v>15</v>
      </c>
      <c r="Q13" s="187" t="s">
        <v>58</v>
      </c>
      <c r="R13" s="188">
        <f t="shared" si="0"/>
        <v>272</v>
      </c>
      <c r="S13" s="189">
        <f t="shared" si="1"/>
        <v>49178</v>
      </c>
      <c r="T13" s="69">
        <v>21</v>
      </c>
      <c r="U13" s="70">
        <v>1994</v>
      </c>
      <c r="V13" s="71">
        <v>97</v>
      </c>
      <c r="W13" s="72">
        <v>20456</v>
      </c>
      <c r="X13" s="73">
        <v>37</v>
      </c>
      <c r="Y13" s="70">
        <v>7088</v>
      </c>
      <c r="Z13" s="71">
        <v>30</v>
      </c>
      <c r="AA13" s="72">
        <v>5569</v>
      </c>
      <c r="AB13" s="71">
        <v>56</v>
      </c>
      <c r="AC13" s="72">
        <v>10602</v>
      </c>
      <c r="AD13" s="71">
        <v>14</v>
      </c>
      <c r="AE13" s="72">
        <v>1813</v>
      </c>
      <c r="AF13" s="73">
        <v>4</v>
      </c>
      <c r="AG13" s="70">
        <v>244</v>
      </c>
      <c r="AH13" s="71">
        <v>13</v>
      </c>
      <c r="AI13" s="72">
        <v>1412</v>
      </c>
    </row>
    <row r="14" spans="1:35" ht="26.25" customHeight="1">
      <c r="A14" s="190" t="s">
        <v>174</v>
      </c>
      <c r="B14" s="191">
        <f t="shared" si="2"/>
        <v>86</v>
      </c>
      <c r="C14" s="192">
        <f t="shared" si="2"/>
        <v>14952</v>
      </c>
      <c r="D14" s="74">
        <v>0</v>
      </c>
      <c r="E14" s="75">
        <v>0</v>
      </c>
      <c r="F14" s="76">
        <v>6</v>
      </c>
      <c r="G14" s="77">
        <v>992</v>
      </c>
      <c r="H14" s="78">
        <v>80</v>
      </c>
      <c r="I14" s="75">
        <v>13960</v>
      </c>
      <c r="J14" s="76">
        <v>0</v>
      </c>
      <c r="K14" s="77">
        <v>0</v>
      </c>
      <c r="L14" s="78">
        <v>0</v>
      </c>
      <c r="M14" s="75">
        <v>0</v>
      </c>
      <c r="N14" s="76">
        <v>0</v>
      </c>
      <c r="O14" s="77">
        <v>0</v>
      </c>
      <c r="Q14" s="190" t="s">
        <v>174</v>
      </c>
      <c r="R14" s="191">
        <f t="shared" si="0"/>
        <v>86</v>
      </c>
      <c r="S14" s="192">
        <f t="shared" si="1"/>
        <v>14952</v>
      </c>
      <c r="T14" s="74">
        <v>2</v>
      </c>
      <c r="U14" s="75">
        <v>88</v>
      </c>
      <c r="V14" s="76">
        <v>41</v>
      </c>
      <c r="W14" s="77">
        <v>7655</v>
      </c>
      <c r="X14" s="78">
        <v>1</v>
      </c>
      <c r="Y14" s="75">
        <v>213</v>
      </c>
      <c r="Z14" s="76">
        <v>15</v>
      </c>
      <c r="AA14" s="77">
        <v>2454</v>
      </c>
      <c r="AB14" s="76">
        <v>19</v>
      </c>
      <c r="AC14" s="77">
        <v>3324</v>
      </c>
      <c r="AD14" s="76">
        <v>2</v>
      </c>
      <c r="AE14" s="77">
        <v>197</v>
      </c>
      <c r="AF14" s="78">
        <v>2</v>
      </c>
      <c r="AG14" s="75">
        <v>465</v>
      </c>
      <c r="AH14" s="76">
        <v>4</v>
      </c>
      <c r="AI14" s="77">
        <v>556</v>
      </c>
    </row>
    <row r="15" spans="1:35" ht="26.25" customHeight="1">
      <c r="A15" s="187" t="s">
        <v>2</v>
      </c>
      <c r="B15" s="188">
        <f t="shared" si="2"/>
        <v>86</v>
      </c>
      <c r="C15" s="189">
        <f t="shared" si="2"/>
        <v>15301</v>
      </c>
      <c r="D15" s="69">
        <v>3</v>
      </c>
      <c r="E15" s="70">
        <v>232</v>
      </c>
      <c r="F15" s="71">
        <v>12</v>
      </c>
      <c r="G15" s="72">
        <v>1897</v>
      </c>
      <c r="H15" s="73">
        <v>70</v>
      </c>
      <c r="I15" s="70">
        <v>13163</v>
      </c>
      <c r="J15" s="71">
        <v>0</v>
      </c>
      <c r="K15" s="72">
        <v>0</v>
      </c>
      <c r="L15" s="73">
        <v>1</v>
      </c>
      <c r="M15" s="70">
        <v>9</v>
      </c>
      <c r="N15" s="71">
        <v>0</v>
      </c>
      <c r="O15" s="72">
        <v>0</v>
      </c>
      <c r="Q15" s="187" t="s">
        <v>2</v>
      </c>
      <c r="R15" s="188">
        <f t="shared" si="0"/>
        <v>86</v>
      </c>
      <c r="S15" s="189">
        <f t="shared" si="1"/>
        <v>15301</v>
      </c>
      <c r="T15" s="69">
        <v>1</v>
      </c>
      <c r="U15" s="70">
        <v>109</v>
      </c>
      <c r="V15" s="71">
        <v>39</v>
      </c>
      <c r="W15" s="72">
        <v>7027</v>
      </c>
      <c r="X15" s="73">
        <v>5</v>
      </c>
      <c r="Y15" s="70">
        <v>957</v>
      </c>
      <c r="Z15" s="71">
        <v>14</v>
      </c>
      <c r="AA15" s="72">
        <v>2605</v>
      </c>
      <c r="AB15" s="71">
        <v>19</v>
      </c>
      <c r="AC15" s="72">
        <v>3388</v>
      </c>
      <c r="AD15" s="71">
        <v>2</v>
      </c>
      <c r="AE15" s="72">
        <v>63</v>
      </c>
      <c r="AF15" s="73">
        <v>1</v>
      </c>
      <c r="AG15" s="70">
        <v>158</v>
      </c>
      <c r="AH15" s="71">
        <v>5</v>
      </c>
      <c r="AI15" s="72">
        <v>994</v>
      </c>
    </row>
    <row r="16" spans="1:35" ht="26.25" customHeight="1" thickBot="1">
      <c r="A16" s="193" t="s">
        <v>3</v>
      </c>
      <c r="B16" s="194">
        <f t="shared" si="2"/>
        <v>92</v>
      </c>
      <c r="C16" s="195">
        <f t="shared" si="2"/>
        <v>15264</v>
      </c>
      <c r="D16" s="79">
        <v>0</v>
      </c>
      <c r="E16" s="80">
        <v>0</v>
      </c>
      <c r="F16" s="81">
        <v>8</v>
      </c>
      <c r="G16" s="82">
        <v>883</v>
      </c>
      <c r="H16" s="83">
        <v>84</v>
      </c>
      <c r="I16" s="80">
        <v>14381</v>
      </c>
      <c r="J16" s="81">
        <v>0</v>
      </c>
      <c r="K16" s="82">
        <v>0</v>
      </c>
      <c r="L16" s="83">
        <v>0</v>
      </c>
      <c r="M16" s="80">
        <v>0</v>
      </c>
      <c r="N16" s="81">
        <v>0</v>
      </c>
      <c r="O16" s="82">
        <v>0</v>
      </c>
      <c r="Q16" s="193" t="s">
        <v>3</v>
      </c>
      <c r="R16" s="194">
        <f t="shared" si="0"/>
        <v>92</v>
      </c>
      <c r="S16" s="195">
        <f t="shared" si="1"/>
        <v>15264</v>
      </c>
      <c r="T16" s="79">
        <v>0</v>
      </c>
      <c r="U16" s="80">
        <v>0</v>
      </c>
      <c r="V16" s="81">
        <v>27</v>
      </c>
      <c r="W16" s="82">
        <v>4634</v>
      </c>
      <c r="X16" s="83">
        <v>9</v>
      </c>
      <c r="Y16" s="80">
        <v>1236</v>
      </c>
      <c r="Z16" s="81">
        <v>6</v>
      </c>
      <c r="AA16" s="82">
        <v>1072</v>
      </c>
      <c r="AB16" s="81">
        <v>38</v>
      </c>
      <c r="AC16" s="82">
        <v>6526</v>
      </c>
      <c r="AD16" s="81">
        <v>5</v>
      </c>
      <c r="AE16" s="82">
        <v>777</v>
      </c>
      <c r="AF16" s="83">
        <v>0</v>
      </c>
      <c r="AG16" s="80">
        <v>0</v>
      </c>
      <c r="AH16" s="81">
        <v>7</v>
      </c>
      <c r="AI16" s="82">
        <v>1019</v>
      </c>
    </row>
    <row r="17" spans="1:35" ht="26.25" customHeight="1" thickBot="1">
      <c r="A17" s="196" t="s">
        <v>59</v>
      </c>
      <c r="B17" s="197">
        <f t="shared" si="2"/>
        <v>1482</v>
      </c>
      <c r="C17" s="198">
        <f>E17+G17+I17+K17+M17+O17</f>
        <v>264131</v>
      </c>
      <c r="D17" s="197">
        <f t="shared" ref="D17:O17" si="3">SUM(D5:D16)</f>
        <v>10</v>
      </c>
      <c r="E17" s="198">
        <f t="shared" si="3"/>
        <v>453</v>
      </c>
      <c r="F17" s="202">
        <f>SUM(F5:F16)</f>
        <v>218</v>
      </c>
      <c r="G17" s="203">
        <f t="shared" si="3"/>
        <v>26797</v>
      </c>
      <c r="H17" s="204">
        <f t="shared" si="3"/>
        <v>1248</v>
      </c>
      <c r="I17" s="198">
        <f t="shared" si="3"/>
        <v>236724</v>
      </c>
      <c r="J17" s="202">
        <f t="shared" si="3"/>
        <v>4</v>
      </c>
      <c r="K17" s="203">
        <f t="shared" si="3"/>
        <v>133</v>
      </c>
      <c r="L17" s="204">
        <f t="shared" si="3"/>
        <v>1</v>
      </c>
      <c r="M17" s="198">
        <f t="shared" si="3"/>
        <v>9</v>
      </c>
      <c r="N17" s="202">
        <f>SUM(N5:N16)</f>
        <v>1</v>
      </c>
      <c r="O17" s="203">
        <f t="shared" si="3"/>
        <v>15</v>
      </c>
      <c r="Q17" s="196" t="s">
        <v>59</v>
      </c>
      <c r="R17" s="197">
        <f>T17+V17+X17++Z17+AB17+AD17+AF17+AH17</f>
        <v>1482</v>
      </c>
      <c r="S17" s="198">
        <f>U17+W17+Y17+AA17+AC17+AE17+AG17+AI17</f>
        <v>264131</v>
      </c>
      <c r="T17" s="197">
        <f t="shared" ref="T17:U17" si="4">SUM(T5:T16)</f>
        <v>78</v>
      </c>
      <c r="U17" s="198">
        <f t="shared" si="4"/>
        <v>7963</v>
      </c>
      <c r="V17" s="202">
        <f>SUM(V5:V16)</f>
        <v>599</v>
      </c>
      <c r="W17" s="203">
        <f t="shared" ref="W17:AG17" si="5">SUM(W5:W16)</f>
        <v>124692</v>
      </c>
      <c r="X17" s="204">
        <f t="shared" si="5"/>
        <v>99</v>
      </c>
      <c r="Y17" s="198">
        <f t="shared" si="5"/>
        <v>17353</v>
      </c>
      <c r="Z17" s="202">
        <f t="shared" ref="Z17:AC17" si="6">SUM(Z5:Z16)</f>
        <v>146</v>
      </c>
      <c r="AA17" s="203">
        <f t="shared" si="6"/>
        <v>26531</v>
      </c>
      <c r="AB17" s="202">
        <f t="shared" si="6"/>
        <v>421</v>
      </c>
      <c r="AC17" s="203">
        <f t="shared" si="6"/>
        <v>71249</v>
      </c>
      <c r="AD17" s="202">
        <f t="shared" si="5"/>
        <v>66</v>
      </c>
      <c r="AE17" s="203">
        <f t="shared" si="5"/>
        <v>7711</v>
      </c>
      <c r="AF17" s="204">
        <f t="shared" si="5"/>
        <v>14</v>
      </c>
      <c r="AG17" s="198">
        <f t="shared" si="5"/>
        <v>1510</v>
      </c>
      <c r="AH17" s="202">
        <f>SUM(AH5:AH16)</f>
        <v>59</v>
      </c>
      <c r="AI17" s="203">
        <f t="shared" ref="AI17" si="7">SUM(AI5:AI16)</f>
        <v>7122</v>
      </c>
    </row>
    <row r="18" spans="1:35" ht="26.25" customHeight="1" thickBot="1">
      <c r="A18" s="199" t="s">
        <v>27</v>
      </c>
      <c r="B18" s="200">
        <f>D18+F18+H18+J18+L18+N18</f>
        <v>0.99999999999999989</v>
      </c>
      <c r="C18" s="201">
        <f>E18+G18+I18+K18+M18+O18</f>
        <v>1</v>
      </c>
      <c r="D18" s="85">
        <f>D17/$B$17</f>
        <v>6.7476383265856954E-3</v>
      </c>
      <c r="E18" s="86">
        <f>E17/$C$17</f>
        <v>1.7150580583119739E-3</v>
      </c>
      <c r="F18" s="87">
        <f>F17/$B$17</f>
        <v>0.14709851551956815</v>
      </c>
      <c r="G18" s="88">
        <f>G17/$C$17</f>
        <v>0.10145344544941715</v>
      </c>
      <c r="H18" s="89">
        <f>H17/$B$17</f>
        <v>0.84210526315789469</v>
      </c>
      <c r="I18" s="86">
        <f>I17/$C$17</f>
        <v>0.89623709447206124</v>
      </c>
      <c r="J18" s="90">
        <f>J17/$B$17</f>
        <v>2.6990553306342779E-3</v>
      </c>
      <c r="K18" s="88">
        <f>K17/$C$17</f>
        <v>5.0353801712029259E-4</v>
      </c>
      <c r="L18" s="89">
        <f>L17/$B$17</f>
        <v>6.7476383265856947E-4</v>
      </c>
      <c r="M18" s="86">
        <f>M17/$C$17</f>
        <v>3.4074001158516038E-5</v>
      </c>
      <c r="N18" s="90">
        <f>N17/$B$17</f>
        <v>6.7476383265856947E-4</v>
      </c>
      <c r="O18" s="88">
        <f>O17/$C$17</f>
        <v>5.6790001930860064E-5</v>
      </c>
      <c r="Q18" s="199" t="s">
        <v>27</v>
      </c>
      <c r="R18" s="200">
        <f>T18+V18+X18++Z18+AB18+AD18+AF18+AH18</f>
        <v>0.99999999999999989</v>
      </c>
      <c r="S18" s="201">
        <f>U18+W18+Y18+AA18+AC18+AE18+AG18+AI18</f>
        <v>1</v>
      </c>
      <c r="T18" s="85">
        <f>T17/$R$17</f>
        <v>5.2631578947368418E-2</v>
      </c>
      <c r="U18" s="86">
        <f>U17/$S$17</f>
        <v>3.0147919025029248E-2</v>
      </c>
      <c r="V18" s="85">
        <f>V17/$R$17</f>
        <v>0.40418353576248311</v>
      </c>
      <c r="W18" s="86">
        <f>W17/$S$17</f>
        <v>0.47208392805085353</v>
      </c>
      <c r="X18" s="85">
        <f>X17/$R$17</f>
        <v>6.6801619433198386E-2</v>
      </c>
      <c r="Y18" s="86">
        <f>Y17/$S$17</f>
        <v>6.5698460233747646E-2</v>
      </c>
      <c r="Z18" s="85">
        <f>Z17/$R$17</f>
        <v>9.8515519568151147E-2</v>
      </c>
      <c r="AA18" s="86">
        <f>AA17/$S$17</f>
        <v>0.10044636941517655</v>
      </c>
      <c r="AB18" s="85">
        <f>AB17/$R$17</f>
        <v>0.28407557354925778</v>
      </c>
      <c r="AC18" s="86">
        <f>AC17/$S$17</f>
        <v>0.26974872317145659</v>
      </c>
      <c r="AD18" s="85">
        <f>AD17/$R$17</f>
        <v>4.4534412955465584E-2</v>
      </c>
      <c r="AE18" s="86">
        <f>AE17/$S$17</f>
        <v>2.9193846992590797E-2</v>
      </c>
      <c r="AF18" s="85">
        <f>AF17/$R$17</f>
        <v>9.4466936572199737E-3</v>
      </c>
      <c r="AG18" s="86">
        <f>AG17/$S$17</f>
        <v>5.7168601943732465E-3</v>
      </c>
      <c r="AH18" s="85">
        <f>AH17/$R$17</f>
        <v>3.9811066126855602E-2</v>
      </c>
      <c r="AI18" s="125">
        <f>AI17/$S$17</f>
        <v>2.6963892916772359E-2</v>
      </c>
    </row>
    <row r="19" spans="1:35"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5" ht="26.25" customHeight="1"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35" ht="26.25" customHeight="1"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35" ht="26.25" customHeight="1"/>
    <row r="23" spans="1:35" ht="26.25" customHeight="1"/>
    <row r="24" spans="1:35" ht="26.25" customHeight="1"/>
    <row r="25" spans="1:35" ht="26.25" customHeight="1"/>
    <row r="26" spans="1:35" ht="26.25" customHeight="1"/>
  </sheetData>
  <mergeCells count="4">
    <mergeCell ref="B2:C3"/>
    <mergeCell ref="D2:O2"/>
    <mergeCell ref="R2:S3"/>
    <mergeCell ref="T2:AI2"/>
  </mergeCells>
  <phoneticPr fontId="5"/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view="pageBreakPreview" zoomScaleNormal="100" zoomScaleSheetLayoutView="100" workbookViewId="0">
      <selection activeCell="D5" sqref="D5"/>
    </sheetView>
  </sheetViews>
  <sheetFormatPr defaultRowHeight="18.75"/>
  <cols>
    <col min="1" max="1" width="4.125" style="99" customWidth="1"/>
    <col min="2" max="2" width="10.625" style="91" customWidth="1"/>
    <col min="3" max="3" width="11.625" style="92" customWidth="1"/>
    <col min="4" max="4" width="10.25" style="92" customWidth="1"/>
    <col min="5" max="5" width="6.625" style="92" customWidth="1"/>
    <col min="6" max="6" width="3" style="92" customWidth="1"/>
    <col min="7" max="7" width="4.125" style="92" customWidth="1"/>
    <col min="8" max="8" width="10.75" style="92" customWidth="1"/>
    <col min="9" max="9" width="10.125" style="92" customWidth="1"/>
    <col min="10" max="10" width="9.5" style="92" customWidth="1"/>
    <col min="11" max="11" width="4.875" customWidth="1"/>
  </cols>
  <sheetData>
    <row r="1" spans="1:11" ht="17.25" customHeight="1">
      <c r="A1" s="92" t="s">
        <v>177</v>
      </c>
      <c r="G1" s="127" t="s">
        <v>178</v>
      </c>
      <c r="H1" s="127"/>
      <c r="I1" s="127"/>
      <c r="J1" s="127"/>
      <c r="K1" s="126"/>
    </row>
    <row r="2" spans="1:11" ht="15.75" customHeight="1" thickBot="1">
      <c r="A2" s="92"/>
      <c r="C2" s="281" t="s">
        <v>68</v>
      </c>
      <c r="D2" s="281"/>
      <c r="E2" s="156"/>
      <c r="G2" s="127"/>
      <c r="H2" s="127"/>
      <c r="J2" s="157" t="s">
        <v>69</v>
      </c>
      <c r="K2" s="126"/>
    </row>
    <row r="3" spans="1:11" s="126" customFormat="1" ht="15.75" customHeight="1" thickBot="1">
      <c r="A3" s="279" t="s">
        <v>70</v>
      </c>
      <c r="B3" s="280"/>
      <c r="C3" s="174" t="s">
        <v>71</v>
      </c>
      <c r="D3" s="175" t="s">
        <v>48</v>
      </c>
      <c r="E3" s="101"/>
      <c r="F3" s="95"/>
      <c r="G3" s="282" t="s">
        <v>72</v>
      </c>
      <c r="H3" s="283"/>
      <c r="I3" s="160" t="s">
        <v>48</v>
      </c>
      <c r="J3" s="173" t="s">
        <v>27</v>
      </c>
    </row>
    <row r="4" spans="1:11" ht="15.75" customHeight="1">
      <c r="A4" s="163">
        <v>1</v>
      </c>
      <c r="B4" s="164" t="s">
        <v>103</v>
      </c>
      <c r="C4" s="121">
        <v>44075</v>
      </c>
      <c r="D4" s="122">
        <v>238</v>
      </c>
      <c r="E4" s="128"/>
      <c r="F4" s="97"/>
      <c r="G4" s="169">
        <v>1</v>
      </c>
      <c r="H4" s="170" t="s">
        <v>74</v>
      </c>
      <c r="I4" s="129">
        <v>747</v>
      </c>
      <c r="J4" s="130">
        <f t="shared" ref="J4:J31" si="0">I4/$I$32</f>
        <v>0.26640513552068473</v>
      </c>
      <c r="K4" s="126"/>
    </row>
    <row r="5" spans="1:11" ht="15.75" customHeight="1">
      <c r="A5" s="165">
        <v>2</v>
      </c>
      <c r="B5" s="164" t="s">
        <v>102</v>
      </c>
      <c r="C5" s="121">
        <v>35958</v>
      </c>
      <c r="D5" s="122">
        <v>209</v>
      </c>
      <c r="E5" s="128"/>
      <c r="F5" s="97"/>
      <c r="G5" s="169">
        <v>2</v>
      </c>
      <c r="H5" s="170" t="s">
        <v>73</v>
      </c>
      <c r="I5" s="123">
        <v>524</v>
      </c>
      <c r="J5" s="131">
        <f t="shared" si="0"/>
        <v>0.18687589158345222</v>
      </c>
      <c r="K5" s="126"/>
    </row>
    <row r="6" spans="1:11" ht="15.75" customHeight="1">
      <c r="A6" s="165">
        <v>3</v>
      </c>
      <c r="B6" s="164" t="s">
        <v>104</v>
      </c>
      <c r="C6" s="121">
        <v>30800</v>
      </c>
      <c r="D6" s="122">
        <v>134</v>
      </c>
      <c r="E6" s="128"/>
      <c r="F6" s="97"/>
      <c r="G6" s="169">
        <v>3</v>
      </c>
      <c r="H6" s="170" t="s">
        <v>75</v>
      </c>
      <c r="I6" s="123">
        <v>283</v>
      </c>
      <c r="J6" s="131">
        <f t="shared" si="0"/>
        <v>0.10092724679029957</v>
      </c>
      <c r="K6" s="126"/>
    </row>
    <row r="7" spans="1:11" ht="15.75" customHeight="1">
      <c r="A7" s="165">
        <v>4</v>
      </c>
      <c r="B7" s="164" t="s">
        <v>106</v>
      </c>
      <c r="C7" s="121">
        <v>20169</v>
      </c>
      <c r="D7" s="122">
        <v>115</v>
      </c>
      <c r="E7" s="128"/>
      <c r="F7" s="97"/>
      <c r="G7" s="169">
        <v>4</v>
      </c>
      <c r="H7" s="170" t="s">
        <v>76</v>
      </c>
      <c r="I7" s="123">
        <v>270</v>
      </c>
      <c r="J7" s="131">
        <f t="shared" si="0"/>
        <v>9.6291012838801718E-2</v>
      </c>
      <c r="K7" s="126"/>
    </row>
    <row r="8" spans="1:11" ht="15.75" customHeight="1">
      <c r="A8" s="165">
        <v>5</v>
      </c>
      <c r="B8" s="164" t="s">
        <v>105</v>
      </c>
      <c r="C8" s="121">
        <v>20079</v>
      </c>
      <c r="D8" s="122">
        <v>90</v>
      </c>
      <c r="E8" s="128"/>
      <c r="F8" s="97"/>
      <c r="G8" s="169">
        <v>5</v>
      </c>
      <c r="H8" s="170" t="s">
        <v>181</v>
      </c>
      <c r="I8" s="123">
        <v>173</v>
      </c>
      <c r="J8" s="131">
        <f t="shared" si="0"/>
        <v>6.1697574893009983E-2</v>
      </c>
      <c r="K8" s="126"/>
    </row>
    <row r="9" spans="1:11" ht="15.75" customHeight="1">
      <c r="A9" s="165">
        <v>6</v>
      </c>
      <c r="B9" s="164" t="s">
        <v>107</v>
      </c>
      <c r="C9" s="121">
        <v>15467</v>
      </c>
      <c r="D9" s="122">
        <v>83</v>
      </c>
      <c r="E9" s="128"/>
      <c r="F9" s="97"/>
      <c r="G9" s="169">
        <v>6</v>
      </c>
      <c r="H9" s="170" t="s">
        <v>78</v>
      </c>
      <c r="I9" s="123">
        <v>144</v>
      </c>
      <c r="J9" s="131">
        <f t="shared" si="0"/>
        <v>5.1355206847360911E-2</v>
      </c>
      <c r="K9" s="126"/>
    </row>
    <row r="10" spans="1:11" ht="15.75" customHeight="1">
      <c r="A10" s="165">
        <v>7</v>
      </c>
      <c r="B10" s="164" t="s">
        <v>109</v>
      </c>
      <c r="C10" s="121">
        <v>10829</v>
      </c>
      <c r="D10" s="122">
        <v>45</v>
      </c>
      <c r="E10" s="128"/>
      <c r="F10" s="97"/>
      <c r="G10" s="169">
        <v>7</v>
      </c>
      <c r="H10" s="170" t="s">
        <v>77</v>
      </c>
      <c r="I10" s="123">
        <v>77</v>
      </c>
      <c r="J10" s="131">
        <f t="shared" si="0"/>
        <v>2.7460770328102711E-2</v>
      </c>
      <c r="K10" s="126"/>
    </row>
    <row r="11" spans="1:11" ht="15.75" customHeight="1">
      <c r="A11" s="165">
        <v>8</v>
      </c>
      <c r="B11" s="164" t="s">
        <v>111</v>
      </c>
      <c r="C11" s="121">
        <v>9142</v>
      </c>
      <c r="D11" s="122">
        <v>63</v>
      </c>
      <c r="E11" s="128"/>
      <c r="F11" s="97"/>
      <c r="G11" s="169">
        <v>8</v>
      </c>
      <c r="H11" s="170" t="s">
        <v>79</v>
      </c>
      <c r="I11" s="123">
        <v>64</v>
      </c>
      <c r="J11" s="131">
        <f t="shared" si="0"/>
        <v>2.2824536376604851E-2</v>
      </c>
      <c r="K11" s="126"/>
    </row>
    <row r="12" spans="1:11" ht="15.75" customHeight="1">
      <c r="A12" s="165">
        <v>9</v>
      </c>
      <c r="B12" s="164" t="s">
        <v>108</v>
      </c>
      <c r="C12" s="121">
        <v>9079</v>
      </c>
      <c r="D12" s="122">
        <v>48</v>
      </c>
      <c r="E12" s="128"/>
      <c r="F12" s="97"/>
      <c r="G12" s="169">
        <v>9</v>
      </c>
      <c r="H12" s="170" t="s">
        <v>182</v>
      </c>
      <c r="I12" s="123">
        <v>56</v>
      </c>
      <c r="J12" s="131">
        <f t="shared" si="0"/>
        <v>1.9971469329529243E-2</v>
      </c>
      <c r="K12" s="126"/>
    </row>
    <row r="13" spans="1:11" ht="15.75" customHeight="1">
      <c r="A13" s="165">
        <v>10</v>
      </c>
      <c r="B13" s="164" t="s">
        <v>110</v>
      </c>
      <c r="C13" s="121">
        <v>8104</v>
      </c>
      <c r="D13" s="122">
        <v>46</v>
      </c>
      <c r="E13" s="128"/>
      <c r="F13" s="97"/>
      <c r="G13" s="169">
        <v>10</v>
      </c>
      <c r="H13" s="170" t="s">
        <v>183</v>
      </c>
      <c r="I13" s="123">
        <v>55</v>
      </c>
      <c r="J13" s="131">
        <f t="shared" si="0"/>
        <v>1.9614835948644792E-2</v>
      </c>
      <c r="K13" s="126"/>
    </row>
    <row r="14" spans="1:11" ht="15.75" customHeight="1">
      <c r="A14" s="165">
        <v>11</v>
      </c>
      <c r="B14" s="164" t="s">
        <v>112</v>
      </c>
      <c r="C14" s="121">
        <v>6037</v>
      </c>
      <c r="D14" s="122">
        <v>34</v>
      </c>
      <c r="E14" s="128"/>
      <c r="F14" s="97"/>
      <c r="G14" s="169">
        <v>11</v>
      </c>
      <c r="H14" s="170" t="s">
        <v>81</v>
      </c>
      <c r="I14" s="123">
        <v>54</v>
      </c>
      <c r="J14" s="131">
        <f t="shared" si="0"/>
        <v>1.9258202567760341E-2</v>
      </c>
      <c r="K14" s="126"/>
    </row>
    <row r="15" spans="1:11" ht="15.75" customHeight="1">
      <c r="A15" s="165">
        <v>12</v>
      </c>
      <c r="B15" s="164" t="s">
        <v>114</v>
      </c>
      <c r="C15" s="121">
        <v>5410</v>
      </c>
      <c r="D15" s="122">
        <v>34</v>
      </c>
      <c r="E15" s="128"/>
      <c r="F15" s="97"/>
      <c r="G15" s="169">
        <v>12</v>
      </c>
      <c r="H15" s="170" t="s">
        <v>85</v>
      </c>
      <c r="I15" s="123">
        <v>51</v>
      </c>
      <c r="J15" s="131">
        <f t="shared" si="0"/>
        <v>1.8188302425106991E-2</v>
      </c>
      <c r="K15" s="126"/>
    </row>
    <row r="16" spans="1:11" ht="15.75" customHeight="1">
      <c r="A16" s="165">
        <v>13</v>
      </c>
      <c r="B16" s="164" t="s">
        <v>113</v>
      </c>
      <c r="C16" s="121">
        <v>5178</v>
      </c>
      <c r="D16" s="122">
        <v>25</v>
      </c>
      <c r="E16" s="128"/>
      <c r="F16" s="97"/>
      <c r="G16" s="169">
        <v>13</v>
      </c>
      <c r="H16" s="170" t="s">
        <v>87</v>
      </c>
      <c r="I16" s="123">
        <v>49</v>
      </c>
      <c r="J16" s="131">
        <f t="shared" si="0"/>
        <v>1.7475035663338089E-2</v>
      </c>
      <c r="K16" s="126"/>
    </row>
    <row r="17" spans="1:11" ht="15.75" customHeight="1">
      <c r="A17" s="165">
        <v>14</v>
      </c>
      <c r="B17" s="164" t="s">
        <v>116</v>
      </c>
      <c r="C17" s="121">
        <v>4652</v>
      </c>
      <c r="D17" s="122">
        <v>19</v>
      </c>
      <c r="E17" s="128"/>
      <c r="F17" s="97"/>
      <c r="G17" s="169">
        <v>14</v>
      </c>
      <c r="H17" s="170" t="s">
        <v>83</v>
      </c>
      <c r="I17" s="123">
        <v>46</v>
      </c>
      <c r="J17" s="131">
        <f t="shared" si="0"/>
        <v>1.6405135520684736E-2</v>
      </c>
      <c r="K17" s="126"/>
    </row>
    <row r="18" spans="1:11" ht="15.75" customHeight="1">
      <c r="A18" s="165">
        <v>15</v>
      </c>
      <c r="B18" s="164" t="s">
        <v>118</v>
      </c>
      <c r="C18" s="121">
        <v>4513</v>
      </c>
      <c r="D18" s="122">
        <v>33</v>
      </c>
      <c r="E18" s="128"/>
      <c r="F18" s="97"/>
      <c r="G18" s="169">
        <v>15</v>
      </c>
      <c r="H18" s="170" t="s">
        <v>82</v>
      </c>
      <c r="I18" s="123">
        <v>34</v>
      </c>
      <c r="J18" s="131">
        <f t="shared" si="0"/>
        <v>1.2125534950071327E-2</v>
      </c>
      <c r="K18" s="126"/>
    </row>
    <row r="19" spans="1:11" ht="15.75" customHeight="1">
      <c r="A19" s="165">
        <v>16</v>
      </c>
      <c r="B19" s="164" t="s">
        <v>115</v>
      </c>
      <c r="C19" s="121">
        <v>4401</v>
      </c>
      <c r="D19" s="122">
        <v>24</v>
      </c>
      <c r="E19" s="128"/>
      <c r="F19" s="97"/>
      <c r="G19" s="169">
        <v>16</v>
      </c>
      <c r="H19" s="170" t="s">
        <v>184</v>
      </c>
      <c r="I19" s="123">
        <v>32</v>
      </c>
      <c r="J19" s="131">
        <f t="shared" si="0"/>
        <v>1.1412268188302425E-2</v>
      </c>
      <c r="K19" s="126"/>
    </row>
    <row r="20" spans="1:11" ht="15.75" customHeight="1">
      <c r="A20" s="165">
        <v>17</v>
      </c>
      <c r="B20" s="164" t="s">
        <v>180</v>
      </c>
      <c r="C20" s="121">
        <v>4324</v>
      </c>
      <c r="D20" s="122">
        <v>36</v>
      </c>
      <c r="E20" s="128"/>
      <c r="F20" s="97"/>
      <c r="G20" s="169">
        <v>17</v>
      </c>
      <c r="H20" s="170" t="s">
        <v>80</v>
      </c>
      <c r="I20" s="123">
        <v>23</v>
      </c>
      <c r="J20" s="131">
        <f t="shared" si="0"/>
        <v>8.2025677603423681E-3</v>
      </c>
      <c r="K20" s="126"/>
    </row>
    <row r="21" spans="1:11" ht="15.75" customHeight="1">
      <c r="A21" s="165">
        <v>18</v>
      </c>
      <c r="B21" s="164" t="s">
        <v>117</v>
      </c>
      <c r="C21" s="121">
        <v>4055</v>
      </c>
      <c r="D21" s="122">
        <v>21</v>
      </c>
      <c r="E21" s="128"/>
      <c r="F21" s="97"/>
      <c r="G21" s="169">
        <v>18</v>
      </c>
      <c r="H21" s="170" t="s">
        <v>86</v>
      </c>
      <c r="I21" s="123">
        <v>22</v>
      </c>
      <c r="J21" s="131">
        <f t="shared" si="0"/>
        <v>7.8459343794579171E-3</v>
      </c>
      <c r="K21" s="126"/>
    </row>
    <row r="22" spans="1:11" ht="15.75" customHeight="1">
      <c r="A22" s="165">
        <v>19</v>
      </c>
      <c r="B22" s="164" t="s">
        <v>119</v>
      </c>
      <c r="C22" s="121">
        <v>3197</v>
      </c>
      <c r="D22" s="122">
        <v>20</v>
      </c>
      <c r="E22" s="128"/>
      <c r="F22" s="97"/>
      <c r="G22" s="169">
        <v>19</v>
      </c>
      <c r="H22" s="170" t="s">
        <v>84</v>
      </c>
      <c r="I22" s="123">
        <v>21</v>
      </c>
      <c r="J22" s="131">
        <f t="shared" si="0"/>
        <v>7.4893009985734661E-3</v>
      </c>
      <c r="K22" s="126"/>
    </row>
    <row r="23" spans="1:11" ht="15.75" customHeight="1">
      <c r="A23" s="165">
        <v>20</v>
      </c>
      <c r="B23" s="164" t="s">
        <v>120</v>
      </c>
      <c r="C23" s="121">
        <v>2274</v>
      </c>
      <c r="D23" s="122">
        <v>12</v>
      </c>
      <c r="E23" s="128"/>
      <c r="F23" s="97"/>
      <c r="G23" s="169">
        <v>20</v>
      </c>
      <c r="H23" s="170" t="s">
        <v>185</v>
      </c>
      <c r="I23" s="123">
        <v>20</v>
      </c>
      <c r="J23" s="131">
        <f t="shared" si="0"/>
        <v>7.1326676176890159E-3</v>
      </c>
      <c r="K23" s="126"/>
    </row>
    <row r="24" spans="1:11" ht="15.75" customHeight="1">
      <c r="A24" s="165">
        <v>21</v>
      </c>
      <c r="B24" s="164" t="s">
        <v>121</v>
      </c>
      <c r="C24" s="121">
        <v>1899</v>
      </c>
      <c r="D24" s="122">
        <v>13</v>
      </c>
      <c r="E24" s="128"/>
      <c r="F24" s="97"/>
      <c r="G24" s="169">
        <v>21</v>
      </c>
      <c r="H24" s="170" t="s">
        <v>147</v>
      </c>
      <c r="I24" s="123">
        <v>17</v>
      </c>
      <c r="J24" s="131">
        <f t="shared" si="0"/>
        <v>6.0627674750356637E-3</v>
      </c>
      <c r="K24" s="126"/>
    </row>
    <row r="25" spans="1:11" ht="15.75" customHeight="1">
      <c r="A25" s="165">
        <v>22</v>
      </c>
      <c r="B25" s="164" t="s">
        <v>124</v>
      </c>
      <c r="C25" s="121">
        <v>1872</v>
      </c>
      <c r="D25" s="122">
        <v>12</v>
      </c>
      <c r="E25" s="128"/>
      <c r="F25" s="97"/>
      <c r="G25" s="169">
        <v>22</v>
      </c>
      <c r="H25" s="170" t="s">
        <v>186</v>
      </c>
      <c r="I25" s="123">
        <v>12</v>
      </c>
      <c r="J25" s="131">
        <f t="shared" si="0"/>
        <v>4.2796005706134095E-3</v>
      </c>
      <c r="K25" s="126"/>
    </row>
    <row r="26" spans="1:11" ht="15.75" customHeight="1">
      <c r="A26" s="165">
        <v>23</v>
      </c>
      <c r="B26" s="164" t="s">
        <v>122</v>
      </c>
      <c r="C26" s="121">
        <v>1540</v>
      </c>
      <c r="D26" s="122">
        <v>15</v>
      </c>
      <c r="E26" s="128"/>
      <c r="F26" s="97"/>
      <c r="G26" s="169">
        <v>23</v>
      </c>
      <c r="H26" s="170" t="s">
        <v>148</v>
      </c>
      <c r="I26" s="123">
        <v>9</v>
      </c>
      <c r="J26" s="131">
        <f t="shared" si="0"/>
        <v>3.2097004279600569E-3</v>
      </c>
      <c r="K26" s="126"/>
    </row>
    <row r="27" spans="1:11" ht="15.75" customHeight="1">
      <c r="A27" s="165">
        <v>24</v>
      </c>
      <c r="B27" s="164" t="s">
        <v>123</v>
      </c>
      <c r="C27" s="121">
        <v>1437</v>
      </c>
      <c r="D27" s="122">
        <v>21</v>
      </c>
      <c r="E27" s="128"/>
      <c r="F27" s="97"/>
      <c r="G27" s="169">
        <v>24</v>
      </c>
      <c r="H27" s="170" t="s">
        <v>90</v>
      </c>
      <c r="I27" s="123">
        <v>8</v>
      </c>
      <c r="J27" s="131">
        <f t="shared" si="0"/>
        <v>2.8530670470756064E-3</v>
      </c>
      <c r="K27" s="126"/>
    </row>
    <row r="28" spans="1:11" ht="15.75" customHeight="1">
      <c r="A28" s="165">
        <v>25</v>
      </c>
      <c r="B28" s="164" t="s">
        <v>145</v>
      </c>
      <c r="C28" s="121">
        <v>1061</v>
      </c>
      <c r="D28" s="122">
        <v>4</v>
      </c>
      <c r="E28" s="128"/>
      <c r="F28" s="97"/>
      <c r="G28" s="169">
        <v>25</v>
      </c>
      <c r="H28" s="170" t="s">
        <v>89</v>
      </c>
      <c r="I28" s="123">
        <v>4</v>
      </c>
      <c r="J28" s="131">
        <f t="shared" si="0"/>
        <v>1.4265335235378032E-3</v>
      </c>
      <c r="K28" s="126"/>
    </row>
    <row r="29" spans="1:11" ht="15.75" customHeight="1">
      <c r="A29" s="165">
        <v>26</v>
      </c>
      <c r="B29" s="164" t="s">
        <v>146</v>
      </c>
      <c r="C29" s="121">
        <v>910</v>
      </c>
      <c r="D29" s="122">
        <v>5</v>
      </c>
      <c r="E29" s="128"/>
      <c r="F29" s="97"/>
      <c r="G29" s="169">
        <v>26</v>
      </c>
      <c r="H29" s="170" t="s">
        <v>88</v>
      </c>
      <c r="I29" s="123">
        <v>4</v>
      </c>
      <c r="J29" s="131">
        <f t="shared" si="0"/>
        <v>1.4265335235378032E-3</v>
      </c>
      <c r="K29" s="126"/>
    </row>
    <row r="30" spans="1:11" ht="15.75" customHeight="1">
      <c r="A30" s="165">
        <v>27</v>
      </c>
      <c r="B30" s="164" t="s">
        <v>130</v>
      </c>
      <c r="C30" s="121">
        <v>805</v>
      </c>
      <c r="D30" s="122">
        <v>5</v>
      </c>
      <c r="E30" s="128"/>
      <c r="F30" s="97"/>
      <c r="G30" s="169">
        <v>27</v>
      </c>
      <c r="H30" s="170" t="s">
        <v>149</v>
      </c>
      <c r="I30" s="123">
        <v>1</v>
      </c>
      <c r="J30" s="131">
        <f t="shared" si="0"/>
        <v>3.566333808844508E-4</v>
      </c>
      <c r="K30" s="126"/>
    </row>
    <row r="31" spans="1:11" ht="15.75" customHeight="1" thickBot="1">
      <c r="A31" s="165">
        <v>28</v>
      </c>
      <c r="B31" s="164" t="s">
        <v>125</v>
      </c>
      <c r="C31" s="121">
        <v>777</v>
      </c>
      <c r="D31" s="122">
        <v>11</v>
      </c>
      <c r="E31" s="128"/>
      <c r="F31" s="97"/>
      <c r="G31" s="171" t="s">
        <v>91</v>
      </c>
      <c r="H31" s="172" t="s">
        <v>187</v>
      </c>
      <c r="I31" s="123">
        <v>4</v>
      </c>
      <c r="J31" s="131">
        <f t="shared" si="0"/>
        <v>1.4265335235378032E-3</v>
      </c>
      <c r="K31" s="126"/>
    </row>
    <row r="32" spans="1:11" ht="15.75" customHeight="1" thickBot="1">
      <c r="A32" s="165">
        <v>29</v>
      </c>
      <c r="B32" s="164" t="s">
        <v>129</v>
      </c>
      <c r="C32" s="121">
        <v>684</v>
      </c>
      <c r="D32" s="122">
        <v>4</v>
      </c>
      <c r="E32" s="128"/>
      <c r="F32" s="97"/>
      <c r="G32" s="284" t="s">
        <v>59</v>
      </c>
      <c r="H32" s="285"/>
      <c r="I32" s="167">
        <f>SUM(I4:I31)</f>
        <v>2804</v>
      </c>
      <c r="J32" s="168">
        <f>SUM(J4:J31)</f>
        <v>0.99999999999999989</v>
      </c>
      <c r="K32" s="126"/>
    </row>
    <row r="33" spans="1:11" ht="15.75" customHeight="1">
      <c r="A33" s="165">
        <v>30</v>
      </c>
      <c r="B33" s="164" t="s">
        <v>126</v>
      </c>
      <c r="C33" s="121">
        <v>639</v>
      </c>
      <c r="D33" s="122">
        <v>4</v>
      </c>
      <c r="E33" s="128"/>
      <c r="F33" s="97"/>
      <c r="G33" s="132" t="s">
        <v>92</v>
      </c>
      <c r="H33" s="97"/>
      <c r="I33" s="98"/>
      <c r="J33" s="133"/>
      <c r="K33" s="126"/>
    </row>
    <row r="34" spans="1:11" ht="15.75" customHeight="1">
      <c r="A34" s="165">
        <v>31</v>
      </c>
      <c r="B34" s="164" t="s">
        <v>127</v>
      </c>
      <c r="C34" s="121">
        <v>625</v>
      </c>
      <c r="D34" s="122">
        <v>10</v>
      </c>
      <c r="E34" s="128"/>
      <c r="F34" s="97"/>
      <c r="G34" s="132"/>
      <c r="H34" s="97"/>
      <c r="I34" s="98"/>
      <c r="J34" s="133"/>
      <c r="K34" s="126"/>
    </row>
    <row r="35" spans="1:11" ht="15.75" customHeight="1">
      <c r="A35" s="165">
        <v>32</v>
      </c>
      <c r="B35" s="164" t="s">
        <v>128</v>
      </c>
      <c r="C35" s="121">
        <v>624</v>
      </c>
      <c r="D35" s="122">
        <v>7</v>
      </c>
      <c r="E35" s="128"/>
      <c r="F35" s="134"/>
      <c r="G35" s="132"/>
      <c r="H35" s="97"/>
      <c r="I35" s="98"/>
      <c r="J35" s="133"/>
      <c r="K35" s="126"/>
    </row>
    <row r="36" spans="1:11" ht="15.75" customHeight="1">
      <c r="A36" s="165">
        <v>33</v>
      </c>
      <c r="B36" s="164" t="s">
        <v>132</v>
      </c>
      <c r="C36" s="121">
        <v>459</v>
      </c>
      <c r="D36" s="122">
        <v>5</v>
      </c>
      <c r="E36" s="128"/>
      <c r="F36" s="127"/>
      <c r="K36" s="126"/>
    </row>
    <row r="37" spans="1:11" ht="15.75" customHeight="1">
      <c r="A37" s="165">
        <v>34</v>
      </c>
      <c r="B37" s="164" t="s">
        <v>133</v>
      </c>
      <c r="C37" s="121">
        <v>436</v>
      </c>
      <c r="D37" s="122">
        <v>3</v>
      </c>
      <c r="E37" s="128"/>
      <c r="F37" s="127"/>
      <c r="G37" s="97" t="s">
        <v>179</v>
      </c>
      <c r="H37" s="91"/>
      <c r="K37" s="126"/>
    </row>
    <row r="38" spans="1:11" ht="15.75" customHeight="1" thickBot="1">
      <c r="A38" s="165">
        <v>35</v>
      </c>
      <c r="B38" s="164" t="s">
        <v>131</v>
      </c>
      <c r="C38" s="121">
        <v>376</v>
      </c>
      <c r="D38" s="122">
        <v>2</v>
      </c>
      <c r="E38" s="128"/>
      <c r="F38" s="127"/>
      <c r="G38" s="99"/>
      <c r="H38" s="91"/>
      <c r="I38" s="278" t="s">
        <v>69</v>
      </c>
      <c r="J38" s="278"/>
      <c r="K38" s="126"/>
    </row>
    <row r="39" spans="1:11" ht="15.75" customHeight="1" thickBot="1">
      <c r="A39" s="165">
        <v>36</v>
      </c>
      <c r="B39" s="164" t="s">
        <v>135</v>
      </c>
      <c r="C39" s="121">
        <v>356</v>
      </c>
      <c r="D39" s="122">
        <v>5</v>
      </c>
      <c r="E39" s="128"/>
      <c r="F39" s="127"/>
      <c r="G39" s="282" t="s">
        <v>93</v>
      </c>
      <c r="H39" s="283"/>
      <c r="I39" s="160" t="s">
        <v>48</v>
      </c>
      <c r="J39" s="161" t="s">
        <v>27</v>
      </c>
      <c r="K39" s="126"/>
    </row>
    <row r="40" spans="1:11" ht="15.75" customHeight="1">
      <c r="A40" s="165">
        <v>37</v>
      </c>
      <c r="B40" s="164" t="s">
        <v>139</v>
      </c>
      <c r="C40" s="121">
        <v>342</v>
      </c>
      <c r="D40" s="122">
        <v>4</v>
      </c>
      <c r="E40" s="128"/>
      <c r="F40" s="127"/>
      <c r="G40" s="286" t="s">
        <v>94</v>
      </c>
      <c r="H40" s="287"/>
      <c r="I40" s="135">
        <v>2</v>
      </c>
      <c r="J40" s="136">
        <f t="shared" ref="J40:J45" si="1">I40/I$46</f>
        <v>1.3495276653171389E-3</v>
      </c>
      <c r="K40" s="126"/>
    </row>
    <row r="41" spans="1:11" ht="15.75" customHeight="1">
      <c r="A41" s="165">
        <v>38</v>
      </c>
      <c r="B41" s="164" t="s">
        <v>134</v>
      </c>
      <c r="C41" s="121">
        <v>341</v>
      </c>
      <c r="D41" s="122">
        <v>5</v>
      </c>
      <c r="E41" s="128"/>
      <c r="F41" s="127"/>
      <c r="G41" s="288" t="s">
        <v>95</v>
      </c>
      <c r="H41" s="289"/>
      <c r="I41" s="137">
        <v>335</v>
      </c>
      <c r="J41" s="138">
        <f t="shared" si="1"/>
        <v>0.22604588394062078</v>
      </c>
      <c r="K41" s="126"/>
    </row>
    <row r="42" spans="1:11" ht="15.75" customHeight="1">
      <c r="A42" s="165">
        <v>39</v>
      </c>
      <c r="B42" s="164" t="s">
        <v>137</v>
      </c>
      <c r="C42" s="121">
        <v>303</v>
      </c>
      <c r="D42" s="122">
        <v>3</v>
      </c>
      <c r="E42" s="128"/>
      <c r="F42" s="127"/>
      <c r="G42" s="288" t="s">
        <v>96</v>
      </c>
      <c r="H42" s="289"/>
      <c r="I42" s="137">
        <v>930</v>
      </c>
      <c r="J42" s="138">
        <f t="shared" si="1"/>
        <v>0.62753036437246967</v>
      </c>
      <c r="K42" s="126"/>
    </row>
    <row r="43" spans="1:11" ht="15.75" customHeight="1">
      <c r="A43" s="165">
        <v>40</v>
      </c>
      <c r="B43" s="164" t="s">
        <v>138</v>
      </c>
      <c r="C43" s="121">
        <v>255</v>
      </c>
      <c r="D43" s="122">
        <v>1</v>
      </c>
      <c r="E43" s="128"/>
      <c r="F43" s="127"/>
      <c r="G43" s="288" t="s">
        <v>97</v>
      </c>
      <c r="H43" s="289"/>
      <c r="I43" s="137">
        <v>205</v>
      </c>
      <c r="J43" s="138">
        <f t="shared" si="1"/>
        <v>0.13832658569500675</v>
      </c>
      <c r="K43" s="126"/>
    </row>
    <row r="44" spans="1:11" ht="15.75" customHeight="1">
      <c r="A44" s="165">
        <v>41</v>
      </c>
      <c r="B44" s="164" t="s">
        <v>140</v>
      </c>
      <c r="C44" s="121">
        <v>209</v>
      </c>
      <c r="D44" s="122">
        <v>4</v>
      </c>
      <c r="E44" s="128"/>
      <c r="F44" s="127"/>
      <c r="G44" s="288" t="s">
        <v>98</v>
      </c>
      <c r="H44" s="289"/>
      <c r="I44" s="137">
        <v>10</v>
      </c>
      <c r="J44" s="138">
        <f t="shared" si="1"/>
        <v>6.7476383265856954E-3</v>
      </c>
      <c r="K44" s="126"/>
    </row>
    <row r="45" spans="1:11" ht="15.75" customHeight="1" thickBot="1">
      <c r="A45" s="165">
        <v>42</v>
      </c>
      <c r="B45" s="164" t="s">
        <v>136</v>
      </c>
      <c r="C45" s="121">
        <v>158</v>
      </c>
      <c r="D45" s="122">
        <v>1</v>
      </c>
      <c r="E45" s="128"/>
      <c r="F45" s="127"/>
      <c r="G45" s="290" t="s">
        <v>99</v>
      </c>
      <c r="H45" s="291"/>
      <c r="I45" s="102">
        <v>0</v>
      </c>
      <c r="J45" s="138">
        <f t="shared" si="1"/>
        <v>0</v>
      </c>
      <c r="K45" s="126"/>
    </row>
    <row r="46" spans="1:11" ht="15.75" customHeight="1" thickBot="1">
      <c r="A46" s="165">
        <v>43</v>
      </c>
      <c r="B46" s="164" t="s">
        <v>141</v>
      </c>
      <c r="C46" s="121">
        <v>140</v>
      </c>
      <c r="D46" s="122">
        <v>5</v>
      </c>
      <c r="E46" s="128"/>
      <c r="F46" s="127"/>
      <c r="G46" s="279" t="s">
        <v>100</v>
      </c>
      <c r="H46" s="292"/>
      <c r="I46" s="158">
        <f>SUM(I40:I45)</f>
        <v>1482</v>
      </c>
      <c r="J46" s="159">
        <f>SUM(J40:J45)</f>
        <v>1</v>
      </c>
      <c r="K46" s="126"/>
    </row>
    <row r="47" spans="1:11" ht="15.75" customHeight="1">
      <c r="A47" s="165">
        <v>44</v>
      </c>
      <c r="B47" s="164" t="s">
        <v>143</v>
      </c>
      <c r="C47" s="121">
        <v>87</v>
      </c>
      <c r="D47" s="122">
        <v>3</v>
      </c>
      <c r="E47" s="128"/>
      <c r="F47" s="127"/>
      <c r="G47" s="99"/>
      <c r="H47" s="139"/>
      <c r="I47" s="139"/>
      <c r="J47" s="139"/>
      <c r="K47" s="126"/>
    </row>
    <row r="48" spans="1:11" ht="15.75" customHeight="1">
      <c r="A48" s="165">
        <v>45</v>
      </c>
      <c r="B48" s="164" t="s">
        <v>142</v>
      </c>
      <c r="C48" s="121">
        <v>53</v>
      </c>
      <c r="D48" s="122">
        <v>1</v>
      </c>
      <c r="E48" s="128"/>
      <c r="F48" s="127"/>
      <c r="H48" s="140"/>
      <c r="I48" s="140"/>
      <c r="J48" s="140"/>
      <c r="K48" s="126"/>
    </row>
    <row r="49" spans="1:11" ht="15.75" customHeight="1" thickBot="1">
      <c r="A49" s="166">
        <v>46</v>
      </c>
      <c r="B49" s="164" t="s">
        <v>144</v>
      </c>
      <c r="C49" s="124">
        <v>0</v>
      </c>
      <c r="D49" s="122">
        <v>0</v>
      </c>
      <c r="E49" s="128"/>
      <c r="F49" s="127"/>
      <c r="K49" s="126"/>
    </row>
    <row r="50" spans="1:11" ht="15.75" customHeight="1" thickBot="1">
      <c r="A50" s="279" t="s">
        <v>101</v>
      </c>
      <c r="B50" s="280"/>
      <c r="C50" s="158">
        <f>SUM(C4:C49)</f>
        <v>264131</v>
      </c>
      <c r="D50" s="162">
        <f>SUM(D4:D49)</f>
        <v>1482</v>
      </c>
      <c r="E50" s="128"/>
      <c r="F50" s="127"/>
      <c r="K50" s="126"/>
    </row>
    <row r="51" spans="1:11">
      <c r="A51" s="94"/>
      <c r="B51" s="103"/>
      <c r="C51" s="96"/>
      <c r="D51" s="96"/>
      <c r="E51" s="104"/>
      <c r="F51" s="93"/>
    </row>
    <row r="52" spans="1:11">
      <c r="A52" s="94"/>
      <c r="B52" s="103"/>
      <c r="C52" s="96"/>
      <c r="D52" s="96"/>
      <c r="E52" s="104"/>
      <c r="F52" s="93"/>
    </row>
    <row r="53" spans="1:11">
      <c r="A53" s="105"/>
      <c r="B53" s="105"/>
      <c r="C53" s="97"/>
      <c r="D53" s="97"/>
      <c r="E53" s="106"/>
      <c r="F53" s="93"/>
    </row>
    <row r="54" spans="1:11">
      <c r="A54" s="100"/>
      <c r="B54" s="107"/>
      <c r="C54" s="108"/>
      <c r="D54" s="109"/>
      <c r="E54" s="110"/>
      <c r="F54" s="93"/>
    </row>
    <row r="55" spans="1:11">
      <c r="A55" s="100"/>
      <c r="B55" s="107"/>
      <c r="C55" s="108"/>
      <c r="D55" s="109"/>
      <c r="E55" s="110"/>
      <c r="F55" s="93"/>
    </row>
    <row r="56" spans="1:11">
      <c r="A56" s="100"/>
      <c r="B56" s="111"/>
      <c r="C56" s="108"/>
      <c r="D56" s="109"/>
      <c r="E56" s="110"/>
      <c r="F56" s="93"/>
    </row>
    <row r="57" spans="1:11">
      <c r="A57" s="100"/>
      <c r="B57" s="111"/>
      <c r="C57" s="112"/>
      <c r="D57" s="113"/>
      <c r="E57" s="114"/>
      <c r="F57" s="93"/>
    </row>
    <row r="58" spans="1:11">
      <c r="A58" s="93"/>
      <c r="B58" s="111"/>
      <c r="C58" s="108"/>
      <c r="D58" s="109"/>
      <c r="E58" s="110"/>
      <c r="F58" s="93"/>
    </row>
    <row r="59" spans="1:11">
      <c r="A59" s="100"/>
      <c r="B59" s="111"/>
      <c r="C59" s="108"/>
      <c r="D59" s="109"/>
      <c r="E59" s="110"/>
      <c r="F59" s="93"/>
      <c r="G59" s="97"/>
      <c r="J59" s="97"/>
    </row>
    <row r="60" spans="1:11">
      <c r="A60" s="100"/>
      <c r="B60" s="111"/>
      <c r="C60" s="115"/>
      <c r="D60" s="113"/>
      <c r="E60" s="114"/>
      <c r="F60" s="93"/>
      <c r="G60" s="97"/>
      <c r="J60" s="97"/>
    </row>
    <row r="61" spans="1:11">
      <c r="B61" s="93"/>
      <c r="C61" s="93"/>
      <c r="D61" s="116"/>
      <c r="E61" s="117"/>
      <c r="F61" s="93"/>
      <c r="G61" s="97"/>
      <c r="J61" s="97"/>
    </row>
    <row r="62" spans="1:11">
      <c r="B62" s="99"/>
      <c r="C62" s="99"/>
      <c r="D62" s="99"/>
      <c r="E62" s="118"/>
      <c r="F62" s="93"/>
      <c r="G62" s="97"/>
      <c r="J62" s="97"/>
    </row>
    <row r="63" spans="1:11">
      <c r="A63" s="93"/>
      <c r="B63" s="93"/>
      <c r="C63" s="93"/>
      <c r="D63" s="93"/>
      <c r="E63" s="119"/>
      <c r="F63" s="93"/>
      <c r="G63" s="97"/>
      <c r="H63" s="97"/>
      <c r="I63" s="97"/>
      <c r="J63" s="97"/>
    </row>
    <row r="64" spans="1:11">
      <c r="A64" s="101"/>
      <c r="B64" s="95"/>
      <c r="C64" s="95"/>
      <c r="D64" s="95"/>
      <c r="E64" s="120"/>
      <c r="F64" s="93"/>
      <c r="G64" s="97"/>
      <c r="H64" s="97"/>
      <c r="I64" s="97"/>
      <c r="J64" s="97"/>
    </row>
    <row r="65" spans="1:10">
      <c r="A65" s="101"/>
      <c r="B65" s="95"/>
      <c r="C65" s="97"/>
      <c r="D65" s="97"/>
      <c r="E65" s="106"/>
      <c r="F65" s="99"/>
      <c r="G65" s="97"/>
      <c r="H65" s="97"/>
      <c r="I65" s="97"/>
      <c r="J65" s="97"/>
    </row>
    <row r="66" spans="1:10">
      <c r="A66" s="101"/>
      <c r="B66" s="95"/>
      <c r="C66" s="97"/>
      <c r="D66" s="97"/>
      <c r="E66" s="106"/>
      <c r="F66" s="93"/>
      <c r="G66" s="97"/>
      <c r="H66" s="97"/>
      <c r="I66" s="97"/>
      <c r="J66" s="97"/>
    </row>
    <row r="67" spans="1:10">
      <c r="A67" s="101"/>
      <c r="B67" s="95"/>
      <c r="C67" s="97"/>
      <c r="D67" s="97"/>
      <c r="E67" s="106"/>
      <c r="F67" s="93"/>
      <c r="G67" s="97"/>
      <c r="H67" s="97"/>
      <c r="I67" s="97"/>
      <c r="J67" s="97"/>
    </row>
    <row r="68" spans="1:10">
      <c r="A68" s="101"/>
      <c r="B68" s="95"/>
      <c r="C68" s="97"/>
      <c r="D68" s="97"/>
      <c r="E68" s="106"/>
      <c r="F68" s="97"/>
      <c r="G68" s="97"/>
      <c r="H68" s="97"/>
      <c r="I68" s="97"/>
      <c r="J68" s="97"/>
    </row>
    <row r="69" spans="1:10">
      <c r="A69" s="101"/>
      <c r="B69" s="95"/>
      <c r="C69" s="97"/>
      <c r="D69" s="97"/>
      <c r="E69" s="106"/>
      <c r="F69" s="97"/>
      <c r="G69" s="97"/>
      <c r="H69" s="97"/>
      <c r="I69" s="97"/>
      <c r="J69" s="97"/>
    </row>
    <row r="70" spans="1:10">
      <c r="A70" s="101"/>
      <c r="B70" s="95"/>
      <c r="C70" s="97"/>
      <c r="D70" s="97"/>
      <c r="E70" s="106"/>
      <c r="F70" s="97"/>
      <c r="G70" s="97"/>
      <c r="H70" s="97"/>
      <c r="I70" s="97"/>
      <c r="J70" s="97"/>
    </row>
    <row r="71" spans="1:10">
      <c r="A71" s="101"/>
      <c r="B71" s="95"/>
      <c r="C71" s="97"/>
      <c r="D71" s="97"/>
      <c r="E71" s="106"/>
      <c r="F71" s="97"/>
      <c r="G71" s="97"/>
      <c r="H71" s="97"/>
      <c r="I71" s="97"/>
      <c r="J71" s="97"/>
    </row>
    <row r="72" spans="1:10">
      <c r="A72" s="101"/>
      <c r="B72" s="95"/>
      <c r="C72" s="97"/>
      <c r="D72" s="97"/>
      <c r="E72" s="106"/>
      <c r="F72" s="97"/>
      <c r="G72" s="97"/>
      <c r="H72" s="97"/>
      <c r="I72" s="97"/>
      <c r="J72" s="97"/>
    </row>
    <row r="73" spans="1:10">
      <c r="A73" s="101"/>
      <c r="B73" s="95"/>
      <c r="C73" s="97"/>
      <c r="D73" s="97"/>
      <c r="E73" s="106"/>
      <c r="F73" s="97"/>
      <c r="G73" s="97"/>
      <c r="H73" s="97"/>
      <c r="I73" s="97"/>
      <c r="J73" s="97"/>
    </row>
    <row r="74" spans="1:10">
      <c r="A74" s="101"/>
      <c r="B74" s="95"/>
      <c r="C74" s="97"/>
      <c r="D74" s="97"/>
      <c r="E74" s="106"/>
      <c r="F74" s="97"/>
      <c r="G74" s="97"/>
      <c r="H74" s="97"/>
      <c r="I74" s="97"/>
      <c r="J74" s="97"/>
    </row>
    <row r="75" spans="1:10">
      <c r="A75" s="101"/>
      <c r="B75" s="95"/>
      <c r="C75" s="97"/>
      <c r="D75" s="97"/>
      <c r="E75" s="106"/>
      <c r="F75" s="97"/>
      <c r="G75" s="97"/>
      <c r="H75" s="97"/>
      <c r="I75" s="97"/>
      <c r="J75" s="97"/>
    </row>
    <row r="76" spans="1:10">
      <c r="A76" s="101"/>
      <c r="B76" s="95"/>
      <c r="C76" s="97"/>
      <c r="D76" s="97"/>
      <c r="E76" s="106"/>
      <c r="F76" s="97"/>
      <c r="G76" s="97"/>
      <c r="H76" s="97"/>
      <c r="I76" s="97"/>
      <c r="J76" s="97"/>
    </row>
    <row r="77" spans="1:10">
      <c r="A77" s="101"/>
      <c r="B77" s="95"/>
      <c r="C77" s="97"/>
      <c r="D77" s="97"/>
      <c r="E77" s="106"/>
      <c r="F77" s="97"/>
      <c r="G77" s="97"/>
      <c r="H77" s="97"/>
      <c r="I77" s="97"/>
      <c r="J77" s="97"/>
    </row>
    <row r="78" spans="1:10">
      <c r="A78" s="101"/>
      <c r="B78" s="95"/>
      <c r="C78" s="97"/>
      <c r="D78" s="97"/>
      <c r="E78" s="106"/>
      <c r="F78" s="97"/>
      <c r="G78" s="97"/>
      <c r="H78" s="97"/>
      <c r="I78" s="97"/>
      <c r="J78" s="97"/>
    </row>
    <row r="79" spans="1:10">
      <c r="A79" s="101"/>
      <c r="B79" s="95"/>
      <c r="C79" s="97"/>
      <c r="D79" s="97"/>
      <c r="E79" s="106"/>
      <c r="F79" s="97"/>
      <c r="G79" s="97"/>
      <c r="H79" s="97"/>
      <c r="I79" s="97"/>
      <c r="J79" s="97"/>
    </row>
    <row r="80" spans="1:10">
      <c r="A80" s="101"/>
      <c r="B80" s="95"/>
      <c r="C80" s="97"/>
      <c r="D80" s="97"/>
      <c r="E80" s="106"/>
      <c r="F80" s="97"/>
      <c r="G80" s="97"/>
      <c r="H80" s="97"/>
      <c r="I80" s="97"/>
      <c r="J80" s="97"/>
    </row>
    <row r="81" spans="1:10">
      <c r="A81" s="101"/>
      <c r="B81" s="95"/>
      <c r="C81" s="97"/>
      <c r="D81" s="97"/>
      <c r="E81" s="106"/>
      <c r="F81" s="97"/>
      <c r="G81" s="97"/>
      <c r="H81" s="97"/>
      <c r="I81" s="97"/>
      <c r="J81" s="97"/>
    </row>
    <row r="82" spans="1:10">
      <c r="A82" s="101"/>
      <c r="B82" s="95"/>
      <c r="C82" s="97"/>
      <c r="D82" s="97"/>
      <c r="E82" s="106"/>
      <c r="F82" s="97"/>
      <c r="G82" s="97"/>
      <c r="H82" s="97"/>
      <c r="I82" s="97"/>
      <c r="J82" s="97"/>
    </row>
    <row r="83" spans="1:10">
      <c r="A83" s="101"/>
      <c r="B83" s="95"/>
      <c r="C83" s="97"/>
      <c r="D83" s="97"/>
      <c r="E83" s="106"/>
      <c r="F83" s="97"/>
      <c r="G83" s="97"/>
      <c r="H83" s="97"/>
      <c r="I83" s="97"/>
      <c r="J83" s="97"/>
    </row>
    <row r="84" spans="1:10">
      <c r="A84" s="101"/>
      <c r="B84" s="95"/>
      <c r="C84" s="97"/>
      <c r="D84" s="97"/>
      <c r="E84" s="106"/>
      <c r="F84" s="97"/>
      <c r="G84" s="97"/>
      <c r="H84" s="97"/>
      <c r="I84" s="97"/>
      <c r="J84" s="97"/>
    </row>
    <row r="85" spans="1:10">
      <c r="A85" s="101"/>
      <c r="B85" s="95"/>
      <c r="C85" s="97"/>
      <c r="D85" s="97"/>
      <c r="E85" s="106"/>
      <c r="F85" s="97"/>
      <c r="G85" s="97"/>
      <c r="H85" s="97"/>
      <c r="I85" s="97"/>
      <c r="J85" s="97"/>
    </row>
    <row r="86" spans="1:10">
      <c r="A86" s="101"/>
      <c r="B86" s="95"/>
      <c r="C86" s="97"/>
      <c r="D86" s="97"/>
      <c r="E86" s="106"/>
      <c r="F86" s="97"/>
      <c r="G86" s="97"/>
      <c r="H86" s="97"/>
      <c r="I86" s="97"/>
      <c r="J86" s="97"/>
    </row>
    <row r="87" spans="1:10">
      <c r="A87" s="101"/>
      <c r="B87" s="95"/>
      <c r="C87" s="97"/>
      <c r="D87" s="97"/>
      <c r="E87" s="106"/>
      <c r="F87" s="97"/>
      <c r="G87" s="97"/>
      <c r="H87" s="97"/>
      <c r="I87" s="97"/>
      <c r="J87" s="97"/>
    </row>
    <row r="88" spans="1:10">
      <c r="A88" s="101"/>
      <c r="B88" s="95"/>
      <c r="C88" s="97"/>
      <c r="D88" s="97"/>
      <c r="E88" s="97"/>
      <c r="F88" s="97"/>
      <c r="G88" s="97"/>
      <c r="H88" s="97"/>
      <c r="I88" s="97"/>
      <c r="J88" s="97"/>
    </row>
    <row r="89" spans="1:10">
      <c r="A89" s="101"/>
      <c r="B89" s="95"/>
      <c r="C89" s="97"/>
      <c r="D89" s="97"/>
      <c r="E89" s="97"/>
      <c r="F89" s="97"/>
      <c r="G89" s="97"/>
      <c r="H89" s="97"/>
      <c r="I89" s="97"/>
      <c r="J89" s="97"/>
    </row>
    <row r="90" spans="1:10">
      <c r="A90" s="101"/>
      <c r="B90" s="95"/>
      <c r="C90" s="97"/>
      <c r="D90" s="97"/>
      <c r="E90" s="97"/>
      <c r="F90" s="97"/>
      <c r="G90" s="97"/>
      <c r="H90" s="97"/>
      <c r="I90" s="97"/>
      <c r="J90" s="97"/>
    </row>
    <row r="91" spans="1:10">
      <c r="A91" s="101"/>
      <c r="B91" s="95"/>
      <c r="C91" s="97"/>
      <c r="D91" s="97"/>
      <c r="E91" s="97"/>
      <c r="F91" s="97"/>
      <c r="G91" s="97"/>
      <c r="H91" s="97"/>
      <c r="I91" s="97"/>
      <c r="J91" s="97"/>
    </row>
    <row r="92" spans="1:10">
      <c r="A92" s="101"/>
      <c r="B92" s="95"/>
      <c r="C92" s="97"/>
      <c r="D92" s="97"/>
      <c r="E92" s="97"/>
      <c r="F92" s="97"/>
      <c r="G92" s="97"/>
      <c r="H92" s="97"/>
      <c r="I92" s="97"/>
      <c r="J92" s="97"/>
    </row>
    <row r="93" spans="1:10">
      <c r="A93" s="101"/>
      <c r="B93" s="95"/>
      <c r="C93" s="97"/>
      <c r="D93" s="97"/>
      <c r="E93" s="97"/>
      <c r="F93" s="97"/>
      <c r="G93" s="97"/>
      <c r="H93" s="97"/>
      <c r="I93" s="97"/>
      <c r="J93" s="97"/>
    </row>
    <row r="94" spans="1:10">
      <c r="A94" s="101"/>
      <c r="B94" s="95"/>
      <c r="C94" s="97"/>
      <c r="D94" s="97"/>
      <c r="E94" s="97"/>
      <c r="F94" s="97"/>
      <c r="G94" s="97"/>
      <c r="H94" s="97"/>
      <c r="I94" s="97"/>
      <c r="J94" s="97"/>
    </row>
    <row r="95" spans="1:10">
      <c r="A95" s="101"/>
      <c r="B95" s="95"/>
      <c r="C95" s="97"/>
      <c r="D95" s="97"/>
      <c r="E95" s="97"/>
      <c r="F95" s="97"/>
      <c r="G95" s="97"/>
      <c r="H95" s="97"/>
      <c r="I95" s="97"/>
      <c r="J95" s="97"/>
    </row>
    <row r="96" spans="1:10">
      <c r="A96" s="101"/>
      <c r="B96" s="95"/>
      <c r="C96" s="97"/>
      <c r="D96" s="97"/>
      <c r="E96" s="97"/>
      <c r="F96" s="97"/>
      <c r="G96" s="97"/>
      <c r="H96" s="97"/>
      <c r="I96" s="97"/>
      <c r="J96" s="97"/>
    </row>
    <row r="97" spans="1:10">
      <c r="A97" s="101"/>
      <c r="B97" s="95"/>
      <c r="C97" s="97"/>
      <c r="D97" s="97"/>
      <c r="E97" s="97"/>
      <c r="F97" s="97"/>
      <c r="G97" s="97"/>
      <c r="H97" s="97"/>
      <c r="I97" s="97"/>
      <c r="J97" s="97"/>
    </row>
    <row r="98" spans="1:10">
      <c r="A98" s="101"/>
      <c r="B98" s="95"/>
      <c r="C98" s="97"/>
      <c r="D98" s="97"/>
      <c r="E98" s="97"/>
      <c r="F98" s="97"/>
      <c r="G98" s="97"/>
      <c r="H98" s="97"/>
      <c r="I98" s="97"/>
      <c r="J98" s="97"/>
    </row>
    <row r="99" spans="1:10">
      <c r="A99" s="101"/>
      <c r="B99" s="95"/>
      <c r="C99" s="97"/>
      <c r="D99" s="97"/>
      <c r="E99" s="97"/>
      <c r="F99" s="97"/>
      <c r="G99" s="97"/>
      <c r="H99" s="97"/>
      <c r="I99" s="97"/>
      <c r="J99" s="97"/>
    </row>
    <row r="100" spans="1:10">
      <c r="A100" s="101"/>
      <c r="B100" s="95"/>
      <c r="C100" s="97"/>
      <c r="D100" s="97"/>
      <c r="E100" s="97"/>
      <c r="F100" s="97"/>
      <c r="G100" s="97"/>
      <c r="H100" s="97"/>
      <c r="I100" s="97"/>
      <c r="J100" s="97"/>
    </row>
    <row r="101" spans="1:10">
      <c r="A101" s="101"/>
      <c r="B101" s="95"/>
      <c r="C101" s="97"/>
      <c r="D101" s="97"/>
      <c r="E101" s="97"/>
      <c r="F101" s="97"/>
      <c r="G101" s="97"/>
      <c r="H101" s="97"/>
      <c r="I101" s="97"/>
      <c r="J101" s="97"/>
    </row>
    <row r="102" spans="1:10">
      <c r="A102" s="101"/>
      <c r="B102" s="95"/>
      <c r="C102" s="97"/>
      <c r="D102" s="97"/>
      <c r="E102" s="97"/>
      <c r="F102" s="97"/>
      <c r="G102" s="97"/>
      <c r="H102" s="97"/>
      <c r="I102" s="97"/>
      <c r="J102" s="97"/>
    </row>
    <row r="103" spans="1:10">
      <c r="A103" s="101"/>
      <c r="B103" s="95"/>
      <c r="C103" s="97"/>
      <c r="D103" s="97"/>
      <c r="E103" s="97"/>
      <c r="F103" s="97"/>
      <c r="G103" s="97"/>
      <c r="H103" s="97"/>
      <c r="I103" s="97"/>
      <c r="J103" s="97"/>
    </row>
    <row r="104" spans="1:10">
      <c r="A104" s="101"/>
      <c r="B104" s="95"/>
      <c r="C104" s="97"/>
      <c r="D104" s="97"/>
      <c r="E104" s="97"/>
      <c r="F104" s="97"/>
      <c r="G104" s="97"/>
      <c r="H104" s="97"/>
      <c r="I104" s="97"/>
      <c r="J104" s="97"/>
    </row>
    <row r="105" spans="1:10">
      <c r="A105" s="101"/>
      <c r="B105" s="95"/>
      <c r="C105" s="97"/>
      <c r="D105" s="97"/>
      <c r="E105" s="97"/>
      <c r="F105" s="97"/>
      <c r="G105" s="97"/>
      <c r="H105" s="97"/>
      <c r="I105" s="97"/>
      <c r="J105" s="97"/>
    </row>
    <row r="106" spans="1:10">
      <c r="A106" s="101"/>
      <c r="B106" s="95"/>
      <c r="C106" s="97"/>
      <c r="D106" s="97"/>
      <c r="E106" s="97"/>
      <c r="F106" s="97"/>
      <c r="G106" s="97"/>
      <c r="H106" s="97"/>
      <c r="I106" s="97"/>
      <c r="J106" s="97"/>
    </row>
    <row r="107" spans="1:10">
      <c r="A107" s="101"/>
      <c r="B107" s="95"/>
      <c r="C107" s="97"/>
      <c r="D107" s="97"/>
      <c r="E107" s="97"/>
      <c r="F107" s="97"/>
      <c r="G107" s="97"/>
      <c r="H107" s="97"/>
      <c r="I107" s="97"/>
      <c r="J107" s="97"/>
    </row>
    <row r="108" spans="1:10">
      <c r="A108" s="101"/>
      <c r="B108" s="95"/>
      <c r="C108" s="97"/>
      <c r="D108" s="97"/>
      <c r="E108" s="97"/>
      <c r="F108" s="97"/>
      <c r="G108" s="97"/>
      <c r="H108" s="97"/>
      <c r="I108" s="97"/>
      <c r="J108" s="97"/>
    </row>
    <row r="109" spans="1:10">
      <c r="A109" s="101"/>
      <c r="B109" s="95"/>
      <c r="C109" s="97"/>
      <c r="D109" s="97"/>
      <c r="E109" s="97"/>
      <c r="F109" s="97"/>
      <c r="G109" s="97"/>
      <c r="H109" s="97"/>
      <c r="I109" s="97"/>
      <c r="J109" s="97"/>
    </row>
    <row r="110" spans="1:10">
      <c r="A110" s="101"/>
      <c r="B110" s="95"/>
      <c r="C110" s="97"/>
      <c r="D110" s="97"/>
      <c r="E110" s="97"/>
      <c r="F110" s="97"/>
      <c r="G110" s="97"/>
      <c r="H110" s="97"/>
      <c r="I110" s="97"/>
      <c r="J110" s="97"/>
    </row>
    <row r="111" spans="1:10">
      <c r="A111" s="101"/>
      <c r="B111" s="95"/>
      <c r="C111" s="97"/>
      <c r="D111" s="97"/>
      <c r="E111" s="97"/>
      <c r="F111" s="97"/>
      <c r="G111" s="97"/>
      <c r="H111" s="97"/>
      <c r="I111" s="97"/>
      <c r="J111" s="97"/>
    </row>
    <row r="112" spans="1:10">
      <c r="A112" s="101"/>
      <c r="B112" s="95"/>
      <c r="C112" s="97"/>
      <c r="D112" s="97"/>
      <c r="E112" s="97"/>
      <c r="F112" s="97"/>
      <c r="G112" s="97"/>
      <c r="H112" s="97"/>
      <c r="I112" s="97"/>
      <c r="J112" s="97"/>
    </row>
    <row r="113" spans="1:10">
      <c r="A113" s="101"/>
      <c r="B113" s="95"/>
      <c r="C113" s="97"/>
      <c r="D113" s="97"/>
      <c r="E113" s="97"/>
      <c r="F113" s="97"/>
      <c r="G113" s="97"/>
      <c r="H113" s="97"/>
      <c r="I113" s="97"/>
      <c r="J113" s="97"/>
    </row>
    <row r="114" spans="1:10">
      <c r="A114" s="101"/>
      <c r="B114" s="95"/>
      <c r="C114" s="97"/>
      <c r="D114" s="97"/>
      <c r="E114" s="97"/>
      <c r="F114" s="97"/>
      <c r="G114" s="97"/>
      <c r="H114" s="97"/>
      <c r="I114" s="97"/>
      <c r="J114" s="97"/>
    </row>
    <row r="115" spans="1:10">
      <c r="A115" s="101"/>
      <c r="B115" s="95"/>
      <c r="C115" s="97"/>
      <c r="D115" s="97"/>
      <c r="E115" s="97"/>
      <c r="F115" s="97"/>
      <c r="G115" s="97"/>
      <c r="H115" s="97"/>
      <c r="I115" s="97"/>
      <c r="J115" s="97"/>
    </row>
    <row r="116" spans="1:10">
      <c r="A116" s="101"/>
      <c r="B116" s="95"/>
      <c r="C116" s="97"/>
      <c r="D116" s="97"/>
      <c r="E116" s="97"/>
      <c r="F116" s="97"/>
      <c r="G116" s="97"/>
      <c r="H116" s="97"/>
      <c r="I116" s="97"/>
      <c r="J116" s="97"/>
    </row>
    <row r="117" spans="1:10">
      <c r="A117" s="101"/>
      <c r="B117" s="95"/>
      <c r="C117" s="97"/>
      <c r="D117" s="97"/>
      <c r="E117" s="97"/>
      <c r="F117" s="97"/>
      <c r="G117" s="97"/>
      <c r="H117" s="97"/>
      <c r="I117" s="97"/>
      <c r="J117" s="97"/>
    </row>
    <row r="118" spans="1:10">
      <c r="A118" s="101"/>
      <c r="B118" s="95"/>
      <c r="C118" s="97"/>
      <c r="D118" s="97"/>
      <c r="E118" s="97"/>
      <c r="F118" s="97"/>
      <c r="G118" s="97"/>
      <c r="H118" s="97"/>
      <c r="I118" s="97"/>
      <c r="J118" s="97"/>
    </row>
    <row r="119" spans="1:10">
      <c r="A119" s="101"/>
      <c r="B119" s="95"/>
      <c r="C119" s="97"/>
      <c r="D119" s="97"/>
      <c r="E119" s="97"/>
      <c r="F119" s="97"/>
      <c r="G119" s="97"/>
      <c r="H119" s="97"/>
      <c r="I119" s="97"/>
      <c r="J119" s="97"/>
    </row>
    <row r="120" spans="1:10">
      <c r="A120" s="101"/>
      <c r="B120" s="95"/>
      <c r="C120" s="97"/>
      <c r="D120" s="97"/>
      <c r="E120" s="97"/>
      <c r="F120" s="97"/>
      <c r="G120" s="97"/>
      <c r="H120" s="97"/>
      <c r="I120" s="97"/>
      <c r="J120" s="97"/>
    </row>
    <row r="121" spans="1:10">
      <c r="A121" s="101"/>
      <c r="B121" s="95"/>
      <c r="C121" s="97"/>
      <c r="D121" s="97"/>
      <c r="E121" s="97"/>
      <c r="F121" s="97"/>
      <c r="G121" s="97"/>
      <c r="H121" s="97"/>
      <c r="I121" s="97"/>
      <c r="J121" s="97"/>
    </row>
    <row r="122" spans="1:10">
      <c r="A122" s="101"/>
      <c r="B122" s="95"/>
      <c r="C122" s="97"/>
      <c r="D122" s="97"/>
      <c r="E122" s="97"/>
      <c r="F122" s="97"/>
      <c r="G122" s="97"/>
      <c r="H122" s="97"/>
      <c r="I122" s="97"/>
      <c r="J122" s="97"/>
    </row>
    <row r="123" spans="1:10">
      <c r="A123" s="101"/>
      <c r="B123" s="95"/>
      <c r="C123" s="97"/>
      <c r="D123" s="97"/>
      <c r="E123" s="97"/>
      <c r="F123" s="97"/>
      <c r="G123" s="97"/>
      <c r="H123" s="97"/>
      <c r="I123" s="97"/>
      <c r="J123" s="97"/>
    </row>
    <row r="124" spans="1:10">
      <c r="A124" s="101"/>
      <c r="B124" s="95"/>
      <c r="C124" s="97"/>
      <c r="D124" s="97"/>
      <c r="E124" s="97"/>
      <c r="F124" s="97"/>
      <c r="G124" s="97"/>
      <c r="H124" s="97"/>
      <c r="I124" s="97"/>
      <c r="J124" s="97"/>
    </row>
    <row r="125" spans="1:10">
      <c r="A125" s="101"/>
      <c r="B125" s="95"/>
      <c r="C125" s="97"/>
      <c r="D125" s="97"/>
      <c r="E125" s="97"/>
      <c r="F125" s="97"/>
      <c r="G125" s="97"/>
      <c r="H125" s="97"/>
      <c r="I125" s="97"/>
      <c r="J125" s="97"/>
    </row>
    <row r="126" spans="1:10">
      <c r="A126" s="101"/>
      <c r="B126" s="95"/>
      <c r="C126" s="97"/>
      <c r="D126" s="97"/>
      <c r="E126" s="97"/>
      <c r="F126" s="97"/>
      <c r="G126" s="97"/>
      <c r="H126" s="97"/>
      <c r="I126" s="97"/>
      <c r="J126" s="97"/>
    </row>
    <row r="127" spans="1:10">
      <c r="A127" s="101"/>
      <c r="B127" s="95"/>
      <c r="C127" s="97"/>
      <c r="D127" s="97"/>
      <c r="E127" s="97"/>
      <c r="F127" s="97"/>
      <c r="G127" s="97"/>
      <c r="H127" s="97"/>
      <c r="I127" s="97"/>
      <c r="J127" s="97"/>
    </row>
    <row r="128" spans="1:10">
      <c r="A128" s="101"/>
      <c r="B128" s="95"/>
      <c r="C128" s="97"/>
      <c r="D128" s="97"/>
      <c r="E128" s="97"/>
      <c r="F128" s="97"/>
      <c r="G128" s="97"/>
      <c r="H128" s="97"/>
      <c r="I128" s="97"/>
      <c r="J128" s="97"/>
    </row>
    <row r="129" spans="1:10">
      <c r="A129" s="101"/>
      <c r="B129" s="95"/>
      <c r="C129" s="97"/>
      <c r="D129" s="97"/>
      <c r="E129" s="97"/>
      <c r="F129" s="97"/>
      <c r="G129" s="97"/>
      <c r="H129" s="97"/>
      <c r="I129" s="97"/>
      <c r="J129" s="97"/>
    </row>
    <row r="130" spans="1:10">
      <c r="A130" s="101"/>
      <c r="B130" s="95"/>
      <c r="C130" s="97"/>
      <c r="D130" s="97"/>
      <c r="E130" s="97"/>
      <c r="F130" s="97"/>
      <c r="G130" s="97"/>
      <c r="H130" s="97"/>
      <c r="I130" s="97"/>
      <c r="J130" s="97"/>
    </row>
    <row r="131" spans="1:10">
      <c r="A131" s="101"/>
      <c r="B131" s="95"/>
      <c r="C131" s="97"/>
      <c r="D131" s="97"/>
      <c r="E131" s="97"/>
      <c r="F131" s="97"/>
      <c r="G131" s="97"/>
      <c r="H131" s="97"/>
      <c r="I131" s="97"/>
      <c r="J131" s="97"/>
    </row>
    <row r="132" spans="1:10">
      <c r="A132" s="101"/>
      <c r="B132" s="95"/>
      <c r="C132" s="97"/>
      <c r="D132" s="97"/>
      <c r="E132" s="97"/>
      <c r="F132" s="97"/>
      <c r="G132" s="97"/>
      <c r="H132" s="97"/>
      <c r="I132" s="97"/>
      <c r="J132" s="97"/>
    </row>
    <row r="133" spans="1:10">
      <c r="A133" s="101"/>
      <c r="B133" s="95"/>
      <c r="C133" s="97"/>
      <c r="D133" s="97"/>
      <c r="E133" s="97"/>
      <c r="F133" s="97"/>
      <c r="G133" s="97"/>
      <c r="H133" s="97"/>
      <c r="I133" s="97"/>
      <c r="J133" s="97"/>
    </row>
    <row r="134" spans="1:10">
      <c r="A134" s="101"/>
      <c r="B134" s="95"/>
      <c r="C134" s="97"/>
      <c r="D134" s="97"/>
      <c r="E134" s="97"/>
      <c r="F134" s="97"/>
      <c r="G134" s="97"/>
      <c r="H134" s="97"/>
      <c r="I134" s="97"/>
      <c r="J134" s="97"/>
    </row>
    <row r="135" spans="1:10">
      <c r="A135" s="101"/>
      <c r="B135" s="95"/>
      <c r="C135" s="97"/>
      <c r="D135" s="97"/>
      <c r="E135" s="97"/>
      <c r="F135" s="97"/>
      <c r="G135" s="97"/>
      <c r="H135" s="97"/>
      <c r="I135" s="97"/>
      <c r="J135" s="97"/>
    </row>
    <row r="136" spans="1:10">
      <c r="A136" s="101"/>
      <c r="B136" s="95"/>
      <c r="C136" s="97"/>
      <c r="D136" s="97"/>
      <c r="E136" s="97"/>
      <c r="F136" s="97"/>
      <c r="G136" s="97"/>
      <c r="H136" s="97"/>
      <c r="I136" s="97"/>
      <c r="J136" s="97"/>
    </row>
    <row r="137" spans="1:10">
      <c r="A137" s="101"/>
      <c r="B137" s="95"/>
      <c r="C137" s="97"/>
      <c r="D137" s="97"/>
      <c r="E137" s="97"/>
      <c r="F137" s="97"/>
      <c r="G137" s="97"/>
      <c r="H137" s="97"/>
      <c r="I137" s="97"/>
      <c r="J137" s="97"/>
    </row>
    <row r="138" spans="1:10">
      <c r="A138" s="101"/>
      <c r="B138" s="95"/>
      <c r="C138" s="97"/>
      <c r="D138" s="97"/>
      <c r="E138" s="97"/>
      <c r="F138" s="97"/>
      <c r="G138" s="97"/>
      <c r="H138" s="97"/>
      <c r="I138" s="97"/>
      <c r="J138" s="97"/>
    </row>
    <row r="139" spans="1:10">
      <c r="A139" s="101"/>
      <c r="B139" s="95"/>
      <c r="C139" s="97"/>
      <c r="D139" s="97"/>
      <c r="E139" s="97"/>
      <c r="F139" s="97"/>
    </row>
    <row r="140" spans="1:10">
      <c r="A140" s="101"/>
      <c r="B140" s="95"/>
      <c r="C140" s="97"/>
      <c r="D140" s="97"/>
      <c r="E140" s="97"/>
      <c r="F140" s="97"/>
    </row>
    <row r="141" spans="1:10">
      <c r="A141" s="101"/>
      <c r="B141" s="95"/>
      <c r="C141" s="97"/>
      <c r="D141" s="97"/>
      <c r="E141" s="97"/>
      <c r="F141" s="97"/>
    </row>
    <row r="142" spans="1:10">
      <c r="A142" s="101"/>
      <c r="B142" s="95"/>
      <c r="C142" s="97"/>
      <c r="D142" s="97"/>
      <c r="E142" s="97"/>
      <c r="F142" s="97"/>
    </row>
    <row r="143" spans="1:10">
      <c r="A143" s="101"/>
      <c r="B143" s="95"/>
      <c r="C143" s="97"/>
      <c r="D143" s="97"/>
      <c r="E143" s="97"/>
      <c r="F143" s="97"/>
    </row>
    <row r="144" spans="1:10">
      <c r="F144" s="97"/>
    </row>
    <row r="145" spans="6:6">
      <c r="F145" s="97"/>
    </row>
    <row r="146" spans="6:6">
      <c r="F146" s="97"/>
    </row>
    <row r="147" spans="6:6">
      <c r="F147" s="97"/>
    </row>
  </sheetData>
  <mergeCells count="14">
    <mergeCell ref="I38:J38"/>
    <mergeCell ref="A50:B50"/>
    <mergeCell ref="C2:D2"/>
    <mergeCell ref="A3:B3"/>
    <mergeCell ref="G3:H3"/>
    <mergeCell ref="G32:H32"/>
    <mergeCell ref="G39:H39"/>
    <mergeCell ref="G40:H40"/>
    <mergeCell ref="G41:H41"/>
    <mergeCell ref="G42:H42"/>
    <mergeCell ref="G43:H43"/>
    <mergeCell ref="G44:H44"/>
    <mergeCell ref="G45:H45"/>
    <mergeCell ref="G46:H46"/>
  </mergeCells>
  <phoneticPr fontId="5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1.月別</vt:lpstr>
      <vt:lpstr>2.校種別</vt:lpstr>
      <vt:lpstr>3.公私別</vt:lpstr>
      <vt:lpstr>4.校種別・5.地域別(月別)</vt:lpstr>
      <vt:lpstr>６～８.その他</vt:lpstr>
      <vt:lpstr>'2.校種別'!Print_Area</vt:lpstr>
      <vt:lpstr>'６～８.その他'!Print_Area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2023-11-24T02:40:24Z</dcterms:modified>
</cp:coreProperties>
</file>