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１０" sheetId="1" r:id="rId1"/>
  </sheets>
  <definedNames>
    <definedName name="_xlnm.Print_Area" localSheetId="0">'表１０'!$A$1:$M$27</definedName>
  </definedNames>
  <calcPr fullCalcOnLoad="1"/>
</workbook>
</file>

<file path=xl/sharedStrings.xml><?xml version="1.0" encoding="utf-8"?>
<sst xmlns="http://schemas.openxmlformats.org/spreadsheetml/2006/main" count="38" uniqueCount="36">
  <si>
    <t>　　各年１２月３１日現在</t>
  </si>
  <si>
    <t>増加数</t>
  </si>
  <si>
    <t>増加率</t>
  </si>
  <si>
    <t>構成　 　割合</t>
  </si>
  <si>
    <t>人 口 １０ 万 対</t>
  </si>
  <si>
    <t>（人）</t>
  </si>
  <si>
    <t>（％）</t>
  </si>
  <si>
    <t>総　　　　　　　数</t>
  </si>
  <si>
    <t>その他の者</t>
  </si>
  <si>
    <t>その他の業務の従事者</t>
  </si>
  <si>
    <t>無職の者</t>
  </si>
  <si>
    <t>表 １０　   施設・業務の種別にみた薬剤師数及び構成割合</t>
  </si>
  <si>
    <t>薬剤師数　（人）</t>
  </si>
  <si>
    <t>平成14年</t>
  </si>
  <si>
    <t>平成12年</t>
  </si>
  <si>
    <t>平成1４年</t>
  </si>
  <si>
    <t>（１２年県人口）</t>
  </si>
  <si>
    <t>（１４年県人口）</t>
  </si>
  <si>
    <t>薬局の従事者</t>
  </si>
  <si>
    <t>薬局の開設者又は法人の代表者</t>
  </si>
  <si>
    <t>薬局の勤務者</t>
  </si>
  <si>
    <t>病院・診療所の従事者</t>
  </si>
  <si>
    <t>病院・診療所で調剤業務に従事する者</t>
  </si>
  <si>
    <t>病院・診療所で検査業務に従事する者</t>
  </si>
  <si>
    <t>病院・診療所でその他の業務に従事する者</t>
  </si>
  <si>
    <t>大学の従事者</t>
  </si>
  <si>
    <t>大学の勤務者（研究・教育）</t>
  </si>
  <si>
    <t>大学院生又は研究生</t>
  </si>
  <si>
    <t>医薬品関係企業の従事者</t>
  </si>
  <si>
    <t>医薬品の製造業・輸入販売業（研究・開発・その他）</t>
  </si>
  <si>
    <t>に従事する者。　　　１）</t>
  </si>
  <si>
    <t>医薬品販売業（薬種商を含む。）に従事する者　　２）</t>
  </si>
  <si>
    <t>衛生行政機関又は保健衛生施設の従事者</t>
  </si>
  <si>
    <t>不詳</t>
  </si>
  <si>
    <t>注 : １）は、製薬会社（その研究所を含む。）、血液センタ－等医薬品の製造業又は輸入販売業に従事する者。</t>
  </si>
  <si>
    <t>　　　２）は、一般販売業（卸売一般販売業を含む。）、薬種商等医薬品の販売業に従事する者。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</si>
</sst>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3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0" fontId="0" fillId="0" borderId="2" xfId="0" applyBorder="1" applyAlignment="1">
      <alignment/>
    </xf>
    <xf numFmtId="204" fontId="11" fillId="0" borderId="3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205" fontId="11" fillId="0" borderId="14" xfId="0" applyNumberFormat="1" applyFont="1" applyBorder="1" applyAlignment="1">
      <alignment vertical="center"/>
    </xf>
    <xf numFmtId="192" fontId="11" fillId="0" borderId="13" xfId="0" applyNumberFormat="1" applyFont="1" applyBorder="1" applyAlignment="1">
      <alignment vertical="center"/>
    </xf>
    <xf numFmtId="186" fontId="11" fillId="0" borderId="13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0" fontId="0" fillId="0" borderId="12" xfId="0" applyBorder="1" applyAlignment="1">
      <alignment/>
    </xf>
    <xf numFmtId="203" fontId="11" fillId="0" borderId="0" xfId="0" applyNumberFormat="1" applyFont="1" applyBorder="1" applyAlignment="1">
      <alignment horizontal="center" vertical="center"/>
    </xf>
    <xf numFmtId="192" fontId="11" fillId="0" borderId="15" xfId="0" applyNumberFormat="1" applyFont="1" applyBorder="1" applyAlignment="1">
      <alignment vertical="center"/>
    </xf>
    <xf numFmtId="186" fontId="11" fillId="0" borderId="15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9" fillId="0" borderId="15" xfId="0" applyNumberFormat="1" applyFont="1" applyBorder="1" applyAlignment="1">
      <alignment horizontal="right" vertical="center"/>
    </xf>
    <xf numFmtId="204" fontId="9" fillId="0" borderId="0" xfId="0" applyNumberFormat="1" applyFont="1" applyBorder="1" applyAlignment="1">
      <alignment horizontal="right" vertical="center"/>
    </xf>
    <xf numFmtId="41" fontId="9" fillId="0" borderId="12" xfId="0" applyNumberFormat="1" applyFont="1" applyBorder="1" applyAlignment="1">
      <alignment horizontal="right" vertical="center"/>
    </xf>
    <xf numFmtId="191" fontId="9" fillId="0" borderId="14" xfId="0" applyNumberFormat="1" applyFont="1" applyBorder="1" applyAlignment="1">
      <alignment vertical="center"/>
    </xf>
    <xf numFmtId="192" fontId="9" fillId="0" borderId="15" xfId="0" applyNumberFormat="1" applyFont="1" applyBorder="1" applyAlignment="1">
      <alignment horizontal="right" vertical="center"/>
    </xf>
    <xf numFmtId="186" fontId="9" fillId="0" borderId="15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vertical="center"/>
    </xf>
    <xf numFmtId="205" fontId="9" fillId="0" borderId="14" xfId="0" applyNumberFormat="1" applyFont="1" applyBorder="1" applyAlignment="1">
      <alignment vertical="center"/>
    </xf>
    <xf numFmtId="204" fontId="12" fillId="0" borderId="12" xfId="0" applyNumberFormat="1" applyFont="1" applyBorder="1" applyAlignment="1">
      <alignment horizontal="center" vertical="center"/>
    </xf>
    <xf numFmtId="204" fontId="11" fillId="0" borderId="0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center" vertical="center"/>
    </xf>
    <xf numFmtId="204" fontId="10" fillId="0" borderId="12" xfId="17" applyNumberFormat="1" applyFont="1" applyBorder="1" applyAlignment="1">
      <alignment horizontal="center" vertical="center"/>
    </xf>
    <xf numFmtId="41" fontId="10" fillId="0" borderId="12" xfId="17" applyNumberFormat="1" applyFont="1" applyBorder="1" applyAlignment="1">
      <alignment horizontal="center" vertical="center"/>
    </xf>
    <xf numFmtId="192" fontId="9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12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textRotation="255"/>
    </xf>
    <xf numFmtId="0" fontId="11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textRotation="255"/>
    </xf>
    <xf numFmtId="204" fontId="11" fillId="0" borderId="12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204" fontId="9" fillId="0" borderId="12" xfId="17" applyNumberFormat="1" applyFont="1" applyBorder="1" applyAlignment="1">
      <alignment vertical="center"/>
    </xf>
    <xf numFmtId="191" fontId="11" fillId="0" borderId="14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1" fontId="9" fillId="0" borderId="15" xfId="0" applyNumberFormat="1" applyFont="1" applyBorder="1" applyAlignment="1">
      <alignment horizontal="right" vertical="center"/>
    </xf>
    <xf numFmtId="204" fontId="10" fillId="0" borderId="12" xfId="17" applyNumberFormat="1" applyFont="1" applyBorder="1" applyAlignment="1">
      <alignment horizontal="center" vertical="center"/>
    </xf>
    <xf numFmtId="203" fontId="9" fillId="0" borderId="14" xfId="0" applyNumberFormat="1" applyFont="1" applyBorder="1" applyAlignment="1">
      <alignment horizontal="right" vertical="center"/>
    </xf>
    <xf numFmtId="41" fontId="10" fillId="0" borderId="12" xfId="17" applyNumberFormat="1" applyFont="1" applyBorder="1" applyAlignment="1">
      <alignment horizontal="center" vertical="center"/>
    </xf>
    <xf numFmtId="191" fontId="9" fillId="0" borderId="14" xfId="0" applyNumberFormat="1" applyFont="1" applyBorder="1" applyAlignment="1">
      <alignment horizontal="right" vertical="center"/>
    </xf>
    <xf numFmtId="192" fontId="9" fillId="0" borderId="15" xfId="0" applyNumberFormat="1" applyFont="1" applyBorder="1" applyAlignment="1">
      <alignment horizontal="right" vertical="center"/>
    </xf>
    <xf numFmtId="186" fontId="9" fillId="0" borderId="1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204" fontId="11" fillId="0" borderId="12" xfId="17" applyNumberFormat="1" applyFont="1" applyBorder="1" applyAlignment="1">
      <alignment vertical="center"/>
    </xf>
    <xf numFmtId="203" fontId="9" fillId="0" borderId="0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204" fontId="9" fillId="0" borderId="8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214" fontId="9" fillId="0" borderId="14" xfId="0" applyNumberFormat="1" applyFont="1" applyBorder="1" applyAlignment="1">
      <alignment vertical="center"/>
    </xf>
    <xf numFmtId="186" fontId="9" fillId="0" borderId="1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93" fontId="9" fillId="0" borderId="3" xfId="0" applyNumberFormat="1" applyFont="1" applyBorder="1" applyAlignment="1">
      <alignment vertical="center"/>
    </xf>
    <xf numFmtId="192" fontId="9" fillId="0" borderId="3" xfId="0" applyNumberFormat="1" applyFont="1" applyBorder="1" applyAlignment="1">
      <alignment vertical="center"/>
    </xf>
    <xf numFmtId="191" fontId="9" fillId="0" borderId="3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192" fontId="9" fillId="0" borderId="0" xfId="0" applyNumberFormat="1" applyFont="1" applyBorder="1" applyAlignment="1">
      <alignment vertical="center"/>
    </xf>
    <xf numFmtId="191" fontId="9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P7" sqref="P7"/>
    </sheetView>
  </sheetViews>
  <sheetFormatPr defaultColWidth="9.00390625" defaultRowHeight="13.5"/>
  <cols>
    <col min="1" max="1" width="1.37890625" style="0" customWidth="1"/>
    <col min="2" max="2" width="1.4921875" style="0" customWidth="1"/>
    <col min="3" max="3" width="1.37890625" style="0" customWidth="1"/>
    <col min="4" max="4" width="35.25390625" style="0" customWidth="1"/>
    <col min="5" max="5" width="7.875" style="0" customWidth="1"/>
    <col min="6" max="6" width="7.75390625" style="0" customWidth="1"/>
    <col min="7" max="7" width="1.4921875" style="0" customWidth="1"/>
    <col min="8" max="8" width="6.875" style="0" customWidth="1"/>
    <col min="9" max="9" width="2.375" style="0" customWidth="1"/>
    <col min="10" max="10" width="9.125" style="0" customWidth="1"/>
    <col min="11" max="11" width="7.00390625" style="0" customWidth="1"/>
    <col min="12" max="12" width="8.25390625" style="0" customWidth="1"/>
    <col min="13" max="13" width="8.00390625" style="0" customWidth="1"/>
  </cols>
  <sheetData>
    <row r="1" spans="1:13" ht="15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0</v>
      </c>
      <c r="L3" s="5"/>
      <c r="M3" s="5"/>
    </row>
    <row r="4" spans="1:13" ht="36" customHeight="1">
      <c r="A4" s="6"/>
      <c r="B4" s="7"/>
      <c r="C4" s="7"/>
      <c r="D4" s="7"/>
      <c r="E4" s="8" t="s">
        <v>12</v>
      </c>
      <c r="F4" s="9"/>
      <c r="G4" s="10" t="s">
        <v>1</v>
      </c>
      <c r="H4" s="11"/>
      <c r="I4" s="10" t="s">
        <v>2</v>
      </c>
      <c r="J4" s="11"/>
      <c r="K4" s="12" t="s">
        <v>3</v>
      </c>
      <c r="L4" s="8" t="s">
        <v>4</v>
      </c>
      <c r="M4" s="13"/>
    </row>
    <row r="5" spans="1:13" ht="33" customHeight="1">
      <c r="A5" s="14"/>
      <c r="B5" s="15"/>
      <c r="C5" s="15"/>
      <c r="D5" s="15"/>
      <c r="E5" s="16" t="s">
        <v>13</v>
      </c>
      <c r="F5" s="16" t="s">
        <v>14</v>
      </c>
      <c r="G5" s="17" t="s">
        <v>5</v>
      </c>
      <c r="H5" s="18"/>
      <c r="I5" s="17" t="s">
        <v>6</v>
      </c>
      <c r="J5" s="18"/>
      <c r="K5" s="19" t="s">
        <v>6</v>
      </c>
      <c r="L5" s="16" t="s">
        <v>15</v>
      </c>
      <c r="M5" s="16" t="s">
        <v>14</v>
      </c>
    </row>
    <row r="6" spans="1:16" ht="27.75" customHeight="1">
      <c r="A6" s="20" t="s">
        <v>7</v>
      </c>
      <c r="B6" s="21"/>
      <c r="C6" s="21"/>
      <c r="D6" s="21"/>
      <c r="E6" s="22">
        <f>SUM(E7,E10,E14,E17,E21,E22)</f>
        <v>1493</v>
      </c>
      <c r="F6" s="22">
        <f>SUM(F7,F10,F14,F17,F21,F22)</f>
        <v>1570</v>
      </c>
      <c r="G6" s="23"/>
      <c r="H6" s="24">
        <f>SUM(E6-F6)</f>
        <v>-77</v>
      </c>
      <c r="I6" s="25"/>
      <c r="J6" s="26">
        <f>SUM(H6/F6*100)</f>
        <v>-4.904458598726115</v>
      </c>
      <c r="K6" s="27">
        <f>SUM(K7,K10,K14,K17,K21,K22)</f>
        <v>99.99999999999999</v>
      </c>
      <c r="L6" s="28">
        <f>E6/$O$7*100</f>
        <v>111.50112023898431</v>
      </c>
      <c r="M6" s="28">
        <f>F6/$N$7*100</f>
        <v>119.11987860394537</v>
      </c>
      <c r="N6" s="87" t="s">
        <v>16</v>
      </c>
      <c r="O6" s="90" t="s">
        <v>17</v>
      </c>
      <c r="P6" s="91"/>
    </row>
    <row r="7" spans="1:15" ht="24" customHeight="1">
      <c r="A7" s="29"/>
      <c r="B7" s="30" t="s">
        <v>18</v>
      </c>
      <c r="D7" s="21"/>
      <c r="E7" s="31">
        <f>SUM(E8:E9)</f>
        <v>832</v>
      </c>
      <c r="F7" s="31">
        <f>SUM(F8:F9)</f>
        <v>834</v>
      </c>
      <c r="G7" s="32"/>
      <c r="H7" s="33">
        <f>SUM(H8:H9)</f>
        <v>-2</v>
      </c>
      <c r="I7" s="25"/>
      <c r="J7" s="26">
        <f>SUM(H7/F7*100)</f>
        <v>-0.2398081534772182</v>
      </c>
      <c r="K7" s="34">
        <f>SUM(K8:K9)</f>
        <v>55.72672471533824</v>
      </c>
      <c r="L7" s="35">
        <f aca="true" t="shared" si="0" ref="L7:L17">E7/$O$7*100</f>
        <v>62.13592233009708</v>
      </c>
      <c r="M7" s="35">
        <f aca="true" t="shared" si="1" ref="M7:M17">F7/$N$7*100</f>
        <v>63.277693474962064</v>
      </c>
      <c r="N7" s="88">
        <v>1318</v>
      </c>
      <c r="O7" s="89">
        <v>1339</v>
      </c>
    </row>
    <row r="8" spans="1:13" ht="19.5" customHeight="1">
      <c r="A8" s="29"/>
      <c r="B8" s="21"/>
      <c r="C8" s="21"/>
      <c r="D8" s="36" t="s">
        <v>19</v>
      </c>
      <c r="E8" s="37">
        <v>274</v>
      </c>
      <c r="F8" s="37">
        <v>325</v>
      </c>
      <c r="G8" s="32"/>
      <c r="H8" s="38">
        <f>SUM(E8-F8)</f>
        <v>-51</v>
      </c>
      <c r="I8" s="39"/>
      <c r="J8" s="40">
        <f aca="true" t="shared" si="2" ref="J8:J17">SUM(H8/F8*100)</f>
        <v>-15.692307692307692</v>
      </c>
      <c r="K8" s="41">
        <f>SUM(E8/E6*100)</f>
        <v>18.352310783657067</v>
      </c>
      <c r="L8" s="42">
        <f t="shared" si="0"/>
        <v>20.463032113517553</v>
      </c>
      <c r="M8" s="42">
        <f t="shared" si="1"/>
        <v>24.658573596358117</v>
      </c>
    </row>
    <row r="9" spans="1:13" ht="19.5" customHeight="1">
      <c r="A9" s="29"/>
      <c r="B9" s="21"/>
      <c r="C9" s="21"/>
      <c r="D9" s="36" t="s">
        <v>20</v>
      </c>
      <c r="E9" s="43">
        <v>558</v>
      </c>
      <c r="F9" s="43">
        <v>509</v>
      </c>
      <c r="G9" s="44"/>
      <c r="H9" s="38">
        <f aca="true" t="shared" si="3" ref="H9:H17">SUM(E9-F9)</f>
        <v>49</v>
      </c>
      <c r="I9" s="39"/>
      <c r="J9" s="45">
        <f t="shared" si="2"/>
        <v>9.62671905697446</v>
      </c>
      <c r="K9" s="41">
        <f>SUM(E9/E6*100)</f>
        <v>37.374413931681175</v>
      </c>
      <c r="L9" s="42">
        <f t="shared" si="0"/>
        <v>41.67289021657954</v>
      </c>
      <c r="M9" s="42">
        <f t="shared" si="1"/>
        <v>38.61911987860395</v>
      </c>
    </row>
    <row r="10" spans="1:13" ht="24" customHeight="1">
      <c r="A10" s="29"/>
      <c r="B10" s="30" t="s">
        <v>21</v>
      </c>
      <c r="D10" s="21"/>
      <c r="E10" s="31">
        <f>SUM(E11:E13)</f>
        <v>390</v>
      </c>
      <c r="F10" s="31">
        <f>SUM(F11:F13)</f>
        <v>406</v>
      </c>
      <c r="G10" s="46"/>
      <c r="H10" s="47">
        <f t="shared" si="3"/>
        <v>-16</v>
      </c>
      <c r="I10" s="48"/>
      <c r="J10" s="26">
        <f t="shared" si="2"/>
        <v>-3.9408866995073892</v>
      </c>
      <c r="K10" s="34">
        <f>E10/E6*100</f>
        <v>26.1219022103148</v>
      </c>
      <c r="L10" s="35">
        <f t="shared" si="0"/>
        <v>29.126213592233007</v>
      </c>
      <c r="M10" s="35">
        <f t="shared" si="1"/>
        <v>30.804248861911987</v>
      </c>
    </row>
    <row r="11" spans="1:13" ht="19.5" customHeight="1">
      <c r="A11" s="29"/>
      <c r="B11" s="21"/>
      <c r="C11" s="21"/>
      <c r="D11" s="36" t="s">
        <v>22</v>
      </c>
      <c r="E11" s="43">
        <v>374</v>
      </c>
      <c r="F11" s="43">
        <v>395</v>
      </c>
      <c r="G11" s="49"/>
      <c r="H11" s="38">
        <f t="shared" si="3"/>
        <v>-21</v>
      </c>
      <c r="I11" s="50"/>
      <c r="J11" s="45">
        <f t="shared" si="2"/>
        <v>-5.3164556962025316</v>
      </c>
      <c r="K11" s="51">
        <f>SUM(E11/E6*100)</f>
        <v>25.050234427327528</v>
      </c>
      <c r="L11" s="42">
        <f t="shared" si="0"/>
        <v>27.93129200896191</v>
      </c>
      <c r="M11" s="42">
        <f t="shared" si="1"/>
        <v>29.969650986342945</v>
      </c>
    </row>
    <row r="12" spans="1:13" ht="19.5" customHeight="1">
      <c r="A12" s="29"/>
      <c r="B12" s="21"/>
      <c r="C12" s="21"/>
      <c r="D12" s="36" t="s">
        <v>23</v>
      </c>
      <c r="E12" s="43">
        <v>2</v>
      </c>
      <c r="F12" s="43">
        <v>2</v>
      </c>
      <c r="G12" s="44"/>
      <c r="H12" s="52">
        <f t="shared" si="3"/>
        <v>0</v>
      </c>
      <c r="I12" s="53"/>
      <c r="J12" s="54">
        <f t="shared" si="2"/>
        <v>0</v>
      </c>
      <c r="K12" s="51">
        <f>SUM(E12/E6*100)</f>
        <v>0.13395847287340923</v>
      </c>
      <c r="L12" s="42">
        <f t="shared" si="0"/>
        <v>0.14936519790888725</v>
      </c>
      <c r="M12" s="42">
        <f t="shared" si="1"/>
        <v>0.15174506828528073</v>
      </c>
    </row>
    <row r="13" spans="1:13" ht="19.5" customHeight="1">
      <c r="A13" s="29"/>
      <c r="B13" s="21"/>
      <c r="C13" s="21"/>
      <c r="D13" s="36" t="s">
        <v>24</v>
      </c>
      <c r="E13" s="43">
        <v>14</v>
      </c>
      <c r="F13" s="43">
        <v>9</v>
      </c>
      <c r="G13" s="49"/>
      <c r="H13" s="52">
        <f t="shared" si="3"/>
        <v>5</v>
      </c>
      <c r="I13" s="50"/>
      <c r="J13" s="45">
        <f t="shared" si="2"/>
        <v>55.55555555555556</v>
      </c>
      <c r="K13" s="51">
        <f>SUM(E13/E6*100)</f>
        <v>0.9377093101138647</v>
      </c>
      <c r="L13" s="42">
        <f t="shared" si="0"/>
        <v>1.0455563853622107</v>
      </c>
      <c r="M13" s="42">
        <f t="shared" si="1"/>
        <v>0.6828528072837633</v>
      </c>
    </row>
    <row r="14" spans="1:13" ht="19.5" customHeight="1">
      <c r="A14" s="55"/>
      <c r="B14" s="56" t="s">
        <v>25</v>
      </c>
      <c r="C14" s="3"/>
      <c r="D14" s="57"/>
      <c r="E14" s="31">
        <f>SUM(E15:E16)</f>
        <v>6</v>
      </c>
      <c r="F14" s="31">
        <f>SUM(F15:F16)</f>
        <v>6</v>
      </c>
      <c r="G14" s="58"/>
      <c r="H14" s="52">
        <f t="shared" si="3"/>
        <v>0</v>
      </c>
      <c r="I14" s="59"/>
      <c r="J14" s="54">
        <f t="shared" si="2"/>
        <v>0</v>
      </c>
      <c r="K14" s="34">
        <f>E14/E6*100</f>
        <v>0.4018754186202277</v>
      </c>
      <c r="L14" s="35">
        <f t="shared" si="0"/>
        <v>0.4480955937266617</v>
      </c>
      <c r="M14" s="35">
        <f t="shared" si="1"/>
        <v>0.4552352048558422</v>
      </c>
    </row>
    <row r="15" spans="1:13" ht="19.5" customHeight="1">
      <c r="A15" s="29"/>
      <c r="B15" s="21"/>
      <c r="C15" s="21"/>
      <c r="D15" s="36" t="s">
        <v>26</v>
      </c>
      <c r="E15" s="43">
        <v>5</v>
      </c>
      <c r="F15" s="43">
        <v>5</v>
      </c>
      <c r="G15" s="60"/>
      <c r="H15" s="52">
        <f t="shared" si="3"/>
        <v>0</v>
      </c>
      <c r="I15" s="53"/>
      <c r="J15" s="54">
        <f t="shared" si="2"/>
        <v>0</v>
      </c>
      <c r="K15" s="51">
        <f>SUM(E15/E6*100)</f>
        <v>0.33489618218352313</v>
      </c>
      <c r="L15" s="42">
        <f t="shared" si="0"/>
        <v>0.37341299477221807</v>
      </c>
      <c r="M15" s="42">
        <f t="shared" si="1"/>
        <v>0.37936267071320184</v>
      </c>
    </row>
    <row r="16" spans="1:13" ht="19.5" customHeight="1">
      <c r="A16" s="29"/>
      <c r="B16" s="21"/>
      <c r="C16" s="21"/>
      <c r="D16" s="36" t="s">
        <v>27</v>
      </c>
      <c r="E16" s="43">
        <v>1</v>
      </c>
      <c r="F16" s="43">
        <v>1</v>
      </c>
      <c r="G16" s="60"/>
      <c r="H16" s="52">
        <f t="shared" si="3"/>
        <v>0</v>
      </c>
      <c r="I16" s="53"/>
      <c r="J16" s="54">
        <f t="shared" si="2"/>
        <v>0</v>
      </c>
      <c r="K16" s="51">
        <f>SUM(E16/E6*100)</f>
        <v>0.06697923643670461</v>
      </c>
      <c r="L16" s="42">
        <f t="shared" si="0"/>
        <v>0.07468259895444362</v>
      </c>
      <c r="M16" s="42">
        <f t="shared" si="1"/>
        <v>0.07587253414264036</v>
      </c>
    </row>
    <row r="17" spans="1:13" ht="21" customHeight="1">
      <c r="A17" s="29"/>
      <c r="B17" s="30" t="s">
        <v>28</v>
      </c>
      <c r="C17" s="3"/>
      <c r="D17" s="21"/>
      <c r="E17" s="31">
        <f>SUM(E18:E20)</f>
        <v>169</v>
      </c>
      <c r="F17" s="31">
        <f>SUM(F18:F20)</f>
        <v>209</v>
      </c>
      <c r="G17" s="46"/>
      <c r="H17" s="38">
        <f t="shared" si="3"/>
        <v>-40</v>
      </c>
      <c r="I17" s="48"/>
      <c r="J17" s="61">
        <f t="shared" si="2"/>
        <v>-19.138755980861244</v>
      </c>
      <c r="K17" s="34">
        <f>SUM(K18:K20)</f>
        <v>11.319490957803081</v>
      </c>
      <c r="L17" s="35">
        <f t="shared" si="0"/>
        <v>12.62135922330097</v>
      </c>
      <c r="M17" s="35">
        <f t="shared" si="1"/>
        <v>15.857359635811836</v>
      </c>
    </row>
    <row r="18" spans="1:13" ht="19.5" customHeight="1">
      <c r="A18" s="29"/>
      <c r="B18" s="21"/>
      <c r="C18" s="21"/>
      <c r="D18" s="62" t="s">
        <v>29</v>
      </c>
      <c r="E18" s="63">
        <v>45</v>
      </c>
      <c r="F18" s="63">
        <v>52</v>
      </c>
      <c r="G18" s="64"/>
      <c r="H18" s="65">
        <f>E18-F18</f>
        <v>-7</v>
      </c>
      <c r="I18" s="66"/>
      <c r="J18" s="67">
        <f>H18/F18*100</f>
        <v>-13.461538461538462</v>
      </c>
      <c r="K18" s="68">
        <f>SUM(E18/E6*100)</f>
        <v>3.014065639651708</v>
      </c>
      <c r="L18" s="69">
        <f>E18/O7*100</f>
        <v>3.3607169529499625</v>
      </c>
      <c r="M18" s="69">
        <f>F18/N7*100</f>
        <v>3.9453717754172986</v>
      </c>
    </row>
    <row r="19" spans="1:13" ht="19.5" customHeight="1">
      <c r="A19" s="29"/>
      <c r="B19" s="21"/>
      <c r="C19" s="21"/>
      <c r="D19" s="62" t="s">
        <v>30</v>
      </c>
      <c r="E19" s="63"/>
      <c r="F19" s="63"/>
      <c r="G19" s="64"/>
      <c r="H19" s="65"/>
      <c r="I19" s="66"/>
      <c r="J19" s="67"/>
      <c r="K19" s="68"/>
      <c r="L19" s="69"/>
      <c r="M19" s="69"/>
    </row>
    <row r="20" spans="1:13" ht="19.5" customHeight="1">
      <c r="A20" s="29"/>
      <c r="B20" s="21"/>
      <c r="C20" s="21"/>
      <c r="D20" s="70" t="s">
        <v>31</v>
      </c>
      <c r="E20" s="43">
        <v>124</v>
      </c>
      <c r="F20" s="43">
        <v>157</v>
      </c>
      <c r="G20" s="49"/>
      <c r="H20" s="38">
        <f aca="true" t="shared" si="4" ref="H20:H25">SUM(E20-F20)</f>
        <v>-33</v>
      </c>
      <c r="I20" s="50"/>
      <c r="J20" s="40">
        <f aca="true" t="shared" si="5" ref="J20:J25">SUM(H20/F20*100)</f>
        <v>-21.019108280254777</v>
      </c>
      <c r="K20" s="51">
        <f>SUM(E20/E6*100)</f>
        <v>8.305425318151373</v>
      </c>
      <c r="L20" s="42">
        <f aca="true" t="shared" si="6" ref="L20:L25">E20/$O$7*100</f>
        <v>9.260642270351008</v>
      </c>
      <c r="M20" s="42">
        <v>11.9</v>
      </c>
    </row>
    <row r="21" spans="1:13" ht="19.5" customHeight="1">
      <c r="A21" s="29"/>
      <c r="B21" s="30" t="s">
        <v>32</v>
      </c>
      <c r="C21" s="21"/>
      <c r="D21" s="36"/>
      <c r="E21" s="31">
        <v>40</v>
      </c>
      <c r="F21" s="31">
        <v>46</v>
      </c>
      <c r="G21" s="71"/>
      <c r="H21" s="72">
        <f t="shared" si="4"/>
        <v>-6</v>
      </c>
      <c r="I21" s="59"/>
      <c r="J21" s="61">
        <f t="shared" si="5"/>
        <v>-13.043478260869565</v>
      </c>
      <c r="K21" s="34">
        <f>SUM(E21/E6*100)</f>
        <v>2.679169457468185</v>
      </c>
      <c r="L21" s="35">
        <f t="shared" si="6"/>
        <v>2.9873039581777445</v>
      </c>
      <c r="M21" s="35">
        <v>3.5</v>
      </c>
    </row>
    <row r="22" spans="1:13" ht="20.25" customHeight="1">
      <c r="A22" s="29"/>
      <c r="B22" s="30" t="s">
        <v>8</v>
      </c>
      <c r="C22" s="3"/>
      <c r="D22" s="21"/>
      <c r="E22" s="31">
        <f>SUM(E23:E25)</f>
        <v>56</v>
      </c>
      <c r="F22" s="31">
        <f>SUM(F23:F25)</f>
        <v>69</v>
      </c>
      <c r="G22" s="58"/>
      <c r="H22" s="38">
        <f t="shared" si="4"/>
        <v>-13</v>
      </c>
      <c r="I22" s="59"/>
      <c r="J22" s="61">
        <f t="shared" si="5"/>
        <v>-18.84057971014493</v>
      </c>
      <c r="K22" s="34">
        <f>SUM(K23:K27)</f>
        <v>3.750837240455459</v>
      </c>
      <c r="L22" s="35">
        <f t="shared" si="6"/>
        <v>4.182225541448843</v>
      </c>
      <c r="M22" s="35">
        <v>5.2</v>
      </c>
    </row>
    <row r="23" spans="1:13" ht="19.5" customHeight="1">
      <c r="A23" s="29"/>
      <c r="B23" s="21"/>
      <c r="C23" s="21"/>
      <c r="D23" s="36" t="s">
        <v>9</v>
      </c>
      <c r="E23" s="43">
        <v>17</v>
      </c>
      <c r="F23" s="43">
        <v>17</v>
      </c>
      <c r="G23" s="60"/>
      <c r="H23" s="52">
        <f t="shared" si="4"/>
        <v>0</v>
      </c>
      <c r="I23" s="53"/>
      <c r="J23" s="73">
        <f t="shared" si="5"/>
        <v>0</v>
      </c>
      <c r="K23" s="51">
        <f>SUM(E23/E6*100)</f>
        <v>1.1386470194239784</v>
      </c>
      <c r="L23" s="42">
        <f t="shared" si="6"/>
        <v>1.2696041822255415</v>
      </c>
      <c r="M23" s="42">
        <v>1.3</v>
      </c>
    </row>
    <row r="24" spans="1:13" ht="19.5" customHeight="1">
      <c r="A24" s="29"/>
      <c r="B24" s="21"/>
      <c r="C24" s="21"/>
      <c r="D24" s="36" t="s">
        <v>10</v>
      </c>
      <c r="E24" s="43">
        <v>39</v>
      </c>
      <c r="F24" s="43">
        <v>51</v>
      </c>
      <c r="G24" s="44"/>
      <c r="H24" s="38">
        <f t="shared" si="4"/>
        <v>-12</v>
      </c>
      <c r="I24" s="53"/>
      <c r="J24" s="40">
        <f t="shared" si="5"/>
        <v>-23.52941176470588</v>
      </c>
      <c r="K24" s="51">
        <f>SUM(E24/E6*100)</f>
        <v>2.6121902210314802</v>
      </c>
      <c r="L24" s="42">
        <f t="shared" si="6"/>
        <v>2.912621359223301</v>
      </c>
      <c r="M24" s="42">
        <v>3.9</v>
      </c>
    </row>
    <row r="25" spans="1:13" ht="19.5" customHeight="1">
      <c r="A25" s="14"/>
      <c r="B25" s="15"/>
      <c r="C25" s="15"/>
      <c r="D25" s="74" t="s">
        <v>33</v>
      </c>
      <c r="E25" s="75">
        <v>0</v>
      </c>
      <c r="F25" s="75">
        <v>1</v>
      </c>
      <c r="G25" s="76"/>
      <c r="H25" s="72">
        <f t="shared" si="4"/>
        <v>-1</v>
      </c>
      <c r="I25" s="77"/>
      <c r="J25" s="78">
        <f t="shared" si="5"/>
        <v>-100</v>
      </c>
      <c r="K25" s="75">
        <f>SUM(E25/E6*100)</f>
        <v>0</v>
      </c>
      <c r="L25" s="75">
        <f t="shared" si="6"/>
        <v>0</v>
      </c>
      <c r="M25" s="79">
        <v>0.1</v>
      </c>
    </row>
    <row r="26" spans="1:13" ht="19.5" customHeight="1">
      <c r="A26" s="7"/>
      <c r="B26" s="7" t="s">
        <v>34</v>
      </c>
      <c r="C26" s="7"/>
      <c r="D26" s="80"/>
      <c r="E26" s="81"/>
      <c r="F26" s="81"/>
      <c r="G26" s="81"/>
      <c r="H26" s="81"/>
      <c r="I26" s="81"/>
      <c r="J26" s="82"/>
      <c r="K26" s="82"/>
      <c r="L26" s="83"/>
      <c r="M26" s="83"/>
    </row>
    <row r="27" spans="1:13" ht="19.5" customHeight="1">
      <c r="A27" s="21"/>
      <c r="B27" s="21" t="s">
        <v>35</v>
      </c>
      <c r="C27" s="21"/>
      <c r="D27" s="36"/>
      <c r="E27" s="84"/>
      <c r="F27" s="84"/>
      <c r="G27" s="84"/>
      <c r="H27" s="84"/>
      <c r="I27" s="84"/>
      <c r="J27" s="85"/>
      <c r="K27" s="85"/>
      <c r="L27" s="86"/>
      <c r="M27" s="86"/>
    </row>
  </sheetData>
  <mergeCells count="17">
    <mergeCell ref="G5:H5"/>
    <mergeCell ref="I4:J4"/>
    <mergeCell ref="I5:J5"/>
    <mergeCell ref="A1:M1"/>
    <mergeCell ref="E4:F4"/>
    <mergeCell ref="L4:M4"/>
    <mergeCell ref="K3:M3"/>
    <mergeCell ref="G4:H4"/>
    <mergeCell ref="K18:K19"/>
    <mergeCell ref="L18:L19"/>
    <mergeCell ref="M18:M19"/>
    <mergeCell ref="E18:E19"/>
    <mergeCell ref="F18:F19"/>
    <mergeCell ref="H18:H19"/>
    <mergeCell ref="J18:J19"/>
    <mergeCell ref="G18:G19"/>
    <mergeCell ref="I18:I19"/>
  </mergeCells>
  <printOptions horizontalCentered="1"/>
  <pageMargins left="0.7874015748031497" right="0.3937007874015748" top="0.98425196850393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2004-12-17T06:46:04Z</dcterms:created>
  <dcterms:modified xsi:type="dcterms:W3CDTF">2004-12-17T06:47:09Z</dcterms:modified>
  <cp:category/>
  <cp:version/>
  <cp:contentType/>
  <cp:contentStatus/>
</cp:coreProperties>
</file>