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表６" sheetId="1" r:id="rId1"/>
  </sheets>
  <definedNames>
    <definedName name="_xlnm.Print_Area" localSheetId="0">'表６'!$A$1:$K$30</definedName>
  </definedNames>
  <calcPr fullCalcOnLoad="1"/>
</workbook>
</file>

<file path=xl/sharedStrings.xml><?xml version="1.0" encoding="utf-8"?>
<sst xmlns="http://schemas.openxmlformats.org/spreadsheetml/2006/main" count="41" uniqueCount="38">
  <si>
    <t>　　各年１２月３１日現在</t>
  </si>
  <si>
    <t>増加数</t>
  </si>
  <si>
    <t>増加率</t>
  </si>
  <si>
    <t>構成　 　割合</t>
  </si>
  <si>
    <t>人 口 １０ 万 対</t>
  </si>
  <si>
    <t>（人）</t>
  </si>
  <si>
    <t>（％）</t>
  </si>
  <si>
    <t>総　　　　　　　数</t>
  </si>
  <si>
    <t>医療施設の従事者</t>
  </si>
  <si>
    <t>病院の従事者</t>
  </si>
  <si>
    <t>病院（医育機関附属の病院を除く）の開設者</t>
  </si>
  <si>
    <t>又は法人の代表者</t>
  </si>
  <si>
    <t>病院（医育機関附属の病院を除く）の勤務者</t>
  </si>
  <si>
    <t>医育機関附属の病院の勤務者</t>
  </si>
  <si>
    <t>　　　臨床系の教官又は教員</t>
  </si>
  <si>
    <t>　　　臨床系の教官又は教員以外の従事者</t>
  </si>
  <si>
    <t>診療所の従事者</t>
  </si>
  <si>
    <t>診療所の開設者又は法人の代表者</t>
  </si>
  <si>
    <t>診療所の勤務者</t>
  </si>
  <si>
    <t>医育機関の臨床系以外の勤務者又は大学院生</t>
  </si>
  <si>
    <t>医育機関以外の教育機関又は研究機関の勤務者</t>
  </si>
  <si>
    <t>行政機関又は保健衛生施設の従事者</t>
  </si>
  <si>
    <t>　　　行政機関の従事者</t>
  </si>
  <si>
    <t>　　　行政機関を除く保健衛生施設の従事者</t>
  </si>
  <si>
    <t>その他の者</t>
  </si>
  <si>
    <t>その他の業務の従事者</t>
  </si>
  <si>
    <t>無職の者</t>
  </si>
  <si>
    <t>表 ６　   施設・業務の種別にみた歯科医師数及び構成割合</t>
  </si>
  <si>
    <t>歯科医師数　（人）</t>
  </si>
  <si>
    <t>平成1４年</t>
  </si>
  <si>
    <t>平成12年</t>
  </si>
  <si>
    <t>H12人口</t>
  </si>
  <si>
    <t>Ｈ14人口</t>
  </si>
  <si>
    <t>介護老人保健施設の従事者</t>
  </si>
  <si>
    <t>介護老人保健施設の開設者又は法人の代表者</t>
  </si>
  <si>
    <t>介護老人保健施設の勤務者</t>
  </si>
  <si>
    <t>医療施設・介護老人保健施設以外の従事者</t>
  </si>
  <si>
    <t>不　　　詳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</si>
</sst>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#,##0_);[Red]\(#,##0\)"/>
    <numFmt numFmtId="180" formatCode="0.0_ "/>
    <numFmt numFmtId="181" formatCode="0_ "/>
    <numFmt numFmtId="182" formatCode="#,##0.0_ ;[Red]\-#,##0.0\ "/>
    <numFmt numFmtId="183" formatCode="0.00_ "/>
    <numFmt numFmtId="184" formatCode="0.0_);[Red]\(0.0\)"/>
    <numFmt numFmtId="185" formatCode="#,##0_ ;[Red]\-#,##0\ "/>
    <numFmt numFmtId="186" formatCode="#,##0.0_);[Red]\(#,##0.0\)"/>
    <numFmt numFmtId="187" formatCode="#,##0_ "/>
    <numFmt numFmtId="188" formatCode="#,##0.0_ "/>
    <numFmt numFmtId="189" formatCode="0.0000"/>
    <numFmt numFmtId="190" formatCode="#,##0.0;[Red]\-#,##0.0"/>
    <numFmt numFmtId="191" formatCode="#,##0.0;&quot;△ &quot;#,##0.0"/>
    <numFmt numFmtId="192" formatCode="0.0;&quot;△ &quot;0.0"/>
    <numFmt numFmtId="193" formatCode="#,##0;&quot;△ &quot;#,##0"/>
    <numFmt numFmtId="194" formatCode="#,##0;[Red]#,##0"/>
    <numFmt numFmtId="195" formatCode="_ * #,##0.0_ ;_ * \-#,##0.0_ ;_ * &quot;-&quot;?_ ;_ @_ "/>
    <numFmt numFmtId="196" formatCode="_ * #,##0.0_ ;_ * \-#,##0.0_ ;_ * &quot;-&quot;_ ;_ @_ "/>
    <numFmt numFmtId="197" formatCode="_ * #,##0_ ;_ * \-#,##0_ ;_ * &quot;-&quot;?_ ;_ @_ "/>
    <numFmt numFmtId="198" formatCode="[&lt;=999]000;000\-00"/>
    <numFmt numFmtId="199" formatCode="#,##0.0;[Red]#,##0.0"/>
    <numFmt numFmtId="200" formatCode="_ * #,##0.00_ ;_ * \-#,##0.00_ ;_ * &quot;-&quot;_ ;_ @_ "/>
    <numFmt numFmtId="201" formatCode="0;&quot;△ &quot;0"/>
    <numFmt numFmtId="202" formatCode="0;&quot;△  &quot;0"/>
    <numFmt numFmtId="203" formatCode="#,##0;&quot;△   &quot;#,##0"/>
    <numFmt numFmtId="204" formatCode="#,##0;&quot;△  &quot;#,##0"/>
    <numFmt numFmtId="205" formatCode="#,##0.0;&quot;△  &quot;#,##0.0"/>
    <numFmt numFmtId="206" formatCode="#,##0.0;&quot;△   &quot;#,##0.0"/>
    <numFmt numFmtId="207" formatCode="#,##0.0;&quot;△    &quot;#,##0.0"/>
    <numFmt numFmtId="208" formatCode="#,##0;&quot;△    &quot;#,##0"/>
    <numFmt numFmtId="209" formatCode="#,##0;&quot;△     &quot;#,##0"/>
    <numFmt numFmtId="210" formatCode="0;&quot;△    &quot;0"/>
    <numFmt numFmtId="211" formatCode="0;&quot;△   &quot;0"/>
    <numFmt numFmtId="212" formatCode="0;&quot;△     &quot;0"/>
    <numFmt numFmtId="213" formatCode="0;&quot;△      &quot;0"/>
    <numFmt numFmtId="214" formatCode="#,##0.0;&quot;△&quot;#,##0.0"/>
    <numFmt numFmtId="215" formatCode="0;&quot;△　 &quot;0"/>
    <numFmt numFmtId="216" formatCode="0;&quot;△　　 &quot;0"/>
    <numFmt numFmtId="217" formatCode="#,##0;&quot;△      &quot;#,##0"/>
    <numFmt numFmtId="218" formatCode="0;&quot; △ &quot;0"/>
    <numFmt numFmtId="219" formatCode="0;&quot; △  &quot;0"/>
    <numFmt numFmtId="220" formatCode="###\ ###"/>
    <numFmt numFmtId="221" formatCode="0#"/>
    <numFmt numFmtId="222" formatCode="0;&quot; △   &quot;0"/>
    <numFmt numFmtId="223" formatCode="0;&quot; △    &quot;0"/>
    <numFmt numFmtId="224" formatCode="#,##0;&quot;△　  &quot;#,##0"/>
    <numFmt numFmtId="225" formatCode="#,##0;&quot;△ 　 &quot;#,##0"/>
    <numFmt numFmtId="226" formatCode="#,##0.0;&quot;△　  &quot;#,##0.0"/>
    <numFmt numFmtId="227" formatCode="#,##0.0;&quot;△　 &quot;#,##0.0"/>
    <numFmt numFmtId="228" formatCode="0.0;&quot;△&quot;0.0"/>
    <numFmt numFmtId="229" formatCode="0.0;&quot;△  &quot;0.0"/>
    <numFmt numFmtId="230" formatCode="0.0;&quot;△   &quot;0.0"/>
    <numFmt numFmtId="231" formatCode="0.0;&quot;△    &quot;0.0"/>
    <numFmt numFmtId="232" formatCode="0.0;&quot;△     &quot;0.0"/>
    <numFmt numFmtId="233" formatCode="0.0;&quot;△ 　&quot;0.0"/>
    <numFmt numFmtId="234" formatCode="0.0;&quot;△　 &quot;0.0"/>
    <numFmt numFmtId="235" formatCode="#,##0.000_ 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2"/>
      <name val="ＭＳ Ｐ明朝"/>
      <family val="1"/>
    </font>
    <font>
      <sz val="11"/>
      <name val="ＭＳ Ｐ明朝"/>
      <family val="1"/>
    </font>
    <font>
      <b/>
      <sz val="13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10"/>
      <color indexed="9"/>
      <name val="ＭＳ Ｐ明朝"/>
      <family val="1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11" fillId="0" borderId="6" xfId="0" applyNumberFormat="1" applyFont="1" applyBorder="1" applyAlignment="1">
      <alignment vertical="center"/>
    </xf>
    <xf numFmtId="193" fontId="11" fillId="0" borderId="6" xfId="0" applyNumberFormat="1" applyFont="1" applyBorder="1" applyAlignment="1">
      <alignment vertical="center"/>
    </xf>
    <xf numFmtId="191" fontId="11" fillId="0" borderId="6" xfId="0" applyNumberFormat="1" applyFont="1" applyBorder="1" applyAlignment="1">
      <alignment vertical="center"/>
    </xf>
    <xf numFmtId="195" fontId="11" fillId="0" borderId="6" xfId="0" applyNumberFormat="1" applyFont="1" applyBorder="1" applyAlignment="1">
      <alignment vertical="center"/>
    </xf>
    <xf numFmtId="195" fontId="11" fillId="0" borderId="11" xfId="0" applyNumberFormat="1" applyFont="1" applyBorder="1" applyAlignment="1">
      <alignment vertical="center"/>
    </xf>
    <xf numFmtId="195" fontId="11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193" fontId="11" fillId="0" borderId="11" xfId="0" applyNumberFormat="1" applyFont="1" applyBorder="1" applyAlignment="1">
      <alignment vertical="center"/>
    </xf>
    <xf numFmtId="191" fontId="11" fillId="0" borderId="11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41" fontId="8" fillId="0" borderId="11" xfId="0" applyNumberFormat="1" applyFont="1" applyBorder="1" applyAlignment="1">
      <alignment vertical="center"/>
    </xf>
    <xf numFmtId="193" fontId="8" fillId="0" borderId="11" xfId="0" applyNumberFormat="1" applyFont="1" applyBorder="1" applyAlignment="1">
      <alignment vertical="center"/>
    </xf>
    <xf numFmtId="191" fontId="8" fillId="0" borderId="11" xfId="0" applyNumberFormat="1" applyFont="1" applyBorder="1" applyAlignment="1">
      <alignment vertical="center"/>
    </xf>
    <xf numFmtId="195" fontId="8" fillId="0" borderId="11" xfId="0" applyNumberFormat="1" applyFont="1" applyBorder="1" applyAlignment="1">
      <alignment vertical="center"/>
    </xf>
    <xf numFmtId="195" fontId="8" fillId="0" borderId="0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41" fontId="8" fillId="0" borderId="11" xfId="0" applyNumberFormat="1" applyFont="1" applyBorder="1" applyAlignment="1">
      <alignment horizontal="right" vertical="center"/>
    </xf>
    <xf numFmtId="193" fontId="8" fillId="0" borderId="11" xfId="0" applyNumberFormat="1" applyFont="1" applyBorder="1" applyAlignment="1">
      <alignment horizontal="right" vertical="center"/>
    </xf>
    <xf numFmtId="193" fontId="8" fillId="0" borderId="11" xfId="0" applyNumberFormat="1" applyFont="1" applyBorder="1" applyAlignment="1">
      <alignment vertical="center"/>
    </xf>
    <xf numFmtId="195" fontId="8" fillId="0" borderId="11" xfId="0" applyNumberFormat="1" applyFont="1" applyBorder="1" applyAlignment="1">
      <alignment horizontal="right" vertical="center"/>
    </xf>
    <xf numFmtId="195" fontId="8" fillId="0" borderId="0" xfId="0" applyNumberFormat="1" applyFont="1" applyBorder="1" applyAlignment="1">
      <alignment horizontal="right" vertical="center"/>
    </xf>
    <xf numFmtId="193" fontId="0" fillId="0" borderId="11" xfId="0" applyNumberFormat="1" applyBorder="1" applyAlignment="1">
      <alignment vertical="center"/>
    </xf>
    <xf numFmtId="0" fontId="8" fillId="0" borderId="1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 textRotation="255"/>
    </xf>
    <xf numFmtId="0" fontId="12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41" fontId="8" fillId="0" borderId="9" xfId="0" applyNumberFormat="1" applyFont="1" applyBorder="1" applyAlignment="1">
      <alignment vertical="center"/>
    </xf>
    <xf numFmtId="195" fontId="8" fillId="0" borderId="9" xfId="0" applyNumberFormat="1" applyFont="1" applyBorder="1" applyAlignment="1">
      <alignment vertical="center"/>
    </xf>
    <xf numFmtId="0" fontId="10" fillId="0" borderId="10" xfId="0" applyFont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1">
      <selection activeCell="D7" sqref="D7"/>
    </sheetView>
  </sheetViews>
  <sheetFormatPr defaultColWidth="9.00390625" defaultRowHeight="13.5"/>
  <cols>
    <col min="1" max="1" width="1.37890625" style="0" customWidth="1"/>
    <col min="2" max="2" width="1.4921875" style="0" customWidth="1"/>
    <col min="3" max="3" width="1.37890625" style="0" customWidth="1"/>
    <col min="4" max="4" width="36.25390625" style="0" customWidth="1"/>
    <col min="5" max="5" width="7.875" style="0" customWidth="1"/>
    <col min="6" max="6" width="7.75390625" style="0" customWidth="1"/>
    <col min="7" max="7" width="6.625" style="0" customWidth="1"/>
    <col min="8" max="8" width="8.125" style="0" customWidth="1"/>
    <col min="9" max="9" width="7.75390625" style="0" customWidth="1"/>
    <col min="10" max="10" width="8.25390625" style="0" customWidth="1"/>
    <col min="11" max="11" width="7.875" style="0" customWidth="1"/>
    <col min="12" max="12" width="2.50390625" style="0" customWidth="1"/>
  </cols>
  <sheetData>
    <row r="1" spans="1:12" ht="15.75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3.5" customHeight="1">
      <c r="A3" s="4"/>
      <c r="B3" s="4"/>
      <c r="C3" s="4"/>
      <c r="D3" s="4"/>
      <c r="E3" s="4"/>
      <c r="F3" s="4"/>
      <c r="G3" s="4"/>
      <c r="H3" s="4"/>
      <c r="I3" s="5" t="s">
        <v>0</v>
      </c>
      <c r="J3" s="6"/>
      <c r="K3" s="6"/>
      <c r="L3" s="7"/>
    </row>
    <row r="4" spans="1:12" ht="36" customHeight="1">
      <c r="A4" s="8"/>
      <c r="B4" s="9"/>
      <c r="C4" s="9"/>
      <c r="D4" s="9"/>
      <c r="E4" s="10" t="s">
        <v>28</v>
      </c>
      <c r="F4" s="11"/>
      <c r="G4" s="12" t="s">
        <v>1</v>
      </c>
      <c r="H4" s="12" t="s">
        <v>2</v>
      </c>
      <c r="I4" s="13" t="s">
        <v>3</v>
      </c>
      <c r="J4" s="10" t="s">
        <v>4</v>
      </c>
      <c r="K4" s="14"/>
      <c r="L4" s="15"/>
    </row>
    <row r="5" spans="1:14" ht="33" customHeight="1">
      <c r="A5" s="16"/>
      <c r="B5" s="17"/>
      <c r="C5" s="17"/>
      <c r="D5" s="17"/>
      <c r="E5" s="18" t="s">
        <v>29</v>
      </c>
      <c r="F5" s="18" t="s">
        <v>30</v>
      </c>
      <c r="G5" s="19" t="s">
        <v>5</v>
      </c>
      <c r="H5" s="19" t="s">
        <v>6</v>
      </c>
      <c r="I5" s="19" t="s">
        <v>6</v>
      </c>
      <c r="J5" s="18" t="s">
        <v>29</v>
      </c>
      <c r="K5" s="18" t="s">
        <v>30</v>
      </c>
      <c r="L5" s="57"/>
      <c r="M5" s="58" t="s">
        <v>31</v>
      </c>
      <c r="N5" s="58" t="s">
        <v>32</v>
      </c>
    </row>
    <row r="6" spans="1:14" ht="27.75" customHeight="1">
      <c r="A6" s="20" t="s">
        <v>7</v>
      </c>
      <c r="B6" s="21"/>
      <c r="C6" s="21"/>
      <c r="D6" s="21"/>
      <c r="E6" s="22">
        <f>SUM(E7,E18,E21,E27)</f>
        <v>720</v>
      </c>
      <c r="F6" s="22">
        <f>SUM(F7,F18,F21,F27)</f>
        <v>709</v>
      </c>
      <c r="G6" s="23">
        <f>SUM(G7,G18,G21,G27)</f>
        <v>11</v>
      </c>
      <c r="H6" s="24">
        <f>SUM(G6/F6*100)</f>
        <v>1.5514809590973202</v>
      </c>
      <c r="I6" s="25">
        <f>SUM(I7,I18,I21,I27)</f>
        <v>100</v>
      </c>
      <c r="J6" s="26">
        <f>E6/$N$6*100</f>
        <v>53.7714712471994</v>
      </c>
      <c r="K6" s="26">
        <f>F6/M6*100</f>
        <v>53.79362670713201</v>
      </c>
      <c r="L6" s="27"/>
      <c r="M6" s="59">
        <v>1318</v>
      </c>
      <c r="N6" s="59">
        <v>1339</v>
      </c>
    </row>
    <row r="7" spans="1:12" ht="24.75" customHeight="1">
      <c r="A7" s="28"/>
      <c r="B7" s="29" t="s">
        <v>8</v>
      </c>
      <c r="C7" s="21"/>
      <c r="D7" s="21"/>
      <c r="E7" s="30">
        <f>SUM(E8,E15)</f>
        <v>702</v>
      </c>
      <c r="F7" s="30">
        <f>SUM(F8,F15)</f>
        <v>696</v>
      </c>
      <c r="G7" s="31">
        <f>SUM(G8,G15)</f>
        <v>6</v>
      </c>
      <c r="H7" s="32">
        <f>SUM(G7/F7*100)</f>
        <v>0.8620689655172413</v>
      </c>
      <c r="I7" s="26">
        <f>E7/E6*100</f>
        <v>97.5</v>
      </c>
      <c r="J7" s="26">
        <f>E7/$N$6*100</f>
        <v>52.42718446601942</v>
      </c>
      <c r="K7" s="26">
        <f>SUM(F7/1318*100)</f>
        <v>52.80728376327769</v>
      </c>
      <c r="L7" s="27"/>
    </row>
    <row r="8" spans="1:14" ht="24" customHeight="1">
      <c r="A8" s="28"/>
      <c r="B8" s="21"/>
      <c r="C8" s="33" t="s">
        <v>9</v>
      </c>
      <c r="D8" s="21"/>
      <c r="E8" s="34">
        <f>SUM(E9:E12)</f>
        <v>62</v>
      </c>
      <c r="F8" s="34">
        <f>SUM(F9:F12)</f>
        <v>64</v>
      </c>
      <c r="G8" s="35">
        <f>SUM(G9:G12)</f>
        <v>-2</v>
      </c>
      <c r="H8" s="36">
        <f>SUM(G8/F8*100)</f>
        <v>-3.125</v>
      </c>
      <c r="I8" s="37">
        <f>E8/E6*100</f>
        <v>8.61111111111111</v>
      </c>
      <c r="J8" s="37">
        <f>E8/$N$6*100</f>
        <v>4.630321135175504</v>
      </c>
      <c r="K8" s="37">
        <f>SUM(F8/1318*100)</f>
        <v>4.855842185128983</v>
      </c>
      <c r="L8" s="38"/>
      <c r="M8" s="39"/>
      <c r="N8" s="40"/>
    </row>
    <row r="9" spans="1:12" ht="19.5" customHeight="1">
      <c r="A9" s="28"/>
      <c r="B9" s="21"/>
      <c r="C9" s="21"/>
      <c r="D9" s="33" t="s">
        <v>10</v>
      </c>
      <c r="E9" s="41">
        <v>0</v>
      </c>
      <c r="F9" s="41">
        <v>1</v>
      </c>
      <c r="G9" s="42">
        <f>SUM(E9-F9)</f>
        <v>-1</v>
      </c>
      <c r="H9" s="43">
        <f aca="true" t="shared" si="0" ref="H9:H28">SUM(G9/F9*100)</f>
        <v>-100</v>
      </c>
      <c r="I9" s="44">
        <f>SUM(E9/E6*100)</f>
        <v>0</v>
      </c>
      <c r="J9" s="44">
        <f>E9/N6*100</f>
        <v>0</v>
      </c>
      <c r="K9" s="44">
        <f>SUM(F9/1318*100)</f>
        <v>0.07587253414264036</v>
      </c>
      <c r="L9" s="45"/>
    </row>
    <row r="10" spans="1:12" ht="19.5" customHeight="1">
      <c r="A10" s="28"/>
      <c r="B10" s="21"/>
      <c r="C10" s="21"/>
      <c r="D10" s="33" t="s">
        <v>11</v>
      </c>
      <c r="E10" s="41"/>
      <c r="F10" s="41"/>
      <c r="G10" s="42"/>
      <c r="H10" s="46"/>
      <c r="I10" s="44"/>
      <c r="J10" s="44"/>
      <c r="K10" s="44"/>
      <c r="L10" s="45"/>
    </row>
    <row r="11" spans="1:12" ht="19.5" customHeight="1">
      <c r="A11" s="47"/>
      <c r="B11" s="48"/>
      <c r="C11" s="48"/>
      <c r="D11" s="33" t="s">
        <v>12</v>
      </c>
      <c r="E11" s="34">
        <v>38</v>
      </c>
      <c r="F11" s="34">
        <v>40</v>
      </c>
      <c r="G11" s="35">
        <f>SUM(E11-F11)</f>
        <v>-2</v>
      </c>
      <c r="H11" s="36">
        <f t="shared" si="0"/>
        <v>-5</v>
      </c>
      <c r="I11" s="37">
        <f>SUM(E11/E6*100)</f>
        <v>5.277777777777778</v>
      </c>
      <c r="J11" s="37">
        <f aca="true" t="shared" si="1" ref="J11:J30">E11/$N$6*100</f>
        <v>2.8379387602688575</v>
      </c>
      <c r="K11" s="37">
        <f aca="true" t="shared" si="2" ref="K11:K20">SUM(F11/1318*100)</f>
        <v>3.0349013657056148</v>
      </c>
      <c r="L11" s="38"/>
    </row>
    <row r="12" spans="1:12" ht="19.5" customHeight="1">
      <c r="A12" s="28"/>
      <c r="B12" s="21"/>
      <c r="C12" s="21"/>
      <c r="D12" s="33" t="s">
        <v>13</v>
      </c>
      <c r="E12" s="34">
        <v>24</v>
      </c>
      <c r="F12" s="34">
        <f>SUM(F13:F14)</f>
        <v>23</v>
      </c>
      <c r="G12" s="35">
        <f>SUM(G13:G14)</f>
        <v>1</v>
      </c>
      <c r="H12" s="36">
        <f t="shared" si="0"/>
        <v>4.3478260869565215</v>
      </c>
      <c r="I12" s="37">
        <f>E12/E6*100</f>
        <v>3.3333333333333335</v>
      </c>
      <c r="J12" s="37">
        <f t="shared" si="1"/>
        <v>1.7923823749066468</v>
      </c>
      <c r="K12" s="37">
        <f t="shared" si="2"/>
        <v>1.7450682852807284</v>
      </c>
      <c r="L12" s="38"/>
    </row>
    <row r="13" spans="1:12" ht="19.5" customHeight="1">
      <c r="A13" s="28"/>
      <c r="B13" s="21"/>
      <c r="C13" s="21"/>
      <c r="D13" s="33" t="s">
        <v>14</v>
      </c>
      <c r="E13" s="34">
        <v>9</v>
      </c>
      <c r="F13" s="34">
        <v>8</v>
      </c>
      <c r="G13" s="35">
        <f>SUM(E13-F13)</f>
        <v>1</v>
      </c>
      <c r="H13" s="36">
        <f t="shared" si="0"/>
        <v>12.5</v>
      </c>
      <c r="I13" s="37">
        <f>SUM(E13/E6*100)</f>
        <v>1.25</v>
      </c>
      <c r="J13" s="37">
        <f t="shared" si="1"/>
        <v>0.6721433905899925</v>
      </c>
      <c r="K13" s="37">
        <f t="shared" si="2"/>
        <v>0.6069802731411229</v>
      </c>
      <c r="L13" s="38"/>
    </row>
    <row r="14" spans="1:12" ht="19.5" customHeight="1">
      <c r="A14" s="28"/>
      <c r="B14" s="21"/>
      <c r="C14" s="21"/>
      <c r="D14" s="33" t="s">
        <v>15</v>
      </c>
      <c r="E14" s="34">
        <v>15</v>
      </c>
      <c r="F14" s="34">
        <v>15</v>
      </c>
      <c r="G14" s="34">
        <f>SUM(E14-F14)</f>
        <v>0</v>
      </c>
      <c r="H14" s="34">
        <f t="shared" si="0"/>
        <v>0</v>
      </c>
      <c r="I14" s="37">
        <f>SUM(E14/E6*100)</f>
        <v>2.083333333333333</v>
      </c>
      <c r="J14" s="37">
        <f t="shared" si="1"/>
        <v>1.1202389843166543</v>
      </c>
      <c r="K14" s="37">
        <f t="shared" si="2"/>
        <v>1.1380880121396053</v>
      </c>
      <c r="L14" s="38"/>
    </row>
    <row r="15" spans="1:12" ht="24" customHeight="1">
      <c r="A15" s="28"/>
      <c r="B15" s="21"/>
      <c r="C15" s="33" t="s">
        <v>16</v>
      </c>
      <c r="D15" s="21"/>
      <c r="E15" s="34">
        <f>SUM(E16:E17)</f>
        <v>640</v>
      </c>
      <c r="F15" s="34">
        <f>SUM(F16:F17)</f>
        <v>632</v>
      </c>
      <c r="G15" s="35">
        <f>SUM(G16:G17)</f>
        <v>8</v>
      </c>
      <c r="H15" s="36">
        <f t="shared" si="0"/>
        <v>1.2658227848101267</v>
      </c>
      <c r="I15" s="37">
        <f>E15/E6*100</f>
        <v>88.88888888888889</v>
      </c>
      <c r="J15" s="37">
        <f t="shared" si="1"/>
        <v>47.79686333084391</v>
      </c>
      <c r="K15" s="37">
        <f t="shared" si="2"/>
        <v>47.95144157814871</v>
      </c>
      <c r="L15" s="38"/>
    </row>
    <row r="16" spans="1:12" ht="19.5" customHeight="1">
      <c r="A16" s="28"/>
      <c r="B16" s="21"/>
      <c r="C16" s="21"/>
      <c r="D16" s="33" t="s">
        <v>17</v>
      </c>
      <c r="E16" s="34">
        <v>491</v>
      </c>
      <c r="F16" s="34">
        <v>501</v>
      </c>
      <c r="G16" s="35">
        <f>SUM(E16-F16)</f>
        <v>-10</v>
      </c>
      <c r="H16" s="36">
        <f t="shared" si="0"/>
        <v>-1.996007984031936</v>
      </c>
      <c r="I16" s="37">
        <f>SUM(E16/E6*100)</f>
        <v>68.19444444444444</v>
      </c>
      <c r="J16" s="37">
        <f t="shared" si="1"/>
        <v>36.669156086631816</v>
      </c>
      <c r="K16" s="37">
        <f t="shared" si="2"/>
        <v>38.01213960546283</v>
      </c>
      <c r="L16" s="38"/>
    </row>
    <row r="17" spans="1:12" ht="19.5" customHeight="1">
      <c r="A17" s="28"/>
      <c r="B17" s="21"/>
      <c r="C17" s="21"/>
      <c r="D17" s="33" t="s">
        <v>18</v>
      </c>
      <c r="E17" s="34">
        <v>149</v>
      </c>
      <c r="F17" s="34">
        <v>131</v>
      </c>
      <c r="G17" s="35">
        <f>SUM(E17-F17)</f>
        <v>18</v>
      </c>
      <c r="H17" s="36">
        <f t="shared" si="0"/>
        <v>13.740458015267176</v>
      </c>
      <c r="I17" s="37">
        <f>SUM(E17/E6*100)</f>
        <v>20.694444444444443</v>
      </c>
      <c r="J17" s="37">
        <f t="shared" si="1"/>
        <v>11.127707244212099</v>
      </c>
      <c r="K17" s="37">
        <f t="shared" si="2"/>
        <v>9.939301972685888</v>
      </c>
      <c r="L17" s="38"/>
    </row>
    <row r="18" spans="1:12" ht="19.5" customHeight="1">
      <c r="A18" s="47"/>
      <c r="B18" s="49" t="s">
        <v>33</v>
      </c>
      <c r="C18" s="4"/>
      <c r="D18" s="50"/>
      <c r="E18" s="34">
        <f>SUM(E19:E20)</f>
        <v>0</v>
      </c>
      <c r="F18" s="34">
        <f>SUM(F19:F20)</f>
        <v>0</v>
      </c>
      <c r="G18" s="34">
        <f>SUM(G19:G20)</f>
        <v>0</v>
      </c>
      <c r="H18" s="34">
        <v>0</v>
      </c>
      <c r="I18" s="37">
        <f>E18/E6*100</f>
        <v>0</v>
      </c>
      <c r="J18" s="37">
        <f t="shared" si="1"/>
        <v>0</v>
      </c>
      <c r="K18" s="37">
        <f t="shared" si="2"/>
        <v>0</v>
      </c>
      <c r="L18" s="27"/>
    </row>
    <row r="19" spans="1:12" ht="19.5" customHeight="1">
      <c r="A19" s="28"/>
      <c r="B19" s="21"/>
      <c r="C19" s="21"/>
      <c r="D19" s="33" t="s">
        <v>34</v>
      </c>
      <c r="E19" s="34">
        <v>0</v>
      </c>
      <c r="F19" s="34">
        <v>0</v>
      </c>
      <c r="G19" s="34">
        <f>SUM(E19-F19)</f>
        <v>0</v>
      </c>
      <c r="H19" s="34">
        <v>0</v>
      </c>
      <c r="I19" s="37">
        <f>SUM(E19/E6*100)</f>
        <v>0</v>
      </c>
      <c r="J19" s="37">
        <f t="shared" si="1"/>
        <v>0</v>
      </c>
      <c r="K19" s="37">
        <f t="shared" si="2"/>
        <v>0</v>
      </c>
      <c r="L19" s="38"/>
    </row>
    <row r="20" spans="1:12" ht="19.5" customHeight="1">
      <c r="A20" s="28"/>
      <c r="B20" s="21"/>
      <c r="C20" s="21"/>
      <c r="D20" s="33" t="s">
        <v>35</v>
      </c>
      <c r="E20" s="34">
        <v>0</v>
      </c>
      <c r="F20" s="34">
        <v>0</v>
      </c>
      <c r="G20" s="34">
        <f>SUM(E20-F20)</f>
        <v>0</v>
      </c>
      <c r="H20" s="34">
        <v>0</v>
      </c>
      <c r="I20" s="37">
        <f>SUM(E20/E6*100)</f>
        <v>0</v>
      </c>
      <c r="J20" s="37">
        <f t="shared" si="1"/>
        <v>0</v>
      </c>
      <c r="K20" s="37">
        <f t="shared" si="2"/>
        <v>0</v>
      </c>
      <c r="L20" s="38"/>
    </row>
    <row r="21" spans="1:12" ht="21" customHeight="1">
      <c r="A21" s="28"/>
      <c r="B21" s="29" t="s">
        <v>36</v>
      </c>
      <c r="C21" s="4"/>
      <c r="D21" s="21"/>
      <c r="E21" s="30">
        <f>SUM(E22:E24)</f>
        <v>11</v>
      </c>
      <c r="F21" s="30">
        <f>SUM(F22:F24)</f>
        <v>10</v>
      </c>
      <c r="G21" s="30">
        <f>SUM(G22:G24)</f>
        <v>1</v>
      </c>
      <c r="H21" s="30">
        <f t="shared" si="0"/>
        <v>10</v>
      </c>
      <c r="I21" s="26">
        <f>E21/E6*100</f>
        <v>1.5277777777777777</v>
      </c>
      <c r="J21" s="26">
        <f t="shared" si="1"/>
        <v>0.8215085884988798</v>
      </c>
      <c r="K21" s="26">
        <f aca="true" t="shared" si="3" ref="K21:K30">SUM(F21/1318*100)</f>
        <v>0.7587253414264037</v>
      </c>
      <c r="L21" s="27"/>
    </row>
    <row r="22" spans="1:12" ht="19.5" customHeight="1">
      <c r="A22" s="28"/>
      <c r="B22" s="21"/>
      <c r="C22" s="21"/>
      <c r="D22" s="51" t="s">
        <v>19</v>
      </c>
      <c r="E22" s="34">
        <v>4</v>
      </c>
      <c r="F22" s="34">
        <v>3</v>
      </c>
      <c r="G22" s="35">
        <f>SUM(E22-F22)</f>
        <v>1</v>
      </c>
      <c r="H22" s="36">
        <f t="shared" si="0"/>
        <v>33.33333333333333</v>
      </c>
      <c r="I22" s="37">
        <f>SUM(E22/E6*100)</f>
        <v>0.5555555555555556</v>
      </c>
      <c r="J22" s="37">
        <f t="shared" si="1"/>
        <v>0.2987303958177745</v>
      </c>
      <c r="K22" s="37">
        <f t="shared" si="3"/>
        <v>0.2276176024279211</v>
      </c>
      <c r="L22" s="38"/>
    </row>
    <row r="23" spans="1:12" ht="19.5" customHeight="1">
      <c r="A23" s="28"/>
      <c r="B23" s="21"/>
      <c r="C23" s="21"/>
      <c r="D23" s="51" t="s">
        <v>20</v>
      </c>
      <c r="E23" s="34">
        <v>0</v>
      </c>
      <c r="F23" s="34">
        <v>0</v>
      </c>
      <c r="G23" s="34">
        <f>SUM(E23-F23)</f>
        <v>0</v>
      </c>
      <c r="H23" s="34">
        <v>0</v>
      </c>
      <c r="I23" s="37">
        <f>SUM(E23/E6*100)</f>
        <v>0</v>
      </c>
      <c r="J23" s="37">
        <f t="shared" si="1"/>
        <v>0</v>
      </c>
      <c r="K23" s="37">
        <f t="shared" si="3"/>
        <v>0</v>
      </c>
      <c r="L23" s="38"/>
    </row>
    <row r="24" spans="1:12" ht="19.5" customHeight="1">
      <c r="A24" s="28"/>
      <c r="B24" s="21"/>
      <c r="C24" s="21"/>
      <c r="D24" s="52" t="s">
        <v>21</v>
      </c>
      <c r="E24" s="34">
        <f>SUM(E25:E26)</f>
        <v>7</v>
      </c>
      <c r="F24" s="34">
        <f>SUM(F25:F26)</f>
        <v>7</v>
      </c>
      <c r="G24" s="34">
        <f>SUM(G25:G26)</f>
        <v>0</v>
      </c>
      <c r="H24" s="34">
        <f t="shared" si="0"/>
        <v>0</v>
      </c>
      <c r="I24" s="37">
        <f>E24/E6*100</f>
        <v>0.9722222222222222</v>
      </c>
      <c r="J24" s="37">
        <f t="shared" si="1"/>
        <v>0.5227781926811054</v>
      </c>
      <c r="K24" s="37">
        <f t="shared" si="3"/>
        <v>0.5311077389984825</v>
      </c>
      <c r="L24" s="38"/>
    </row>
    <row r="25" spans="1:12" ht="19.5" customHeight="1">
      <c r="A25" s="28"/>
      <c r="B25" s="21"/>
      <c r="C25" s="21"/>
      <c r="D25" s="33" t="s">
        <v>22</v>
      </c>
      <c r="E25" s="34">
        <v>6</v>
      </c>
      <c r="F25" s="34">
        <v>7</v>
      </c>
      <c r="G25" s="35">
        <f>SUM(E25-F25)</f>
        <v>-1</v>
      </c>
      <c r="H25" s="36">
        <f t="shared" si="0"/>
        <v>-14.285714285714285</v>
      </c>
      <c r="I25" s="37">
        <f>SUM(E25/E6*100)</f>
        <v>0.8333333333333334</v>
      </c>
      <c r="J25" s="37">
        <f t="shared" si="1"/>
        <v>0.4480955937266617</v>
      </c>
      <c r="K25" s="37">
        <f t="shared" si="3"/>
        <v>0.5311077389984825</v>
      </c>
      <c r="L25" s="38"/>
    </row>
    <row r="26" spans="1:12" ht="19.5" customHeight="1">
      <c r="A26" s="28"/>
      <c r="B26" s="21"/>
      <c r="C26" s="21"/>
      <c r="D26" s="33" t="s">
        <v>23</v>
      </c>
      <c r="E26" s="34">
        <v>1</v>
      </c>
      <c r="F26" s="34">
        <v>0</v>
      </c>
      <c r="G26" s="34">
        <f>SUM(E26-F26)</f>
        <v>1</v>
      </c>
      <c r="H26" s="36">
        <v>100</v>
      </c>
      <c r="I26" s="37">
        <f>SUM(E26/E6*100)</f>
        <v>0.1388888888888889</v>
      </c>
      <c r="J26" s="37">
        <f t="shared" si="1"/>
        <v>0.07468259895444362</v>
      </c>
      <c r="K26" s="37">
        <f t="shared" si="3"/>
        <v>0</v>
      </c>
      <c r="L26" s="38"/>
    </row>
    <row r="27" spans="1:12" ht="20.25" customHeight="1">
      <c r="A27" s="28"/>
      <c r="B27" s="29" t="s">
        <v>24</v>
      </c>
      <c r="C27" s="4"/>
      <c r="D27" s="21"/>
      <c r="E27" s="30">
        <f>SUM(E28:E30)</f>
        <v>7</v>
      </c>
      <c r="F27" s="30">
        <f>SUM(F28:F30)</f>
        <v>3</v>
      </c>
      <c r="G27" s="31">
        <f>SUM(G28:G30)</f>
        <v>4</v>
      </c>
      <c r="H27" s="32">
        <f t="shared" si="0"/>
        <v>133.33333333333331</v>
      </c>
      <c r="I27" s="26">
        <f>E27/E6*100</f>
        <v>0.9722222222222222</v>
      </c>
      <c r="J27" s="26">
        <f t="shared" si="1"/>
        <v>0.5227781926811054</v>
      </c>
      <c r="K27" s="26">
        <f t="shared" si="3"/>
        <v>0.2276176024279211</v>
      </c>
      <c r="L27" s="27"/>
    </row>
    <row r="28" spans="1:12" ht="19.5" customHeight="1">
      <c r="A28" s="28"/>
      <c r="B28" s="21"/>
      <c r="C28" s="21"/>
      <c r="D28" s="33" t="s">
        <v>25</v>
      </c>
      <c r="E28" s="34">
        <v>1</v>
      </c>
      <c r="F28" s="34">
        <v>1</v>
      </c>
      <c r="G28" s="34">
        <f>SUM(E28-F28)</f>
        <v>0</v>
      </c>
      <c r="H28" s="34">
        <f t="shared" si="0"/>
        <v>0</v>
      </c>
      <c r="I28" s="37">
        <f>SUM(E28/E6*100)</f>
        <v>0.1388888888888889</v>
      </c>
      <c r="J28" s="37">
        <f t="shared" si="1"/>
        <v>0.07468259895444362</v>
      </c>
      <c r="K28" s="37">
        <f t="shared" si="3"/>
        <v>0.07587253414264036</v>
      </c>
      <c r="L28" s="38"/>
    </row>
    <row r="29" spans="1:12" ht="19.5" customHeight="1">
      <c r="A29" s="28"/>
      <c r="B29" s="21"/>
      <c r="C29" s="21"/>
      <c r="D29" s="33" t="s">
        <v>26</v>
      </c>
      <c r="E29" s="34">
        <v>6</v>
      </c>
      <c r="F29" s="34">
        <v>2</v>
      </c>
      <c r="G29" s="35">
        <f>SUM(E29-F29)</f>
        <v>4</v>
      </c>
      <c r="H29" s="36">
        <f>SUM(G29/F29*100)</f>
        <v>200</v>
      </c>
      <c r="I29" s="37">
        <f>SUM(E29/E6*100)</f>
        <v>0.8333333333333334</v>
      </c>
      <c r="J29" s="37">
        <f t="shared" si="1"/>
        <v>0.4480955937266617</v>
      </c>
      <c r="K29" s="37">
        <f t="shared" si="3"/>
        <v>0.15174506828528073</v>
      </c>
      <c r="L29" s="38"/>
    </row>
    <row r="30" spans="1:12" ht="19.5" customHeight="1">
      <c r="A30" s="16"/>
      <c r="B30" s="53" t="s">
        <v>37</v>
      </c>
      <c r="C30" s="17"/>
      <c r="D30" s="54"/>
      <c r="E30" s="55">
        <v>0</v>
      </c>
      <c r="F30" s="55">
        <v>0</v>
      </c>
      <c r="G30" s="55">
        <f>SUM(E30-F30)</f>
        <v>0</v>
      </c>
      <c r="H30" s="55">
        <v>0</v>
      </c>
      <c r="I30" s="56">
        <f>SUM(E30/E6*100)</f>
        <v>0</v>
      </c>
      <c r="J30" s="56">
        <f t="shared" si="1"/>
        <v>0</v>
      </c>
      <c r="K30" s="56">
        <f t="shared" si="3"/>
        <v>0</v>
      </c>
      <c r="L30" s="38"/>
    </row>
  </sheetData>
  <mergeCells count="11">
    <mergeCell ref="A1:K1"/>
    <mergeCell ref="E4:F4"/>
    <mergeCell ref="J4:K4"/>
    <mergeCell ref="I3:K3"/>
    <mergeCell ref="I9:I10"/>
    <mergeCell ref="J9:J10"/>
    <mergeCell ref="K9:K10"/>
    <mergeCell ref="E9:E10"/>
    <mergeCell ref="F9:F10"/>
    <mergeCell ref="G9:G10"/>
    <mergeCell ref="H9:H10"/>
  </mergeCells>
  <printOptions horizontalCentered="1"/>
  <pageMargins left="0.984251968503937" right="0.5905511811023623" top="0.7874015748031497" bottom="0.787401574803149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沖縄県庁</dc:creator>
  <cp:keywords/>
  <dc:description/>
  <cp:lastModifiedBy>沖縄県庁</cp:lastModifiedBy>
  <dcterms:created xsi:type="dcterms:W3CDTF">2004-12-17T06:31:29Z</dcterms:created>
  <dcterms:modified xsi:type="dcterms:W3CDTF">2004-12-17T06:33:09Z</dcterms:modified>
  <cp:category/>
  <cp:version/>
  <cp:contentType/>
  <cp:contentStatus/>
</cp:coreProperties>
</file>