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20520" windowHeight="4350" tabRatio="7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CW102" i="11"/>
  <c r="DB102" i="11"/>
  <c r="DG102" i="11"/>
  <c r="AA23" i="11"/>
  <c r="V23" i="11"/>
  <c r="Q23" i="11"/>
  <c r="V33" i="11"/>
  <c r="Q33" i="11"/>
  <c r="AU88" i="11" l="1"/>
  <c r="AP88" i="11"/>
  <c r="CR102" i="11"/>
  <c r="AF88" i="11"/>
  <c r="AP23" i="11"/>
  <c r="AF23" i="11"/>
  <c r="AU63" i="11"/>
  <c r="AP63" i="11"/>
  <c r="AF63" i="11"/>
  <c r="AA69" i="11" l="1"/>
  <c r="AA68" i="11"/>
  <c r="AA35" i="11"/>
  <c r="AA34" i="11"/>
  <c r="AA32" i="11"/>
  <c r="AA31" i="11"/>
  <c r="AA30" i="11"/>
  <c r="AA29" i="11"/>
  <c r="AA28" i="11"/>
  <c r="AA7"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AM36" i="9"/>
  <c r="C36" i="9"/>
  <c r="AM35" i="9"/>
  <c r="C35" i="9"/>
  <c r="CO34" i="9"/>
  <c r="CO35" i="9" s="1"/>
  <c r="CO36" i="9" s="1"/>
  <c r="BW34" i="9"/>
  <c r="BW35" i="9" s="1"/>
  <c r="BW36" i="9" s="1"/>
  <c r="U34" i="9"/>
  <c r="U35" i="9" s="1"/>
  <c r="U36" i="9" s="1"/>
  <c r="C34" i="9"/>
  <c r="AM34" i="9" l="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<sst xmlns="http://schemas.openxmlformats.org/spreadsheetml/2006/main" count="995" uniqueCount="549">
  <si>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</si>
  <si>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</si>
  <si>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</si>
  <si>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</si>
  <si>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</si>
  <si>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</si>
  <si>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</si>
  <si>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</si>
  <si>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</si>
  <si>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</si>
  <si>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</si>
  <si>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</si>
  <si>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</si>
  <si>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</si>
  <si>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</si>
  <si>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</si>
  <si>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</si>
  <si>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</si>
  <si>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</si>
  <si>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</si>
  <si>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</si>
  <si>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</si>
  <si>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</si>
  <si>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</si>
  <si>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</si>
  <si>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</si>
  <si>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</si>
  <si>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</si>
  <si>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</si>
  <si>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</si>
  <si>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</si>
  <si>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</si>
  <si>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</si>
  <si>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</si>
  <si>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</si>
  <si>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</si>
  <si>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</si>
  <si>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</si>
  <si>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</si>
  <si>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</si>
  <si>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</si>
  <si>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</si>
  <si>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</si>
  <si>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</si>
  <si>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</si>
  <si>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</si>
  <si>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</si>
  <si>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</si>
  <si>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</si>
  <si>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</si>
  <si>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</si>
  <si>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</si>
  <si>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</si>
  <si>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</si>
  <si>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</si>
  <si>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</si>
  <si>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</si>
  <si>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</si>
  <si>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</si>
  <si>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</si>
  <si>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</si>
  <si>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</si>
  <si>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</si>
  <si>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</si>
  <si>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</si>
  <si>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</si>
  <si>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</si>
  <si>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</si>
  <si>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</si>
  <si>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</si>
  <si>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</si>
  <si>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</si>
  <si>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</si>
  <si>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</si>
  <si>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</si>
  <si>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</si>
  <si>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</si>
  <si>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</si>
  <si>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</si>
  <si>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</si>
  <si>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</si>
  <si>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</si>
  <si>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</si>
  <si>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</si>
  <si>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</si>
  <si>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</si>
  <si>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</si>
  <si>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</si>
  <si>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</si>
  <si>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</si>
  <si>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</si>
  <si>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</si>
  <si>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</si>
  <si>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</si>
  <si>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</si>
  <si>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</si>
  <si>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</si>
  <si>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</si>
  <si>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</si>
  <si>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</si>
  <si>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</si>
  <si>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</si>
  <si>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</si>
  <si>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</si>
  <si>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</si>
  <si>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</si>
  <si>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</si>
  <si>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</si>
  <si>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</si>
  <si>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</si>
  <si>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</si>
  <si>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</si>
  <si>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</si>
  <si>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</si>
  <si>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</si>
  <si>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</si>
  <si>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</si>
  <si>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</si>
  <si>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</si>
  <si>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</si>
  <si>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</si>
  <si>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</si>
  <si>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</si>
  <si>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</si>
  <si>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</si>
  <si>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</si>
  <si>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</si>
  <si>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</si>
  <si>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</si>
  <si>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</si>
  <si>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</si>
  <si>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</si>
  <si>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</si>
  <si>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</si>
  <si>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</si>
  <si>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</si>
  <si>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</si>
  <si>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</si>
  <si>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</si>
  <si>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</si>
  <si>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</si>
  <si>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</si>
  <si>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</si>
  <si>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</si>
  <si>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</si>
  <si>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</si>
  <si>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</si>
  <si>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</si>
  <si>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</si>
  <si>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</si>
  <si>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</si>
  <si>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</si>
  <si>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</si>
  <si>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</si>
  <si>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</si>
  <si>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</si>
  <si>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</si>
  <si>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</si>
  <si>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</si>
  <si>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</si>
  <si>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</si>
  <si>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</si>
  <si>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</si>
  <si>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</si>
  <si>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</si>
  <si>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</si>
  <si>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</si>
  <si>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</si>
  <si>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</si>
  <si>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</si>
  <si>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</si>
  <si>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</si>
  <si>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</si>
  <si>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</si>
  <si>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</si>
  <si>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</si>
  <si>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</si>
  <si>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</si>
  <si>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</si>
  <si>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</si>
  <si>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</si>
  <si>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</si>
  <si>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</si>
  <si>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</si>
  <si>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</si>
  <si>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</si>
  <si>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</si>
  <si>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</si>
  <si>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</si>
  <si>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</si>
  <si>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</si>
  <si>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</si>
  <si>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</si>
  <si>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</si>
  <si>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</si>
  <si>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</si>
  <si>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沖縄県宮古島市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</si>
  <si>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</si>
  <si>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</si>
  <si>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</si>
  <si>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</si>
  <si>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</si>
  <si>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</si>
  <si>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</si>
  <si>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</si>
  <si>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</si>
  <si>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</si>
  <si>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</si>
  <si>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</si>
  <si>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</si>
  <si>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</si>
  <si>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</si>
  <si>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</si>
  <si>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</si>
  <si>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</si>
  <si>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</si>
  <si>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</si>
  <si>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</si>
  <si>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</si>
  <si>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</si>
  <si>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</si>
  <si>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</si>
  <si>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</si>
  <si>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</si>
  <si>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</si>
  <si>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</si>
  <si>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</si>
  <si>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</si>
  <si>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</si>
  <si>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</si>
  <si>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</si>
  <si>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</si>
  <si>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</si>
  <si>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</si>
  <si>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</si>
  <si>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</si>
  <si>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</si>
  <si>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</si>
  <si>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</si>
  <si>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</si>
  <si>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</si>
  <si>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</si>
  <si>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</si>
  <si>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</si>
  <si>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</si>
  <si>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</si>
  <si>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</si>
  <si>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</si>
  <si>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</si>
  <si>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</si>
  <si>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</si>
  <si>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</si>
  <si>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</si>
  <si>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</si>
  <si>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</si>
  <si>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</si>
  <si>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</si>
  <si>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</si>
  <si>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</si>
  <si>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</si>
  <si>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</si>
  <si>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</si>
  <si>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</si>
  <si>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</si>
  <si>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</si>
  <si>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</si>
  <si>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</si>
  <si>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</si>
  <si>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</si>
  <si>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</si>
  <si>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</si>
  <si>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</si>
  <si>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</si>
  <si>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</si>
  <si>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</si>
  <si>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</si>
  <si>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</si>
  <si>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</si>
  <si>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</si>
  <si>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</si>
  <si>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</si>
  <si>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</si>
  <si>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</si>
  <si>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</si>
  <si>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</si>
  <si>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</si>
  <si>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</si>
  <si>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</si>
  <si>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</si>
  <si>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</si>
  <si>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</si>
  <si>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</si>
  <si>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</si>
  <si>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</si>
  <si>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</si>
  <si>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</si>
  <si>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</si>
  <si>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</si>
  <si>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</si>
  <si>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</si>
  <si>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</si>
  <si>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</si>
  <si>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</si>
  <si>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</si>
  <si>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</si>
  <si>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</si>
  <si>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</si>
  <si>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</si>
  <si>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</si>
  <si>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</si>
  <si>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</si>
  <si>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</si>
  <si>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</si>
  <si>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</si>
  <si>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</si>
  <si>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</si>
  <si>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</si>
  <si>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</si>
  <si>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</si>
  <si>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</si>
  <si>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</si>
  <si>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</si>
  <si>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</si>
  <si>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</si>
  <si>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</si>
  <si>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</si>
  <si>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</si>
  <si>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</si>
  <si>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</si>
  <si>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</si>
  <si>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</si>
  <si>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</si>
  <si>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</si>
  <si>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</si>
  <si>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</si>
  <si>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</si>
  <si>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</si>
  <si>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</si>
  <si>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</si>
  <si>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</si>
  <si>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</si>
  <si>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</si>
  <si>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</si>
  <si>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</si>
  <si>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</si>
  <si>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</si>
  <si>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</si>
  <si>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沖縄県宮古島市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</si>
  <si>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</si>
  <si>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</si>
  <si>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</si>
  <si>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</si>
  <si>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</si>
  <si>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</si>
  <si>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</si>
  <si>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</si>
  <si>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</si>
  <si>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</si>
  <si>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</si>
  <si>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</si>
  <si>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</si>
  <si>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</si>
  <si>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</si>
  <si>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</si>
  <si>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</si>
  <si>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</si>
  <si>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</si>
  <si>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</si>
  <si>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</si>
  <si>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</si>
  <si>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</si>
  <si>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</si>
  <si>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</si>
  <si>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</si>
  <si>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</si>
  <si>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</si>
  <si>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</si>
  <si>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</si>
  <si>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</si>
  <si>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</si>
  <si>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</si>
  <si>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</si>
  <si>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</si>
  <si>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</si>
  <si>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</si>
  <si>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</si>
  <si>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港湾事業特別会計</t>
    <phoneticPr fontId="5"/>
  </si>
  <si>
    <t>法非適用企業</t>
    <phoneticPr fontId="5"/>
  </si>
  <si>
    <t>農漁業集落排水事業特別会計</t>
    <phoneticPr fontId="5"/>
  </si>
  <si>
    <t>公共下水道事業特別会計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</si>
  <si>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</si>
  <si>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</si>
  <si>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</si>
  <si>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</si>
  <si>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</si>
  <si>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</si>
  <si>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</si>
  <si>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</si>
  <si>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</si>
  <si>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</si>
  <si>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</si>
  <si>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</si>
  <si>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</si>
  <si>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</si>
  <si>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</si>
  <si>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</si>
  <si>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</si>
  <si>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</si>
  <si>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</si>
  <si>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</si>
  <si>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</si>
  <si>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</si>
  <si>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</si>
  <si>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</si>
  <si>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</si>
  <si>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</si>
  <si>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</si>
  <si>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</si>
  <si>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</si>
  <si>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</si>
  <si>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</si>
  <si>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</si>
  <si>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</si>
  <si>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</si>
  <si>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</si>
  <si>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</si>
  <si>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</si>
  <si>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</si>
  <si>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</si>
  <si>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</si>
  <si>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</si>
  <si>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</si>
  <si>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</si>
  <si>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</si>
  <si>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</si>
  <si>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</si>
  <si>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</si>
  <si>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</si>
  <si>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</si>
  <si>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</si>
  <si>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</si>
  <si>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</si>
  <si>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</si>
  <si>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</si>
  <si>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</si>
  <si>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</si>
  <si>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</si>
  <si>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</si>
  <si>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</si>
  <si>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</si>
  <si>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</si>
  <si>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</si>
  <si>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</si>
  <si>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</si>
  <si>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</si>
  <si>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</si>
  <si>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</si>
  <si>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</si>
  <si>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</si>
  <si>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</si>
  <si>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</si>
  <si>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</si>
  <si>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</si>
  <si>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</si>
  <si>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</si>
  <si>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</si>
  <si>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</si>
  <si>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</si>
  <si>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</si>
  <si>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</si>
  <si>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</si>
  <si>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</si>
  <si>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</si>
  <si>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</si>
  <si>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</si>
  <si>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</si>
  <si>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</si>
  <si>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</si>
  <si>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</si>
  <si>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</si>
  <si>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</si>
  <si>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</si>
  <si>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</si>
  <si>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</si>
  <si>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</si>
  <si>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</si>
  <si>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</si>
  <si>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</si>
  <si>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</si>
  <si>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</si>
  <si>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</si>
  <si>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</si>
  <si>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</si>
  <si>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</si>
  <si>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</si>
  <si>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</si>
  <si>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</si>
  <si>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</si>
  <si>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</si>
  <si>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</si>
  <si>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</si>
  <si>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</si>
  <si>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</si>
  <si>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</si>
  <si>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</si>
  <si>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</si>
  <si>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</si>
  <si>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</si>
  <si>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</si>
  <si>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</si>
  <si>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</si>
  <si>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</si>
  <si>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</si>
  <si>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</si>
  <si>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</si>
  <si>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</si>
  <si>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</si>
  <si>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</si>
  <si>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</si>
  <si>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</si>
  <si>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</si>
  <si>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</si>
  <si>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</si>
  <si>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</si>
  <si>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</si>
  <si>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</si>
  <si>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水道事業特別会計</t>
  </si>
  <si>
    <t>港湾事業特別会計</t>
  </si>
  <si>
    <t>後期高齢者医療特別会計</t>
  </si>
  <si>
    <t>国民健康保険事業特別会計</t>
  </si>
  <si>
    <t>土地区画整理事業特別会計</t>
  </si>
  <si>
    <t>介護保険特別会計</t>
  </si>
  <si>
    <t>農漁業集落排水事業特別会計</t>
  </si>
  <si>
    <t>その他会計（赤字）</t>
  </si>
  <si>
    <t>その他会計（黒字）</t>
  </si>
  <si>
    <t>沖縄県市町村総合事務組合</t>
    <rPh sb="0" eb="3">
      <t>オキナワケン</t>
    </rPh>
    <rPh sb="3" eb="6">
      <t>シチョウソン</t>
    </rPh>
    <rPh sb="6" eb="8">
      <t>ソウゴウ</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</si>
  <si>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</si>
  <si>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</si>
  <si>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t>
    <phoneticPr fontId="5"/>
  </si>
  <si>
    <t>宮古島マリンターミナル(株)</t>
    <rPh sb="0" eb="3">
      <t>ミヤコジマ</t>
    </rPh>
    <rPh sb="11" eb="14">
      <t>カブ</t>
    </rPh>
    <phoneticPr fontId="2"/>
  </si>
  <si>
    <t>コーラルベジタブル(株)</t>
    <rPh sb="9" eb="12">
      <t>カブ</t>
    </rPh>
    <phoneticPr fontId="2"/>
  </si>
  <si>
    <t>(株)宮古食肉センター</t>
    <rPh sb="0" eb="3">
      <t>カブ</t>
    </rPh>
    <rPh sb="3" eb="5">
      <t>ミヤコ</t>
    </rPh>
    <rPh sb="5" eb="7">
      <t>ショクニク</t>
    </rPh>
    <phoneticPr fontId="2"/>
  </si>
  <si>
    <t>-</t>
    <phoneticPr fontId="2"/>
  </si>
  <si>
    <t>-</t>
    <phoneticPr fontId="2"/>
  </si>
  <si>
    <t>-</t>
    <phoneticPr fontId="2"/>
  </si>
  <si>
    <t>沖縄県後期高齢者医療広域連合（事業勘定）</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</si>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</sst>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188822</c:v>
                </c:pt>
                <c:pt idx="1">
                  <c:v>153345</c:v>
                </c:pt>
                <c:pt idx="2">
                  <c:v>151728</c:v>
                </c:pt>
                <c:pt idx="3">
                  <c:v>177711</c:v>
                </c:pt>
                <c:pt idx="4">
                  <c:v>147074</c:v>
                </c:pt>
              </c:numCache>
            </c:numRef>
          </c:val>
          <c:smooth val="0"/>
        </c:ser>
        <c:dLbls>
          <c:showLegendKey val="0"/>
          <c:showVal val="0"/>
          <c:showCatName val="0"/>
          <c:showSerName val="0"/>
          <c:showPercent val="0"/>
          <c:showBubbleSize val="0"/>
        </c:dLbls>
        <c:marker val="1"/>
        <c:smooth val="0"/>
        <c:axId val="109381504"/>
        <c:axId val="109408256"/>
      </c:lineChart>
      <c:catAx>
        <c:axId val="109381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08256"/>
        <c:crosses val="autoZero"/>
        <c:auto val="1"/>
        <c:lblAlgn val="ctr"/>
        <c:lblOffset val="100"/>
        <c:tickLblSkip val="1"/>
        <c:tickMarkSkip val="1"/>
        <c:noMultiLvlLbl val="0"/>
      </c:catAx>
      <c:valAx>
        <c:axId val="1094082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8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13.74</c:v>
                </c:pt>
                <c:pt idx="1">
                  <c:v>11.15</c:v>
                </c:pt>
                <c:pt idx="2">
                  <c:v>9.94</c:v>
                </c:pt>
                <c:pt idx="3">
                  <c:v>11.3</c:v>
                </c:pt>
                <c:pt idx="4">
                  <c:v>7.54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11.41</c:v>
                </c:pt>
                <c:pt idx="1">
                  <c:v>18.989999999999998</c:v>
                </c:pt>
                <c:pt idx="2">
                  <c:v>23.3</c:v>
                </c:pt>
                <c:pt idx="3">
                  <c:v>28.07</c:v>
                </c:pt>
                <c:pt idx="4">
                  <c:v>34.119999999999997</c:v>
                </c:pt>
              </c:numCache>
            </c:numRef>
          </c:val>
        </c:ser>
        <c:dLbls>
          <c:showLegendKey val="0"/>
          <c:showVal val="0"/>
          <c:showCatName val="0"/>
          <c:showSerName val="0"/>
          <c:showPercent val="0"/>
          <c:showBubbleSize val="0"/>
        </c:dLbls>
        <c:gapWidth val="250"/>
        <c:overlap val="100"/>
        <c:axId val="110794624"/>
        <c:axId val="11079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12.65</c:v>
                </c:pt>
                <c:pt idx="1">
                  <c:v>7</c:v>
                </c:pt>
                <c:pt idx="2">
                  <c:v>4.5599999999999996</c:v>
                </c:pt>
                <c:pt idx="3">
                  <c:v>6.52</c:v>
                </c:pt>
                <c:pt idx="4">
                  <c:v>1.9</c:v>
                </c:pt>
              </c:numCache>
            </c:numRef>
          </c:val>
          <c:smooth val="0"/>
        </c:ser>
        <c:dLbls>
          <c:showLegendKey val="0"/>
          <c:showVal val="0"/>
          <c:showCatName val="0"/>
          <c:showSerName val="0"/>
          <c:showPercent val="0"/>
          <c:showBubbleSize val="0"/>
        </c:dLbls>
        <c:marker val="1"/>
        <c:smooth val="0"/>
        <c:axId val="110794624"/>
        <c:axId val="110796800"/>
      </c:lineChart>
      <c:catAx>
        <c:axId val="1107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796800"/>
        <c:crosses val="autoZero"/>
        <c:auto val="1"/>
        <c:lblAlgn val="ctr"/>
        <c:lblOffset val="100"/>
        <c:tickLblSkip val="1"/>
        <c:tickMarkSkip val="1"/>
        <c:noMultiLvlLbl val="0"/>
      </c:catAx>
      <c:valAx>
        <c:axId val="11079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c:v>
                </c:pt>
                <c:pt idx="2">
                  <c:v>#N/A</c:v>
                </c:pt>
                <c:pt idx="3">
                  <c:v>0.03</c:v>
                </c:pt>
                <c:pt idx="4">
                  <c:v>#N/A</c:v>
                </c:pt>
                <c:pt idx="5">
                  <c:v>0.03</c:v>
                </c:pt>
                <c:pt idx="6">
                  <c:v>#N/A</c:v>
                </c:pt>
                <c:pt idx="7">
                  <c:v>0.1</c:v>
                </c:pt>
                <c:pt idx="8">
                  <c:v>#N/A</c:v>
                </c:pt>
                <c:pt idx="9">
                  <c:v>0</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0.05</c:v>
                </c:pt>
              </c:numCache>
            </c:numRef>
          </c:val>
        </c:ser>
        <c:ser>
          <c:idx val="7"/>
          <c:order val="7"/>
          <c:tx>
            <c:strRef>
              <c:f>データシート!$A$34</c:f>
              <c:strCache>
                <c:ptCount val="1"/>
                <c:pt idx="0">
                  <c:v>港湾事業特別会計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0.13</c:v>
                </c:pt>
                <c:pt idx="4">
                  <c:v>#N/A</c:v>
                </c:pt>
                <c:pt idx="5">
                  <c:v>0</c:v>
                </c:pt>
                <c:pt idx="6">
                  <c:v>#N/A</c:v>
                </c:pt>
                <c:pt idx="7">
                  <c:v>0</c:v>
                </c:pt>
                <c:pt idx="8">
                  <c:v>#N/A</c:v>
                </c:pt>
                <c:pt idx="9">
                  <c:v>0.16</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1.78</c:v>
                </c:pt>
                <c:pt idx="2">
                  <c:v>#N/A</c:v>
                </c:pt>
                <c:pt idx="3">
                  <c:v>2.56</c:v>
                </c:pt>
                <c:pt idx="4">
                  <c:v>#N/A</c:v>
                </c:pt>
                <c:pt idx="5">
                  <c:v>3.13</c:v>
                </c:pt>
                <c:pt idx="6">
                  <c:v>#N/A</c:v>
                </c:pt>
                <c:pt idx="7">
                  <c:v>3.1</c:v>
                </c:pt>
                <c:pt idx="8">
                  <c:v>#N/A</c:v>
                </c:pt>
                <c:pt idx="9">
                  <c:v>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13.74</c:v>
                </c:pt>
                <c:pt idx="2">
                  <c:v>#N/A</c:v>
                </c:pt>
                <c:pt idx="3">
                  <c:v>11.15</c:v>
                </c:pt>
                <c:pt idx="4">
                  <c:v>#N/A</c:v>
                </c:pt>
                <c:pt idx="5">
                  <c:v>9.93</c:v>
                </c:pt>
                <c:pt idx="6">
                  <c:v>#N/A</c:v>
                </c:pt>
                <c:pt idx="7">
                  <c:v>11.29</c:v>
                </c:pt>
                <c:pt idx="8">
                  <c:v>#N/A</c:v>
                </c:pt>
                <c:pt idx="9">
                  <c:v>7.53</c:v>
                </c:pt>
              </c:numCache>
            </c:numRef>
          </c:val>
        </c:ser>
        <c:dLbls>
          <c:showLegendKey val="0"/>
          <c:showVal val="0"/>
          <c:showCatName val="0"/>
          <c:showSerName val="0"/>
          <c:showPercent val="0"/>
          <c:showBubbleSize val="0"/>
        </c:dLbls>
        <c:gapWidth val="150"/>
        <c:overlap val="100"/>
        <c:axId val="110883200"/>
        <c:axId val="110884736"/>
      </c:barChart>
      <c:catAx>
        <c:axId val="1108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84736"/>
        <c:crosses val="autoZero"/>
        <c:auto val="1"/>
        <c:lblAlgn val="ctr"/>
        <c:lblOffset val="100"/>
        <c:tickLblSkip val="1"/>
        <c:tickMarkSkip val="1"/>
        <c:noMultiLvlLbl val="0"/>
      </c:catAx>
      <c:valAx>
        <c:axId val="11088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8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2365</c:v>
                </c:pt>
                <c:pt idx="5">
                  <c:v>2473</c:v>
                </c:pt>
                <c:pt idx="8">
                  <c:v>2424</c:v>
                </c:pt>
                <c:pt idx="11">
                  <c:v>2554</c:v>
                </c:pt>
                <c:pt idx="14">
                  <c:v>2544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c:v>
                </c:pt>
                <c:pt idx="3">
                  <c:v>18</c:v>
                </c:pt>
                <c:pt idx="6">
                  <c:v>11</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173</c:v>
                </c:pt>
                <c:pt idx="3">
                  <c:v>175</c:v>
                </c:pt>
                <c:pt idx="6">
                  <c:v>184</c:v>
                </c:pt>
                <c:pt idx="9">
                  <c:v>201</c:v>
                </c:pt>
                <c:pt idx="12">
                  <c:v>155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3910</c:v>
                </c:pt>
                <c:pt idx="3">
                  <c:v>3843</c:v>
                </c:pt>
                <c:pt idx="6">
                  <c:v>3598</c:v>
                </c:pt>
                <c:pt idx="9">
                  <c:v>3626</c:v>
                </c:pt>
                <c:pt idx="12">
                  <c:v>3646</c:v>
                </c:pt>
              </c:numCache>
            </c:numRef>
          </c:val>
        </c:ser>
        <c:dLbls>
          <c:showLegendKey val="0"/>
          <c:showVal val="0"/>
          <c:showCatName val="0"/>
          <c:showSerName val="0"/>
          <c:showPercent val="0"/>
          <c:showBubbleSize val="0"/>
        </c:dLbls>
        <c:gapWidth val="100"/>
        <c:overlap val="100"/>
        <c:axId val="111124864"/>
        <c:axId val="11112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1732</c:v>
                </c:pt>
                <c:pt idx="2">
                  <c:v>#N/A</c:v>
                </c:pt>
                <c:pt idx="3">
                  <c:v>#N/A</c:v>
                </c:pt>
                <c:pt idx="4">
                  <c:v>1563</c:v>
                </c:pt>
                <c:pt idx="5">
                  <c:v>#N/A</c:v>
                </c:pt>
                <c:pt idx="6">
                  <c:v>#N/A</c:v>
                </c:pt>
                <c:pt idx="7">
                  <c:v>1369</c:v>
                </c:pt>
                <c:pt idx="8">
                  <c:v>#N/A</c:v>
                </c:pt>
                <c:pt idx="9">
                  <c:v>#N/A</c:v>
                </c:pt>
                <c:pt idx="10">
                  <c:v>1281</c:v>
                </c:pt>
                <c:pt idx="11">
                  <c:v>#N/A</c:v>
                </c:pt>
                <c:pt idx="12">
                  <c:v>#N/A</c:v>
                </c:pt>
                <c:pt idx="13">
                  <c:v>1264</c:v>
                </c:pt>
                <c:pt idx="14">
                  <c:v>#N/A</c:v>
                </c:pt>
              </c:numCache>
            </c:numRef>
          </c:val>
          <c:smooth val="0"/>
        </c:ser>
        <c:dLbls>
          <c:showLegendKey val="0"/>
          <c:showVal val="0"/>
          <c:showCatName val="0"/>
          <c:showSerName val="0"/>
          <c:showPercent val="0"/>
          <c:showBubbleSize val="0"/>
        </c:dLbls>
        <c:marker val="1"/>
        <c:smooth val="0"/>
        <c:axId val="111124864"/>
        <c:axId val="111126784"/>
      </c:lineChart>
      <c:catAx>
        <c:axId val="1111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26784"/>
        <c:crosses val="autoZero"/>
        <c:auto val="1"/>
        <c:lblAlgn val="ctr"/>
        <c:lblOffset val="100"/>
        <c:tickLblSkip val="1"/>
        <c:tickMarkSkip val="1"/>
        <c:noMultiLvlLbl val="0"/>
      </c:catAx>
      <c:valAx>
        <c:axId val="11112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20648</c:v>
                </c:pt>
                <c:pt idx="5">
                  <c:v>19756</c:v>
                </c:pt>
                <c:pt idx="8">
                  <c:v>21815</c:v>
                </c:pt>
                <c:pt idx="11">
                  <c:v>23329</c:v>
                </c:pt>
                <c:pt idx="14">
                  <c:v>23975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2016</c:v>
                </c:pt>
                <c:pt idx="5">
                  <c:v>1945</c:v>
                </c:pt>
                <c:pt idx="8">
                  <c:v>1794</c:v>
                </c:pt>
                <c:pt idx="11">
                  <c:v>86</c:v>
                </c:pt>
                <c:pt idx="14">
                  <c:v>1767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3301</c:v>
                </c:pt>
                <c:pt idx="5">
                  <c:v>5633</c:v>
                </c:pt>
                <c:pt idx="8">
                  <c:v>6372</c:v>
                </c:pt>
                <c:pt idx="11">
                  <c:v>7483</c:v>
                </c:pt>
                <c:pt idx="14">
                  <c:v>9003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51</c:v>
                </c:pt>
                <c:pt idx="3">
                  <c:v>3</c:v>
                </c:pt>
                <c:pt idx="6">
                  <c:v>37</c:v>
                </c:pt>
                <c:pt idx="9">
                  <c:v>32</c:v>
                </c:pt>
                <c:pt idx="12">
                  <c:v>28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6093</c:v>
                </c:pt>
                <c:pt idx="3">
                  <c:v>5509</c:v>
                </c:pt>
                <c:pt idx="6">
                  <c:v>4359</c:v>
                </c:pt>
                <c:pt idx="9">
                  <c:v>4460</c:v>
                </c:pt>
                <c:pt idx="12">
                  <c:v>3219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2697</c:v>
                </c:pt>
                <c:pt idx="3">
                  <c:v>2270</c:v>
                </c:pt>
                <c:pt idx="6">
                  <c:v>2240</c:v>
                </c:pt>
                <c:pt idx="9">
                  <c:v>2200</c:v>
                </c:pt>
                <c:pt idx="12">
                  <c:v>2098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84</c:v>
                </c:pt>
                <c:pt idx="3">
                  <c:v>63</c:v>
                </c:pt>
                <c:pt idx="6">
                  <c:v>43</c:v>
                </c:pt>
                <c:pt idx="9">
                  <c:v>29</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34981</c:v>
                </c:pt>
                <c:pt idx="3">
                  <c:v>34887</c:v>
                </c:pt>
                <c:pt idx="6">
                  <c:v>34921</c:v>
                </c:pt>
                <c:pt idx="9">
                  <c:v>35084</c:v>
                </c:pt>
                <c:pt idx="12">
                  <c:v>34559</c:v>
                </c:pt>
              </c:numCache>
            </c:numRef>
          </c:val>
        </c:ser>
        <c:dLbls>
          <c:showLegendKey val="0"/>
          <c:showVal val="0"/>
          <c:showCatName val="0"/>
          <c:showSerName val="0"/>
          <c:showPercent val="0"/>
          <c:showBubbleSize val="0"/>
        </c:dLbls>
        <c:gapWidth val="100"/>
        <c:overlap val="100"/>
        <c:axId val="111262720"/>
        <c:axId val="11126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17942</c:v>
                </c:pt>
                <c:pt idx="2">
                  <c:v>#N/A</c:v>
                </c:pt>
                <c:pt idx="3">
                  <c:v>#N/A</c:v>
                </c:pt>
                <c:pt idx="4">
                  <c:v>15400</c:v>
                </c:pt>
                <c:pt idx="5">
                  <c:v>#N/A</c:v>
                </c:pt>
                <c:pt idx="6">
                  <c:v>#N/A</c:v>
                </c:pt>
                <c:pt idx="7">
                  <c:v>11618</c:v>
                </c:pt>
                <c:pt idx="8">
                  <c:v>#N/A</c:v>
                </c:pt>
                <c:pt idx="9">
                  <c:v>#N/A</c:v>
                </c:pt>
                <c:pt idx="10">
                  <c:v>10907</c:v>
                </c:pt>
                <c:pt idx="11">
                  <c:v>#N/A</c:v>
                </c:pt>
                <c:pt idx="12">
                  <c:v>#N/A</c:v>
                </c:pt>
                <c:pt idx="13">
                  <c:v>5170</c:v>
                </c:pt>
                <c:pt idx="14">
                  <c:v>#N/A</c:v>
                </c:pt>
              </c:numCache>
            </c:numRef>
          </c:val>
          <c:smooth val="0"/>
        </c:ser>
        <c:dLbls>
          <c:showLegendKey val="0"/>
          <c:showVal val="0"/>
          <c:showCatName val="0"/>
          <c:showSerName val="0"/>
          <c:showPercent val="0"/>
          <c:showBubbleSize val="0"/>
        </c:dLbls>
        <c:marker val="1"/>
        <c:smooth val="0"/>
        <c:axId val="111262720"/>
        <c:axId val="111268992"/>
      </c:lineChart>
      <c:catAx>
        <c:axId val="1112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68992"/>
        <c:crosses val="autoZero"/>
        <c:auto val="1"/>
        <c:lblAlgn val="ctr"/>
        <c:lblOffset val="100"/>
        <c:tickLblSkip val="1"/>
        <c:tickMarkSkip val="1"/>
        <c:noMultiLvlLbl val="0"/>
      </c:catAx>
      <c:valAx>
        <c:axId val="11126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6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54,706
54,476
204.18
38,512,745
36,713,418
1,433,834
19,016,423
34,559,025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滞納整理を推進し、市税・保険料等の徴収強化に努めているが、本来より所得層の低い地域であること、また、大型事業所がないことなどから、税収の大きな伸びが見込めず、依然として類似団体や全国平均を大きく下回っている状況にあ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・現在進めている定員管理の適正化による人件費の削減の他、公共施設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総合管理計画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策定し、類似施設の統廃合等も視野に入れ財政の健全化を図る。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5" name="直線コネクタ 74"/>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8" name="直線コネクタ 77"/>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4" name="円/楕円 93"/>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5" name="テキスト ボックス 94"/>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6" name="円/楕円 95"/>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7" name="テキスト ボックス 96"/>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・合併後大きくなっていた人件費を、新規採用者数の抑制等により、ここ数年の全体値の改善に大きく影響していた。平成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なったが</a:t>
          </a:r>
          <a:r>
            <a:rPr lang="ja-JP" altLang="ja-JP" sz="1100" b="0" i="0" baseline="0">
              <a:solidFill>
                <a:schemeClr val="dk1"/>
              </a:solidFill>
              <a:effectLst/>
              <a:latin typeface="+mn-lt"/>
              <a:ea typeface="+mn-ea"/>
              <a:cs typeface="+mn-cs"/>
            </a:rPr>
            <a:t>、類似団体や全国平均よりよい状況となった。今後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、物件費の計画的かつ継続的な抑制や、扶助費を含めた社会保障費関連経費の給付適正化に努める。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109982</xdr:rowOff>
    </xdr:from>
    <xdr:to>
      <xdr:col>7</xdr:col>
      <xdr:colOff>152400</xdr:colOff>
      <xdr:row>59</xdr:row>
      <xdr:rowOff>129286</xdr:rowOff>
    </xdr:to>
    <xdr:cxnSp macro="">
      <xdr:nvCxnSpPr>
        <xdr:cNvPr id="130" name="直線コネクタ 129"/>
        <xdr:cNvCxnSpPr/>
      </xdr:nvCxnSpPr>
      <xdr:spPr>
        <a:xfrm>
          <a:off x="4114800" y="102255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109982</xdr:rowOff>
    </xdr:from>
    <xdr:to>
      <xdr:col>6</xdr:col>
      <xdr:colOff>0</xdr:colOff>
      <xdr:row>61</xdr:row>
      <xdr:rowOff>162814</xdr:rowOff>
    </xdr:to>
    <xdr:cxnSp macro="">
      <xdr:nvCxnSpPr>
        <xdr:cNvPr id="133" name="直線コネクタ 132"/>
        <xdr:cNvCxnSpPr/>
      </xdr:nvCxnSpPr>
      <xdr:spPr>
        <a:xfrm flipV="1">
          <a:off x="3225800" y="1022553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155702</xdr:rowOff>
    </xdr:from>
    <xdr:to>
      <xdr:col>4</xdr:col>
      <xdr:colOff>482600</xdr:colOff>
      <xdr:row>61</xdr:row>
      <xdr:rowOff>162814</xdr:rowOff>
    </xdr:to>
    <xdr:cxnSp macro="">
      <xdr:nvCxnSpPr>
        <xdr:cNvPr id="136" name="直線コネクタ 135"/>
        <xdr:cNvCxnSpPr/>
      </xdr:nvCxnSpPr>
      <xdr:spPr>
        <a:xfrm>
          <a:off x="2336800" y="1044270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155702</xdr:rowOff>
    </xdr:to>
    <xdr:cxnSp macro="">
      <xdr:nvCxnSpPr>
        <xdr:cNvPr id="139" name="直線コネクタ 138"/>
        <xdr:cNvCxnSpPr/>
      </xdr:nvCxnSpPr>
      <xdr:spPr>
        <a:xfrm>
          <a:off x="1447800" y="103847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78486</xdr:rowOff>
    </xdr:from>
    <xdr:to>
      <xdr:col>7</xdr:col>
      <xdr:colOff>203200</xdr:colOff>
      <xdr:row>60</xdr:row>
      <xdr:rowOff>8636</xdr:rowOff>
    </xdr:to>
    <xdr:sp macro="" textlink="">
      <xdr:nvSpPr>
        <xdr:cNvPr id="149" name="円/楕円 148"/>
        <xdr:cNvSpPr/>
      </xdr:nvSpPr>
      <xdr:spPr>
        <a:xfrm>
          <a:off x="4902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95013</xdr:rowOff>
    </xdr:from>
    <xdr:ext cx="762000" cy="259045"/>
    <xdr:sp macro="" textlink="">
      <xdr:nvSpPr>
        <xdr:cNvPr id="150" name="財政構造の弾力性該当値テキスト"/>
        <xdr:cNvSpPr txBox="1"/>
      </xdr:nvSpPr>
      <xdr:spPr>
        <a:xfrm>
          <a:off x="5041900" y="1003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59182</xdr:rowOff>
    </xdr:from>
    <xdr:to>
      <xdr:col>6</xdr:col>
      <xdr:colOff>50800</xdr:colOff>
      <xdr:row>59</xdr:row>
      <xdr:rowOff>160782</xdr:rowOff>
    </xdr:to>
    <xdr:sp macro="" textlink="">
      <xdr:nvSpPr>
        <xdr:cNvPr id="151" name="円/楕円 150"/>
        <xdr:cNvSpPr/>
      </xdr:nvSpPr>
      <xdr:spPr>
        <a:xfrm>
          <a:off x="4064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170959</xdr:rowOff>
    </xdr:from>
    <xdr:ext cx="736600" cy="259045"/>
    <xdr:sp macro="" textlink="">
      <xdr:nvSpPr>
        <xdr:cNvPr id="152" name="テキスト ボックス 151"/>
        <xdr:cNvSpPr txBox="1"/>
      </xdr:nvSpPr>
      <xdr:spPr>
        <a:xfrm>
          <a:off x="3733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3" name="円/楕円 152"/>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26941</xdr:rowOff>
    </xdr:from>
    <xdr:ext cx="762000" cy="259045"/>
    <xdr:sp macro="" textlink="">
      <xdr:nvSpPr>
        <xdr:cNvPr id="154" name="テキスト ボックス 153"/>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104902</xdr:rowOff>
    </xdr:from>
    <xdr:to>
      <xdr:col>3</xdr:col>
      <xdr:colOff>330200</xdr:colOff>
      <xdr:row>61</xdr:row>
      <xdr:rowOff>35052</xdr:rowOff>
    </xdr:to>
    <xdr:sp macro="" textlink="">
      <xdr:nvSpPr>
        <xdr:cNvPr id="155" name="円/楕円 154"/>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45229</xdr:rowOff>
    </xdr:from>
    <xdr:ext cx="762000" cy="259045"/>
    <xdr:sp macro="" textlink="">
      <xdr:nvSpPr>
        <xdr:cNvPr id="156" name="テキスト ボックス 155"/>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7" name="円/楕円 156"/>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8" name="テキスト ボックス 157"/>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[188,551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・人件費については、新規採用者数の抑制等により、定員管理の適正化を図っているところであるが、依然として類似団体、県平均と比較してかなり高い水準にある。引き続き現行の抑制策を推進していく。</a:t>
          </a:r>
          <a:endParaRPr lang="ja-JP" altLang="ja-JP" sz="1400">
            <a:effectLst/>
          </a:endParaRPr>
        </a:p>
        <a:p>
          <a:pPr rtl="0"/>
          <a:r>
            <a:rPr lang="ja-JP" altLang="ja-JP" sz="1100" b="0" i="0" baseline="0">
              <a:solidFill>
                <a:schemeClr val="dk1"/>
              </a:solidFill>
              <a:effectLst/>
              <a:latin typeface="+mn-lt"/>
              <a:ea typeface="+mn-ea"/>
              <a:cs typeface="+mn-cs"/>
            </a:rPr>
            <a:t>・物件費については、沖縄振興特別推進交付金に伴う物件費の増又は離島県における離島という地理的な条件において、出張にかかる旅費をはじめ、運送費による物価への影響等あり、類似団体及び全国平均を上回っている状況に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今後も計画的かつ継続的な抑制に努めていく。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113308</xdr:rowOff>
    </xdr:from>
    <xdr:to>
      <xdr:col>7</xdr:col>
      <xdr:colOff>152400</xdr:colOff>
      <xdr:row>82</xdr:row>
      <xdr:rowOff>120912</xdr:rowOff>
    </xdr:to>
    <xdr:cxnSp macro="">
      <xdr:nvCxnSpPr>
        <xdr:cNvPr id="192" name="直線コネクタ 191"/>
        <xdr:cNvCxnSpPr/>
      </xdr:nvCxnSpPr>
      <xdr:spPr>
        <a:xfrm>
          <a:off x="4114800" y="14172208"/>
          <a:ext cx="83820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113308</xdr:rowOff>
    </xdr:from>
    <xdr:to>
      <xdr:col>6</xdr:col>
      <xdr:colOff>0</xdr:colOff>
      <xdr:row>82</xdr:row>
      <xdr:rowOff>120610</xdr:rowOff>
    </xdr:to>
    <xdr:cxnSp macro="">
      <xdr:nvCxnSpPr>
        <xdr:cNvPr id="195" name="直線コネクタ 194"/>
        <xdr:cNvCxnSpPr/>
      </xdr:nvCxnSpPr>
      <xdr:spPr>
        <a:xfrm flipV="1">
          <a:off x="3225800" y="14172208"/>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110212</xdr:rowOff>
    </xdr:from>
    <xdr:to>
      <xdr:col>4</xdr:col>
      <xdr:colOff>482600</xdr:colOff>
      <xdr:row>82</xdr:row>
      <xdr:rowOff>120610</xdr:rowOff>
    </xdr:to>
    <xdr:cxnSp macro="">
      <xdr:nvCxnSpPr>
        <xdr:cNvPr id="198" name="直線コネクタ 197"/>
        <xdr:cNvCxnSpPr/>
      </xdr:nvCxnSpPr>
      <xdr:spPr>
        <a:xfrm>
          <a:off x="2336800" y="14169112"/>
          <a:ext cx="8890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110212</xdr:rowOff>
    </xdr:from>
    <xdr:to>
      <xdr:col>3</xdr:col>
      <xdr:colOff>279400</xdr:colOff>
      <xdr:row>82</xdr:row>
      <xdr:rowOff>124402</xdr:rowOff>
    </xdr:to>
    <xdr:cxnSp macro="">
      <xdr:nvCxnSpPr>
        <xdr:cNvPr id="201" name="直線コネクタ 200"/>
        <xdr:cNvCxnSpPr/>
      </xdr:nvCxnSpPr>
      <xdr:spPr>
        <a:xfrm flipV="1">
          <a:off x="1447800" y="14169112"/>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70112</xdr:rowOff>
    </xdr:from>
    <xdr:to>
      <xdr:col>7</xdr:col>
      <xdr:colOff>203200</xdr:colOff>
      <xdr:row>83</xdr:row>
      <xdr:rowOff>262</xdr:rowOff>
    </xdr:to>
    <xdr:sp macro="" textlink="">
      <xdr:nvSpPr>
        <xdr:cNvPr id="211" name="円/楕円 210"/>
        <xdr:cNvSpPr/>
      </xdr:nvSpPr>
      <xdr:spPr>
        <a:xfrm>
          <a:off x="4902200" y="14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42189</xdr:rowOff>
    </xdr:from>
    <xdr:ext cx="762000" cy="259045"/>
    <xdr:sp macro="" textlink="">
      <xdr:nvSpPr>
        <xdr:cNvPr id="212" name="人件費・物件費等の状況該当値テキスト"/>
        <xdr:cNvSpPr txBox="1"/>
      </xdr:nvSpPr>
      <xdr:spPr>
        <a:xfrm>
          <a:off x="5041900" y="1410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62508</xdr:rowOff>
    </xdr:from>
    <xdr:to>
      <xdr:col>6</xdr:col>
      <xdr:colOff>50800</xdr:colOff>
      <xdr:row>82</xdr:row>
      <xdr:rowOff>164108</xdr:rowOff>
    </xdr:to>
    <xdr:sp macro="" textlink="">
      <xdr:nvSpPr>
        <xdr:cNvPr id="213" name="円/楕円 212"/>
        <xdr:cNvSpPr/>
      </xdr:nvSpPr>
      <xdr:spPr>
        <a:xfrm>
          <a:off x="4064000" y="141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148885</xdr:rowOff>
    </xdr:from>
    <xdr:ext cx="736600" cy="259045"/>
    <xdr:sp macro="" textlink="">
      <xdr:nvSpPr>
        <xdr:cNvPr id="214" name="テキスト ボックス 213"/>
        <xdr:cNvSpPr txBox="1"/>
      </xdr:nvSpPr>
      <xdr:spPr>
        <a:xfrm>
          <a:off x="3733800" y="142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69810</xdr:rowOff>
    </xdr:from>
    <xdr:to>
      <xdr:col>4</xdr:col>
      <xdr:colOff>533400</xdr:colOff>
      <xdr:row>82</xdr:row>
      <xdr:rowOff>171410</xdr:rowOff>
    </xdr:to>
    <xdr:sp macro="" textlink="">
      <xdr:nvSpPr>
        <xdr:cNvPr id="215" name="円/楕円 214"/>
        <xdr:cNvSpPr/>
      </xdr:nvSpPr>
      <xdr:spPr>
        <a:xfrm>
          <a:off x="3175000" y="141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156187</xdr:rowOff>
    </xdr:from>
    <xdr:ext cx="762000" cy="259045"/>
    <xdr:sp macro="" textlink="">
      <xdr:nvSpPr>
        <xdr:cNvPr id="216" name="テキスト ボックス 215"/>
        <xdr:cNvSpPr txBox="1"/>
      </xdr:nvSpPr>
      <xdr:spPr>
        <a:xfrm>
          <a:off x="2844800" y="1421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59412</xdr:rowOff>
    </xdr:from>
    <xdr:to>
      <xdr:col>3</xdr:col>
      <xdr:colOff>330200</xdr:colOff>
      <xdr:row>82</xdr:row>
      <xdr:rowOff>161012</xdr:rowOff>
    </xdr:to>
    <xdr:sp macro="" textlink="">
      <xdr:nvSpPr>
        <xdr:cNvPr id="217" name="円/楕円 216"/>
        <xdr:cNvSpPr/>
      </xdr:nvSpPr>
      <xdr:spPr>
        <a:xfrm>
          <a:off x="2286000" y="141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145789</xdr:rowOff>
    </xdr:from>
    <xdr:ext cx="762000" cy="259045"/>
    <xdr:sp macro="" textlink="">
      <xdr:nvSpPr>
        <xdr:cNvPr id="218" name="テキスト ボックス 217"/>
        <xdr:cNvSpPr txBox="1"/>
      </xdr:nvSpPr>
      <xdr:spPr>
        <a:xfrm>
          <a:off x="1955800" y="142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73602</xdr:rowOff>
    </xdr:from>
    <xdr:to>
      <xdr:col>2</xdr:col>
      <xdr:colOff>127000</xdr:colOff>
      <xdr:row>83</xdr:row>
      <xdr:rowOff>3752</xdr:rowOff>
    </xdr:to>
    <xdr:sp macro="" textlink="">
      <xdr:nvSpPr>
        <xdr:cNvPr id="219" name="円/楕円 218"/>
        <xdr:cNvSpPr/>
      </xdr:nvSpPr>
      <xdr:spPr>
        <a:xfrm>
          <a:off x="1397000" y="141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159979</xdr:rowOff>
    </xdr:from>
    <xdr:ext cx="762000" cy="259045"/>
    <xdr:sp macro="" textlink="">
      <xdr:nvSpPr>
        <xdr:cNvPr id="220" name="テキスト ボックス 219"/>
        <xdr:cNvSpPr txBox="1"/>
      </xdr:nvSpPr>
      <xdr:spPr>
        <a:xfrm>
          <a:off x="1066800" y="1421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・類似団体及び全国平均を下回っている。平成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年度からは期限付き措置による国家公務員給与の引下を受け、</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付近の数値となっているが、以降はまた大きく数値が低下することが予想される。</a:t>
          </a:r>
          <a:endParaRPr lang="ja-JP" altLang="ja-JP" sz="1400">
            <a:effectLst/>
          </a:endParaRPr>
        </a:p>
        <a:p>
          <a:r>
            <a:rPr lang="ja-JP" altLang="ja-JP" sz="1100" b="0" i="0" baseline="0">
              <a:solidFill>
                <a:schemeClr val="dk1"/>
              </a:solidFill>
              <a:effectLst/>
              <a:latin typeface="+mn-lt"/>
              <a:ea typeface="+mn-ea"/>
              <a:cs typeface="+mn-cs"/>
            </a:rPr>
            <a:t>・本市は、指数については類似団体、平均を下回っているが、職員数や人件費が大きく上回っている為、人件費の抑制の課題を踏まえ、適正な給与水準を見極めていくよう努める。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2116</xdr:rowOff>
    </xdr:to>
    <xdr:cxnSp macro="">
      <xdr:nvCxnSpPr>
        <xdr:cNvPr id="254" name="直線コネクタ 253"/>
        <xdr:cNvCxnSpPr/>
      </xdr:nvCxnSpPr>
      <xdr:spPr>
        <a:xfrm flipV="1">
          <a:off x="16179800" y="1437978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87</xdr:row>
      <xdr:rowOff>58843</xdr:rowOff>
    </xdr:to>
    <xdr:cxnSp macro="">
      <xdr:nvCxnSpPr>
        <xdr:cNvPr id="257" name="直線コネクタ 256"/>
        <xdr:cNvCxnSpPr/>
      </xdr:nvCxnSpPr>
      <xdr:spPr>
        <a:xfrm flipV="1">
          <a:off x="15290800" y="14403916"/>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58843</xdr:rowOff>
    </xdr:from>
    <xdr:to>
      <xdr:col>22</xdr:col>
      <xdr:colOff>203200</xdr:colOff>
      <xdr:row>87</xdr:row>
      <xdr:rowOff>99061</xdr:rowOff>
    </xdr:to>
    <xdr:cxnSp macro="">
      <xdr:nvCxnSpPr>
        <xdr:cNvPr id="260" name="直線コネクタ 259"/>
        <xdr:cNvCxnSpPr/>
      </xdr:nvCxnSpPr>
      <xdr:spPr>
        <a:xfrm flipV="1">
          <a:off x="14401800" y="149749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87</xdr:row>
      <xdr:rowOff>99061</xdr:rowOff>
    </xdr:to>
    <xdr:cxnSp macro="">
      <xdr:nvCxnSpPr>
        <xdr:cNvPr id="263" name="直線コネクタ 262"/>
        <xdr:cNvCxnSpPr/>
      </xdr:nvCxnSpPr>
      <xdr:spPr>
        <a:xfrm>
          <a:off x="13512800" y="14371743"/>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3" name="円/楕円 272"/>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115164</xdr:rowOff>
    </xdr:from>
    <xdr:ext cx="762000" cy="259045"/>
    <xdr:sp macro="" textlink="">
      <xdr:nvSpPr>
        <xdr:cNvPr id="274" name="給与水準   （国との比較）該当値テキスト"/>
        <xdr:cNvSpPr txBox="1"/>
      </xdr:nvSpPr>
      <xdr:spPr>
        <a:xfrm>
          <a:off x="17106900" y="141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5" name="円/楕円 274"/>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6" name="テキスト ボックス 275"/>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xdr:rowOff>
    </xdr:from>
    <xdr:to>
      <xdr:col>22</xdr:col>
      <xdr:colOff>254000</xdr:colOff>
      <xdr:row>87</xdr:row>
      <xdr:rowOff>109643</xdr:rowOff>
    </xdr:to>
    <xdr:sp macro="" textlink="">
      <xdr:nvSpPr>
        <xdr:cNvPr id="277" name="円/楕円 276"/>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78" name="テキスト ボックス 277"/>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79" name="円/楕円 278"/>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160038</xdr:rowOff>
    </xdr:from>
    <xdr:ext cx="762000" cy="259045"/>
    <xdr:sp macro="" textlink="">
      <xdr:nvSpPr>
        <xdr:cNvPr id="280" name="テキスト ボックス 279"/>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81" name="円/楕円 280"/>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30920</xdr:rowOff>
    </xdr:from>
    <xdr:ext cx="762000" cy="259045"/>
    <xdr:sp macro="" textlink="">
      <xdr:nvSpPr>
        <xdr:cNvPr id="282" name="テキスト ボックス 281"/>
        <xdr:cNvSpPr txBox="1"/>
      </xdr:nvSpPr>
      <xdr:spPr>
        <a:xfrm>
          <a:off x="13131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及び県平均を大きく上回っている。近年、新規採用者数の抑制等により、緩やかに下降しているが、分庁方式による旧市町村単位での支所の配置や、離島特有の各種方面での行政サービス展開の必要性から、職員を急激に削減することが出来ない状況にある。今後も現行の抑制策を推進し、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61202</xdr:rowOff>
    </xdr:from>
    <xdr:to>
      <xdr:col>24</xdr:col>
      <xdr:colOff>558800</xdr:colOff>
      <xdr:row>64</xdr:row>
      <xdr:rowOff>69245</xdr:rowOff>
    </xdr:to>
    <xdr:cxnSp macro="">
      <xdr:nvCxnSpPr>
        <xdr:cNvPr id="319" name="直線コネクタ 318"/>
        <xdr:cNvCxnSpPr/>
      </xdr:nvCxnSpPr>
      <xdr:spPr>
        <a:xfrm flipV="1">
          <a:off x="16179800" y="110340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69245</xdr:rowOff>
    </xdr:from>
    <xdr:to>
      <xdr:col>23</xdr:col>
      <xdr:colOff>406400</xdr:colOff>
      <xdr:row>64</xdr:row>
      <xdr:rowOff>134741</xdr:rowOff>
    </xdr:to>
    <xdr:cxnSp macro="">
      <xdr:nvCxnSpPr>
        <xdr:cNvPr id="322" name="直線コネクタ 321"/>
        <xdr:cNvCxnSpPr/>
      </xdr:nvCxnSpPr>
      <xdr:spPr>
        <a:xfrm flipV="1">
          <a:off x="15290800" y="1104204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134741</xdr:rowOff>
    </xdr:from>
    <xdr:to>
      <xdr:col>22</xdr:col>
      <xdr:colOff>203200</xdr:colOff>
      <xdr:row>64</xdr:row>
      <xdr:rowOff>145083</xdr:rowOff>
    </xdr:to>
    <xdr:cxnSp macro="">
      <xdr:nvCxnSpPr>
        <xdr:cNvPr id="325" name="直線コネクタ 324"/>
        <xdr:cNvCxnSpPr/>
      </xdr:nvCxnSpPr>
      <xdr:spPr>
        <a:xfrm flipV="1">
          <a:off x="14401800" y="111075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145083</xdr:rowOff>
    </xdr:from>
    <xdr:to>
      <xdr:col>21</xdr:col>
      <xdr:colOff>0</xdr:colOff>
      <xdr:row>65</xdr:row>
      <xdr:rowOff>60960</xdr:rowOff>
    </xdr:to>
    <xdr:cxnSp macro="">
      <xdr:nvCxnSpPr>
        <xdr:cNvPr id="328" name="直線コネクタ 327"/>
        <xdr:cNvCxnSpPr/>
      </xdr:nvCxnSpPr>
      <xdr:spPr>
        <a:xfrm flipV="1">
          <a:off x="13512800" y="11117883"/>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10402</xdr:rowOff>
    </xdr:from>
    <xdr:to>
      <xdr:col>24</xdr:col>
      <xdr:colOff>609600</xdr:colOff>
      <xdr:row>64</xdr:row>
      <xdr:rowOff>112002</xdr:rowOff>
    </xdr:to>
    <xdr:sp macro="" textlink="">
      <xdr:nvSpPr>
        <xdr:cNvPr id="338" name="円/楕円 337"/>
        <xdr:cNvSpPr/>
      </xdr:nvSpPr>
      <xdr:spPr>
        <a:xfrm>
          <a:off x="169672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153929</xdr:rowOff>
    </xdr:from>
    <xdr:ext cx="762000" cy="259045"/>
    <xdr:sp macro="" textlink="">
      <xdr:nvSpPr>
        <xdr:cNvPr id="339" name="定員管理の状況該当値テキスト"/>
        <xdr:cNvSpPr txBox="1"/>
      </xdr:nvSpPr>
      <xdr:spPr>
        <a:xfrm>
          <a:off x="17106900" y="109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18445</xdr:rowOff>
    </xdr:from>
    <xdr:to>
      <xdr:col>23</xdr:col>
      <xdr:colOff>457200</xdr:colOff>
      <xdr:row>64</xdr:row>
      <xdr:rowOff>120045</xdr:rowOff>
    </xdr:to>
    <xdr:sp macro="" textlink="">
      <xdr:nvSpPr>
        <xdr:cNvPr id="340" name="円/楕円 339"/>
        <xdr:cNvSpPr/>
      </xdr:nvSpPr>
      <xdr:spPr>
        <a:xfrm>
          <a:off x="16129000" y="109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104822</xdr:rowOff>
    </xdr:from>
    <xdr:ext cx="736600" cy="259045"/>
    <xdr:sp macro="" textlink="">
      <xdr:nvSpPr>
        <xdr:cNvPr id="341" name="テキスト ボックス 340"/>
        <xdr:cNvSpPr txBox="1"/>
      </xdr:nvSpPr>
      <xdr:spPr>
        <a:xfrm>
          <a:off x="15798800" y="1107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83941</xdr:rowOff>
    </xdr:from>
    <xdr:to>
      <xdr:col>22</xdr:col>
      <xdr:colOff>254000</xdr:colOff>
      <xdr:row>65</xdr:row>
      <xdr:rowOff>14091</xdr:rowOff>
    </xdr:to>
    <xdr:sp macro="" textlink="">
      <xdr:nvSpPr>
        <xdr:cNvPr id="342" name="円/楕円 341"/>
        <xdr:cNvSpPr/>
      </xdr:nvSpPr>
      <xdr:spPr>
        <a:xfrm>
          <a:off x="15240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170318</xdr:rowOff>
    </xdr:from>
    <xdr:ext cx="762000" cy="259045"/>
    <xdr:sp macro="" textlink="">
      <xdr:nvSpPr>
        <xdr:cNvPr id="343" name="テキスト ボックス 342"/>
        <xdr:cNvSpPr txBox="1"/>
      </xdr:nvSpPr>
      <xdr:spPr>
        <a:xfrm>
          <a:off x="14909800" y="111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94283</xdr:rowOff>
    </xdr:from>
    <xdr:to>
      <xdr:col>21</xdr:col>
      <xdr:colOff>50800</xdr:colOff>
      <xdr:row>65</xdr:row>
      <xdr:rowOff>24433</xdr:rowOff>
    </xdr:to>
    <xdr:sp macro="" textlink="">
      <xdr:nvSpPr>
        <xdr:cNvPr id="344" name="円/楕円 343"/>
        <xdr:cNvSpPr/>
      </xdr:nvSpPr>
      <xdr:spPr>
        <a:xfrm>
          <a:off x="14351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9210</xdr:rowOff>
    </xdr:from>
    <xdr:ext cx="762000" cy="259045"/>
    <xdr:sp macro="" textlink="">
      <xdr:nvSpPr>
        <xdr:cNvPr id="345" name="テキスト ボックス 344"/>
        <xdr:cNvSpPr txBox="1"/>
      </xdr:nvSpPr>
      <xdr:spPr>
        <a:xfrm>
          <a:off x="14020800" y="11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10160</xdr:rowOff>
    </xdr:from>
    <xdr:to>
      <xdr:col>19</xdr:col>
      <xdr:colOff>533400</xdr:colOff>
      <xdr:row>65</xdr:row>
      <xdr:rowOff>111760</xdr:rowOff>
    </xdr:to>
    <xdr:sp macro="" textlink="">
      <xdr:nvSpPr>
        <xdr:cNvPr id="346" name="円/楕円 345"/>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96537</xdr:rowOff>
    </xdr:from>
    <xdr:ext cx="762000" cy="259045"/>
    <xdr:sp macro="" textlink="">
      <xdr:nvSpPr>
        <xdr:cNvPr id="347" name="テキスト ボックス 346"/>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・合併前旧市町村分の地方債償還ピークを過ぎたことや、新団体移行後の借入抑制により、近年は年々緩やかな改善が見られる。また、平成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年度で繰上償還を行っているため、類似団体及び全国平均を下回っている。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今後、合併特例債活用による大型事業の展開を見込んでいるが、他の事業等と調整を図りながら、健全な財政運営に努める。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159703</xdr:rowOff>
    </xdr:from>
    <xdr:to>
      <xdr:col>24</xdr:col>
      <xdr:colOff>558800</xdr:colOff>
      <xdr:row>40</xdr:row>
      <xdr:rowOff>18415</xdr:rowOff>
    </xdr:to>
    <xdr:cxnSp macro="">
      <xdr:nvCxnSpPr>
        <xdr:cNvPr id="377" name="直線コネクタ 376"/>
        <xdr:cNvCxnSpPr/>
      </xdr:nvCxnSpPr>
      <xdr:spPr>
        <a:xfrm flipV="1">
          <a:off x="16179800" y="684625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18415</xdr:rowOff>
    </xdr:from>
    <xdr:to>
      <xdr:col>23</xdr:col>
      <xdr:colOff>406400</xdr:colOff>
      <xdr:row>40</xdr:row>
      <xdr:rowOff>66675</xdr:rowOff>
    </xdr:to>
    <xdr:cxnSp macro="">
      <xdr:nvCxnSpPr>
        <xdr:cNvPr id="380" name="直線コネクタ 379"/>
        <xdr:cNvCxnSpPr/>
      </xdr:nvCxnSpPr>
      <xdr:spPr>
        <a:xfrm flipV="1">
          <a:off x="15290800" y="68764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66675</xdr:rowOff>
    </xdr:from>
    <xdr:to>
      <xdr:col>22</xdr:col>
      <xdr:colOff>203200</xdr:colOff>
      <xdr:row>40</xdr:row>
      <xdr:rowOff>108903</xdr:rowOff>
    </xdr:to>
    <xdr:cxnSp macro="">
      <xdr:nvCxnSpPr>
        <xdr:cNvPr id="383" name="直線コネクタ 382"/>
        <xdr:cNvCxnSpPr/>
      </xdr:nvCxnSpPr>
      <xdr:spPr>
        <a:xfrm flipV="1">
          <a:off x="14401800" y="69246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157163</xdr:rowOff>
    </xdr:to>
    <xdr:cxnSp macro="">
      <xdr:nvCxnSpPr>
        <xdr:cNvPr id="386" name="直線コネクタ 385"/>
        <xdr:cNvCxnSpPr/>
      </xdr:nvCxnSpPr>
      <xdr:spPr>
        <a:xfrm flipV="1">
          <a:off x="13512800" y="696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96" name="円/楕円 395"/>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125430</xdr:rowOff>
    </xdr:from>
    <xdr:ext cx="762000" cy="259045"/>
    <xdr:sp macro="" textlink="">
      <xdr:nvSpPr>
        <xdr:cNvPr id="397"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139065</xdr:rowOff>
    </xdr:from>
    <xdr:to>
      <xdr:col>23</xdr:col>
      <xdr:colOff>457200</xdr:colOff>
      <xdr:row>40</xdr:row>
      <xdr:rowOff>69215</xdr:rowOff>
    </xdr:to>
    <xdr:sp macro="" textlink="">
      <xdr:nvSpPr>
        <xdr:cNvPr id="398" name="円/楕円 397"/>
        <xdr:cNvSpPr/>
      </xdr:nvSpPr>
      <xdr:spPr>
        <a:xfrm>
          <a:off x="16129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79392</xdr:rowOff>
    </xdr:from>
    <xdr:ext cx="736600" cy="259045"/>
    <xdr:sp macro="" textlink="">
      <xdr:nvSpPr>
        <xdr:cNvPr id="399" name="テキスト ボックス 398"/>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15875</xdr:rowOff>
    </xdr:from>
    <xdr:to>
      <xdr:col>22</xdr:col>
      <xdr:colOff>254000</xdr:colOff>
      <xdr:row>40</xdr:row>
      <xdr:rowOff>117475</xdr:rowOff>
    </xdr:to>
    <xdr:sp macro="" textlink="">
      <xdr:nvSpPr>
        <xdr:cNvPr id="400" name="円/楕円 399"/>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127652</xdr:rowOff>
    </xdr:from>
    <xdr:ext cx="762000" cy="259045"/>
    <xdr:sp macro="" textlink="">
      <xdr:nvSpPr>
        <xdr:cNvPr id="401" name="テキスト ボックス 40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402" name="円/楕円 401"/>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403" name="テキスト ボックス 402"/>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4" name="円/楕円 403"/>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05" name="テキスト ボックス 404"/>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依然として全国平均、県平均を上回っているが、各種抑制による充当可能基金残高増の影響から、年々の改善が見られている。しかし今後、合併特例債活用による大型事業の展開や、合併算定替終了の影響を見据え、バランスを考慮しつつ、更なる改善に努める。</a:t>
          </a:r>
          <a:endParaRPr kumimoji="1" lang="en-US" altLang="ja-JP" sz="1100" b="0" i="0" baseline="0">
            <a:solidFill>
              <a:schemeClr val="dk1"/>
            </a:solidFill>
            <a:effectLst/>
            <a:latin typeface="ＭＳ Ｐゴシック"/>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ＭＳ Ｐゴシック"/>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a:ea typeface="+mn-ea"/>
              <a:cs typeface="+mn-cs"/>
            </a:rPr>
            <a:t>・</a:t>
          </a:r>
          <a:r>
            <a:rPr kumimoji="1" lang="en-US" altLang="ja-JP" sz="1100" b="0" i="0" baseline="0">
              <a:solidFill>
                <a:schemeClr val="dk1"/>
              </a:solidFill>
              <a:effectLst/>
              <a:latin typeface="ＭＳ Ｐゴシック"/>
              <a:ea typeface="+mn-ea"/>
              <a:cs typeface="+mn-cs"/>
            </a:rPr>
            <a:t>H26</a:t>
          </a:r>
          <a:r>
            <a:rPr kumimoji="1" lang="ja-JP" altLang="en-US" sz="1100" b="0" i="0" baseline="0">
              <a:solidFill>
                <a:schemeClr val="dk1"/>
              </a:solidFill>
              <a:effectLst/>
              <a:latin typeface="ＭＳ Ｐゴシック"/>
              <a:ea typeface="+mn-ea"/>
              <a:cs typeface="+mn-cs"/>
            </a:rPr>
            <a:t>は</a:t>
          </a:r>
          <a:r>
            <a:rPr kumimoji="1" lang="en-US" altLang="ja-JP" sz="1100" b="0" i="0" baseline="0">
              <a:solidFill>
                <a:schemeClr val="dk1"/>
              </a:solidFill>
              <a:effectLst/>
              <a:latin typeface="ＭＳ Ｐゴシック"/>
              <a:ea typeface="+mn-ea"/>
              <a:cs typeface="+mn-cs"/>
            </a:rPr>
            <a:t>30.9</a:t>
          </a:r>
          <a:r>
            <a:rPr kumimoji="1" lang="ja-JP" altLang="en-US" sz="1100" b="0" i="0" baseline="0">
              <a:solidFill>
                <a:schemeClr val="dk1"/>
              </a:solidFill>
              <a:effectLst/>
              <a:latin typeface="ＭＳ Ｐゴシック"/>
              <a:ea typeface="+mn-ea"/>
              <a:cs typeface="+mn-cs"/>
            </a:rPr>
            <a:t>と劇的な変化がみられるが、普通建設事業の</a:t>
          </a:r>
          <a:r>
            <a:rPr kumimoji="1" lang="en-US" altLang="ja-JP" sz="1100" b="0" i="0" baseline="0">
              <a:solidFill>
                <a:schemeClr val="dk1"/>
              </a:solidFill>
              <a:effectLst/>
              <a:latin typeface="ＭＳ Ｐゴシック"/>
              <a:ea typeface="+mn-ea"/>
              <a:cs typeface="+mn-cs"/>
            </a:rPr>
            <a:t>H27</a:t>
          </a:r>
          <a:r>
            <a:rPr kumimoji="1" lang="ja-JP" altLang="en-US" sz="1100" b="0" i="0" baseline="0">
              <a:solidFill>
                <a:schemeClr val="dk1"/>
              </a:solidFill>
              <a:effectLst/>
              <a:latin typeface="ＭＳ Ｐゴシック"/>
              <a:ea typeface="+mn-ea"/>
              <a:cs typeface="+mn-cs"/>
            </a:rPr>
            <a:t>への繰越に伴い、起債借入が次年度へずれ込み、一時的に借入額が減となった為。</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14954</xdr:rowOff>
    </xdr:from>
    <xdr:to>
      <xdr:col>24</xdr:col>
      <xdr:colOff>558800</xdr:colOff>
      <xdr:row>17</xdr:row>
      <xdr:rowOff>45593</xdr:rowOff>
    </xdr:to>
    <xdr:cxnSp macro="">
      <xdr:nvCxnSpPr>
        <xdr:cNvPr id="435" name="直線コネクタ 434"/>
        <xdr:cNvCxnSpPr/>
      </xdr:nvCxnSpPr>
      <xdr:spPr>
        <a:xfrm flipV="1">
          <a:off x="16179800" y="2758154"/>
          <a:ext cx="838200" cy="20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45593</xdr:rowOff>
    </xdr:from>
    <xdr:to>
      <xdr:col>23</xdr:col>
      <xdr:colOff>406400</xdr:colOff>
      <xdr:row>17</xdr:row>
      <xdr:rowOff>73946</xdr:rowOff>
    </xdr:to>
    <xdr:cxnSp macro="">
      <xdr:nvCxnSpPr>
        <xdr:cNvPr id="438" name="直線コネクタ 437"/>
        <xdr:cNvCxnSpPr/>
      </xdr:nvCxnSpPr>
      <xdr:spPr>
        <a:xfrm flipV="1">
          <a:off x="15290800" y="2960243"/>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73946</xdr:rowOff>
    </xdr:from>
    <xdr:to>
      <xdr:col>22</xdr:col>
      <xdr:colOff>203200</xdr:colOff>
      <xdr:row>18</xdr:row>
      <xdr:rowOff>26162</xdr:rowOff>
    </xdr:to>
    <xdr:cxnSp macro="">
      <xdr:nvCxnSpPr>
        <xdr:cNvPr id="441" name="直線コネクタ 440"/>
        <xdr:cNvCxnSpPr/>
      </xdr:nvCxnSpPr>
      <xdr:spPr>
        <a:xfrm flipV="1">
          <a:off x="14401800" y="2988596"/>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26162</xdr:rowOff>
    </xdr:from>
    <xdr:to>
      <xdr:col>21</xdr:col>
      <xdr:colOff>0</xdr:colOff>
      <xdr:row>18</xdr:row>
      <xdr:rowOff>100965</xdr:rowOff>
    </xdr:to>
    <xdr:cxnSp macro="">
      <xdr:nvCxnSpPr>
        <xdr:cNvPr id="444" name="直線コネクタ 443"/>
        <xdr:cNvCxnSpPr/>
      </xdr:nvCxnSpPr>
      <xdr:spPr>
        <a:xfrm flipV="1">
          <a:off x="13512800" y="311226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135604</xdr:rowOff>
    </xdr:from>
    <xdr:to>
      <xdr:col>24</xdr:col>
      <xdr:colOff>609600</xdr:colOff>
      <xdr:row>16</xdr:row>
      <xdr:rowOff>65754</xdr:rowOff>
    </xdr:to>
    <xdr:sp macro="" textlink="">
      <xdr:nvSpPr>
        <xdr:cNvPr id="454" name="円/楕円 453"/>
        <xdr:cNvSpPr/>
      </xdr:nvSpPr>
      <xdr:spPr>
        <a:xfrm>
          <a:off x="16967200" y="27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152131</xdr:rowOff>
    </xdr:from>
    <xdr:ext cx="762000" cy="259045"/>
    <xdr:sp macro="" textlink="">
      <xdr:nvSpPr>
        <xdr:cNvPr id="455" name="将来負担の状況該当値テキスト"/>
        <xdr:cNvSpPr txBox="1"/>
      </xdr:nvSpPr>
      <xdr:spPr>
        <a:xfrm>
          <a:off x="17106900" y="255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166243</xdr:rowOff>
    </xdr:from>
    <xdr:to>
      <xdr:col>23</xdr:col>
      <xdr:colOff>457200</xdr:colOff>
      <xdr:row>17</xdr:row>
      <xdr:rowOff>96393</xdr:rowOff>
    </xdr:to>
    <xdr:sp macro="" textlink="">
      <xdr:nvSpPr>
        <xdr:cNvPr id="456" name="円/楕円 455"/>
        <xdr:cNvSpPr/>
      </xdr:nvSpPr>
      <xdr:spPr>
        <a:xfrm>
          <a:off x="16129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81170</xdr:rowOff>
    </xdr:from>
    <xdr:ext cx="736600" cy="259045"/>
    <xdr:sp macro="" textlink="">
      <xdr:nvSpPr>
        <xdr:cNvPr id="457" name="テキスト ボックス 456"/>
        <xdr:cNvSpPr txBox="1"/>
      </xdr:nvSpPr>
      <xdr:spPr>
        <a:xfrm>
          <a:off x="15798800" y="299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23146</xdr:rowOff>
    </xdr:from>
    <xdr:to>
      <xdr:col>22</xdr:col>
      <xdr:colOff>254000</xdr:colOff>
      <xdr:row>17</xdr:row>
      <xdr:rowOff>124746</xdr:rowOff>
    </xdr:to>
    <xdr:sp macro="" textlink="">
      <xdr:nvSpPr>
        <xdr:cNvPr id="458" name="円/楕円 457"/>
        <xdr:cNvSpPr/>
      </xdr:nvSpPr>
      <xdr:spPr>
        <a:xfrm>
          <a:off x="15240000" y="29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109523</xdr:rowOff>
    </xdr:from>
    <xdr:ext cx="762000" cy="259045"/>
    <xdr:sp macro="" textlink="">
      <xdr:nvSpPr>
        <xdr:cNvPr id="459" name="テキスト ボックス 458"/>
        <xdr:cNvSpPr txBox="1"/>
      </xdr:nvSpPr>
      <xdr:spPr>
        <a:xfrm>
          <a:off x="14909800" y="302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146812</xdr:rowOff>
    </xdr:from>
    <xdr:to>
      <xdr:col>21</xdr:col>
      <xdr:colOff>50800</xdr:colOff>
      <xdr:row>18</xdr:row>
      <xdr:rowOff>76962</xdr:rowOff>
    </xdr:to>
    <xdr:sp macro="" textlink="">
      <xdr:nvSpPr>
        <xdr:cNvPr id="460" name="円/楕円 459"/>
        <xdr:cNvSpPr/>
      </xdr:nvSpPr>
      <xdr:spPr>
        <a:xfrm>
          <a:off x="14351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61739</xdr:rowOff>
    </xdr:from>
    <xdr:ext cx="762000" cy="259045"/>
    <xdr:sp macro="" textlink="">
      <xdr:nvSpPr>
        <xdr:cNvPr id="461" name="テキスト ボックス 460"/>
        <xdr:cNvSpPr txBox="1"/>
      </xdr:nvSpPr>
      <xdr:spPr>
        <a:xfrm>
          <a:off x="14020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50165</xdr:rowOff>
    </xdr:from>
    <xdr:to>
      <xdr:col>19</xdr:col>
      <xdr:colOff>533400</xdr:colOff>
      <xdr:row>18</xdr:row>
      <xdr:rowOff>151765</xdr:rowOff>
    </xdr:to>
    <xdr:sp macro="" textlink="">
      <xdr:nvSpPr>
        <xdr:cNvPr id="462" name="円/楕円 461"/>
        <xdr:cNvSpPr/>
      </xdr:nvSpPr>
      <xdr:spPr>
        <a:xfrm>
          <a:off x="13462000" y="31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136542</xdr:rowOff>
    </xdr:from>
    <xdr:ext cx="762000" cy="259045"/>
    <xdr:sp macro="" textlink="">
      <xdr:nvSpPr>
        <xdr:cNvPr id="463" name="テキスト ボックス 462"/>
        <xdr:cNvSpPr txBox="1"/>
      </xdr:nvSpPr>
      <xdr:spPr>
        <a:xfrm>
          <a:off x="13131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54,706
54,476
204.18
38,512,745
36,713,418
1,433,834
19,016,423
34,559,025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・新規採用者数の抑制等により、定員管理の適正化を図っているところであるが、依然として類似団体、県平均と比較してかなり高い水準にある。引き続き現行の抑制策を推進していく。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40</xdr:row>
      <xdr:rowOff>81280</xdr:rowOff>
    </xdr:to>
    <xdr:cxnSp macro="">
      <xdr:nvCxnSpPr>
        <xdr:cNvPr id="64" name="直線コネクタ 63"/>
        <xdr:cNvCxnSpPr/>
      </xdr:nvCxnSpPr>
      <xdr:spPr>
        <a:xfrm flipV="1">
          <a:off x="3987800" y="6771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81280</xdr:rowOff>
    </xdr:from>
    <xdr:to>
      <xdr:col>5</xdr:col>
      <xdr:colOff>549275</xdr:colOff>
      <xdr:row>40</xdr:row>
      <xdr:rowOff>149860</xdr:rowOff>
    </xdr:to>
    <xdr:cxnSp macro="">
      <xdr:nvCxnSpPr>
        <xdr:cNvPr id="67" name="直線コネクタ 66"/>
        <xdr:cNvCxnSpPr/>
      </xdr:nvCxnSpPr>
      <xdr:spPr>
        <a:xfrm flipV="1">
          <a:off x="3098800" y="693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104140</xdr:rowOff>
    </xdr:from>
    <xdr:to>
      <xdr:col>4</xdr:col>
      <xdr:colOff>346075</xdr:colOff>
      <xdr:row>40</xdr:row>
      <xdr:rowOff>149860</xdr:rowOff>
    </xdr:to>
    <xdr:cxnSp macro="">
      <xdr:nvCxnSpPr>
        <xdr:cNvPr id="70" name="直線コネクタ 69"/>
        <xdr:cNvCxnSpPr/>
      </xdr:nvCxnSpPr>
      <xdr:spPr>
        <a:xfrm>
          <a:off x="2209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104140</xdr:rowOff>
    </xdr:from>
    <xdr:to>
      <xdr:col>3</xdr:col>
      <xdr:colOff>142875</xdr:colOff>
      <xdr:row>41</xdr:row>
      <xdr:rowOff>1270</xdr:rowOff>
    </xdr:to>
    <xdr:cxnSp macro="">
      <xdr:nvCxnSpPr>
        <xdr:cNvPr id="73" name="直線コネクタ 72"/>
        <xdr:cNvCxnSpPr/>
      </xdr:nvCxnSpPr>
      <xdr:spPr>
        <a:xfrm flipV="1">
          <a:off x="1320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34290</xdr:rowOff>
    </xdr:from>
    <xdr:to>
      <xdr:col>7</xdr:col>
      <xdr:colOff>66675</xdr:colOff>
      <xdr:row>39</xdr:row>
      <xdr:rowOff>135890</xdr:rowOff>
    </xdr:to>
    <xdr:sp macro="" textlink="">
      <xdr:nvSpPr>
        <xdr:cNvPr id="83" name="円/楕円 82"/>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6367</xdr:rowOff>
    </xdr:from>
    <xdr:ext cx="762000" cy="259045"/>
    <xdr:sp macro="" textlink="">
      <xdr:nvSpPr>
        <xdr:cNvPr id="84"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30480</xdr:rowOff>
    </xdr:from>
    <xdr:to>
      <xdr:col>5</xdr:col>
      <xdr:colOff>600075</xdr:colOff>
      <xdr:row>40</xdr:row>
      <xdr:rowOff>132080</xdr:rowOff>
    </xdr:to>
    <xdr:sp macro="" textlink="">
      <xdr:nvSpPr>
        <xdr:cNvPr id="85" name="円/楕円 84"/>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116857</xdr:rowOff>
    </xdr:from>
    <xdr:ext cx="736600" cy="259045"/>
    <xdr:sp macro="" textlink="">
      <xdr:nvSpPr>
        <xdr:cNvPr id="86" name="テキスト ボックス 85"/>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99060</xdr:rowOff>
    </xdr:from>
    <xdr:to>
      <xdr:col>4</xdr:col>
      <xdr:colOff>396875</xdr:colOff>
      <xdr:row>41</xdr:row>
      <xdr:rowOff>29210</xdr:rowOff>
    </xdr:to>
    <xdr:sp macro="" textlink="">
      <xdr:nvSpPr>
        <xdr:cNvPr id="87" name="円/楕円 86"/>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13987</xdr:rowOff>
    </xdr:from>
    <xdr:ext cx="762000" cy="259045"/>
    <xdr:sp macro="" textlink="">
      <xdr:nvSpPr>
        <xdr:cNvPr id="88" name="テキスト ボックス 87"/>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89" name="円/楕円 88"/>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90" name="テキスト ボックス 89"/>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1" name="円/楕円 90"/>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2" name="テキスト ボックス 91"/>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・旅費</a:t>
          </a:r>
          <a:r>
            <a:rPr lang="ja-JP" altLang="en-US" sz="1100" b="0" i="0" baseline="0">
              <a:solidFill>
                <a:schemeClr val="dk1"/>
              </a:solidFill>
              <a:effectLst/>
              <a:latin typeface="+mn-lt"/>
              <a:ea typeface="+mn-ea"/>
              <a:cs typeface="+mn-cs"/>
            </a:rPr>
            <a:t>については、必要最小限の予算執行に努めてはいるが</a:t>
          </a:r>
          <a:r>
            <a:rPr lang="ja-JP" altLang="ja-JP" sz="1100" b="0" i="0" baseline="0">
              <a:solidFill>
                <a:schemeClr val="dk1"/>
              </a:solidFill>
              <a:effectLst/>
              <a:latin typeface="+mn-lt"/>
              <a:ea typeface="+mn-ea"/>
              <a:cs typeface="+mn-cs"/>
            </a:rPr>
            <a:t>離島という地理的な条件下にあり、</a:t>
          </a:r>
          <a:r>
            <a:rPr lang="ja-JP" altLang="en-US" sz="1100" b="0" i="0" baseline="0">
              <a:solidFill>
                <a:schemeClr val="dk1"/>
              </a:solidFill>
              <a:effectLst/>
              <a:latin typeface="+mn-lt"/>
              <a:ea typeface="+mn-ea"/>
              <a:cs typeface="+mn-cs"/>
            </a:rPr>
            <a:t>大幅な削減が難しいところ。</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・定員管理計画で職員数が削減されていくなか、人員不足を賃金職員でカバーする形になってしまっているため、賃金コストも増となっている。</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している為、今後も計画的かつ継続的な抑制に努めていく。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17</xdr:row>
      <xdr:rowOff>46990</xdr:rowOff>
    </xdr:to>
    <xdr:cxnSp macro="">
      <xdr:nvCxnSpPr>
        <xdr:cNvPr id="125" name="直線コネクタ 124"/>
        <xdr:cNvCxnSpPr/>
      </xdr:nvCxnSpPr>
      <xdr:spPr>
        <a:xfrm>
          <a:off x="15671800" y="2847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104140</xdr:rowOff>
    </xdr:to>
    <xdr:cxnSp macro="">
      <xdr:nvCxnSpPr>
        <xdr:cNvPr id="128" name="直線コネクタ 127"/>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58420</xdr:rowOff>
    </xdr:to>
    <xdr:cxnSp macro="">
      <xdr:nvCxnSpPr>
        <xdr:cNvPr id="131" name="直線コネクタ 130"/>
        <xdr:cNvCxnSpPr/>
      </xdr:nvCxnSpPr>
      <xdr:spPr>
        <a:xfrm>
          <a:off x="13893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168910</xdr:rowOff>
    </xdr:to>
    <xdr:cxnSp macro="">
      <xdr:nvCxnSpPr>
        <xdr:cNvPr id="134" name="直線コネクタ 133"/>
        <xdr:cNvCxnSpPr/>
      </xdr:nvCxnSpPr>
      <xdr:spPr>
        <a:xfrm flipV="1">
          <a:off x="13004800" y="269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3" name="テキスト ボックス 152"/>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・扶助費は年々伸び続け、平成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ポイントの回復となったが、今後も上昇傾向が見込まれることから、給付適正化に努める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54</xdr:row>
      <xdr:rowOff>157480</xdr:rowOff>
    </xdr:to>
    <xdr:cxnSp macro="">
      <xdr:nvCxnSpPr>
        <xdr:cNvPr id="186" name="直線コネクタ 185"/>
        <xdr:cNvCxnSpPr/>
      </xdr:nvCxnSpPr>
      <xdr:spPr>
        <a:xfrm flipV="1">
          <a:off x="3987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54</xdr:row>
      <xdr:rowOff>165100</xdr:rowOff>
    </xdr:to>
    <xdr:cxnSp macro="">
      <xdr:nvCxnSpPr>
        <xdr:cNvPr id="189" name="直線コネクタ 188"/>
        <xdr:cNvCxnSpPr/>
      </xdr:nvCxnSpPr>
      <xdr:spPr>
        <a:xfrm flipV="1">
          <a:off x="3098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165100</xdr:rowOff>
    </xdr:to>
    <xdr:cxnSp macro="">
      <xdr:nvCxnSpPr>
        <xdr:cNvPr id="192" name="直線コネクタ 191"/>
        <xdr:cNvCxnSpPr/>
      </xdr:nvCxnSpPr>
      <xdr:spPr>
        <a:xfrm>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27940</xdr:rowOff>
    </xdr:from>
    <xdr:to>
      <xdr:col>3</xdr:col>
      <xdr:colOff>142875</xdr:colOff>
      <xdr:row>54</xdr:row>
      <xdr:rowOff>127000</xdr:rowOff>
    </xdr:to>
    <xdr:cxnSp macro="">
      <xdr:nvCxnSpPr>
        <xdr:cNvPr id="195" name="直線コネクタ 194"/>
        <xdr:cNvCxnSpPr/>
      </xdr:nvCxnSpPr>
      <xdr:spPr>
        <a:xfrm>
          <a:off x="1320800" y="9286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5" name="円/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106680</xdr:rowOff>
    </xdr:from>
    <xdr:to>
      <xdr:col>5</xdr:col>
      <xdr:colOff>600075</xdr:colOff>
      <xdr:row>55</xdr:row>
      <xdr:rowOff>36830</xdr:rowOff>
    </xdr:to>
    <xdr:sp macro="" textlink="">
      <xdr:nvSpPr>
        <xdr:cNvPr id="207" name="円/楕円 206"/>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47007</xdr:rowOff>
    </xdr:from>
    <xdr:ext cx="736600" cy="259045"/>
    <xdr:sp macro="" textlink="">
      <xdr:nvSpPr>
        <xdr:cNvPr id="208" name="テキスト ボックス 207"/>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10" name="テキスト ボックス 209"/>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148590</xdr:rowOff>
    </xdr:from>
    <xdr:to>
      <xdr:col>1</xdr:col>
      <xdr:colOff>676275</xdr:colOff>
      <xdr:row>54</xdr:row>
      <xdr:rowOff>78740</xdr:rowOff>
    </xdr:to>
    <xdr:sp macro="" textlink="">
      <xdr:nvSpPr>
        <xdr:cNvPr id="213" name="円/楕円 212"/>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88917</xdr:rowOff>
    </xdr:from>
    <xdr:ext cx="762000" cy="259045"/>
    <xdr:sp macro="" textlink="">
      <xdr:nvSpPr>
        <xdr:cNvPr id="214" name="テキスト ボックス 213"/>
        <xdr:cNvSpPr txBox="1"/>
      </xdr:nvSpPr>
      <xdr:spPr>
        <a:xfrm>
          <a:off x="939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・繰出金の基準見直しに伴い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ポイント回復し、全国平均及び沖縄県平均を下回ったが、依然として社会保障関連の増もあり操出金は増額となっている。扶助費の伸びと一体の問題として捉え、早期の給付適正化に努める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85090</xdr:rowOff>
    </xdr:to>
    <xdr:cxnSp macro="">
      <xdr:nvCxnSpPr>
        <xdr:cNvPr id="247" name="直線コネクタ 246"/>
        <xdr:cNvCxnSpPr/>
      </xdr:nvCxnSpPr>
      <xdr:spPr>
        <a:xfrm>
          <a:off x="15671800" y="9446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56</xdr:row>
      <xdr:rowOff>149860</xdr:rowOff>
    </xdr:to>
    <xdr:cxnSp macro="">
      <xdr:nvCxnSpPr>
        <xdr:cNvPr id="250" name="直線コネクタ 249"/>
        <xdr:cNvCxnSpPr/>
      </xdr:nvCxnSpPr>
      <xdr:spPr>
        <a:xfrm flipV="1">
          <a:off x="14782800" y="94462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149860</xdr:rowOff>
    </xdr:to>
    <xdr:cxnSp macro="">
      <xdr:nvCxnSpPr>
        <xdr:cNvPr id="253" name="直線コネクタ 252"/>
        <xdr:cNvCxnSpPr/>
      </xdr:nvCxnSpPr>
      <xdr:spPr>
        <a:xfrm>
          <a:off x="13893800" y="9591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161290</xdr:rowOff>
    </xdr:to>
    <xdr:cxnSp macro="">
      <xdr:nvCxnSpPr>
        <xdr:cNvPr id="256" name="直線コネクタ 255"/>
        <xdr:cNvCxnSpPr/>
      </xdr:nvCxnSpPr>
      <xdr:spPr>
        <a:xfrm>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6" name="円/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8" name="円/楕円 267"/>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9" name="テキスト ボックス 268"/>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・全国平均及び県平均を大きく下回っており、その推移もほぼ横ばいとなっているが、単独補助金については年々増加傾向にある。平成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年度からの合併算定替による普通交付税の減額も考慮し、</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年間のサンセット方式の徹底等による見直しを行い、健全な財政運営を図る。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133858</xdr:rowOff>
    </xdr:from>
    <xdr:to>
      <xdr:col>24</xdr:col>
      <xdr:colOff>31750</xdr:colOff>
      <xdr:row>33</xdr:row>
      <xdr:rowOff>143002</xdr:rowOff>
    </xdr:to>
    <xdr:cxnSp macro="">
      <xdr:nvCxnSpPr>
        <xdr:cNvPr id="305" name="直線コネクタ 304"/>
        <xdr:cNvCxnSpPr/>
      </xdr:nvCxnSpPr>
      <xdr:spPr>
        <a:xfrm flipV="1">
          <a:off x="15671800" y="57917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143002</xdr:rowOff>
    </xdr:from>
    <xdr:to>
      <xdr:col>22</xdr:col>
      <xdr:colOff>565150</xdr:colOff>
      <xdr:row>34</xdr:row>
      <xdr:rowOff>35560</xdr:rowOff>
    </xdr:to>
    <xdr:cxnSp macro="">
      <xdr:nvCxnSpPr>
        <xdr:cNvPr id="308" name="直線コネクタ 307"/>
        <xdr:cNvCxnSpPr/>
      </xdr:nvCxnSpPr>
      <xdr:spPr>
        <a:xfrm flipV="1">
          <a:off x="14782800" y="58008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35560</xdr:rowOff>
    </xdr:to>
    <xdr:cxnSp macro="">
      <xdr:nvCxnSpPr>
        <xdr:cNvPr id="311" name="直線コネクタ 310"/>
        <xdr:cNvCxnSpPr/>
      </xdr:nvCxnSpPr>
      <xdr:spPr>
        <a:xfrm>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76708</xdr:rowOff>
    </xdr:to>
    <xdr:cxnSp macro="">
      <xdr:nvCxnSpPr>
        <xdr:cNvPr id="314" name="直線コネクタ 313"/>
        <xdr:cNvCxnSpPr/>
      </xdr:nvCxnSpPr>
      <xdr:spPr>
        <a:xfrm flipV="1">
          <a:off x="13004800" y="58511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83058</xdr:rowOff>
    </xdr:from>
    <xdr:to>
      <xdr:col>24</xdr:col>
      <xdr:colOff>82550</xdr:colOff>
      <xdr:row>34</xdr:row>
      <xdr:rowOff>13208</xdr:rowOff>
    </xdr:to>
    <xdr:sp macro="" textlink="">
      <xdr:nvSpPr>
        <xdr:cNvPr id="324" name="円/楕円 323"/>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163085</xdr:rowOff>
    </xdr:from>
    <xdr:ext cx="762000" cy="259045"/>
    <xdr:sp macro="" textlink="">
      <xdr:nvSpPr>
        <xdr:cNvPr id="325" name="補助費等該当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92202</xdr:rowOff>
    </xdr:from>
    <xdr:to>
      <xdr:col>22</xdr:col>
      <xdr:colOff>615950</xdr:colOff>
      <xdr:row>34</xdr:row>
      <xdr:rowOff>22352</xdr:rowOff>
    </xdr:to>
    <xdr:sp macro="" textlink="">
      <xdr:nvSpPr>
        <xdr:cNvPr id="326" name="円/楕円 325"/>
        <xdr:cNvSpPr/>
      </xdr:nvSpPr>
      <xdr:spPr>
        <a:xfrm>
          <a:off x="15621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32529</xdr:rowOff>
    </xdr:from>
    <xdr:ext cx="736600" cy="259045"/>
    <xdr:sp macro="" textlink="">
      <xdr:nvSpPr>
        <xdr:cNvPr id="327" name="テキスト ボックス 326"/>
        <xdr:cNvSpPr txBox="1"/>
      </xdr:nvSpPr>
      <xdr:spPr>
        <a:xfrm>
          <a:off x="15290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28" name="円/楕円 327"/>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29" name="テキスト ボックス 328"/>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142494</xdr:rowOff>
    </xdr:from>
    <xdr:to>
      <xdr:col>20</xdr:col>
      <xdr:colOff>209550</xdr:colOff>
      <xdr:row>34</xdr:row>
      <xdr:rowOff>72644</xdr:rowOff>
    </xdr:to>
    <xdr:sp macro="" textlink="">
      <xdr:nvSpPr>
        <xdr:cNvPr id="330" name="円/楕円 329"/>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82821</xdr:rowOff>
    </xdr:from>
    <xdr:ext cx="762000" cy="259045"/>
    <xdr:sp macro="" textlink="">
      <xdr:nvSpPr>
        <xdr:cNvPr id="331" name="テキスト ボックス 330"/>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2" name="円/楕円 331"/>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3" name="テキスト ボックス 332"/>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年度においては、利率の高い長期債の繰上償還を行った為、平成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ポイントの回復となったが、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年度で前年度より</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ポイント悪化。</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今後、合併特例債活用による大型事業の展開を見込んでいる為、「起債の質」及び「発行の量」の計画管理徹底に加え、繰上償還も考慮しながら、適正な財政運営を図る。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26415</xdr:rowOff>
    </xdr:to>
    <xdr:cxnSp macro="">
      <xdr:nvCxnSpPr>
        <xdr:cNvPr id="363" name="直線コネクタ 362"/>
        <xdr:cNvCxnSpPr/>
      </xdr:nvCxnSpPr>
      <xdr:spPr>
        <a:xfrm>
          <a:off x="3987800" y="133766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113285</xdr:rowOff>
    </xdr:to>
    <xdr:cxnSp macro="">
      <xdr:nvCxnSpPr>
        <xdr:cNvPr id="366" name="直線コネクタ 365"/>
        <xdr:cNvCxnSpPr/>
      </xdr:nvCxnSpPr>
      <xdr:spPr>
        <a:xfrm flipV="1">
          <a:off x="3098800" y="133766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168148</xdr:rowOff>
    </xdr:to>
    <xdr:cxnSp macro="">
      <xdr:nvCxnSpPr>
        <xdr:cNvPr id="369" name="直線コネクタ 368"/>
        <xdr:cNvCxnSpPr/>
      </xdr:nvCxnSpPr>
      <xdr:spPr>
        <a:xfrm flipV="1">
          <a:off x="2209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67563</xdr:rowOff>
    </xdr:from>
    <xdr:to>
      <xdr:col>3</xdr:col>
      <xdr:colOff>142875</xdr:colOff>
      <xdr:row>78</xdr:row>
      <xdr:rowOff>168148</xdr:rowOff>
    </xdr:to>
    <xdr:cxnSp macro="">
      <xdr:nvCxnSpPr>
        <xdr:cNvPr id="372" name="直線コネクタ 371"/>
        <xdr:cNvCxnSpPr/>
      </xdr:nvCxnSpPr>
      <xdr:spPr>
        <a:xfrm>
          <a:off x="1320800" y="134406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2" name="円/楕円 381"/>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83"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4" name="円/楕円 38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85" name="テキスト ボックス 384"/>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86" name="円/楕円 385"/>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87" name="テキスト ボックス 386"/>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8" name="円/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90" name="円/楕円 389"/>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103140</xdr:rowOff>
    </xdr:from>
    <xdr:ext cx="762000" cy="259045"/>
    <xdr:sp macro="" textlink="">
      <xdr:nvSpPr>
        <xdr:cNvPr id="391" name="テキスト ボックス 39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繰出金の基準見直しに伴い、全国平均及び沖縄県平均を下回っており良好な状態だが、依然として人件費は全国平均及び沖縄県平均は上回っている。また、今後扶助費の上昇傾向が見込まれることから、引き続き抑制策・給付適正化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43180</xdr:rowOff>
    </xdr:from>
    <xdr:to>
      <xdr:col>24</xdr:col>
      <xdr:colOff>31750</xdr:colOff>
      <xdr:row>74</xdr:row>
      <xdr:rowOff>46990</xdr:rowOff>
    </xdr:to>
    <xdr:cxnSp macro="">
      <xdr:nvCxnSpPr>
        <xdr:cNvPr id="424" name="直線コネクタ 423"/>
        <xdr:cNvCxnSpPr/>
      </xdr:nvCxnSpPr>
      <xdr:spPr>
        <a:xfrm flipV="1">
          <a:off x="15671800" y="12730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46990</xdr:rowOff>
    </xdr:from>
    <xdr:to>
      <xdr:col>22</xdr:col>
      <xdr:colOff>565150</xdr:colOff>
      <xdr:row>75</xdr:row>
      <xdr:rowOff>96520</xdr:rowOff>
    </xdr:to>
    <xdr:cxnSp macro="">
      <xdr:nvCxnSpPr>
        <xdr:cNvPr id="427" name="直線コネクタ 426"/>
        <xdr:cNvCxnSpPr/>
      </xdr:nvCxnSpPr>
      <xdr:spPr>
        <a:xfrm flipV="1">
          <a:off x="14782800" y="1273429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75</xdr:row>
      <xdr:rowOff>96520</xdr:rowOff>
    </xdr:to>
    <xdr:cxnSp macro="">
      <xdr:nvCxnSpPr>
        <xdr:cNvPr id="430" name="直線コネクタ 429"/>
        <xdr:cNvCxnSpPr/>
      </xdr:nvCxnSpPr>
      <xdr:spPr>
        <a:xfrm>
          <a:off x="13893800" y="127685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74</xdr:row>
      <xdr:rowOff>119380</xdr:rowOff>
    </xdr:to>
    <xdr:cxnSp macro="">
      <xdr:nvCxnSpPr>
        <xdr:cNvPr id="433" name="直線コネクタ 432"/>
        <xdr:cNvCxnSpPr/>
      </xdr:nvCxnSpPr>
      <xdr:spPr>
        <a:xfrm flipV="1">
          <a:off x="13004800" y="12768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163830</xdr:rowOff>
    </xdr:from>
    <xdr:to>
      <xdr:col>24</xdr:col>
      <xdr:colOff>82550</xdr:colOff>
      <xdr:row>74</xdr:row>
      <xdr:rowOff>93980</xdr:rowOff>
    </xdr:to>
    <xdr:sp macro="" textlink="">
      <xdr:nvSpPr>
        <xdr:cNvPr id="443" name="円/楕円 442"/>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8907</xdr:rowOff>
    </xdr:from>
    <xdr:ext cx="762000" cy="259045"/>
    <xdr:sp macro="" textlink="">
      <xdr:nvSpPr>
        <xdr:cNvPr id="444" name="公債費以外該当値テキスト"/>
        <xdr:cNvSpPr txBox="1"/>
      </xdr:nvSpPr>
      <xdr:spPr>
        <a:xfrm>
          <a:off x="16598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167640</xdr:rowOff>
    </xdr:from>
    <xdr:to>
      <xdr:col>22</xdr:col>
      <xdr:colOff>615950</xdr:colOff>
      <xdr:row>74</xdr:row>
      <xdr:rowOff>97790</xdr:rowOff>
    </xdr:to>
    <xdr:sp macro="" textlink="">
      <xdr:nvSpPr>
        <xdr:cNvPr id="445" name="円/楕円 444"/>
        <xdr:cNvSpPr/>
      </xdr:nvSpPr>
      <xdr:spPr>
        <a:xfrm>
          <a:off x="15621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107967</xdr:rowOff>
    </xdr:from>
    <xdr:ext cx="736600" cy="259045"/>
    <xdr:sp macro="" textlink="">
      <xdr:nvSpPr>
        <xdr:cNvPr id="446" name="テキスト ボックス 445"/>
        <xdr:cNvSpPr txBox="1"/>
      </xdr:nvSpPr>
      <xdr:spPr>
        <a:xfrm>
          <a:off x="15290800" y="124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47" name="円/楕円 446"/>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157497</xdr:rowOff>
    </xdr:from>
    <xdr:ext cx="762000" cy="259045"/>
    <xdr:sp macro="" textlink="">
      <xdr:nvSpPr>
        <xdr:cNvPr id="448" name="テキスト ボックス 447"/>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30480</xdr:rowOff>
    </xdr:from>
    <xdr:to>
      <xdr:col>20</xdr:col>
      <xdr:colOff>209550</xdr:colOff>
      <xdr:row>74</xdr:row>
      <xdr:rowOff>132080</xdr:rowOff>
    </xdr:to>
    <xdr:sp macro="" textlink="">
      <xdr:nvSpPr>
        <xdr:cNvPr id="449" name="円/楕円 448"/>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142257</xdr:rowOff>
    </xdr:from>
    <xdr:ext cx="762000" cy="259045"/>
    <xdr:sp macro="" textlink="">
      <xdr:nvSpPr>
        <xdr:cNvPr id="450" name="テキスト ボックス 449"/>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68580</xdr:rowOff>
    </xdr:from>
    <xdr:to>
      <xdr:col>19</xdr:col>
      <xdr:colOff>6350</xdr:colOff>
      <xdr:row>74</xdr:row>
      <xdr:rowOff>170180</xdr:rowOff>
    </xdr:to>
    <xdr:sp macro="" textlink="">
      <xdr:nvSpPr>
        <xdr:cNvPr id="451" name="円/楕円 450"/>
        <xdr:cNvSpPr/>
      </xdr:nvSpPr>
      <xdr:spPr>
        <a:xfrm>
          <a:off x="12954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8907</xdr:rowOff>
    </xdr:from>
    <xdr:ext cx="762000" cy="259045"/>
    <xdr:sp macro="" textlink="">
      <xdr:nvSpPr>
        <xdr:cNvPr id="452" name="テキスト ボックス 451"/>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沖縄県宮古島市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60113</xdr:rowOff>
    </xdr:from>
    <xdr:to>
      <xdr:col>4</xdr:col>
      <xdr:colOff>1117600</xdr:colOff>
      <xdr:row>13</xdr:row>
      <xdr:rowOff>75772</xdr:rowOff>
    </xdr:to>
    <xdr:cxnSp macro="">
      <xdr:nvCxnSpPr>
        <xdr:cNvPr id="52" name="直線コネクタ 51"/>
        <xdr:cNvCxnSpPr/>
      </xdr:nvCxnSpPr>
      <xdr:spPr bwMode="auto">
        <a:xfrm>
          <a:off x="5003800" y="2336588"/>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166820</xdr:rowOff>
    </xdr:from>
    <xdr:to>
      <xdr:col>4</xdr:col>
      <xdr:colOff>469900</xdr:colOff>
      <xdr:row>13</xdr:row>
      <xdr:rowOff>60113</xdr:rowOff>
    </xdr:to>
    <xdr:cxnSp macro="">
      <xdr:nvCxnSpPr>
        <xdr:cNvPr id="55" name="直線コネクタ 54"/>
        <xdr:cNvCxnSpPr/>
      </xdr:nvCxnSpPr>
      <xdr:spPr bwMode="auto">
        <a:xfrm>
          <a:off x="4305300" y="2271845"/>
          <a:ext cx="698500" cy="6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59411</xdr:rowOff>
    </xdr:from>
    <xdr:to>
      <xdr:col>3</xdr:col>
      <xdr:colOff>904875</xdr:colOff>
      <xdr:row>12</xdr:row>
      <xdr:rowOff>166820</xdr:rowOff>
    </xdr:to>
    <xdr:cxnSp macro="">
      <xdr:nvCxnSpPr>
        <xdr:cNvPr id="58" name="直線コネクタ 57"/>
        <xdr:cNvCxnSpPr/>
      </xdr:nvCxnSpPr>
      <xdr:spPr bwMode="auto">
        <a:xfrm>
          <a:off x="3606800" y="2164436"/>
          <a:ext cx="698500" cy="10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16924</xdr:rowOff>
    </xdr:from>
    <xdr:to>
      <xdr:col>3</xdr:col>
      <xdr:colOff>206375</xdr:colOff>
      <xdr:row>12</xdr:row>
      <xdr:rowOff>59411</xdr:rowOff>
    </xdr:to>
    <xdr:cxnSp macro="">
      <xdr:nvCxnSpPr>
        <xdr:cNvPr id="61" name="直線コネクタ 60"/>
        <xdr:cNvCxnSpPr/>
      </xdr:nvCxnSpPr>
      <xdr:spPr bwMode="auto">
        <a:xfrm>
          <a:off x="2908300" y="2121949"/>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24972</xdr:rowOff>
    </xdr:from>
    <xdr:to>
      <xdr:col>5</xdr:col>
      <xdr:colOff>34925</xdr:colOff>
      <xdr:row>13</xdr:row>
      <xdr:rowOff>126572</xdr:rowOff>
    </xdr:to>
    <xdr:sp macro="" textlink="">
      <xdr:nvSpPr>
        <xdr:cNvPr id="71" name="円/楕円 70"/>
        <xdr:cNvSpPr/>
      </xdr:nvSpPr>
      <xdr:spPr bwMode="auto">
        <a:xfrm>
          <a:off x="5600700" y="23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41499</xdr:rowOff>
    </xdr:from>
    <xdr:ext cx="762000" cy="259045"/>
    <xdr:sp macro="" textlink="">
      <xdr:nvSpPr>
        <xdr:cNvPr id="72" name="人口1人当たり決算額の推移該当値テキスト130"/>
        <xdr:cNvSpPr txBox="1"/>
      </xdr:nvSpPr>
      <xdr:spPr>
        <a:xfrm>
          <a:off x="5740400" y="214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117,054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9313</xdr:rowOff>
    </xdr:from>
    <xdr:to>
      <xdr:col>4</xdr:col>
      <xdr:colOff>520700</xdr:colOff>
      <xdr:row>13</xdr:row>
      <xdr:rowOff>110913</xdr:rowOff>
    </xdr:to>
    <xdr:sp macro="" textlink="">
      <xdr:nvSpPr>
        <xdr:cNvPr id="73" name="円/楕円 72"/>
        <xdr:cNvSpPr/>
      </xdr:nvSpPr>
      <xdr:spPr bwMode="auto">
        <a:xfrm>
          <a:off x="4953000" y="228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121090</xdr:rowOff>
    </xdr:from>
    <xdr:ext cx="736600" cy="259045"/>
    <xdr:sp macro="" textlink="">
      <xdr:nvSpPr>
        <xdr:cNvPr id="74" name="テキスト ボックス 73"/>
        <xdr:cNvSpPr txBox="1"/>
      </xdr:nvSpPr>
      <xdr:spPr>
        <a:xfrm>
          <a:off x="4622800" y="2054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118,013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116020</xdr:rowOff>
    </xdr:from>
    <xdr:to>
      <xdr:col>3</xdr:col>
      <xdr:colOff>955675</xdr:colOff>
      <xdr:row>13</xdr:row>
      <xdr:rowOff>46170</xdr:rowOff>
    </xdr:to>
    <xdr:sp macro="" textlink="">
      <xdr:nvSpPr>
        <xdr:cNvPr id="75" name="円/楕円 74"/>
        <xdr:cNvSpPr/>
      </xdr:nvSpPr>
      <xdr:spPr bwMode="auto">
        <a:xfrm>
          <a:off x="4254500" y="222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56347</xdr:rowOff>
    </xdr:from>
    <xdr:ext cx="762000" cy="259045"/>
    <xdr:sp macro="" textlink="">
      <xdr:nvSpPr>
        <xdr:cNvPr id="76" name="テキスト ボックス 75"/>
        <xdr:cNvSpPr txBox="1"/>
      </xdr:nvSpPr>
      <xdr:spPr>
        <a:xfrm>
          <a:off x="3924300" y="1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121,978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8611</xdr:rowOff>
    </xdr:from>
    <xdr:to>
      <xdr:col>3</xdr:col>
      <xdr:colOff>257175</xdr:colOff>
      <xdr:row>12</xdr:row>
      <xdr:rowOff>110211</xdr:rowOff>
    </xdr:to>
    <xdr:sp macro="" textlink="">
      <xdr:nvSpPr>
        <xdr:cNvPr id="77" name="円/楕円 76"/>
        <xdr:cNvSpPr/>
      </xdr:nvSpPr>
      <xdr:spPr bwMode="auto">
        <a:xfrm>
          <a:off x="3556000" y="211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120388</xdr:rowOff>
    </xdr:from>
    <xdr:ext cx="762000" cy="259045"/>
    <xdr:sp macro="" textlink="">
      <xdr:nvSpPr>
        <xdr:cNvPr id="78" name="テキスト ボックス 77"/>
        <xdr:cNvSpPr txBox="1"/>
      </xdr:nvSpPr>
      <xdr:spPr>
        <a:xfrm>
          <a:off x="3225800" y="188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128,556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137574</xdr:rowOff>
    </xdr:from>
    <xdr:to>
      <xdr:col>2</xdr:col>
      <xdr:colOff>692150</xdr:colOff>
      <xdr:row>12</xdr:row>
      <xdr:rowOff>67724</xdr:rowOff>
    </xdr:to>
    <xdr:sp macro="" textlink="">
      <xdr:nvSpPr>
        <xdr:cNvPr id="79" name="円/楕円 78"/>
        <xdr:cNvSpPr/>
      </xdr:nvSpPr>
      <xdr:spPr bwMode="auto">
        <a:xfrm>
          <a:off x="2857500" y="207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77901</xdr:rowOff>
    </xdr:from>
    <xdr:ext cx="762000" cy="259045"/>
    <xdr:sp macro="" textlink="">
      <xdr:nvSpPr>
        <xdr:cNvPr id="80" name="テキスト ボックス 79"/>
        <xdr:cNvSpPr txBox="1"/>
      </xdr:nvSpPr>
      <xdr:spPr>
        <a:xfrm>
          <a:off x="2527300" y="184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121609</xdr:rowOff>
    </xdr:from>
    <xdr:to>
      <xdr:col>4</xdr:col>
      <xdr:colOff>1117600</xdr:colOff>
      <xdr:row>35</xdr:row>
      <xdr:rowOff>124619</xdr:rowOff>
    </xdr:to>
    <xdr:cxnSp macro="">
      <xdr:nvCxnSpPr>
        <xdr:cNvPr id="113" name="直線コネクタ 112"/>
        <xdr:cNvCxnSpPr/>
      </xdr:nvCxnSpPr>
      <xdr:spPr bwMode="auto">
        <a:xfrm>
          <a:off x="5003800" y="6731959"/>
          <a:ext cx="6477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86595</xdr:rowOff>
    </xdr:from>
    <xdr:to>
      <xdr:col>4</xdr:col>
      <xdr:colOff>469900</xdr:colOff>
      <xdr:row>35</xdr:row>
      <xdr:rowOff>121609</xdr:rowOff>
    </xdr:to>
    <xdr:cxnSp macro="">
      <xdr:nvCxnSpPr>
        <xdr:cNvPr id="116" name="直線コネクタ 115"/>
        <xdr:cNvCxnSpPr/>
      </xdr:nvCxnSpPr>
      <xdr:spPr bwMode="auto">
        <a:xfrm>
          <a:off x="4305300" y="6696945"/>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21596</xdr:rowOff>
    </xdr:from>
    <xdr:to>
      <xdr:col>3</xdr:col>
      <xdr:colOff>904875</xdr:colOff>
      <xdr:row>35</xdr:row>
      <xdr:rowOff>86595</xdr:rowOff>
    </xdr:to>
    <xdr:cxnSp macro="">
      <xdr:nvCxnSpPr>
        <xdr:cNvPr id="119" name="直線コネクタ 118"/>
        <xdr:cNvCxnSpPr/>
      </xdr:nvCxnSpPr>
      <xdr:spPr bwMode="auto">
        <a:xfrm>
          <a:off x="3606800" y="6631946"/>
          <a:ext cx="6985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304946</xdr:rowOff>
    </xdr:from>
    <xdr:to>
      <xdr:col>3</xdr:col>
      <xdr:colOff>206375</xdr:colOff>
      <xdr:row>35</xdr:row>
      <xdr:rowOff>21596</xdr:rowOff>
    </xdr:to>
    <xdr:cxnSp macro="">
      <xdr:nvCxnSpPr>
        <xdr:cNvPr id="122" name="直線コネクタ 121"/>
        <xdr:cNvCxnSpPr/>
      </xdr:nvCxnSpPr>
      <xdr:spPr bwMode="auto">
        <a:xfrm>
          <a:off x="2908300" y="6572396"/>
          <a:ext cx="698500" cy="5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73819</xdr:rowOff>
    </xdr:from>
    <xdr:to>
      <xdr:col>5</xdr:col>
      <xdr:colOff>34925</xdr:colOff>
      <xdr:row>35</xdr:row>
      <xdr:rowOff>175419</xdr:rowOff>
    </xdr:to>
    <xdr:sp macro="" textlink="">
      <xdr:nvSpPr>
        <xdr:cNvPr id="132" name="円/楕円 131"/>
        <xdr:cNvSpPr/>
      </xdr:nvSpPr>
      <xdr:spPr bwMode="auto">
        <a:xfrm>
          <a:off x="5600700" y="668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261796</xdr:rowOff>
    </xdr:from>
    <xdr:ext cx="762000" cy="259045"/>
    <xdr:sp macro="" textlink="">
      <xdr:nvSpPr>
        <xdr:cNvPr id="133" name="人口1人当たり決算額の推移該当値テキスト445"/>
        <xdr:cNvSpPr txBox="1"/>
      </xdr:nvSpPr>
      <xdr:spPr>
        <a:xfrm>
          <a:off x="5740400" y="652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70809</xdr:rowOff>
    </xdr:from>
    <xdr:to>
      <xdr:col>4</xdr:col>
      <xdr:colOff>520700</xdr:colOff>
      <xdr:row>35</xdr:row>
      <xdr:rowOff>172409</xdr:rowOff>
    </xdr:to>
    <xdr:sp macro="" textlink="">
      <xdr:nvSpPr>
        <xdr:cNvPr id="134" name="円/楕円 133"/>
        <xdr:cNvSpPr/>
      </xdr:nvSpPr>
      <xdr:spPr bwMode="auto">
        <a:xfrm>
          <a:off x="4953000" y="668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182586</xdr:rowOff>
    </xdr:from>
    <xdr:ext cx="736600" cy="259045"/>
    <xdr:sp macro="" textlink="">
      <xdr:nvSpPr>
        <xdr:cNvPr id="135" name="テキスト ボックス 134"/>
        <xdr:cNvSpPr txBox="1"/>
      </xdr:nvSpPr>
      <xdr:spPr>
        <a:xfrm>
          <a:off x="4622800" y="645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35795</xdr:rowOff>
    </xdr:from>
    <xdr:to>
      <xdr:col>3</xdr:col>
      <xdr:colOff>955675</xdr:colOff>
      <xdr:row>35</xdr:row>
      <xdr:rowOff>137395</xdr:rowOff>
    </xdr:to>
    <xdr:sp macro="" textlink="">
      <xdr:nvSpPr>
        <xdr:cNvPr id="136" name="円/楕円 135"/>
        <xdr:cNvSpPr/>
      </xdr:nvSpPr>
      <xdr:spPr bwMode="auto">
        <a:xfrm>
          <a:off x="4254500" y="664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147572</xdr:rowOff>
    </xdr:from>
    <xdr:ext cx="762000" cy="259045"/>
    <xdr:sp macro="" textlink="">
      <xdr:nvSpPr>
        <xdr:cNvPr id="137" name="テキスト ボックス 136"/>
        <xdr:cNvSpPr txBox="1"/>
      </xdr:nvSpPr>
      <xdr:spPr>
        <a:xfrm>
          <a:off x="3924300" y="641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313696</xdr:rowOff>
    </xdr:from>
    <xdr:to>
      <xdr:col>3</xdr:col>
      <xdr:colOff>257175</xdr:colOff>
      <xdr:row>35</xdr:row>
      <xdr:rowOff>72396</xdr:rowOff>
    </xdr:to>
    <xdr:sp macro="" textlink="">
      <xdr:nvSpPr>
        <xdr:cNvPr id="138" name="円/楕円 137"/>
        <xdr:cNvSpPr/>
      </xdr:nvSpPr>
      <xdr:spPr bwMode="auto">
        <a:xfrm>
          <a:off x="3556000" y="65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82573</xdr:rowOff>
    </xdr:from>
    <xdr:ext cx="762000" cy="259045"/>
    <xdr:sp macro="" textlink="">
      <xdr:nvSpPr>
        <xdr:cNvPr id="139" name="テキスト ボックス 138"/>
        <xdr:cNvSpPr txBox="1"/>
      </xdr:nvSpPr>
      <xdr:spPr>
        <a:xfrm>
          <a:off x="3225800" y="635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254146</xdr:rowOff>
    </xdr:from>
    <xdr:to>
      <xdr:col>2</xdr:col>
      <xdr:colOff>692150</xdr:colOff>
      <xdr:row>35</xdr:row>
      <xdr:rowOff>12846</xdr:rowOff>
    </xdr:to>
    <xdr:sp macro="" textlink="">
      <xdr:nvSpPr>
        <xdr:cNvPr id="140" name="円/楕円 139"/>
        <xdr:cNvSpPr/>
      </xdr:nvSpPr>
      <xdr:spPr bwMode="auto">
        <a:xfrm>
          <a:off x="2857500" y="652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23023</xdr:rowOff>
    </xdr:from>
    <xdr:ext cx="762000" cy="259045"/>
    <xdr:sp macro="" textlink="">
      <xdr:nvSpPr>
        <xdr:cNvPr id="141" name="テキスト ボックス 140"/>
        <xdr:cNvSpPr txBox="1"/>
      </xdr:nvSpPr>
      <xdr:spPr>
        <a:xfrm>
          <a:off x="2527300" y="62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・合併後、算定替による普通交付税増により、財政調整期金への積立が順調に増推移している。しかし、この状況は普通交付税に大きく依存しており、算定替の段階的減額が始まる平成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年度以降の実質収支及び基金状況は厳しくなることが予想される。</a:t>
          </a:r>
          <a:endParaRPr lang="ja-JP" altLang="ja-JP" sz="1400">
            <a:effectLst/>
          </a:endParaRPr>
        </a:p>
        <a:p>
          <a:pPr rtl="0"/>
          <a:r>
            <a:rPr lang="ja-JP" altLang="ja-JP" sz="1100" b="0" i="0" baseline="0">
              <a:solidFill>
                <a:schemeClr val="dk1"/>
              </a:solidFill>
              <a:effectLst/>
              <a:latin typeface="+mn-lt"/>
              <a:ea typeface="+mn-ea"/>
              <a:cs typeface="+mn-cs"/>
            </a:rPr>
            <a:t>・今後、交付税の段階的減額に備え、人件費をはじめとした各歳出抑制を徹底し、健全な財政運営を図る。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・一般会計については、合併後、算定替えによる普通交付税増により、財政状況が好転し、黒字額を伸ばし続けてきたが、依然として普通交付税額による部分が大きいことを示している。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また、各種特別会計について、赤字額は発生していないものの、公営企業関連特別会計についてはその不足分を、社会保障関連特別会計については、その年々伸びている支出に比例した分を、それぞれ一般会計から操出金として支出していることから、こちらも合併算定替による潤沢な一般財源のおかげで、現状を保つことができている状況にあ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算定替の段階的減額を踏まえ、市全体の問題として、人件費をはじめとした各歳出抑制の徹底を図りながら、各種特別会計についても意識を据え、適正な使用料や保険料等の設定と徴収、及び社会保障関連経費の給付適正化による一般会計の負担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・算入公債費等についてはほぼ横ばいの状況で推移しているが、元利償還金等については、平成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年度の繰上償還行っているものの、平成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年度について</a:t>
          </a:r>
          <a:r>
            <a:rPr lang="ja-JP" altLang="en-US" sz="1100" b="0" i="0" baseline="0">
              <a:solidFill>
                <a:schemeClr val="dk1"/>
              </a:solidFill>
              <a:effectLst/>
              <a:latin typeface="+mn-lt"/>
              <a:ea typeface="+mn-ea"/>
              <a:cs typeface="+mn-cs"/>
            </a:rPr>
            <a:t>は増、平成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年度は横ばいで推移。</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・今後、合併特例債活用による大型事業の展開が見込まれることから、「起債の質」及び「発行の量」の計画管理徹底に加え、繰上償還も考慮しながら、適正な財政運営を図る。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・退職者のピークを過ぎたこと、また、平成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年度において繰上償還を行ったことなどから、平成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年度においても将来負担額に改善が見られる。また、各種基金残高を増やしていることから、充当可能財源等も増加している。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算定替の段階的減額と合併特例債活用による大型事業の展開を踏まえ、人件費をはじめとした各歳出抑制による基金残高管理、また「起債の質」及び「発行の量」の計画管理徹底による起債残高管理をしっかりと行い、健全でバランスの良い財政を保っていけ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38512745</v>
      </c>
      <c r="BO4" s="349"/>
      <c r="BP4" s="349"/>
      <c r="BQ4" s="349"/>
      <c r="BR4" s="349"/>
      <c r="BS4" s="349"/>
      <c r="BT4" s="349"/>
      <c r="BU4" s="350"/>
      <c r="BV4" s="348">
        <v>39664333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11.3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36713418</v>
      </c>
      <c r="BO5" s="386"/>
      <c r="BP5" s="386"/>
      <c r="BQ5" s="386"/>
      <c r="BR5" s="386"/>
      <c r="BS5" s="386"/>
      <c r="BT5" s="386"/>
      <c r="BU5" s="387"/>
      <c r="BV5" s="385">
        <v>37372518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83.6</v>
      </c>
      <c r="CU5" s="383"/>
      <c r="CV5" s="383"/>
      <c r="CW5" s="383"/>
      <c r="CX5" s="383"/>
      <c r="CY5" s="383"/>
      <c r="CZ5" s="383"/>
      <c r="DA5" s="384"/>
      <c r="DB5" s="382">
        <v>83.2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1799327</v>
      </c>
      <c r="BO6" s="386"/>
      <c r="BP6" s="386"/>
      <c r="BQ6" s="386"/>
      <c r="BR6" s="386"/>
      <c r="BS6" s="386"/>
      <c r="BT6" s="386"/>
      <c r="BU6" s="387"/>
      <c r="BV6" s="385">
        <v>2291815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88.4</v>
      </c>
      <c r="CU6" s="423"/>
      <c r="CV6" s="423"/>
      <c r="CW6" s="423"/>
      <c r="CX6" s="423"/>
      <c r="CY6" s="423"/>
      <c r="CZ6" s="423"/>
      <c r="DA6" s="424"/>
      <c r="DB6" s="422">
        <v>88.1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365493</v>
      </c>
      <c r="BO7" s="386"/>
      <c r="BP7" s="386"/>
      <c r="BQ7" s="386"/>
      <c r="BR7" s="386"/>
      <c r="BS7" s="386"/>
      <c r="BT7" s="386"/>
      <c r="BU7" s="387"/>
      <c r="BV7" s="385">
        <v>121766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19016423</v>
      </c>
      <c r="CU7" s="386"/>
      <c r="CV7" s="386"/>
      <c r="CW7" s="386"/>
      <c r="CX7" s="386"/>
      <c r="CY7" s="386"/>
      <c r="CZ7" s="386"/>
      <c r="DA7" s="387"/>
      <c r="DB7" s="385">
        <v>19207851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1433834</v>
      </c>
      <c r="BO8" s="386"/>
      <c r="BP8" s="386"/>
      <c r="BQ8" s="386"/>
      <c r="BR8" s="386"/>
      <c r="BS8" s="386"/>
      <c r="BT8" s="386"/>
      <c r="BU8" s="387"/>
      <c r="BV8" s="385">
        <v>2170049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52039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-736215</v>
      </c>
      <c r="BO9" s="386"/>
      <c r="BP9" s="386"/>
      <c r="BQ9" s="386"/>
      <c r="BR9" s="386"/>
      <c r="BS9" s="386"/>
      <c r="BT9" s="386"/>
      <c r="BU9" s="387"/>
      <c r="BV9" s="385">
        <v>283507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14.6</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53493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1097322</v>
      </c>
      <c r="BO10" s="386"/>
      <c r="BP10" s="386"/>
      <c r="BQ10" s="386"/>
      <c r="BR10" s="386"/>
      <c r="BS10" s="386"/>
      <c r="BT10" s="386"/>
      <c r="BU10" s="387"/>
      <c r="BV10" s="385">
        <v>967907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54706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54476</v>
      </c>
      <c r="S13" s="467"/>
      <c r="T13" s="467"/>
      <c r="U13" s="467"/>
      <c r="V13" s="468"/>
      <c r="W13" s="401" t="s">
        <v>124</v>
      </c>
      <c r="X13" s="402"/>
      <c r="Y13" s="402"/>
      <c r="Z13" s="402"/>
      <c r="AA13" s="402"/>
      <c r="AB13" s="392"/>
      <c r="AC13" s="436">
        <v>5133</v>
      </c>
      <c r="AD13" s="437"/>
      <c r="AE13" s="437"/>
      <c r="AF13" s="437"/>
      <c r="AG13" s="476"/>
      <c r="AH13" s="436">
        <v>5848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361107</v>
      </c>
      <c r="BO13" s="386"/>
      <c r="BP13" s="386"/>
      <c r="BQ13" s="386"/>
      <c r="BR13" s="386"/>
      <c r="BS13" s="386"/>
      <c r="BT13" s="386"/>
      <c r="BU13" s="387"/>
      <c r="BV13" s="385">
        <v>1251414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8.1999999999999993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55006</v>
      </c>
      <c r="S14" s="467"/>
      <c r="T14" s="467"/>
      <c r="U14" s="467"/>
      <c r="V14" s="468"/>
      <c r="W14" s="375"/>
      <c r="X14" s="376"/>
      <c r="Y14" s="376"/>
      <c r="Z14" s="376"/>
      <c r="AA14" s="376"/>
      <c r="AB14" s="365"/>
      <c r="AC14" s="469">
        <v>22.4</v>
      </c>
      <c r="AD14" s="470"/>
      <c r="AE14" s="470"/>
      <c r="AF14" s="470"/>
      <c r="AG14" s="471"/>
      <c r="AH14" s="469">
        <v>23.7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30.9</v>
      </c>
      <c r="CU14" s="481"/>
      <c r="CV14" s="481"/>
      <c r="CW14" s="481"/>
      <c r="CX14" s="481"/>
      <c r="CY14" s="481"/>
      <c r="CZ14" s="481"/>
      <c r="DA14" s="482"/>
      <c r="DB14" s="480">
        <v>64.400000000000006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54802</v>
      </c>
      <c r="S15" s="467"/>
      <c r="T15" s="467"/>
      <c r="U15" s="467"/>
      <c r="V15" s="468"/>
      <c r="W15" s="401" t="s">
        <v>131</v>
      </c>
      <c r="X15" s="402"/>
      <c r="Y15" s="402"/>
      <c r="Z15" s="402"/>
      <c r="AA15" s="402"/>
      <c r="AB15" s="392"/>
      <c r="AC15" s="436">
        <v>3382</v>
      </c>
      <c r="AD15" s="437"/>
      <c r="AE15" s="437"/>
      <c r="AF15" s="437"/>
      <c r="AG15" s="476"/>
      <c r="AH15" s="436">
        <v>3891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4435377</v>
      </c>
      <c r="BO15" s="349"/>
      <c r="BP15" s="349"/>
      <c r="BQ15" s="349"/>
      <c r="BR15" s="349"/>
      <c r="BS15" s="349"/>
      <c r="BT15" s="349"/>
      <c r="BU15" s="350"/>
      <c r="BV15" s="348">
        <v>4323161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14.8</v>
      </c>
      <c r="AD16" s="470"/>
      <c r="AE16" s="470"/>
      <c r="AF16" s="470"/>
      <c r="AG16" s="471"/>
      <c r="AH16" s="469">
        <v>15.8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13804129</v>
      </c>
      <c r="BO16" s="386"/>
      <c r="BP16" s="386"/>
      <c r="BQ16" s="386"/>
      <c r="BR16" s="386"/>
      <c r="BS16" s="386"/>
      <c r="BT16" s="386"/>
      <c r="BU16" s="387"/>
      <c r="BV16" s="385">
        <v>13770784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14369</v>
      </c>
      <c r="AD17" s="437"/>
      <c r="AE17" s="437"/>
      <c r="AF17" s="437"/>
      <c r="AG17" s="476"/>
      <c r="AH17" s="436">
        <v>14764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5667343</v>
      </c>
      <c r="BO17" s="386"/>
      <c r="BP17" s="386"/>
      <c r="BQ17" s="386"/>
      <c r="BR17" s="386"/>
      <c r="BS17" s="386"/>
      <c r="BT17" s="386"/>
      <c r="BU17" s="387"/>
      <c r="BV17" s="385">
        <v>5539566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204.18</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59.8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16036484</v>
      </c>
      <c r="BO18" s="386"/>
      <c r="BP18" s="386"/>
      <c r="BQ18" s="386"/>
      <c r="BR18" s="386"/>
      <c r="BS18" s="386"/>
      <c r="BT18" s="386"/>
      <c r="BU18" s="387"/>
      <c r="BV18" s="385">
        <v>16141953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23480385</v>
      </c>
      <c r="BO19" s="386"/>
      <c r="BP19" s="386"/>
      <c r="BQ19" s="386"/>
      <c r="BR19" s="386"/>
      <c r="BS19" s="386"/>
      <c r="BT19" s="386"/>
      <c r="BU19" s="387"/>
      <c r="BV19" s="385">
        <v>22869568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21196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34559025</v>
      </c>
      <c r="BO23" s="386"/>
      <c r="BP23" s="386"/>
      <c r="BQ23" s="386"/>
      <c r="BR23" s="386"/>
      <c r="BS23" s="386"/>
      <c r="BT23" s="386"/>
      <c r="BU23" s="387"/>
      <c r="BV23" s="385">
        <v>35083728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8300</v>
      </c>
      <c r="R24" s="437"/>
      <c r="S24" s="437"/>
      <c r="T24" s="437"/>
      <c r="U24" s="437"/>
      <c r="V24" s="476"/>
      <c r="W24" s="531"/>
      <c r="X24" s="519"/>
      <c r="Y24" s="520"/>
      <c r="Z24" s="435" t="s">
        <v>155</v>
      </c>
      <c r="AA24" s="415"/>
      <c r="AB24" s="415"/>
      <c r="AC24" s="415"/>
      <c r="AD24" s="415"/>
      <c r="AE24" s="415"/>
      <c r="AF24" s="415"/>
      <c r="AG24" s="416"/>
      <c r="AH24" s="436">
        <v>666</v>
      </c>
      <c r="AI24" s="437"/>
      <c r="AJ24" s="437"/>
      <c r="AK24" s="437"/>
      <c r="AL24" s="476"/>
      <c r="AM24" s="436">
        <v>2077254</v>
      </c>
      <c r="AN24" s="437"/>
      <c r="AO24" s="437"/>
      <c r="AP24" s="437"/>
      <c r="AQ24" s="437"/>
      <c r="AR24" s="476"/>
      <c r="AS24" s="436">
        <v>3119</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30683922</v>
      </c>
      <c r="BO24" s="386"/>
      <c r="BP24" s="386"/>
      <c r="BQ24" s="386"/>
      <c r="BR24" s="386"/>
      <c r="BS24" s="386"/>
      <c r="BT24" s="386"/>
      <c r="BU24" s="387"/>
      <c r="BV24" s="385">
        <v>30841330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6600</v>
      </c>
      <c r="R25" s="437"/>
      <c r="S25" s="437"/>
      <c r="T25" s="437"/>
      <c r="U25" s="437"/>
      <c r="V25" s="476"/>
      <c r="W25" s="531"/>
      <c r="X25" s="519"/>
      <c r="Y25" s="520"/>
      <c r="Z25" s="435" t="s">
        <v>158</v>
      </c>
      <c r="AA25" s="415"/>
      <c r="AB25" s="415"/>
      <c r="AC25" s="415"/>
      <c r="AD25" s="415"/>
      <c r="AE25" s="415"/>
      <c r="AF25" s="415"/>
      <c r="AG25" s="416"/>
      <c r="AH25" s="436">
        <v>89</v>
      </c>
      <c r="AI25" s="437"/>
      <c r="AJ25" s="437"/>
      <c r="AK25" s="437"/>
      <c r="AL25" s="476"/>
      <c r="AM25" s="436">
        <v>276256</v>
      </c>
      <c r="AN25" s="437"/>
      <c r="AO25" s="437"/>
      <c r="AP25" s="437"/>
      <c r="AQ25" s="437"/>
      <c r="AR25" s="476"/>
      <c r="AS25" s="436">
        <v>3104</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2638931</v>
      </c>
      <c r="BO25" s="349"/>
      <c r="BP25" s="349"/>
      <c r="BQ25" s="349"/>
      <c r="BR25" s="349"/>
      <c r="BS25" s="349"/>
      <c r="BT25" s="349"/>
      <c r="BU25" s="350"/>
      <c r="BV25" s="348">
        <v>5284903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6200</v>
      </c>
      <c r="R26" s="437"/>
      <c r="S26" s="437"/>
      <c r="T26" s="437"/>
      <c r="U26" s="437"/>
      <c r="V26" s="476"/>
      <c r="W26" s="531"/>
      <c r="X26" s="519"/>
      <c r="Y26" s="520"/>
      <c r="Z26" s="435" t="s">
        <v>161</v>
      </c>
      <c r="AA26" s="541"/>
      <c r="AB26" s="541"/>
      <c r="AC26" s="541"/>
      <c r="AD26" s="541"/>
      <c r="AE26" s="541"/>
      <c r="AF26" s="541"/>
      <c r="AG26" s="542"/>
      <c r="AH26" s="436">
        <v>9</v>
      </c>
      <c r="AI26" s="437"/>
      <c r="AJ26" s="437"/>
      <c r="AK26" s="437"/>
      <c r="AL26" s="476"/>
      <c r="AM26" s="436">
        <v>30636</v>
      </c>
      <c r="AN26" s="437"/>
      <c r="AO26" s="437"/>
      <c r="AP26" s="437"/>
      <c r="AQ26" s="437"/>
      <c r="AR26" s="476"/>
      <c r="AS26" s="436">
        <v>3404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4150</v>
      </c>
      <c r="R27" s="437"/>
      <c r="S27" s="437"/>
      <c r="T27" s="437"/>
      <c r="U27" s="437"/>
      <c r="V27" s="476"/>
      <c r="W27" s="531"/>
      <c r="X27" s="519"/>
      <c r="Y27" s="520"/>
      <c r="Z27" s="435" t="s">
        <v>164</v>
      </c>
      <c r="AA27" s="415"/>
      <c r="AB27" s="415"/>
      <c r="AC27" s="415"/>
      <c r="AD27" s="415"/>
      <c r="AE27" s="415"/>
      <c r="AF27" s="415"/>
      <c r="AG27" s="416"/>
      <c r="AH27" s="436">
        <v>22</v>
      </c>
      <c r="AI27" s="437"/>
      <c r="AJ27" s="437"/>
      <c r="AK27" s="437"/>
      <c r="AL27" s="476"/>
      <c r="AM27" s="436">
        <v>77352</v>
      </c>
      <c r="AN27" s="437"/>
      <c r="AO27" s="437"/>
      <c r="AP27" s="437"/>
      <c r="AQ27" s="437"/>
      <c r="AR27" s="476"/>
      <c r="AS27" s="436">
        <v>3516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3630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6488594</v>
      </c>
      <c r="BO28" s="349"/>
      <c r="BP28" s="349"/>
      <c r="BQ28" s="349"/>
      <c r="BR28" s="349"/>
      <c r="BS28" s="349"/>
      <c r="BT28" s="349"/>
      <c r="BU28" s="350"/>
      <c r="BV28" s="348">
        <v>5391272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24</v>
      </c>
      <c r="M29" s="437"/>
      <c r="N29" s="437"/>
      <c r="O29" s="437"/>
      <c r="P29" s="476"/>
      <c r="Q29" s="436">
        <v>3420</v>
      </c>
      <c r="R29" s="437"/>
      <c r="S29" s="437"/>
      <c r="T29" s="437"/>
      <c r="U29" s="437"/>
      <c r="V29" s="476"/>
      <c r="W29" s="532"/>
      <c r="X29" s="533"/>
      <c r="Y29" s="534"/>
      <c r="Z29" s="435" t="s">
        <v>171</v>
      </c>
      <c r="AA29" s="415"/>
      <c r="AB29" s="415"/>
      <c r="AC29" s="415"/>
      <c r="AD29" s="415"/>
      <c r="AE29" s="415"/>
      <c r="AF29" s="415"/>
      <c r="AG29" s="416"/>
      <c r="AH29" s="436">
        <v>688</v>
      </c>
      <c r="AI29" s="437"/>
      <c r="AJ29" s="437"/>
      <c r="AK29" s="437"/>
      <c r="AL29" s="476"/>
      <c r="AM29" s="436">
        <v>2154606</v>
      </c>
      <c r="AN29" s="437"/>
      <c r="AO29" s="437"/>
      <c r="AP29" s="437"/>
      <c r="AQ29" s="437"/>
      <c r="AR29" s="476"/>
      <c r="AS29" s="436">
        <v>3132</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426960</v>
      </c>
      <c r="BO29" s="386"/>
      <c r="BP29" s="386"/>
      <c r="BQ29" s="386"/>
      <c r="BR29" s="386"/>
      <c r="BS29" s="386"/>
      <c r="BT29" s="386"/>
      <c r="BU29" s="387"/>
      <c r="BV29" s="385">
        <v>221067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92.2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4088378</v>
      </c>
      <c r="BO30" s="555"/>
      <c r="BP30" s="555"/>
      <c r="BQ30" s="555"/>
      <c r="BR30" s="555"/>
      <c r="BS30" s="555"/>
      <c r="BT30" s="555"/>
      <c r="BU30" s="556"/>
      <c r="BV30" s="554">
        <v>3871840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水道事業特別会計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港湾事業特別会計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沖縄県市町村総合事務組合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宮古島マリンターミナル(株)</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農漁業集落排水事業特別会計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沖縄県市町村自治会館管理組合</v>
      </c>
      <c r="BZ35" s="567"/>
      <c r="CA35" s="567"/>
      <c r="CB35" s="567"/>
      <c r="CC35" s="567"/>
      <c r="CD35" s="567"/>
      <c r="CE35" s="567"/>
      <c r="CF35" s="567"/>
      <c r="CG35" s="567"/>
      <c r="CH35" s="567"/>
      <c r="CI35" s="567"/>
      <c r="CJ35" s="567"/>
      <c r="CK35" s="567"/>
      <c r="CL35" s="567"/>
      <c r="CM35" s="567"/>
      <c r="CN35" s="165"/>
      <c r="CO35" s="566">
        <f t="shared" ref="CO35:CO43" si="3">IF(CQ35="","",CO34+1)</f>
        <v>15</v>
      </c>
      <c r="CP35" s="566"/>
      <c r="CQ35" s="567" t="str">
        <f>IF('各会計、関係団体の財政状況及び健全化判断比率'!BS8="","",'各会計、関係団体の財政状況及び健全化判断比率'!BS8)</f>
        <v>コーラルベジタブル(株)</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公共下水道事業特別会計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沖縄県後期高齢者医療広域連合</v>
      </c>
      <c r="BZ36" s="567"/>
      <c r="CA36" s="567"/>
      <c r="CB36" s="567"/>
      <c r="CC36" s="567"/>
      <c r="CD36" s="567"/>
      <c r="CE36" s="567"/>
      <c r="CF36" s="567"/>
      <c r="CG36" s="567"/>
      <c r="CH36" s="567"/>
      <c r="CI36" s="567"/>
      <c r="CJ36" s="567"/>
      <c r="CK36" s="567"/>
      <c r="CL36" s="567"/>
      <c r="CM36" s="567"/>
      <c r="CN36" s="165"/>
      <c r="CO36" s="566">
        <f t="shared" si="3"/>
        <v>16</v>
      </c>
      <c r="CP36" s="566"/>
      <c r="CQ36" s="567" t="str">
        <f>IF('各会計、関係団体の財政状況及び健全化判断比率'!BS9="","",'各会計、関係団体の財政状況及び健全化判断比率'!BS9)</f>
        <v>(株)宮古食肉センター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土地区画整理事業特別会計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沖縄県後期高齢者医療広域連合（事業勘定）</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4816577</v>
      </c>
      <c r="S5" s="583"/>
      <c r="T5" s="583"/>
      <c r="U5" s="583"/>
      <c r="V5" s="583"/>
      <c r="W5" s="583"/>
      <c r="X5" s="583"/>
      <c r="Y5" s="584"/>
      <c r="Z5" s="585">
        <v>12.5</v>
      </c>
      <c r="AA5" s="585"/>
      <c r="AB5" s="585"/>
      <c r="AC5" s="585"/>
      <c r="AD5" s="586">
        <v>4816577</v>
      </c>
      <c r="AE5" s="586"/>
      <c r="AF5" s="586"/>
      <c r="AG5" s="586"/>
      <c r="AH5" s="586"/>
      <c r="AI5" s="586"/>
      <c r="AJ5" s="586"/>
      <c r="AK5" s="586"/>
      <c r="AL5" s="587">
        <v>26.6</v>
      </c>
      <c r="AM5" s="588"/>
      <c r="AN5" s="588"/>
      <c r="AO5" s="589"/>
      <c r="AP5" s="579" t="s">
        <v>209</v>
      </c>
      <c r="AQ5" s="580"/>
      <c r="AR5" s="580"/>
      <c r="AS5" s="580"/>
      <c r="AT5" s="580"/>
      <c r="AU5" s="580"/>
      <c r="AV5" s="580"/>
      <c r="AW5" s="580"/>
      <c r="AX5" s="580"/>
      <c r="AY5" s="580"/>
      <c r="AZ5" s="580"/>
      <c r="BA5" s="580"/>
      <c r="BB5" s="580"/>
      <c r="BC5" s="580"/>
      <c r="BD5" s="580"/>
      <c r="BE5" s="580"/>
      <c r="BF5" s="581"/>
      <c r="BG5" s="593">
        <v>4807453</v>
      </c>
      <c r="BH5" s="594"/>
      <c r="BI5" s="594"/>
      <c r="BJ5" s="594"/>
      <c r="BK5" s="594"/>
      <c r="BL5" s="594"/>
      <c r="BM5" s="594"/>
      <c r="BN5" s="595"/>
      <c r="BO5" s="596">
        <v>99.8</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328428</v>
      </c>
      <c r="S6" s="594"/>
      <c r="T6" s="594"/>
      <c r="U6" s="594"/>
      <c r="V6" s="594"/>
      <c r="W6" s="594"/>
      <c r="X6" s="594"/>
      <c r="Y6" s="595"/>
      <c r="Z6" s="596">
        <v>0.9</v>
      </c>
      <c r="AA6" s="596"/>
      <c r="AB6" s="596"/>
      <c r="AC6" s="596"/>
      <c r="AD6" s="597">
        <v>328428</v>
      </c>
      <c r="AE6" s="597"/>
      <c r="AF6" s="597"/>
      <c r="AG6" s="597"/>
      <c r="AH6" s="597"/>
      <c r="AI6" s="597"/>
      <c r="AJ6" s="597"/>
      <c r="AK6" s="597"/>
      <c r="AL6" s="598">
        <v>1.8</v>
      </c>
      <c r="AM6" s="599"/>
      <c r="AN6" s="599"/>
      <c r="AO6" s="600"/>
      <c r="AP6" s="590" t="s">
        <v>215</v>
      </c>
      <c r="AQ6" s="591"/>
      <c r="AR6" s="591"/>
      <c r="AS6" s="591"/>
      <c r="AT6" s="591"/>
      <c r="AU6" s="591"/>
      <c r="AV6" s="591"/>
      <c r="AW6" s="591"/>
      <c r="AX6" s="591"/>
      <c r="AY6" s="591"/>
      <c r="AZ6" s="591"/>
      <c r="BA6" s="591"/>
      <c r="BB6" s="591"/>
      <c r="BC6" s="591"/>
      <c r="BD6" s="591"/>
      <c r="BE6" s="591"/>
      <c r="BF6" s="592"/>
      <c r="BG6" s="593">
        <v>4807453</v>
      </c>
      <c r="BH6" s="594"/>
      <c r="BI6" s="594"/>
      <c r="BJ6" s="594"/>
      <c r="BK6" s="594"/>
      <c r="BL6" s="594"/>
      <c r="BM6" s="594"/>
      <c r="BN6" s="595"/>
      <c r="BO6" s="596">
        <v>99.8</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259225</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259136</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7379</v>
      </c>
      <c r="S7" s="594"/>
      <c r="T7" s="594"/>
      <c r="U7" s="594"/>
      <c r="V7" s="594"/>
      <c r="W7" s="594"/>
      <c r="X7" s="594"/>
      <c r="Y7" s="595"/>
      <c r="Z7" s="596">
        <v>0</v>
      </c>
      <c r="AA7" s="596"/>
      <c r="AB7" s="596"/>
      <c r="AC7" s="596"/>
      <c r="AD7" s="597">
        <v>7379</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1800769</v>
      </c>
      <c r="BH7" s="594"/>
      <c r="BI7" s="594"/>
      <c r="BJ7" s="594"/>
      <c r="BK7" s="594"/>
      <c r="BL7" s="594"/>
      <c r="BM7" s="594"/>
      <c r="BN7" s="595"/>
      <c r="BO7" s="596">
        <v>37.4</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6520228</v>
      </c>
      <c r="CS7" s="594"/>
      <c r="CT7" s="594"/>
      <c r="CU7" s="594"/>
      <c r="CV7" s="594"/>
      <c r="CW7" s="594"/>
      <c r="CX7" s="594"/>
      <c r="CY7" s="595"/>
      <c r="CZ7" s="596">
        <v>17.8</v>
      </c>
      <c r="DA7" s="596"/>
      <c r="DB7" s="596"/>
      <c r="DC7" s="596"/>
      <c r="DD7" s="602">
        <v>743133</v>
      </c>
      <c r="DE7" s="594"/>
      <c r="DF7" s="594"/>
      <c r="DG7" s="594"/>
      <c r="DH7" s="594"/>
      <c r="DI7" s="594"/>
      <c r="DJ7" s="594"/>
      <c r="DK7" s="594"/>
      <c r="DL7" s="594"/>
      <c r="DM7" s="594"/>
      <c r="DN7" s="594"/>
      <c r="DO7" s="594"/>
      <c r="DP7" s="595"/>
      <c r="DQ7" s="602">
        <v>5400937</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10954</v>
      </c>
      <c r="S8" s="594"/>
      <c r="T8" s="594"/>
      <c r="U8" s="594"/>
      <c r="V8" s="594"/>
      <c r="W8" s="594"/>
      <c r="X8" s="594"/>
      <c r="Y8" s="595"/>
      <c r="Z8" s="596">
        <v>0</v>
      </c>
      <c r="AA8" s="596"/>
      <c r="AB8" s="596"/>
      <c r="AC8" s="596"/>
      <c r="AD8" s="597">
        <v>10954</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67001</v>
      </c>
      <c r="BH8" s="594"/>
      <c r="BI8" s="594"/>
      <c r="BJ8" s="594"/>
      <c r="BK8" s="594"/>
      <c r="BL8" s="594"/>
      <c r="BM8" s="594"/>
      <c r="BN8" s="595"/>
      <c r="BO8" s="596">
        <v>1.4</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11043012</v>
      </c>
      <c r="CS8" s="594"/>
      <c r="CT8" s="594"/>
      <c r="CU8" s="594"/>
      <c r="CV8" s="594"/>
      <c r="CW8" s="594"/>
      <c r="CX8" s="594"/>
      <c r="CY8" s="595"/>
      <c r="CZ8" s="596">
        <v>30.1</v>
      </c>
      <c r="DA8" s="596"/>
      <c r="DB8" s="596"/>
      <c r="DC8" s="596"/>
      <c r="DD8" s="602">
        <v>79506</v>
      </c>
      <c r="DE8" s="594"/>
      <c r="DF8" s="594"/>
      <c r="DG8" s="594"/>
      <c r="DH8" s="594"/>
      <c r="DI8" s="594"/>
      <c r="DJ8" s="594"/>
      <c r="DK8" s="594"/>
      <c r="DL8" s="594"/>
      <c r="DM8" s="594"/>
      <c r="DN8" s="594"/>
      <c r="DO8" s="594"/>
      <c r="DP8" s="595"/>
      <c r="DQ8" s="602">
        <v>5346215</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8225</v>
      </c>
      <c r="S9" s="594"/>
      <c r="T9" s="594"/>
      <c r="U9" s="594"/>
      <c r="V9" s="594"/>
      <c r="W9" s="594"/>
      <c r="X9" s="594"/>
      <c r="Y9" s="595"/>
      <c r="Z9" s="596">
        <v>0</v>
      </c>
      <c r="AA9" s="596"/>
      <c r="AB9" s="596"/>
      <c r="AC9" s="596"/>
      <c r="AD9" s="597">
        <v>8225</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1432764</v>
      </c>
      <c r="BH9" s="594"/>
      <c r="BI9" s="594"/>
      <c r="BJ9" s="594"/>
      <c r="BK9" s="594"/>
      <c r="BL9" s="594"/>
      <c r="BM9" s="594"/>
      <c r="BN9" s="595"/>
      <c r="BO9" s="596">
        <v>29.7</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2223387</v>
      </c>
      <c r="CS9" s="594"/>
      <c r="CT9" s="594"/>
      <c r="CU9" s="594"/>
      <c r="CV9" s="594"/>
      <c r="CW9" s="594"/>
      <c r="CX9" s="594"/>
      <c r="CY9" s="595"/>
      <c r="CZ9" s="596">
        <v>6.1</v>
      </c>
      <c r="DA9" s="596"/>
      <c r="DB9" s="596"/>
      <c r="DC9" s="596"/>
      <c r="DD9" s="602">
        <v>817811</v>
      </c>
      <c r="DE9" s="594"/>
      <c r="DF9" s="594"/>
      <c r="DG9" s="594"/>
      <c r="DH9" s="594"/>
      <c r="DI9" s="594"/>
      <c r="DJ9" s="594"/>
      <c r="DK9" s="594"/>
      <c r="DL9" s="594"/>
      <c r="DM9" s="594"/>
      <c r="DN9" s="594"/>
      <c r="DO9" s="594"/>
      <c r="DP9" s="595"/>
      <c r="DQ9" s="602">
        <v>1317801</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477290</v>
      </c>
      <c r="S10" s="594"/>
      <c r="T10" s="594"/>
      <c r="U10" s="594"/>
      <c r="V10" s="594"/>
      <c r="W10" s="594"/>
      <c r="X10" s="594"/>
      <c r="Y10" s="595"/>
      <c r="Z10" s="596">
        <v>1.2</v>
      </c>
      <c r="AA10" s="596"/>
      <c r="AB10" s="596"/>
      <c r="AC10" s="596"/>
      <c r="AD10" s="597">
        <v>477290</v>
      </c>
      <c r="AE10" s="597"/>
      <c r="AF10" s="597"/>
      <c r="AG10" s="597"/>
      <c r="AH10" s="597"/>
      <c r="AI10" s="597"/>
      <c r="AJ10" s="597"/>
      <c r="AK10" s="597"/>
      <c r="AL10" s="598">
        <v>2.6</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117676</v>
      </c>
      <c r="BH10" s="594"/>
      <c r="BI10" s="594"/>
      <c r="BJ10" s="594"/>
      <c r="BK10" s="594"/>
      <c r="BL10" s="594"/>
      <c r="BM10" s="594"/>
      <c r="BN10" s="595"/>
      <c r="BO10" s="596">
        <v>2.4</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10360</v>
      </c>
      <c r="CS10" s="594"/>
      <c r="CT10" s="594"/>
      <c r="CU10" s="594"/>
      <c r="CV10" s="594"/>
      <c r="CW10" s="594"/>
      <c r="CX10" s="594"/>
      <c r="CY10" s="595"/>
      <c r="CZ10" s="596">
        <v>0</v>
      </c>
      <c r="DA10" s="596"/>
      <c r="DB10" s="596"/>
      <c r="DC10" s="596"/>
      <c r="DD10" s="602" t="s">
        <v>223</v>
      </c>
      <c r="DE10" s="594"/>
      <c r="DF10" s="594"/>
      <c r="DG10" s="594"/>
      <c r="DH10" s="594"/>
      <c r="DI10" s="594"/>
      <c r="DJ10" s="594"/>
      <c r="DK10" s="594"/>
      <c r="DL10" s="594"/>
      <c r="DM10" s="594"/>
      <c r="DN10" s="594"/>
      <c r="DO10" s="594"/>
      <c r="DP10" s="595"/>
      <c r="DQ10" s="602">
        <v>10360</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v>42199</v>
      </c>
      <c r="S11" s="594"/>
      <c r="T11" s="594"/>
      <c r="U11" s="594"/>
      <c r="V11" s="594"/>
      <c r="W11" s="594"/>
      <c r="X11" s="594"/>
      <c r="Y11" s="595"/>
      <c r="Z11" s="596">
        <v>0.1</v>
      </c>
      <c r="AA11" s="596"/>
      <c r="AB11" s="596"/>
      <c r="AC11" s="596"/>
      <c r="AD11" s="597">
        <v>42199</v>
      </c>
      <c r="AE11" s="597"/>
      <c r="AF11" s="597"/>
      <c r="AG11" s="597"/>
      <c r="AH11" s="597"/>
      <c r="AI11" s="597"/>
      <c r="AJ11" s="597"/>
      <c r="AK11" s="597"/>
      <c r="AL11" s="598">
        <v>0.2</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183328</v>
      </c>
      <c r="BH11" s="594"/>
      <c r="BI11" s="594"/>
      <c r="BJ11" s="594"/>
      <c r="BK11" s="594"/>
      <c r="BL11" s="594"/>
      <c r="BM11" s="594"/>
      <c r="BN11" s="595"/>
      <c r="BO11" s="596">
        <v>3.8</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4986463</v>
      </c>
      <c r="CS11" s="594"/>
      <c r="CT11" s="594"/>
      <c r="CU11" s="594"/>
      <c r="CV11" s="594"/>
      <c r="CW11" s="594"/>
      <c r="CX11" s="594"/>
      <c r="CY11" s="595"/>
      <c r="CZ11" s="596">
        <v>13.6</v>
      </c>
      <c r="DA11" s="596"/>
      <c r="DB11" s="596"/>
      <c r="DC11" s="596"/>
      <c r="DD11" s="602">
        <v>3289453</v>
      </c>
      <c r="DE11" s="594"/>
      <c r="DF11" s="594"/>
      <c r="DG11" s="594"/>
      <c r="DH11" s="594"/>
      <c r="DI11" s="594"/>
      <c r="DJ11" s="594"/>
      <c r="DK11" s="594"/>
      <c r="DL11" s="594"/>
      <c r="DM11" s="594"/>
      <c r="DN11" s="594"/>
      <c r="DO11" s="594"/>
      <c r="DP11" s="595"/>
      <c r="DQ11" s="602">
        <v>1139763</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2460452</v>
      </c>
      <c r="BH12" s="594"/>
      <c r="BI12" s="594"/>
      <c r="BJ12" s="594"/>
      <c r="BK12" s="594"/>
      <c r="BL12" s="594"/>
      <c r="BM12" s="594"/>
      <c r="BN12" s="595"/>
      <c r="BO12" s="596">
        <v>51.1</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667674</v>
      </c>
      <c r="CS12" s="594"/>
      <c r="CT12" s="594"/>
      <c r="CU12" s="594"/>
      <c r="CV12" s="594"/>
      <c r="CW12" s="594"/>
      <c r="CX12" s="594"/>
      <c r="CY12" s="595"/>
      <c r="CZ12" s="596">
        <v>1.8</v>
      </c>
      <c r="DA12" s="596"/>
      <c r="DB12" s="596"/>
      <c r="DC12" s="596"/>
      <c r="DD12" s="602">
        <v>231061</v>
      </c>
      <c r="DE12" s="594"/>
      <c r="DF12" s="594"/>
      <c r="DG12" s="594"/>
      <c r="DH12" s="594"/>
      <c r="DI12" s="594"/>
      <c r="DJ12" s="594"/>
      <c r="DK12" s="594"/>
      <c r="DL12" s="594"/>
      <c r="DM12" s="594"/>
      <c r="DN12" s="594"/>
      <c r="DO12" s="594"/>
      <c r="DP12" s="595"/>
      <c r="DQ12" s="602">
        <v>357843</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27969</v>
      </c>
      <c r="S13" s="594"/>
      <c r="T13" s="594"/>
      <c r="U13" s="594"/>
      <c r="V13" s="594"/>
      <c r="W13" s="594"/>
      <c r="X13" s="594"/>
      <c r="Y13" s="595"/>
      <c r="Z13" s="596">
        <v>0.1</v>
      </c>
      <c r="AA13" s="596"/>
      <c r="AB13" s="596"/>
      <c r="AC13" s="596"/>
      <c r="AD13" s="597">
        <v>27969</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2346731</v>
      </c>
      <c r="BH13" s="594"/>
      <c r="BI13" s="594"/>
      <c r="BJ13" s="594"/>
      <c r="BK13" s="594"/>
      <c r="BL13" s="594"/>
      <c r="BM13" s="594"/>
      <c r="BN13" s="595"/>
      <c r="BO13" s="596">
        <v>48.7</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3256167</v>
      </c>
      <c r="CS13" s="594"/>
      <c r="CT13" s="594"/>
      <c r="CU13" s="594"/>
      <c r="CV13" s="594"/>
      <c r="CW13" s="594"/>
      <c r="CX13" s="594"/>
      <c r="CY13" s="595"/>
      <c r="CZ13" s="596">
        <v>8.9</v>
      </c>
      <c r="DA13" s="596"/>
      <c r="DB13" s="596"/>
      <c r="DC13" s="596"/>
      <c r="DD13" s="602">
        <v>2120950</v>
      </c>
      <c r="DE13" s="594"/>
      <c r="DF13" s="594"/>
      <c r="DG13" s="594"/>
      <c r="DH13" s="594"/>
      <c r="DI13" s="594"/>
      <c r="DJ13" s="594"/>
      <c r="DK13" s="594"/>
      <c r="DL13" s="594"/>
      <c r="DM13" s="594"/>
      <c r="DN13" s="594"/>
      <c r="DO13" s="594"/>
      <c r="DP13" s="595"/>
      <c r="DQ13" s="602">
        <v>1167175</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172490</v>
      </c>
      <c r="BH14" s="594"/>
      <c r="BI14" s="594"/>
      <c r="BJ14" s="594"/>
      <c r="BK14" s="594"/>
      <c r="BL14" s="594"/>
      <c r="BM14" s="594"/>
      <c r="BN14" s="595"/>
      <c r="BO14" s="596">
        <v>3.6</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960743</v>
      </c>
      <c r="CS14" s="594"/>
      <c r="CT14" s="594"/>
      <c r="CU14" s="594"/>
      <c r="CV14" s="594"/>
      <c r="CW14" s="594"/>
      <c r="CX14" s="594"/>
      <c r="CY14" s="595"/>
      <c r="CZ14" s="596">
        <v>2.6</v>
      </c>
      <c r="DA14" s="596"/>
      <c r="DB14" s="596"/>
      <c r="DC14" s="596"/>
      <c r="DD14" s="602">
        <v>120323</v>
      </c>
      <c r="DE14" s="594"/>
      <c r="DF14" s="594"/>
      <c r="DG14" s="594"/>
      <c r="DH14" s="594"/>
      <c r="DI14" s="594"/>
      <c r="DJ14" s="594"/>
      <c r="DK14" s="594"/>
      <c r="DL14" s="594"/>
      <c r="DM14" s="594"/>
      <c r="DN14" s="594"/>
      <c r="DO14" s="594"/>
      <c r="DP14" s="595"/>
      <c r="DQ14" s="602">
        <v>755408</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5631</v>
      </c>
      <c r="S15" s="594"/>
      <c r="T15" s="594"/>
      <c r="U15" s="594"/>
      <c r="V15" s="594"/>
      <c r="W15" s="594"/>
      <c r="X15" s="594"/>
      <c r="Y15" s="595"/>
      <c r="Z15" s="596">
        <v>0</v>
      </c>
      <c r="AA15" s="596"/>
      <c r="AB15" s="596"/>
      <c r="AC15" s="596"/>
      <c r="AD15" s="597">
        <v>5631</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373346</v>
      </c>
      <c r="BH15" s="594"/>
      <c r="BI15" s="594"/>
      <c r="BJ15" s="594"/>
      <c r="BK15" s="594"/>
      <c r="BL15" s="594"/>
      <c r="BM15" s="594"/>
      <c r="BN15" s="595"/>
      <c r="BO15" s="596">
        <v>7.8</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3119459</v>
      </c>
      <c r="CS15" s="594"/>
      <c r="CT15" s="594"/>
      <c r="CU15" s="594"/>
      <c r="CV15" s="594"/>
      <c r="CW15" s="594"/>
      <c r="CX15" s="594"/>
      <c r="CY15" s="595"/>
      <c r="CZ15" s="596">
        <v>8.5</v>
      </c>
      <c r="DA15" s="596"/>
      <c r="DB15" s="596"/>
      <c r="DC15" s="596"/>
      <c r="DD15" s="602">
        <v>643579</v>
      </c>
      <c r="DE15" s="594"/>
      <c r="DF15" s="594"/>
      <c r="DG15" s="594"/>
      <c r="DH15" s="594"/>
      <c r="DI15" s="594"/>
      <c r="DJ15" s="594"/>
      <c r="DK15" s="594"/>
      <c r="DL15" s="594"/>
      <c r="DM15" s="594"/>
      <c r="DN15" s="594"/>
      <c r="DO15" s="594"/>
      <c r="DP15" s="595"/>
      <c r="DQ15" s="602">
        <v>2500741</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13725483</v>
      </c>
      <c r="S16" s="594"/>
      <c r="T16" s="594"/>
      <c r="U16" s="594"/>
      <c r="V16" s="594"/>
      <c r="W16" s="594"/>
      <c r="X16" s="594"/>
      <c r="Y16" s="595"/>
      <c r="Z16" s="596">
        <v>35.6</v>
      </c>
      <c r="AA16" s="596"/>
      <c r="AB16" s="596"/>
      <c r="AC16" s="596"/>
      <c r="AD16" s="597">
        <v>12290351</v>
      </c>
      <c r="AE16" s="597"/>
      <c r="AF16" s="597"/>
      <c r="AG16" s="597"/>
      <c r="AH16" s="597"/>
      <c r="AI16" s="597"/>
      <c r="AJ16" s="597"/>
      <c r="AK16" s="597"/>
      <c r="AL16" s="598">
        <v>67.8</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v>396</v>
      </c>
      <c r="BH16" s="594"/>
      <c r="BI16" s="594"/>
      <c r="BJ16" s="594"/>
      <c r="BK16" s="594"/>
      <c r="BL16" s="594"/>
      <c r="BM16" s="594"/>
      <c r="BN16" s="595"/>
      <c r="BO16" s="596">
        <v>0</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1811</v>
      </c>
      <c r="CS16" s="594"/>
      <c r="CT16" s="594"/>
      <c r="CU16" s="594"/>
      <c r="CV16" s="594"/>
      <c r="CW16" s="594"/>
      <c r="CX16" s="594"/>
      <c r="CY16" s="595"/>
      <c r="CZ16" s="596">
        <v>0</v>
      </c>
      <c r="DA16" s="596"/>
      <c r="DB16" s="596"/>
      <c r="DC16" s="596"/>
      <c r="DD16" s="602" t="s">
        <v>223</v>
      </c>
      <c r="DE16" s="594"/>
      <c r="DF16" s="594"/>
      <c r="DG16" s="594"/>
      <c r="DH16" s="594"/>
      <c r="DI16" s="594"/>
      <c r="DJ16" s="594"/>
      <c r="DK16" s="594"/>
      <c r="DL16" s="594"/>
      <c r="DM16" s="594"/>
      <c r="DN16" s="594"/>
      <c r="DO16" s="594"/>
      <c r="DP16" s="595"/>
      <c r="DQ16" s="602">
        <v>1811</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12290351</v>
      </c>
      <c r="S17" s="594"/>
      <c r="T17" s="594"/>
      <c r="U17" s="594"/>
      <c r="V17" s="594"/>
      <c r="W17" s="594"/>
      <c r="X17" s="594"/>
      <c r="Y17" s="595"/>
      <c r="Z17" s="596">
        <v>31.9</v>
      </c>
      <c r="AA17" s="596"/>
      <c r="AB17" s="596"/>
      <c r="AC17" s="596"/>
      <c r="AD17" s="597">
        <v>12290351</v>
      </c>
      <c r="AE17" s="597"/>
      <c r="AF17" s="597"/>
      <c r="AG17" s="597"/>
      <c r="AH17" s="597"/>
      <c r="AI17" s="597"/>
      <c r="AJ17" s="597"/>
      <c r="AK17" s="597"/>
      <c r="AL17" s="598">
        <v>67.8</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3646168</v>
      </c>
      <c r="CS17" s="594"/>
      <c r="CT17" s="594"/>
      <c r="CU17" s="594"/>
      <c r="CV17" s="594"/>
      <c r="CW17" s="594"/>
      <c r="CX17" s="594"/>
      <c r="CY17" s="595"/>
      <c r="CZ17" s="596">
        <v>9.9</v>
      </c>
      <c r="DA17" s="596"/>
      <c r="DB17" s="596"/>
      <c r="DC17" s="596"/>
      <c r="DD17" s="602" t="s">
        <v>223</v>
      </c>
      <c r="DE17" s="594"/>
      <c r="DF17" s="594"/>
      <c r="DG17" s="594"/>
      <c r="DH17" s="594"/>
      <c r="DI17" s="594"/>
      <c r="DJ17" s="594"/>
      <c r="DK17" s="594"/>
      <c r="DL17" s="594"/>
      <c r="DM17" s="594"/>
      <c r="DN17" s="594"/>
      <c r="DO17" s="594"/>
      <c r="DP17" s="595"/>
      <c r="DQ17" s="602">
        <v>3420033</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1435132</v>
      </c>
      <c r="S18" s="594"/>
      <c r="T18" s="594"/>
      <c r="U18" s="594"/>
      <c r="V18" s="594"/>
      <c r="W18" s="594"/>
      <c r="X18" s="594"/>
      <c r="Y18" s="595"/>
      <c r="Z18" s="596">
        <v>3.7</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v>18721</v>
      </c>
      <c r="CS18" s="594"/>
      <c r="CT18" s="594"/>
      <c r="CU18" s="594"/>
      <c r="CV18" s="594"/>
      <c r="CW18" s="594"/>
      <c r="CX18" s="594"/>
      <c r="CY18" s="595"/>
      <c r="CZ18" s="596">
        <v>0.1</v>
      </c>
      <c r="DA18" s="596"/>
      <c r="DB18" s="596"/>
      <c r="DC18" s="596"/>
      <c r="DD18" s="602" t="s">
        <v>223</v>
      </c>
      <c r="DE18" s="594"/>
      <c r="DF18" s="594"/>
      <c r="DG18" s="594"/>
      <c r="DH18" s="594"/>
      <c r="DI18" s="594"/>
      <c r="DJ18" s="594"/>
      <c r="DK18" s="594"/>
      <c r="DL18" s="594"/>
      <c r="DM18" s="594"/>
      <c r="DN18" s="594"/>
      <c r="DO18" s="594"/>
      <c r="DP18" s="595"/>
      <c r="DQ18" s="602">
        <v>3835</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9124</v>
      </c>
      <c r="BH19" s="594"/>
      <c r="BI19" s="594"/>
      <c r="BJ19" s="594"/>
      <c r="BK19" s="594"/>
      <c r="BL19" s="594"/>
      <c r="BM19" s="594"/>
      <c r="BN19" s="595"/>
      <c r="BO19" s="596">
        <v>0.2</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19450135</v>
      </c>
      <c r="S20" s="594"/>
      <c r="T20" s="594"/>
      <c r="U20" s="594"/>
      <c r="V20" s="594"/>
      <c r="W20" s="594"/>
      <c r="X20" s="594"/>
      <c r="Y20" s="595"/>
      <c r="Z20" s="596">
        <v>50.5</v>
      </c>
      <c r="AA20" s="596"/>
      <c r="AB20" s="596"/>
      <c r="AC20" s="596"/>
      <c r="AD20" s="597">
        <v>18015003</v>
      </c>
      <c r="AE20" s="597"/>
      <c r="AF20" s="597"/>
      <c r="AG20" s="597"/>
      <c r="AH20" s="597"/>
      <c r="AI20" s="597"/>
      <c r="AJ20" s="597"/>
      <c r="AK20" s="597"/>
      <c r="AL20" s="598">
        <v>99.3</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9124</v>
      </c>
      <c r="BH20" s="594"/>
      <c r="BI20" s="594"/>
      <c r="BJ20" s="594"/>
      <c r="BK20" s="594"/>
      <c r="BL20" s="594"/>
      <c r="BM20" s="594"/>
      <c r="BN20" s="595"/>
      <c r="BO20" s="596">
        <v>0.2</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36713418</v>
      </c>
      <c r="CS20" s="594"/>
      <c r="CT20" s="594"/>
      <c r="CU20" s="594"/>
      <c r="CV20" s="594"/>
      <c r="CW20" s="594"/>
      <c r="CX20" s="594"/>
      <c r="CY20" s="595"/>
      <c r="CZ20" s="596">
        <v>100</v>
      </c>
      <c r="DA20" s="596"/>
      <c r="DB20" s="596"/>
      <c r="DC20" s="596"/>
      <c r="DD20" s="602">
        <v>8045816</v>
      </c>
      <c r="DE20" s="594"/>
      <c r="DF20" s="594"/>
      <c r="DG20" s="594"/>
      <c r="DH20" s="594"/>
      <c r="DI20" s="594"/>
      <c r="DJ20" s="594"/>
      <c r="DK20" s="594"/>
      <c r="DL20" s="594"/>
      <c r="DM20" s="594"/>
      <c r="DN20" s="594"/>
      <c r="DO20" s="594"/>
      <c r="DP20" s="595"/>
      <c r="DQ20" s="602">
        <v>21681058</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9213</v>
      </c>
      <c r="S21" s="594"/>
      <c r="T21" s="594"/>
      <c r="U21" s="594"/>
      <c r="V21" s="594"/>
      <c r="W21" s="594"/>
      <c r="X21" s="594"/>
      <c r="Y21" s="595"/>
      <c r="Z21" s="596">
        <v>0</v>
      </c>
      <c r="AA21" s="596"/>
      <c r="AB21" s="596"/>
      <c r="AC21" s="596"/>
      <c r="AD21" s="597">
        <v>9213</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9124</v>
      </c>
      <c r="BH21" s="594"/>
      <c r="BI21" s="594"/>
      <c r="BJ21" s="594"/>
      <c r="BK21" s="594"/>
      <c r="BL21" s="594"/>
      <c r="BM21" s="594"/>
      <c r="BN21" s="595"/>
      <c r="BO21" s="596">
        <v>0.2</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296088</v>
      </c>
      <c r="S22" s="594"/>
      <c r="T22" s="594"/>
      <c r="U22" s="594"/>
      <c r="V22" s="594"/>
      <c r="W22" s="594"/>
      <c r="X22" s="594"/>
      <c r="Y22" s="595"/>
      <c r="Z22" s="596">
        <v>0.8</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570758</v>
      </c>
      <c r="S23" s="594"/>
      <c r="T23" s="594"/>
      <c r="U23" s="594"/>
      <c r="V23" s="594"/>
      <c r="W23" s="594"/>
      <c r="X23" s="594"/>
      <c r="Y23" s="595"/>
      <c r="Z23" s="596">
        <v>1.5</v>
      </c>
      <c r="AA23" s="596"/>
      <c r="AB23" s="596"/>
      <c r="AC23" s="596"/>
      <c r="AD23" s="597" t="s">
        <v>223</v>
      </c>
      <c r="AE23" s="597"/>
      <c r="AF23" s="597"/>
      <c r="AG23" s="597"/>
      <c r="AH23" s="597"/>
      <c r="AI23" s="597"/>
      <c r="AJ23" s="597"/>
      <c r="AK23" s="597"/>
      <c r="AL23" s="598" t="s">
        <v>223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147583</v>
      </c>
      <c r="S24" s="594"/>
      <c r="T24" s="594"/>
      <c r="U24" s="594"/>
      <c r="V24" s="594"/>
      <c r="W24" s="594"/>
      <c r="X24" s="594"/>
      <c r="Y24" s="595"/>
      <c r="Z24" s="596">
        <v>0.4</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16761984</v>
      </c>
      <c r="CS24" s="583"/>
      <c r="CT24" s="583"/>
      <c r="CU24" s="583"/>
      <c r="CV24" s="583"/>
      <c r="CW24" s="583"/>
      <c r="CX24" s="583"/>
      <c r="CY24" s="584"/>
      <c r="CZ24" s="620">
        <v>45.7</v>
      </c>
      <c r="DA24" s="621"/>
      <c r="DB24" s="621"/>
      <c r="DC24" s="622"/>
      <c r="DD24" s="619">
        <v>11434262</v>
      </c>
      <c r="DE24" s="583"/>
      <c r="DF24" s="583"/>
      <c r="DG24" s="583"/>
      <c r="DH24" s="583"/>
      <c r="DI24" s="583"/>
      <c r="DJ24" s="583"/>
      <c r="DK24" s="584"/>
      <c r="DL24" s="619">
        <v>10908826</v>
      </c>
      <c r="DM24" s="583"/>
      <c r="DN24" s="583"/>
      <c r="DO24" s="583"/>
      <c r="DP24" s="583"/>
      <c r="DQ24" s="583"/>
      <c r="DR24" s="583"/>
      <c r="DS24" s="583"/>
      <c r="DT24" s="583"/>
      <c r="DU24" s="583"/>
      <c r="DV24" s="584"/>
      <c r="DW24" s="587">
        <v>56.8</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4859539</v>
      </c>
      <c r="S25" s="594"/>
      <c r="T25" s="594"/>
      <c r="U25" s="594"/>
      <c r="V25" s="594"/>
      <c r="W25" s="594"/>
      <c r="X25" s="594"/>
      <c r="Y25" s="595"/>
      <c r="Z25" s="596">
        <v>12.6</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6514015</v>
      </c>
      <c r="CS25" s="625"/>
      <c r="CT25" s="625"/>
      <c r="CU25" s="625"/>
      <c r="CV25" s="625"/>
      <c r="CW25" s="625"/>
      <c r="CX25" s="625"/>
      <c r="CY25" s="626"/>
      <c r="CZ25" s="627">
        <v>17.7</v>
      </c>
      <c r="DA25" s="628"/>
      <c r="DB25" s="628"/>
      <c r="DC25" s="629"/>
      <c r="DD25" s="602">
        <v>6150417</v>
      </c>
      <c r="DE25" s="625"/>
      <c r="DF25" s="625"/>
      <c r="DG25" s="625"/>
      <c r="DH25" s="625"/>
      <c r="DI25" s="625"/>
      <c r="DJ25" s="625"/>
      <c r="DK25" s="626"/>
      <c r="DL25" s="602">
        <v>5708082</v>
      </c>
      <c r="DM25" s="625"/>
      <c r="DN25" s="625"/>
      <c r="DO25" s="625"/>
      <c r="DP25" s="625"/>
      <c r="DQ25" s="625"/>
      <c r="DR25" s="625"/>
      <c r="DS25" s="625"/>
      <c r="DT25" s="625"/>
      <c r="DU25" s="625"/>
      <c r="DV25" s="626"/>
      <c r="DW25" s="598">
        <v>29.7</v>
      </c>
      <c r="DX25" s="623"/>
      <c r="DY25" s="623"/>
      <c r="DZ25" s="623"/>
      <c r="EA25" s="623"/>
      <c r="EB25" s="623"/>
      <c r="EC25" s="624"/>
    </row>
    <row r="26" spans="2:133" ht="11.25" customHeight="1" x14ac:dyDescent="0.15">
      <c r="B26" s="630" t="s">
        <v>279</v>
      </c>
      <c r="C26" s="631"/>
      <c r="D26" s="631"/>
      <c r="E26" s="631"/>
      <c r="F26" s="631"/>
      <c r="G26" s="631"/>
      <c r="H26" s="631"/>
      <c r="I26" s="631"/>
      <c r="J26" s="631"/>
      <c r="K26" s="631"/>
      <c r="L26" s="631"/>
      <c r="M26" s="631"/>
      <c r="N26" s="631"/>
      <c r="O26" s="631"/>
      <c r="P26" s="631"/>
      <c r="Q26" s="632"/>
      <c r="R26" s="593">
        <v>17305</v>
      </c>
      <c r="S26" s="594"/>
      <c r="T26" s="594"/>
      <c r="U26" s="594"/>
      <c r="V26" s="594"/>
      <c r="W26" s="594"/>
      <c r="X26" s="594"/>
      <c r="Y26" s="595"/>
      <c r="Z26" s="596">
        <v>0</v>
      </c>
      <c r="AA26" s="596"/>
      <c r="AB26" s="596"/>
      <c r="AC26" s="596"/>
      <c r="AD26" s="597">
        <v>17305</v>
      </c>
      <c r="AE26" s="597"/>
      <c r="AF26" s="597"/>
      <c r="AG26" s="597"/>
      <c r="AH26" s="597"/>
      <c r="AI26" s="597"/>
      <c r="AJ26" s="597"/>
      <c r="AK26" s="597"/>
      <c r="AL26" s="598">
        <v>0.1</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3964441</v>
      </c>
      <c r="CS26" s="594"/>
      <c r="CT26" s="594"/>
      <c r="CU26" s="594"/>
      <c r="CV26" s="594"/>
      <c r="CW26" s="594"/>
      <c r="CX26" s="594"/>
      <c r="CY26" s="595"/>
      <c r="CZ26" s="627">
        <v>10.8</v>
      </c>
      <c r="DA26" s="628"/>
      <c r="DB26" s="628"/>
      <c r="DC26" s="629"/>
      <c r="DD26" s="602">
        <v>3701271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282</v>
      </c>
      <c r="C27" s="591"/>
      <c r="D27" s="591"/>
      <c r="E27" s="591"/>
      <c r="F27" s="591"/>
      <c r="G27" s="591"/>
      <c r="H27" s="591"/>
      <c r="I27" s="591"/>
      <c r="J27" s="591"/>
      <c r="K27" s="591"/>
      <c r="L27" s="591"/>
      <c r="M27" s="591"/>
      <c r="N27" s="591"/>
      <c r="O27" s="591"/>
      <c r="P27" s="591"/>
      <c r="Q27" s="592"/>
      <c r="R27" s="593">
        <v>7146901</v>
      </c>
      <c r="S27" s="594"/>
      <c r="T27" s="594"/>
      <c r="U27" s="594"/>
      <c r="V27" s="594"/>
      <c r="W27" s="594"/>
      <c r="X27" s="594"/>
      <c r="Y27" s="595"/>
      <c r="Z27" s="596">
        <v>18.600000000000001</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4816577</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6601801</v>
      </c>
      <c r="CS27" s="625"/>
      <c r="CT27" s="625"/>
      <c r="CU27" s="625"/>
      <c r="CV27" s="625"/>
      <c r="CW27" s="625"/>
      <c r="CX27" s="625"/>
      <c r="CY27" s="626"/>
      <c r="CZ27" s="627">
        <v>18</v>
      </c>
      <c r="DA27" s="628"/>
      <c r="DB27" s="628"/>
      <c r="DC27" s="629"/>
      <c r="DD27" s="602">
        <v>1863812</v>
      </c>
      <c r="DE27" s="625"/>
      <c r="DF27" s="625"/>
      <c r="DG27" s="625"/>
      <c r="DH27" s="625"/>
      <c r="DI27" s="625"/>
      <c r="DJ27" s="625"/>
      <c r="DK27" s="626"/>
      <c r="DL27" s="602">
        <v>1780711</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x14ac:dyDescent="0.15">
      <c r="B28" s="590" t="s">
        <v>285</v>
      </c>
      <c r="C28" s="591"/>
      <c r="D28" s="591"/>
      <c r="E28" s="591"/>
      <c r="F28" s="591"/>
      <c r="G28" s="591"/>
      <c r="H28" s="591"/>
      <c r="I28" s="591"/>
      <c r="J28" s="591"/>
      <c r="K28" s="591"/>
      <c r="L28" s="591"/>
      <c r="M28" s="591"/>
      <c r="N28" s="591"/>
      <c r="O28" s="591"/>
      <c r="P28" s="591"/>
      <c r="Q28" s="592"/>
      <c r="R28" s="593">
        <v>182606</v>
      </c>
      <c r="S28" s="594"/>
      <c r="T28" s="594"/>
      <c r="U28" s="594"/>
      <c r="V28" s="594"/>
      <c r="W28" s="594"/>
      <c r="X28" s="594"/>
      <c r="Y28" s="595"/>
      <c r="Z28" s="596">
        <v>0.5</v>
      </c>
      <c r="AA28" s="596"/>
      <c r="AB28" s="596"/>
      <c r="AC28" s="596"/>
      <c r="AD28" s="597" t="s">
        <v>223</v>
      </c>
      <c r="AE28" s="597"/>
      <c r="AF28" s="597"/>
      <c r="AG28" s="597"/>
      <c r="AH28" s="597"/>
      <c r="AI28" s="597"/>
      <c r="AJ28" s="597"/>
      <c r="AK28" s="597"/>
      <c r="AL28" s="598" t="s">
        <v>223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3646168</v>
      </c>
      <c r="CS28" s="594"/>
      <c r="CT28" s="594"/>
      <c r="CU28" s="594"/>
      <c r="CV28" s="594"/>
      <c r="CW28" s="594"/>
      <c r="CX28" s="594"/>
      <c r="CY28" s="595"/>
      <c r="CZ28" s="627">
        <v>9.9</v>
      </c>
      <c r="DA28" s="628"/>
      <c r="DB28" s="628"/>
      <c r="DC28" s="629"/>
      <c r="DD28" s="602">
        <v>3420033</v>
      </c>
      <c r="DE28" s="594"/>
      <c r="DF28" s="594"/>
      <c r="DG28" s="594"/>
      <c r="DH28" s="594"/>
      <c r="DI28" s="594"/>
      <c r="DJ28" s="594"/>
      <c r="DK28" s="595"/>
      <c r="DL28" s="602">
        <v>3420033</v>
      </c>
      <c r="DM28" s="594"/>
      <c r="DN28" s="594"/>
      <c r="DO28" s="594"/>
      <c r="DP28" s="594"/>
      <c r="DQ28" s="594"/>
      <c r="DR28" s="594"/>
      <c r="DS28" s="594"/>
      <c r="DT28" s="594"/>
      <c r="DU28" s="594"/>
      <c r="DV28" s="595"/>
      <c r="DW28" s="598">
        <v>17.8</v>
      </c>
      <c r="DX28" s="623"/>
      <c r="DY28" s="623"/>
      <c r="DZ28" s="623"/>
      <c r="EA28" s="623"/>
      <c r="EB28" s="623"/>
      <c r="EC28" s="624"/>
    </row>
    <row r="29" spans="2:133" ht="11.25" customHeight="1" x14ac:dyDescent="0.15">
      <c r="B29" s="590" t="s">
        <v>287</v>
      </c>
      <c r="C29" s="591"/>
      <c r="D29" s="591"/>
      <c r="E29" s="591"/>
      <c r="F29" s="591"/>
      <c r="G29" s="591"/>
      <c r="H29" s="591"/>
      <c r="I29" s="591"/>
      <c r="J29" s="591"/>
      <c r="K29" s="591"/>
      <c r="L29" s="591"/>
      <c r="M29" s="591"/>
      <c r="N29" s="591"/>
      <c r="O29" s="591"/>
      <c r="P29" s="591"/>
      <c r="Q29" s="592"/>
      <c r="R29" s="593">
        <v>14886</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3646168</v>
      </c>
      <c r="CS29" s="625"/>
      <c r="CT29" s="625"/>
      <c r="CU29" s="625"/>
      <c r="CV29" s="625"/>
      <c r="CW29" s="625"/>
      <c r="CX29" s="625"/>
      <c r="CY29" s="626"/>
      <c r="CZ29" s="627">
        <v>9.9</v>
      </c>
      <c r="DA29" s="628"/>
      <c r="DB29" s="628"/>
      <c r="DC29" s="629"/>
      <c r="DD29" s="602">
        <v>3420033</v>
      </c>
      <c r="DE29" s="625"/>
      <c r="DF29" s="625"/>
      <c r="DG29" s="625"/>
      <c r="DH29" s="625"/>
      <c r="DI29" s="625"/>
      <c r="DJ29" s="625"/>
      <c r="DK29" s="626"/>
      <c r="DL29" s="602">
        <v>3420033</v>
      </c>
      <c r="DM29" s="625"/>
      <c r="DN29" s="625"/>
      <c r="DO29" s="625"/>
      <c r="DP29" s="625"/>
      <c r="DQ29" s="625"/>
      <c r="DR29" s="625"/>
      <c r="DS29" s="625"/>
      <c r="DT29" s="625"/>
      <c r="DU29" s="625"/>
      <c r="DV29" s="626"/>
      <c r="DW29" s="598">
        <v>17.8</v>
      </c>
      <c r="DX29" s="623"/>
      <c r="DY29" s="623"/>
      <c r="DZ29" s="623"/>
      <c r="EA29" s="623"/>
      <c r="EB29" s="623"/>
      <c r="EC29" s="624"/>
    </row>
    <row r="30" spans="2:133" ht="11.25" customHeight="1" x14ac:dyDescent="0.15">
      <c r="B30" s="590" t="s">
        <v>292</v>
      </c>
      <c r="C30" s="591"/>
      <c r="D30" s="591"/>
      <c r="E30" s="591"/>
      <c r="F30" s="591"/>
      <c r="G30" s="591"/>
      <c r="H30" s="591"/>
      <c r="I30" s="591"/>
      <c r="J30" s="591"/>
      <c r="K30" s="591"/>
      <c r="L30" s="591"/>
      <c r="M30" s="591"/>
      <c r="N30" s="591"/>
      <c r="O30" s="591"/>
      <c r="P30" s="591"/>
      <c r="Q30" s="592"/>
      <c r="R30" s="593">
        <v>515883</v>
      </c>
      <c r="S30" s="594"/>
      <c r="T30" s="594"/>
      <c r="U30" s="594"/>
      <c r="V30" s="594"/>
      <c r="W30" s="594"/>
      <c r="X30" s="594"/>
      <c r="Y30" s="595"/>
      <c r="Z30" s="596">
        <v>1.3</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97.8</v>
      </c>
      <c r="BH30" s="652"/>
      <c r="BI30" s="652"/>
      <c r="BJ30" s="652"/>
      <c r="BK30" s="652"/>
      <c r="BL30" s="652"/>
      <c r="BM30" s="588">
        <v>93.4</v>
      </c>
      <c r="BN30" s="652"/>
      <c r="BO30" s="652"/>
      <c r="BP30" s="652"/>
      <c r="BQ30" s="653"/>
      <c r="BR30" s="651">
        <v>97.6</v>
      </c>
      <c r="BS30" s="652"/>
      <c r="BT30" s="652"/>
      <c r="BU30" s="652"/>
      <c r="BV30" s="652"/>
      <c r="BW30" s="652"/>
      <c r="BX30" s="588">
        <v>91.9</v>
      </c>
      <c r="BY30" s="652"/>
      <c r="BZ30" s="652"/>
      <c r="CA30" s="652"/>
      <c r="CB30" s="653"/>
      <c r="CD30" s="656"/>
      <c r="CE30" s="657"/>
      <c r="CF30" s="607" t="s">
        <v>295</v>
      </c>
      <c r="CG30" s="608"/>
      <c r="CH30" s="608"/>
      <c r="CI30" s="608"/>
      <c r="CJ30" s="608"/>
      <c r="CK30" s="608"/>
      <c r="CL30" s="608"/>
      <c r="CM30" s="608"/>
      <c r="CN30" s="608"/>
      <c r="CO30" s="608"/>
      <c r="CP30" s="608"/>
      <c r="CQ30" s="609"/>
      <c r="CR30" s="593">
        <v>3169432</v>
      </c>
      <c r="CS30" s="594"/>
      <c r="CT30" s="594"/>
      <c r="CU30" s="594"/>
      <c r="CV30" s="594"/>
      <c r="CW30" s="594"/>
      <c r="CX30" s="594"/>
      <c r="CY30" s="595"/>
      <c r="CZ30" s="627">
        <v>8.6</v>
      </c>
      <c r="DA30" s="628"/>
      <c r="DB30" s="628"/>
      <c r="DC30" s="629"/>
      <c r="DD30" s="602">
        <v>2943297</v>
      </c>
      <c r="DE30" s="594"/>
      <c r="DF30" s="594"/>
      <c r="DG30" s="594"/>
      <c r="DH30" s="594"/>
      <c r="DI30" s="594"/>
      <c r="DJ30" s="594"/>
      <c r="DK30" s="595"/>
      <c r="DL30" s="602">
        <v>2943297</v>
      </c>
      <c r="DM30" s="594"/>
      <c r="DN30" s="594"/>
      <c r="DO30" s="594"/>
      <c r="DP30" s="594"/>
      <c r="DQ30" s="594"/>
      <c r="DR30" s="594"/>
      <c r="DS30" s="594"/>
      <c r="DT30" s="594"/>
      <c r="DU30" s="594"/>
      <c r="DV30" s="595"/>
      <c r="DW30" s="598">
        <v>15.3</v>
      </c>
      <c r="DX30" s="623"/>
      <c r="DY30" s="623"/>
      <c r="DZ30" s="623"/>
      <c r="EA30" s="623"/>
      <c r="EB30" s="623"/>
      <c r="EC30" s="624"/>
    </row>
    <row r="31" spans="2:133" ht="11.25" customHeight="1" x14ac:dyDescent="0.15">
      <c r="B31" s="590" t="s">
        <v>296</v>
      </c>
      <c r="C31" s="591"/>
      <c r="D31" s="591"/>
      <c r="E31" s="591"/>
      <c r="F31" s="591"/>
      <c r="G31" s="591"/>
      <c r="H31" s="591"/>
      <c r="I31" s="591"/>
      <c r="J31" s="591"/>
      <c r="K31" s="591"/>
      <c r="L31" s="591"/>
      <c r="M31" s="591"/>
      <c r="N31" s="591"/>
      <c r="O31" s="591"/>
      <c r="P31" s="591"/>
      <c r="Q31" s="592"/>
      <c r="R31" s="593">
        <v>2291815</v>
      </c>
      <c r="S31" s="594"/>
      <c r="T31" s="594"/>
      <c r="U31" s="594"/>
      <c r="V31" s="594"/>
      <c r="W31" s="594"/>
      <c r="X31" s="594"/>
      <c r="Y31" s="595"/>
      <c r="Z31" s="596">
        <v>6</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97.9</v>
      </c>
      <c r="BH31" s="625"/>
      <c r="BI31" s="625"/>
      <c r="BJ31" s="625"/>
      <c r="BK31" s="625"/>
      <c r="BL31" s="625"/>
      <c r="BM31" s="599">
        <v>95.3</v>
      </c>
      <c r="BN31" s="649"/>
      <c r="BO31" s="649"/>
      <c r="BP31" s="649"/>
      <c r="BQ31" s="650"/>
      <c r="BR31" s="648">
        <v>98.8</v>
      </c>
      <c r="BS31" s="625"/>
      <c r="BT31" s="625"/>
      <c r="BU31" s="625"/>
      <c r="BV31" s="625"/>
      <c r="BW31" s="625"/>
      <c r="BX31" s="599">
        <v>94.8</v>
      </c>
      <c r="BY31" s="649"/>
      <c r="BZ31" s="649"/>
      <c r="CA31" s="649"/>
      <c r="CB31" s="650"/>
      <c r="CD31" s="656"/>
      <c r="CE31" s="657"/>
      <c r="CF31" s="607" t="s">
        <v>299</v>
      </c>
      <c r="CG31" s="608"/>
      <c r="CH31" s="608"/>
      <c r="CI31" s="608"/>
      <c r="CJ31" s="608"/>
      <c r="CK31" s="608"/>
      <c r="CL31" s="608"/>
      <c r="CM31" s="608"/>
      <c r="CN31" s="608"/>
      <c r="CO31" s="608"/>
      <c r="CP31" s="608"/>
      <c r="CQ31" s="609"/>
      <c r="CR31" s="593">
        <v>476736</v>
      </c>
      <c r="CS31" s="625"/>
      <c r="CT31" s="625"/>
      <c r="CU31" s="625"/>
      <c r="CV31" s="625"/>
      <c r="CW31" s="625"/>
      <c r="CX31" s="625"/>
      <c r="CY31" s="626"/>
      <c r="CZ31" s="627">
        <v>1.3</v>
      </c>
      <c r="DA31" s="628"/>
      <c r="DB31" s="628"/>
      <c r="DC31" s="629"/>
      <c r="DD31" s="602">
        <v>476736</v>
      </c>
      <c r="DE31" s="625"/>
      <c r="DF31" s="625"/>
      <c r="DG31" s="625"/>
      <c r="DH31" s="625"/>
      <c r="DI31" s="625"/>
      <c r="DJ31" s="625"/>
      <c r="DK31" s="626"/>
      <c r="DL31" s="602">
        <v>476736</v>
      </c>
      <c r="DM31" s="625"/>
      <c r="DN31" s="625"/>
      <c r="DO31" s="625"/>
      <c r="DP31" s="625"/>
      <c r="DQ31" s="625"/>
      <c r="DR31" s="625"/>
      <c r="DS31" s="625"/>
      <c r="DT31" s="625"/>
      <c r="DU31" s="625"/>
      <c r="DV31" s="626"/>
      <c r="DW31" s="598">
        <v>2.5</v>
      </c>
      <c r="DX31" s="623"/>
      <c r="DY31" s="623"/>
      <c r="DZ31" s="623"/>
      <c r="EA31" s="623"/>
      <c r="EB31" s="623"/>
      <c r="EC31" s="624"/>
    </row>
    <row r="32" spans="2:133" ht="11.25" customHeight="1" x14ac:dyDescent="0.15">
      <c r="B32" s="590" t="s">
        <v>300</v>
      </c>
      <c r="C32" s="591"/>
      <c r="D32" s="591"/>
      <c r="E32" s="591"/>
      <c r="F32" s="591"/>
      <c r="G32" s="591"/>
      <c r="H32" s="591"/>
      <c r="I32" s="591"/>
      <c r="J32" s="591"/>
      <c r="K32" s="591"/>
      <c r="L32" s="591"/>
      <c r="M32" s="591"/>
      <c r="N32" s="591"/>
      <c r="O32" s="591"/>
      <c r="P32" s="591"/>
      <c r="Q32" s="592"/>
      <c r="R32" s="593">
        <v>365304</v>
      </c>
      <c r="S32" s="594"/>
      <c r="T32" s="594"/>
      <c r="U32" s="594"/>
      <c r="V32" s="594"/>
      <c r="W32" s="594"/>
      <c r="X32" s="594"/>
      <c r="Y32" s="595"/>
      <c r="Z32" s="596">
        <v>0.9</v>
      </c>
      <c r="AA32" s="596"/>
      <c r="AB32" s="596"/>
      <c r="AC32" s="596"/>
      <c r="AD32" s="597">
        <v>91541</v>
      </c>
      <c r="AE32" s="597"/>
      <c r="AF32" s="597"/>
      <c r="AG32" s="597"/>
      <c r="AH32" s="597"/>
      <c r="AI32" s="597"/>
      <c r="AJ32" s="597"/>
      <c r="AK32" s="597"/>
      <c r="AL32" s="598">
        <v>0.5</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97.4</v>
      </c>
      <c r="BH32" s="661"/>
      <c r="BI32" s="661"/>
      <c r="BJ32" s="661"/>
      <c r="BK32" s="661"/>
      <c r="BL32" s="661"/>
      <c r="BM32" s="662">
        <v>90.9</v>
      </c>
      <c r="BN32" s="661"/>
      <c r="BO32" s="661"/>
      <c r="BP32" s="661"/>
      <c r="BQ32" s="663"/>
      <c r="BR32" s="660">
        <v>96.3</v>
      </c>
      <c r="BS32" s="661"/>
      <c r="BT32" s="661"/>
      <c r="BU32" s="661"/>
      <c r="BV32" s="661"/>
      <c r="BW32" s="661"/>
      <c r="BX32" s="662">
        <v>88.3</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3"/>
      <c r="DY32" s="623"/>
      <c r="DZ32" s="623"/>
      <c r="EA32" s="623"/>
      <c r="EB32" s="623"/>
      <c r="EC32" s="624"/>
    </row>
    <row r="33" spans="2:133" ht="11.25" customHeight="1" x14ac:dyDescent="0.15">
      <c r="B33" s="590" t="s">
        <v>303</v>
      </c>
      <c r="C33" s="591"/>
      <c r="D33" s="591"/>
      <c r="E33" s="591"/>
      <c r="F33" s="591"/>
      <c r="G33" s="591"/>
      <c r="H33" s="591"/>
      <c r="I33" s="591"/>
      <c r="J33" s="591"/>
      <c r="K33" s="591"/>
      <c r="L33" s="591"/>
      <c r="M33" s="591"/>
      <c r="N33" s="591"/>
      <c r="O33" s="591"/>
      <c r="P33" s="591"/>
      <c r="Q33" s="592"/>
      <c r="R33" s="593">
        <v>2644729</v>
      </c>
      <c r="S33" s="594"/>
      <c r="T33" s="594"/>
      <c r="U33" s="594"/>
      <c r="V33" s="594"/>
      <c r="W33" s="594"/>
      <c r="X33" s="594"/>
      <c r="Y33" s="595"/>
      <c r="Z33" s="596">
        <v>6.9</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11903807</v>
      </c>
      <c r="CS33" s="625"/>
      <c r="CT33" s="625"/>
      <c r="CU33" s="625"/>
      <c r="CV33" s="625"/>
      <c r="CW33" s="625"/>
      <c r="CX33" s="625"/>
      <c r="CY33" s="626"/>
      <c r="CZ33" s="627">
        <v>32.4</v>
      </c>
      <c r="DA33" s="628"/>
      <c r="DB33" s="628"/>
      <c r="DC33" s="629"/>
      <c r="DD33" s="602">
        <v>8944875</v>
      </c>
      <c r="DE33" s="625"/>
      <c r="DF33" s="625"/>
      <c r="DG33" s="625"/>
      <c r="DH33" s="625"/>
      <c r="DI33" s="625"/>
      <c r="DJ33" s="625"/>
      <c r="DK33" s="626"/>
      <c r="DL33" s="602">
        <v>5127658</v>
      </c>
      <c r="DM33" s="625"/>
      <c r="DN33" s="625"/>
      <c r="DO33" s="625"/>
      <c r="DP33" s="625"/>
      <c r="DQ33" s="625"/>
      <c r="DR33" s="625"/>
      <c r="DS33" s="625"/>
      <c r="DT33" s="625"/>
      <c r="DU33" s="625"/>
      <c r="DV33" s="626"/>
      <c r="DW33" s="598">
        <v>26.7</v>
      </c>
      <c r="DX33" s="623"/>
      <c r="DY33" s="623"/>
      <c r="DZ33" s="623"/>
      <c r="EA33" s="623"/>
      <c r="EB33" s="623"/>
      <c r="EC33" s="624"/>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4879489</v>
      </c>
      <c r="CS34" s="594"/>
      <c r="CT34" s="594"/>
      <c r="CU34" s="594"/>
      <c r="CV34" s="594"/>
      <c r="CW34" s="594"/>
      <c r="CX34" s="594"/>
      <c r="CY34" s="595"/>
      <c r="CZ34" s="627">
        <v>13.3</v>
      </c>
      <c r="DA34" s="628"/>
      <c r="DB34" s="628"/>
      <c r="DC34" s="629"/>
      <c r="DD34" s="602">
        <v>3696135</v>
      </c>
      <c r="DE34" s="594"/>
      <c r="DF34" s="594"/>
      <c r="DG34" s="594"/>
      <c r="DH34" s="594"/>
      <c r="DI34" s="594"/>
      <c r="DJ34" s="594"/>
      <c r="DK34" s="595"/>
      <c r="DL34" s="602">
        <v>2820891</v>
      </c>
      <c r="DM34" s="594"/>
      <c r="DN34" s="594"/>
      <c r="DO34" s="594"/>
      <c r="DP34" s="594"/>
      <c r="DQ34" s="594"/>
      <c r="DR34" s="594"/>
      <c r="DS34" s="594"/>
      <c r="DT34" s="594"/>
      <c r="DU34" s="594"/>
      <c r="DV34" s="595"/>
      <c r="DW34" s="598">
        <v>14.7</v>
      </c>
      <c r="DX34" s="623"/>
      <c r="DY34" s="623"/>
      <c r="DZ34" s="623"/>
      <c r="EA34" s="623"/>
      <c r="EB34" s="623"/>
      <c r="EC34" s="624"/>
    </row>
    <row r="35" spans="2:133" ht="11.25" customHeight="1" x14ac:dyDescent="0.15">
      <c r="B35" s="590" t="s">
        <v>309</v>
      </c>
      <c r="C35" s="591"/>
      <c r="D35" s="591"/>
      <c r="E35" s="591"/>
      <c r="F35" s="591"/>
      <c r="G35" s="591"/>
      <c r="H35" s="591"/>
      <c r="I35" s="591"/>
      <c r="J35" s="591"/>
      <c r="K35" s="591"/>
      <c r="L35" s="591"/>
      <c r="M35" s="591"/>
      <c r="N35" s="591"/>
      <c r="O35" s="591"/>
      <c r="P35" s="591"/>
      <c r="Q35" s="592"/>
      <c r="R35" s="593">
        <v>1058729</v>
      </c>
      <c r="S35" s="594"/>
      <c r="T35" s="594"/>
      <c r="U35" s="594"/>
      <c r="V35" s="594"/>
      <c r="W35" s="594"/>
      <c r="X35" s="594"/>
      <c r="Y35" s="595"/>
      <c r="Z35" s="596">
        <v>2.7</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3196246</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5438</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91961</v>
      </c>
      <c r="CS35" s="625"/>
      <c r="CT35" s="625"/>
      <c r="CU35" s="625"/>
      <c r="CV35" s="625"/>
      <c r="CW35" s="625"/>
      <c r="CX35" s="625"/>
      <c r="CY35" s="626"/>
      <c r="CZ35" s="627">
        <v>0.3</v>
      </c>
      <c r="DA35" s="628"/>
      <c r="DB35" s="628"/>
      <c r="DC35" s="629"/>
      <c r="DD35" s="602">
        <v>83993</v>
      </c>
      <c r="DE35" s="625"/>
      <c r="DF35" s="625"/>
      <c r="DG35" s="625"/>
      <c r="DH35" s="625"/>
      <c r="DI35" s="625"/>
      <c r="DJ35" s="625"/>
      <c r="DK35" s="626"/>
      <c r="DL35" s="602">
        <v>57385</v>
      </c>
      <c r="DM35" s="625"/>
      <c r="DN35" s="625"/>
      <c r="DO35" s="625"/>
      <c r="DP35" s="625"/>
      <c r="DQ35" s="625"/>
      <c r="DR35" s="625"/>
      <c r="DS35" s="625"/>
      <c r="DT35" s="625"/>
      <c r="DU35" s="625"/>
      <c r="DV35" s="626"/>
      <c r="DW35" s="598">
        <v>0.3</v>
      </c>
      <c r="DX35" s="623"/>
      <c r="DY35" s="623"/>
      <c r="DZ35" s="623"/>
      <c r="EA35" s="623"/>
      <c r="EB35" s="623"/>
      <c r="EC35" s="624"/>
    </row>
    <row r="36" spans="2:133" ht="11.25" customHeight="1" x14ac:dyDescent="0.15">
      <c r="B36" s="636" t="s">
        <v>313</v>
      </c>
      <c r="C36" s="637"/>
      <c r="D36" s="637"/>
      <c r="E36" s="637"/>
      <c r="F36" s="637"/>
      <c r="G36" s="637"/>
      <c r="H36" s="637"/>
      <c r="I36" s="637"/>
      <c r="J36" s="637"/>
      <c r="K36" s="637"/>
      <c r="L36" s="637"/>
      <c r="M36" s="637"/>
      <c r="N36" s="637"/>
      <c r="O36" s="637"/>
      <c r="P36" s="637"/>
      <c r="Q36" s="638"/>
      <c r="R36" s="665">
        <v>38512745</v>
      </c>
      <c r="S36" s="666"/>
      <c r="T36" s="666"/>
      <c r="U36" s="666"/>
      <c r="V36" s="666"/>
      <c r="W36" s="666"/>
      <c r="X36" s="666"/>
      <c r="Y36" s="667"/>
      <c r="Z36" s="668">
        <v>100</v>
      </c>
      <c r="AA36" s="668"/>
      <c r="AB36" s="668"/>
      <c r="AC36" s="668"/>
      <c r="AD36" s="669">
        <v>18133062</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226695</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-384801</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1762075</v>
      </c>
      <c r="CS36" s="594"/>
      <c r="CT36" s="594"/>
      <c r="CU36" s="594"/>
      <c r="CV36" s="594"/>
      <c r="CW36" s="594"/>
      <c r="CX36" s="594"/>
      <c r="CY36" s="595"/>
      <c r="CZ36" s="627">
        <v>4.8</v>
      </c>
      <c r="DA36" s="628"/>
      <c r="DB36" s="628"/>
      <c r="DC36" s="629"/>
      <c r="DD36" s="602">
        <v>620477</v>
      </c>
      <c r="DE36" s="594"/>
      <c r="DF36" s="594"/>
      <c r="DG36" s="594"/>
      <c r="DH36" s="594"/>
      <c r="DI36" s="594"/>
      <c r="DJ36" s="594"/>
      <c r="DK36" s="595"/>
      <c r="DL36" s="602">
        <v>274685</v>
      </c>
      <c r="DM36" s="594"/>
      <c r="DN36" s="594"/>
      <c r="DO36" s="594"/>
      <c r="DP36" s="594"/>
      <c r="DQ36" s="594"/>
      <c r="DR36" s="594"/>
      <c r="DS36" s="594"/>
      <c r="DT36" s="594"/>
      <c r="DU36" s="594"/>
      <c r="DV36" s="595"/>
      <c r="DW36" s="598">
        <v>1.4</v>
      </c>
      <c r="DX36" s="623"/>
      <c r="DY36" s="623"/>
      <c r="DZ36" s="623"/>
      <c r="EA36" s="623"/>
      <c r="EB36" s="623"/>
      <c r="EC36" s="624"/>
    </row>
    <row r="37" spans="2:133" ht="11.25" customHeight="1" x14ac:dyDescent="0.15">
      <c r="AQ37" s="672" t="s">
        <v>317</v>
      </c>
      <c r="AR37" s="673"/>
      <c r="AS37" s="673"/>
      <c r="AT37" s="673"/>
      <c r="AU37" s="673"/>
      <c r="AV37" s="673"/>
      <c r="AW37" s="673"/>
      <c r="AX37" s="673"/>
      <c r="AY37" s="674"/>
      <c r="AZ37" s="593">
        <v>223337</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10767</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9604</v>
      </c>
      <c r="CS37" s="625"/>
      <c r="CT37" s="625"/>
      <c r="CU37" s="625"/>
      <c r="CV37" s="625"/>
      <c r="CW37" s="625"/>
      <c r="CX37" s="625"/>
      <c r="CY37" s="626"/>
      <c r="CZ37" s="627">
        <v>0</v>
      </c>
      <c r="DA37" s="628"/>
      <c r="DB37" s="628"/>
      <c r="DC37" s="629"/>
      <c r="DD37" s="602">
        <v>9604</v>
      </c>
      <c r="DE37" s="625"/>
      <c r="DF37" s="625"/>
      <c r="DG37" s="625"/>
      <c r="DH37" s="625"/>
      <c r="DI37" s="625"/>
      <c r="DJ37" s="625"/>
      <c r="DK37" s="626"/>
      <c r="DL37" s="602">
        <v>9604</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320</v>
      </c>
      <c r="AR38" s="673"/>
      <c r="AS38" s="673"/>
      <c r="AT38" s="673"/>
      <c r="AU38" s="673"/>
      <c r="AV38" s="673"/>
      <c r="AW38" s="673"/>
      <c r="AX38" s="673"/>
      <c r="AY38" s="674"/>
      <c r="AZ38" s="593">
        <v>140547</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19167</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2972909</v>
      </c>
      <c r="CS38" s="594"/>
      <c r="CT38" s="594"/>
      <c r="CU38" s="594"/>
      <c r="CV38" s="594"/>
      <c r="CW38" s="594"/>
      <c r="CX38" s="594"/>
      <c r="CY38" s="595"/>
      <c r="CZ38" s="627">
        <v>8.1</v>
      </c>
      <c r="DA38" s="628"/>
      <c r="DB38" s="628"/>
      <c r="DC38" s="629"/>
      <c r="DD38" s="602">
        <v>2508322</v>
      </c>
      <c r="DE38" s="594"/>
      <c r="DF38" s="594"/>
      <c r="DG38" s="594"/>
      <c r="DH38" s="594"/>
      <c r="DI38" s="594"/>
      <c r="DJ38" s="594"/>
      <c r="DK38" s="595"/>
      <c r="DL38" s="602">
        <v>1892867</v>
      </c>
      <c r="DM38" s="594"/>
      <c r="DN38" s="594"/>
      <c r="DO38" s="594"/>
      <c r="DP38" s="594"/>
      <c r="DQ38" s="594"/>
      <c r="DR38" s="594"/>
      <c r="DS38" s="594"/>
      <c r="DT38" s="594"/>
      <c r="DU38" s="594"/>
      <c r="DV38" s="595"/>
      <c r="DW38" s="598">
        <v>9.9</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v>34341</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60</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1971936</v>
      </c>
      <c r="CS39" s="625"/>
      <c r="CT39" s="625"/>
      <c r="CU39" s="625"/>
      <c r="CV39" s="625"/>
      <c r="CW39" s="625"/>
      <c r="CX39" s="625"/>
      <c r="CY39" s="626"/>
      <c r="CZ39" s="627">
        <v>5.4</v>
      </c>
      <c r="DA39" s="628"/>
      <c r="DB39" s="628"/>
      <c r="DC39" s="629"/>
      <c r="DD39" s="602">
        <v>1951157</v>
      </c>
      <c r="DE39" s="625"/>
      <c r="DF39" s="625"/>
      <c r="DG39" s="625"/>
      <c r="DH39" s="625"/>
      <c r="DI39" s="625"/>
      <c r="DJ39" s="625"/>
      <c r="DK39" s="626"/>
      <c r="DL39" s="602" t="s">
        <v>327</v>
      </c>
      <c r="DM39" s="625"/>
      <c r="DN39" s="625"/>
      <c r="DO39" s="625"/>
      <c r="DP39" s="625"/>
      <c r="DQ39" s="625"/>
      <c r="DR39" s="625"/>
      <c r="DS39" s="625"/>
      <c r="DT39" s="625"/>
      <c r="DU39" s="625"/>
      <c r="DV39" s="626"/>
      <c r="DW39" s="598" t="s">
        <v>327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937139</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155</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225437</v>
      </c>
      <c r="CS40" s="594"/>
      <c r="CT40" s="594"/>
      <c r="CU40" s="594"/>
      <c r="CV40" s="594"/>
      <c r="CW40" s="594"/>
      <c r="CX40" s="594"/>
      <c r="CY40" s="595"/>
      <c r="CZ40" s="627">
        <v>0.6</v>
      </c>
      <c r="DA40" s="628"/>
      <c r="DB40" s="628"/>
      <c r="DC40" s="629"/>
      <c r="DD40" s="602">
        <v>84791</v>
      </c>
      <c r="DE40" s="594"/>
      <c r="DF40" s="594"/>
      <c r="DG40" s="594"/>
      <c r="DH40" s="594"/>
      <c r="DI40" s="594"/>
      <c r="DJ40" s="594"/>
      <c r="DK40" s="595"/>
      <c r="DL40" s="602">
        <v>81830</v>
      </c>
      <c r="DM40" s="594"/>
      <c r="DN40" s="594"/>
      <c r="DO40" s="594"/>
      <c r="DP40" s="594"/>
      <c r="DQ40" s="594"/>
      <c r="DR40" s="594"/>
      <c r="DS40" s="594"/>
      <c r="DT40" s="594"/>
      <c r="DU40" s="594"/>
      <c r="DV40" s="595"/>
      <c r="DW40" s="598">
        <v>0.4</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1634187</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224</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8047627</v>
      </c>
      <c r="CS42" s="594"/>
      <c r="CT42" s="594"/>
      <c r="CU42" s="594"/>
      <c r="CV42" s="594"/>
      <c r="CW42" s="594"/>
      <c r="CX42" s="594"/>
      <c r="CY42" s="595"/>
      <c r="CZ42" s="627">
        <v>21.9</v>
      </c>
      <c r="DA42" s="676"/>
      <c r="DB42" s="676"/>
      <c r="DC42" s="677"/>
      <c r="DD42" s="602">
        <v>1301921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12215</v>
      </c>
      <c r="CS43" s="625"/>
      <c r="CT43" s="625"/>
      <c r="CU43" s="625"/>
      <c r="CV43" s="625"/>
      <c r="CW43" s="625"/>
      <c r="CX43" s="625"/>
      <c r="CY43" s="626"/>
      <c r="CZ43" s="627">
        <v>0</v>
      </c>
      <c r="DA43" s="628"/>
      <c r="DB43" s="628"/>
      <c r="DC43" s="629"/>
      <c r="DD43" s="602">
        <v>12215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290</v>
      </c>
      <c r="CE44" s="700"/>
      <c r="CF44" s="590" t="s">
        <v>339</v>
      </c>
      <c r="CG44" s="591"/>
      <c r="CH44" s="591"/>
      <c r="CI44" s="591"/>
      <c r="CJ44" s="591"/>
      <c r="CK44" s="591"/>
      <c r="CL44" s="591"/>
      <c r="CM44" s="591"/>
      <c r="CN44" s="591"/>
      <c r="CO44" s="591"/>
      <c r="CP44" s="591"/>
      <c r="CQ44" s="592"/>
      <c r="CR44" s="593">
        <v>8045816</v>
      </c>
      <c r="CS44" s="594"/>
      <c r="CT44" s="594"/>
      <c r="CU44" s="594"/>
      <c r="CV44" s="594"/>
      <c r="CW44" s="594"/>
      <c r="CX44" s="594"/>
      <c r="CY44" s="595"/>
      <c r="CZ44" s="627">
        <v>21.9</v>
      </c>
      <c r="DA44" s="676"/>
      <c r="DB44" s="676"/>
      <c r="DC44" s="677"/>
      <c r="DD44" s="602">
        <v>1300110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6714872</v>
      </c>
      <c r="CS45" s="625"/>
      <c r="CT45" s="625"/>
      <c r="CU45" s="625"/>
      <c r="CV45" s="625"/>
      <c r="CW45" s="625"/>
      <c r="CX45" s="625"/>
      <c r="CY45" s="626"/>
      <c r="CZ45" s="627">
        <v>18.3</v>
      </c>
      <c r="DA45" s="628"/>
      <c r="DB45" s="628"/>
      <c r="DC45" s="629"/>
      <c r="DD45" s="602">
        <v>363595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1039136</v>
      </c>
      <c r="CS46" s="594"/>
      <c r="CT46" s="594"/>
      <c r="CU46" s="594"/>
      <c r="CV46" s="594"/>
      <c r="CW46" s="594"/>
      <c r="CX46" s="594"/>
      <c r="CY46" s="595"/>
      <c r="CZ46" s="627">
        <v>2.8</v>
      </c>
      <c r="DA46" s="676"/>
      <c r="DB46" s="676"/>
      <c r="DC46" s="677"/>
      <c r="DD46" s="602">
        <v>831343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1811</v>
      </c>
      <c r="CS47" s="625"/>
      <c r="CT47" s="625"/>
      <c r="CU47" s="625"/>
      <c r="CV47" s="625"/>
      <c r="CW47" s="625"/>
      <c r="CX47" s="625"/>
      <c r="CY47" s="626"/>
      <c r="CZ47" s="627">
        <v>0</v>
      </c>
      <c r="DA47" s="628"/>
      <c r="DB47" s="628"/>
      <c r="DC47" s="629"/>
      <c r="DD47" s="602">
        <v>1811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327</v>
      </c>
      <c r="CS48" s="594"/>
      <c r="CT48" s="594"/>
      <c r="CU48" s="594"/>
      <c r="CV48" s="594"/>
      <c r="CW48" s="594"/>
      <c r="CX48" s="594"/>
      <c r="CY48" s="595"/>
      <c r="CZ48" s="627" t="s">
        <v>327</v>
      </c>
      <c r="DA48" s="676"/>
      <c r="DB48" s="676"/>
      <c r="DC48" s="677"/>
      <c r="DD48" s="602" t="s">
        <v>327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36713418</v>
      </c>
      <c r="CS49" s="661"/>
      <c r="CT49" s="661"/>
      <c r="CU49" s="661"/>
      <c r="CV49" s="661"/>
      <c r="CW49" s="661"/>
      <c r="CX49" s="661"/>
      <c r="CY49" s="688"/>
      <c r="CZ49" s="689">
        <v>100</v>
      </c>
      <c r="DA49" s="690"/>
      <c r="DB49" s="690"/>
      <c r="DC49" s="691"/>
      <c r="DD49" s="692">
        <v>21681058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38512</v>
      </c>
      <c r="R7" s="723"/>
      <c r="S7" s="723"/>
      <c r="T7" s="723"/>
      <c r="U7" s="723"/>
      <c r="V7" s="723">
        <v>36713</v>
      </c>
      <c r="W7" s="723"/>
      <c r="X7" s="723"/>
      <c r="Y7" s="723"/>
      <c r="Z7" s="723"/>
      <c r="AA7" s="723">
        <f>Q7-V7</f>
        <v>1799</v>
      </c>
      <c r="AB7" s="723"/>
      <c r="AC7" s="723"/>
      <c r="AD7" s="723"/>
      <c r="AE7" s="724"/>
      <c r="AF7" s="725">
        <v>1434</v>
      </c>
      <c r="AG7" s="726"/>
      <c r="AH7" s="726"/>
      <c r="AI7" s="726"/>
      <c r="AJ7" s="727"/>
      <c r="AK7" s="762">
        <v>452</v>
      </c>
      <c r="AL7" s="763"/>
      <c r="AM7" s="763"/>
      <c r="AN7" s="763"/>
      <c r="AO7" s="763"/>
      <c r="AP7" s="763">
        <v>34559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-6</v>
      </c>
      <c r="CI7" s="760"/>
      <c r="CJ7" s="760"/>
      <c r="CK7" s="760"/>
      <c r="CL7" s="761"/>
      <c r="CM7" s="759">
        <v>-1746</v>
      </c>
      <c r="CN7" s="760"/>
      <c r="CO7" s="760"/>
      <c r="CP7" s="760"/>
      <c r="CQ7" s="761"/>
      <c r="CR7" s="759">
        <v>189</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540</v>
      </c>
      <c r="BT8" s="757"/>
      <c r="BU8" s="757"/>
      <c r="BV8" s="757"/>
      <c r="BW8" s="757"/>
      <c r="BX8" s="757"/>
      <c r="BY8" s="757"/>
      <c r="BZ8" s="757"/>
      <c r="CA8" s="757"/>
      <c r="CB8" s="757"/>
      <c r="CC8" s="757"/>
      <c r="CD8" s="757"/>
      <c r="CE8" s="757"/>
      <c r="CF8" s="757"/>
      <c r="CG8" s="758"/>
      <c r="CH8" s="769">
        <v>-21</v>
      </c>
      <c r="CI8" s="770"/>
      <c r="CJ8" s="770"/>
      <c r="CK8" s="770"/>
      <c r="CL8" s="771"/>
      <c r="CM8" s="769">
        <v>-68</v>
      </c>
      <c r="CN8" s="770"/>
      <c r="CO8" s="770"/>
      <c r="CP8" s="770"/>
      <c r="CQ8" s="771"/>
      <c r="CR8" s="769">
        <v>45</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541</v>
      </c>
      <c r="BT9" s="757"/>
      <c r="BU9" s="757"/>
      <c r="BV9" s="757"/>
      <c r="BW9" s="757"/>
      <c r="BX9" s="757"/>
      <c r="BY9" s="757"/>
      <c r="BZ9" s="757"/>
      <c r="CA9" s="757"/>
      <c r="CB9" s="757"/>
      <c r="CC9" s="757"/>
      <c r="CD9" s="757"/>
      <c r="CE9" s="757"/>
      <c r="CF9" s="757"/>
      <c r="CG9" s="758"/>
      <c r="CH9" s="769">
        <v>1</v>
      </c>
      <c r="CI9" s="770"/>
      <c r="CJ9" s="770"/>
      <c r="CK9" s="770"/>
      <c r="CL9" s="771"/>
      <c r="CM9" s="769">
        <v>52</v>
      </c>
      <c r="CN9" s="770"/>
      <c r="CO9" s="770"/>
      <c r="CP9" s="770"/>
      <c r="CQ9" s="771"/>
      <c r="CR9" s="769">
        <v>16</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f>SUM(Q7:U22)</f>
        <v>38512</v>
      </c>
      <c r="R23" s="782"/>
      <c r="S23" s="782"/>
      <c r="T23" s="782"/>
      <c r="U23" s="782"/>
      <c r="V23" s="781">
        <f>SUM(V7:Z22)</f>
        <v>36713</v>
      </c>
      <c r="W23" s="782"/>
      <c r="X23" s="782"/>
      <c r="Y23" s="782"/>
      <c r="Z23" s="782"/>
      <c r="AA23" s="782">
        <f>SUM(AA7:AE22)</f>
        <v>1799</v>
      </c>
      <c r="AB23" s="782"/>
      <c r="AC23" s="782"/>
      <c r="AD23" s="782"/>
      <c r="AE23" s="783"/>
      <c r="AF23" s="784">
        <f>SUM(AF7:AJ22)</f>
        <v>1434</v>
      </c>
      <c r="AG23" s="782"/>
      <c r="AH23" s="782"/>
      <c r="AI23" s="782"/>
      <c r="AJ23" s="785"/>
      <c r="AK23" s="786"/>
      <c r="AL23" s="787"/>
      <c r="AM23" s="787"/>
      <c r="AN23" s="787"/>
      <c r="AO23" s="787"/>
      <c r="AP23" s="782">
        <f>SUM(AP7:AT22)</f>
        <v>34559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7387</v>
      </c>
      <c r="R28" s="811"/>
      <c r="S28" s="811"/>
      <c r="T28" s="811"/>
      <c r="U28" s="811"/>
      <c r="V28" s="811">
        <v>7382</v>
      </c>
      <c r="W28" s="811"/>
      <c r="X28" s="811"/>
      <c r="Y28" s="811"/>
      <c r="Z28" s="811"/>
      <c r="AA28" s="811">
        <f>Q28-V28</f>
        <v>5</v>
      </c>
      <c r="AB28" s="811"/>
      <c r="AC28" s="811"/>
      <c r="AD28" s="811"/>
      <c r="AE28" s="812"/>
      <c r="AF28" s="813">
        <v>5</v>
      </c>
      <c r="AG28" s="811"/>
      <c r="AH28" s="811"/>
      <c r="AI28" s="811"/>
      <c r="AJ28" s="814"/>
      <c r="AK28" s="815">
        <v>937</v>
      </c>
      <c r="AL28" s="806"/>
      <c r="AM28" s="806"/>
      <c r="AN28" s="806"/>
      <c r="AO28" s="806"/>
      <c r="AP28" s="806" t="s">
        <v>548</v>
      </c>
      <c r="AQ28" s="806"/>
      <c r="AR28" s="806"/>
      <c r="AS28" s="806"/>
      <c r="AT28" s="806"/>
      <c r="AU28" s="806" t="s">
        <v>546</v>
      </c>
      <c r="AV28" s="806"/>
      <c r="AW28" s="806"/>
      <c r="AX28" s="806"/>
      <c r="AY28" s="806"/>
      <c r="AZ28" s="807" t="s">
        <v>543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6132</v>
      </c>
      <c r="R29" s="747"/>
      <c r="S29" s="747"/>
      <c r="T29" s="747"/>
      <c r="U29" s="747"/>
      <c r="V29" s="747">
        <v>6129</v>
      </c>
      <c r="W29" s="747"/>
      <c r="X29" s="747"/>
      <c r="Y29" s="747"/>
      <c r="Z29" s="747"/>
      <c r="AA29" s="747">
        <f t="shared" ref="AA29:AA35" si="0">Q29-V29</f>
        <v>3</v>
      </c>
      <c r="AB29" s="747"/>
      <c r="AC29" s="747"/>
      <c r="AD29" s="747"/>
      <c r="AE29" s="748"/>
      <c r="AF29" s="749" t="s">
        <v>538</v>
      </c>
      <c r="AG29" s="750"/>
      <c r="AH29" s="750"/>
      <c r="AI29" s="750"/>
      <c r="AJ29" s="751"/>
      <c r="AK29" s="818">
        <v>921</v>
      </c>
      <c r="AL29" s="819"/>
      <c r="AM29" s="819"/>
      <c r="AN29" s="819"/>
      <c r="AO29" s="819"/>
      <c r="AP29" s="819" t="s">
        <v>546</v>
      </c>
      <c r="AQ29" s="819"/>
      <c r="AR29" s="819"/>
      <c r="AS29" s="819"/>
      <c r="AT29" s="819"/>
      <c r="AU29" s="819" t="s">
        <v>546</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442</v>
      </c>
      <c r="R30" s="747"/>
      <c r="S30" s="747"/>
      <c r="T30" s="747"/>
      <c r="U30" s="747"/>
      <c r="V30" s="747">
        <v>432</v>
      </c>
      <c r="W30" s="747"/>
      <c r="X30" s="747"/>
      <c r="Y30" s="747"/>
      <c r="Z30" s="747"/>
      <c r="AA30" s="747">
        <f t="shared" si="0"/>
        <v>10</v>
      </c>
      <c r="AB30" s="747"/>
      <c r="AC30" s="747"/>
      <c r="AD30" s="747"/>
      <c r="AE30" s="748"/>
      <c r="AF30" s="749">
        <v>10</v>
      </c>
      <c r="AG30" s="750"/>
      <c r="AH30" s="750"/>
      <c r="AI30" s="750"/>
      <c r="AJ30" s="751"/>
      <c r="AK30" s="818">
        <v>233</v>
      </c>
      <c r="AL30" s="819"/>
      <c r="AM30" s="819"/>
      <c r="AN30" s="819"/>
      <c r="AO30" s="819"/>
      <c r="AP30" s="819" t="s">
        <v>546</v>
      </c>
      <c r="AQ30" s="819"/>
      <c r="AR30" s="819"/>
      <c r="AS30" s="819"/>
      <c r="AT30" s="819"/>
      <c r="AU30" s="819" t="s">
        <v>547</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1854</v>
      </c>
      <c r="R31" s="747"/>
      <c r="S31" s="747"/>
      <c r="T31" s="747"/>
      <c r="U31" s="747"/>
      <c r="V31" s="747">
        <v>1704</v>
      </c>
      <c r="W31" s="747"/>
      <c r="X31" s="747"/>
      <c r="Y31" s="747"/>
      <c r="Z31" s="747"/>
      <c r="AA31" s="747">
        <f t="shared" si="0"/>
        <v>150</v>
      </c>
      <c r="AB31" s="747"/>
      <c r="AC31" s="747"/>
      <c r="AD31" s="747"/>
      <c r="AE31" s="748"/>
      <c r="AF31" s="749">
        <v>702</v>
      </c>
      <c r="AG31" s="750"/>
      <c r="AH31" s="750"/>
      <c r="AI31" s="750"/>
      <c r="AJ31" s="751"/>
      <c r="AK31" s="818">
        <v>145</v>
      </c>
      <c r="AL31" s="819"/>
      <c r="AM31" s="819"/>
      <c r="AN31" s="819"/>
      <c r="AO31" s="819"/>
      <c r="AP31" s="819">
        <v>5047</v>
      </c>
      <c r="AQ31" s="819"/>
      <c r="AR31" s="819"/>
      <c r="AS31" s="819"/>
      <c r="AT31" s="819"/>
      <c r="AU31" s="819" t="s">
        <v>547</v>
      </c>
      <c r="AV31" s="819"/>
      <c r="AW31" s="819"/>
      <c r="AX31" s="819"/>
      <c r="AY31" s="819"/>
      <c r="AZ31" s="820" t="s">
        <v>542</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168</v>
      </c>
      <c r="R32" s="747"/>
      <c r="S32" s="747"/>
      <c r="T32" s="747"/>
      <c r="U32" s="747"/>
      <c r="V32" s="747">
        <v>137</v>
      </c>
      <c r="W32" s="747"/>
      <c r="X32" s="747"/>
      <c r="Y32" s="747"/>
      <c r="Z32" s="747"/>
      <c r="AA32" s="747">
        <f t="shared" si="0"/>
        <v>31</v>
      </c>
      <c r="AB32" s="747"/>
      <c r="AC32" s="747"/>
      <c r="AD32" s="747"/>
      <c r="AE32" s="748"/>
      <c r="AF32" s="749">
        <v>31</v>
      </c>
      <c r="AG32" s="750"/>
      <c r="AH32" s="750"/>
      <c r="AI32" s="750"/>
      <c r="AJ32" s="751"/>
      <c r="AK32" s="818">
        <v>34</v>
      </c>
      <c r="AL32" s="819"/>
      <c r="AM32" s="819"/>
      <c r="AN32" s="819"/>
      <c r="AO32" s="819"/>
      <c r="AP32" s="819">
        <v>267</v>
      </c>
      <c r="AQ32" s="819"/>
      <c r="AR32" s="819"/>
      <c r="AS32" s="819"/>
      <c r="AT32" s="819"/>
      <c r="AU32" s="819" t="s">
        <v>547</v>
      </c>
      <c r="AV32" s="819"/>
      <c r="AW32" s="819"/>
      <c r="AX32" s="819"/>
      <c r="AY32" s="819"/>
      <c r="AZ32" s="820" t="s">
        <v>542</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f>142+14</f>
        <v>156</v>
      </c>
      <c r="R33" s="747"/>
      <c r="S33" s="747"/>
      <c r="T33" s="747"/>
      <c r="U33" s="747"/>
      <c r="V33" s="747">
        <f>142+14</f>
        <v>156</v>
      </c>
      <c r="W33" s="747"/>
      <c r="X33" s="747"/>
      <c r="Y33" s="747"/>
      <c r="Z33" s="747"/>
      <c r="AA33" s="747">
        <v>0</v>
      </c>
      <c r="AB33" s="747"/>
      <c r="AC33" s="747"/>
      <c r="AD33" s="747"/>
      <c r="AE33" s="748"/>
      <c r="AF33" s="749" t="s">
        <v>538</v>
      </c>
      <c r="AG33" s="750"/>
      <c r="AH33" s="750"/>
      <c r="AI33" s="750"/>
      <c r="AJ33" s="751"/>
      <c r="AK33" s="818">
        <v>55</v>
      </c>
      <c r="AL33" s="819"/>
      <c r="AM33" s="819"/>
      <c r="AN33" s="819"/>
      <c r="AO33" s="819"/>
      <c r="AP33" s="819">
        <v>321</v>
      </c>
      <c r="AQ33" s="819"/>
      <c r="AR33" s="819"/>
      <c r="AS33" s="819"/>
      <c r="AT33" s="819"/>
      <c r="AU33" s="819" t="s">
        <v>547</v>
      </c>
      <c r="AV33" s="819"/>
      <c r="AW33" s="819"/>
      <c r="AX33" s="819"/>
      <c r="AY33" s="819"/>
      <c r="AZ33" s="820" t="s">
        <v>544</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592</v>
      </c>
      <c r="R34" s="747"/>
      <c r="S34" s="747"/>
      <c r="T34" s="747"/>
      <c r="U34" s="747"/>
      <c r="V34" s="747">
        <v>592</v>
      </c>
      <c r="W34" s="747"/>
      <c r="X34" s="747"/>
      <c r="Y34" s="747"/>
      <c r="Z34" s="747"/>
      <c r="AA34" s="747">
        <f t="shared" si="0"/>
        <v>0</v>
      </c>
      <c r="AB34" s="747"/>
      <c r="AC34" s="747"/>
      <c r="AD34" s="747"/>
      <c r="AE34" s="748"/>
      <c r="AF34" s="749" t="s">
        <v>538</v>
      </c>
      <c r="AG34" s="750"/>
      <c r="AH34" s="750"/>
      <c r="AI34" s="750"/>
      <c r="AJ34" s="751"/>
      <c r="AK34" s="818">
        <v>171</v>
      </c>
      <c r="AL34" s="819"/>
      <c r="AM34" s="819"/>
      <c r="AN34" s="819"/>
      <c r="AO34" s="819"/>
      <c r="AP34" s="819">
        <v>3167</v>
      </c>
      <c r="AQ34" s="819"/>
      <c r="AR34" s="819"/>
      <c r="AS34" s="819"/>
      <c r="AT34" s="819"/>
      <c r="AU34" s="819" t="s">
        <v>547</v>
      </c>
      <c r="AV34" s="819"/>
      <c r="AW34" s="819"/>
      <c r="AX34" s="819"/>
      <c r="AY34" s="819"/>
      <c r="AZ34" s="820" t="s">
        <v>542</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142</v>
      </c>
      <c r="R35" s="747"/>
      <c r="S35" s="747"/>
      <c r="T35" s="747"/>
      <c r="U35" s="747"/>
      <c r="V35" s="747">
        <v>141</v>
      </c>
      <c r="W35" s="747"/>
      <c r="X35" s="747"/>
      <c r="Y35" s="747"/>
      <c r="Z35" s="747"/>
      <c r="AA35" s="747">
        <f t="shared" si="0"/>
        <v>1</v>
      </c>
      <c r="AB35" s="747"/>
      <c r="AC35" s="747"/>
      <c r="AD35" s="747"/>
      <c r="AE35" s="748"/>
      <c r="AF35" s="749">
        <v>1</v>
      </c>
      <c r="AG35" s="750"/>
      <c r="AH35" s="750"/>
      <c r="AI35" s="750"/>
      <c r="AJ35" s="751"/>
      <c r="AK35" s="818">
        <v>88</v>
      </c>
      <c r="AL35" s="819"/>
      <c r="AM35" s="819"/>
      <c r="AN35" s="819"/>
      <c r="AO35" s="819"/>
      <c r="AP35" s="819" t="s">
        <v>546</v>
      </c>
      <c r="AQ35" s="819"/>
      <c r="AR35" s="819"/>
      <c r="AS35" s="819"/>
      <c r="AT35" s="819"/>
      <c r="AU35" s="819" t="s">
        <v>547</v>
      </c>
      <c r="AV35" s="819"/>
      <c r="AW35" s="819"/>
      <c r="AX35" s="819"/>
      <c r="AY35" s="819"/>
      <c r="AZ35" s="820" t="s">
        <v>544</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f>SUM(AF28:AJ62)</f>
        <v>749</v>
      </c>
      <c r="AG63" s="830"/>
      <c r="AH63" s="830"/>
      <c r="AI63" s="830"/>
      <c r="AJ63" s="831"/>
      <c r="AK63" s="832"/>
      <c r="AL63" s="827"/>
      <c r="AM63" s="827"/>
      <c r="AN63" s="827"/>
      <c r="AO63" s="827"/>
      <c r="AP63" s="830">
        <f>SUM(AP28:AT62)</f>
        <v>8802</v>
      </c>
      <c r="AQ63" s="830"/>
      <c r="AR63" s="830"/>
      <c r="AS63" s="830"/>
      <c r="AT63" s="830"/>
      <c r="AU63" s="830">
        <f>SUM(AU28:AY62)</f>
        <v>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395</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13848</v>
      </c>
      <c r="R68" s="854"/>
      <c r="S68" s="854"/>
      <c r="T68" s="854"/>
      <c r="U68" s="854"/>
      <c r="V68" s="854">
        <v>13741</v>
      </c>
      <c r="W68" s="854"/>
      <c r="X68" s="854"/>
      <c r="Y68" s="854"/>
      <c r="Z68" s="854"/>
      <c r="AA68" s="854">
        <f>Q68-V68</f>
        <v>107</v>
      </c>
      <c r="AB68" s="854"/>
      <c r="AC68" s="854"/>
      <c r="AD68" s="854"/>
      <c r="AE68" s="854"/>
      <c r="AF68" s="854">
        <v>107</v>
      </c>
      <c r="AG68" s="854"/>
      <c r="AH68" s="854"/>
      <c r="AI68" s="854"/>
      <c r="AJ68" s="854"/>
      <c r="AK68" s="854">
        <v>7</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664</v>
      </c>
      <c r="R69" s="819"/>
      <c r="S69" s="819"/>
      <c r="T69" s="819"/>
      <c r="U69" s="819"/>
      <c r="V69" s="819">
        <v>655</v>
      </c>
      <c r="W69" s="819"/>
      <c r="X69" s="819"/>
      <c r="Y69" s="819"/>
      <c r="Z69" s="819"/>
      <c r="AA69" s="747">
        <f t="shared" ref="AA69" si="1">Q69-V69</f>
        <v>9</v>
      </c>
      <c r="AB69" s="747"/>
      <c r="AC69" s="747"/>
      <c r="AD69" s="747"/>
      <c r="AE69" s="748"/>
      <c r="AF69" s="819">
        <v>9</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1181</v>
      </c>
      <c r="R70" s="819"/>
      <c r="S70" s="819"/>
      <c r="T70" s="819"/>
      <c r="U70" s="819"/>
      <c r="V70" s="819">
        <v>1153</v>
      </c>
      <c r="W70" s="819"/>
      <c r="X70" s="819"/>
      <c r="Y70" s="819"/>
      <c r="Z70" s="819"/>
      <c r="AA70" s="819">
        <v>27</v>
      </c>
      <c r="AB70" s="819"/>
      <c r="AC70" s="819"/>
      <c r="AD70" s="819"/>
      <c r="AE70" s="819"/>
      <c r="AF70" s="819">
        <v>27</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136669</v>
      </c>
      <c r="R71" s="819"/>
      <c r="S71" s="819"/>
      <c r="T71" s="819"/>
      <c r="U71" s="819"/>
      <c r="V71" s="819">
        <v>129997</v>
      </c>
      <c r="W71" s="819"/>
      <c r="X71" s="819"/>
      <c r="Y71" s="819"/>
      <c r="Z71" s="819"/>
      <c r="AA71" s="819">
        <v>6671</v>
      </c>
      <c r="AB71" s="819"/>
      <c r="AC71" s="819"/>
      <c r="AD71" s="819"/>
      <c r="AE71" s="819"/>
      <c r="AF71" s="819">
        <v>6671</v>
      </c>
      <c r="AG71" s="819"/>
      <c r="AH71" s="819"/>
      <c r="AI71" s="819"/>
      <c r="AJ71" s="819"/>
      <c r="AK71" s="819">
        <v>1851</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6814</v>
      </c>
      <c r="AG88" s="830"/>
      <c r="AH88" s="830"/>
      <c r="AI88" s="830"/>
      <c r="AJ88" s="830"/>
      <c r="AK88" s="827"/>
      <c r="AL88" s="827"/>
      <c r="AM88" s="827"/>
      <c r="AN88" s="827"/>
      <c r="AO88" s="827"/>
      <c r="AP88" s="830">
        <f t="shared" ref="AP88" si="2">SUM(AP68:AT87)</f>
        <v>0</v>
      </c>
      <c r="AQ88" s="830"/>
      <c r="AR88" s="830"/>
      <c r="AS88" s="830"/>
      <c r="AT88" s="830"/>
      <c r="AU88" s="830">
        <f t="shared" ref="AU88" si="3">SUM(AU68:AY87)</f>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SUM(CR7:CV88)</f>
        <v>250</v>
      </c>
      <c r="CS102" s="838"/>
      <c r="CT102" s="838"/>
      <c r="CU102" s="838"/>
      <c r="CV102" s="881"/>
      <c r="CW102" s="880">
        <f t="shared" ref="CW102" si="4">SUM(CW7:DA88)</f>
        <v>0</v>
      </c>
      <c r="CX102" s="838"/>
      <c r="CY102" s="838"/>
      <c r="CZ102" s="838"/>
      <c r="DA102" s="881"/>
      <c r="DB102" s="880">
        <f t="shared" ref="DB102" si="5">SUM(DB7:DF88)</f>
        <v>0</v>
      </c>
      <c r="DC102" s="838"/>
      <c r="DD102" s="838"/>
      <c r="DE102" s="838"/>
      <c r="DF102" s="881"/>
      <c r="DG102" s="880">
        <f t="shared" ref="DG102" si="6">SUM(DG7:DK88)</f>
        <v>0</v>
      </c>
      <c r="DH102" s="838"/>
      <c r="DI102" s="838"/>
      <c r="DJ102" s="838"/>
      <c r="DK102" s="881"/>
      <c r="DL102" s="880">
        <f t="shared" ref="DL102" si="7">SUM(DL7:DP88)</f>
        <v>0</v>
      </c>
      <c r="DM102" s="838"/>
      <c r="DN102" s="838"/>
      <c r="DO102" s="838"/>
      <c r="DP102" s="881"/>
      <c r="DQ102" s="880">
        <f t="shared" ref="DQ102" si="8">SUM(DQ7:DU88)</f>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289</v>
      </c>
      <c r="AG109" s="883"/>
      <c r="AH109" s="883"/>
      <c r="AI109" s="883"/>
      <c r="AJ109" s="884"/>
      <c r="AK109" s="882" t="s">
        <v>288</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289</v>
      </c>
      <c r="BW109" s="883"/>
      <c r="BX109" s="883"/>
      <c r="BY109" s="883"/>
      <c r="BZ109" s="884"/>
      <c r="CA109" s="882" t="s">
        <v>288</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289</v>
      </c>
      <c r="DM109" s="883"/>
      <c r="DN109" s="883"/>
      <c r="DO109" s="883"/>
      <c r="DP109" s="884"/>
      <c r="DQ109" s="882" t="s">
        <v>288</v>
      </c>
      <c r="DR109" s="883"/>
      <c r="DS109" s="883"/>
      <c r="DT109" s="883"/>
      <c r="DU109" s="884"/>
      <c r="DV109" s="882" t="s">
        <v>406</v>
      </c>
      <c r="DW109" s="883"/>
      <c r="DX109" s="883"/>
      <c r="DY109" s="883"/>
      <c r="DZ109" s="885"/>
    </row>
    <row r="110" spans="1:131" s="197" customFormat="1" ht="26.25" customHeight="1" x14ac:dyDescent="0.15">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3598250</v>
      </c>
      <c r="AB110" s="890"/>
      <c r="AC110" s="890"/>
      <c r="AD110" s="890"/>
      <c r="AE110" s="891"/>
      <c r="AF110" s="892">
        <v>3626446</v>
      </c>
      <c r="AG110" s="890"/>
      <c r="AH110" s="890"/>
      <c r="AI110" s="890"/>
      <c r="AJ110" s="891"/>
      <c r="AK110" s="892">
        <v>3646168</v>
      </c>
      <c r="AL110" s="890"/>
      <c r="AM110" s="890"/>
      <c r="AN110" s="890"/>
      <c r="AO110" s="891"/>
      <c r="AP110" s="893">
        <v>21.8</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34920966</v>
      </c>
      <c r="BR110" s="927"/>
      <c r="BS110" s="927"/>
      <c r="BT110" s="927"/>
      <c r="BU110" s="927"/>
      <c r="BV110" s="927">
        <v>35083728</v>
      </c>
      <c r="BW110" s="927"/>
      <c r="BX110" s="927"/>
      <c r="BY110" s="927"/>
      <c r="BZ110" s="927"/>
      <c r="CA110" s="927">
        <v>34559025</v>
      </c>
      <c r="CB110" s="927"/>
      <c r="CC110" s="927"/>
      <c r="CD110" s="927"/>
      <c r="CE110" s="927"/>
      <c r="CF110" s="941">
        <v>206.9</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42623</v>
      </c>
      <c r="BR111" s="920"/>
      <c r="BS111" s="920"/>
      <c r="BT111" s="920"/>
      <c r="BU111" s="920"/>
      <c r="BV111" s="920">
        <v>28961</v>
      </c>
      <c r="BW111" s="920"/>
      <c r="BX111" s="920"/>
      <c r="BY111" s="920"/>
      <c r="BZ111" s="920"/>
      <c r="CA111" s="920">
        <v>9759</v>
      </c>
      <c r="CB111" s="920"/>
      <c r="CC111" s="920"/>
      <c r="CD111" s="920"/>
      <c r="CE111" s="920"/>
      <c r="CF111" s="914">
        <v>0.1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2239988</v>
      </c>
      <c r="BR112" s="920"/>
      <c r="BS112" s="920"/>
      <c r="BT112" s="920"/>
      <c r="BU112" s="920"/>
      <c r="BV112" s="920">
        <v>2200385</v>
      </c>
      <c r="BW112" s="920"/>
      <c r="BX112" s="920"/>
      <c r="BY112" s="920"/>
      <c r="BZ112" s="920"/>
      <c r="CA112" s="920">
        <v>2098393</v>
      </c>
      <c r="CB112" s="920"/>
      <c r="CC112" s="920"/>
      <c r="CD112" s="920"/>
      <c r="CE112" s="920"/>
      <c r="CF112" s="914">
        <v>12.6</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184086</v>
      </c>
      <c r="AB113" s="934"/>
      <c r="AC113" s="934"/>
      <c r="AD113" s="934"/>
      <c r="AE113" s="935"/>
      <c r="AF113" s="936">
        <v>201276</v>
      </c>
      <c r="AG113" s="934"/>
      <c r="AH113" s="934"/>
      <c r="AI113" s="934"/>
      <c r="AJ113" s="935"/>
      <c r="AK113" s="936">
        <v>155153</v>
      </c>
      <c r="AL113" s="934"/>
      <c r="AM113" s="934"/>
      <c r="AN113" s="934"/>
      <c r="AO113" s="935"/>
      <c r="AP113" s="937">
        <v>0.9</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4358903</v>
      </c>
      <c r="BR114" s="920"/>
      <c r="BS114" s="920"/>
      <c r="BT114" s="920"/>
      <c r="BU114" s="920"/>
      <c r="BV114" s="920">
        <v>4459536</v>
      </c>
      <c r="BW114" s="920"/>
      <c r="BX114" s="920"/>
      <c r="BY114" s="920"/>
      <c r="BZ114" s="920"/>
      <c r="CA114" s="920">
        <v>3219240</v>
      </c>
      <c r="CB114" s="920"/>
      <c r="CC114" s="920"/>
      <c r="CD114" s="920"/>
      <c r="CE114" s="920"/>
      <c r="CF114" s="914">
        <v>19.3</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10651</v>
      </c>
      <c r="AB115" s="934"/>
      <c r="AC115" s="934"/>
      <c r="AD115" s="934"/>
      <c r="AE115" s="935"/>
      <c r="AF115" s="936">
        <v>7872</v>
      </c>
      <c r="AG115" s="934"/>
      <c r="AH115" s="934"/>
      <c r="AI115" s="934"/>
      <c r="AJ115" s="935"/>
      <c r="AK115" s="936">
        <v>6665</v>
      </c>
      <c r="AL115" s="934"/>
      <c r="AM115" s="934"/>
      <c r="AN115" s="934"/>
      <c r="AO115" s="935"/>
      <c r="AP115" s="937">
        <v>0</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37144</v>
      </c>
      <c r="BR115" s="920"/>
      <c r="BS115" s="920"/>
      <c r="BT115" s="920"/>
      <c r="BU115" s="920"/>
      <c r="BV115" s="920">
        <v>32478</v>
      </c>
      <c r="BW115" s="920"/>
      <c r="BX115" s="920"/>
      <c r="BY115" s="920"/>
      <c r="BZ115" s="920"/>
      <c r="CA115" s="920">
        <v>27855</v>
      </c>
      <c r="CB115" s="920"/>
      <c r="CC115" s="920"/>
      <c r="CD115" s="920"/>
      <c r="CE115" s="920"/>
      <c r="CF115" s="914">
        <v>0.2</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3792987</v>
      </c>
      <c r="AB117" s="966"/>
      <c r="AC117" s="966"/>
      <c r="AD117" s="966"/>
      <c r="AE117" s="967"/>
      <c r="AF117" s="965">
        <v>3835594</v>
      </c>
      <c r="AG117" s="966"/>
      <c r="AH117" s="966"/>
      <c r="AI117" s="966"/>
      <c r="AJ117" s="967"/>
      <c r="AK117" s="965">
        <v>3807986</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289</v>
      </c>
      <c r="AG118" s="883"/>
      <c r="AH118" s="883"/>
      <c r="AI118" s="883"/>
      <c r="AJ118" s="884"/>
      <c r="AK118" s="882" t="s">
        <v>288</v>
      </c>
      <c r="AL118" s="883"/>
      <c r="AM118" s="883"/>
      <c r="AN118" s="883"/>
      <c r="AO118" s="884"/>
      <c r="AP118" s="990" t="s">
        <v>406</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434</v>
      </c>
      <c r="BP118" s="994"/>
      <c r="BQ118" s="985">
        <v>41599624</v>
      </c>
      <c r="BR118" s="986"/>
      <c r="BS118" s="986"/>
      <c r="BT118" s="986"/>
      <c r="BU118" s="986"/>
      <c r="BV118" s="986">
        <v>41805088</v>
      </c>
      <c r="BW118" s="986"/>
      <c r="BX118" s="986"/>
      <c r="BY118" s="986"/>
      <c r="BZ118" s="986"/>
      <c r="CA118" s="986">
        <v>39914272</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436</v>
      </c>
      <c r="DH118" s="959"/>
      <c r="DI118" s="959"/>
      <c r="DJ118" s="959"/>
      <c r="DK118" s="960"/>
      <c r="DL118" s="961" t="s">
        <v>436</v>
      </c>
      <c r="DM118" s="959"/>
      <c r="DN118" s="959"/>
      <c r="DO118" s="959"/>
      <c r="DP118" s="960"/>
      <c r="DQ118" s="961" t="s">
        <v>436</v>
      </c>
      <c r="DR118" s="959"/>
      <c r="DS118" s="959"/>
      <c r="DT118" s="959"/>
      <c r="DU118" s="960"/>
      <c r="DV118" s="962" t="s">
        <v>436</v>
      </c>
      <c r="DW118" s="963"/>
      <c r="DX118" s="963"/>
      <c r="DY118" s="963"/>
      <c r="DZ118" s="964"/>
    </row>
    <row r="119" spans="1:130" s="197" customFormat="1" ht="26.25" customHeight="1" x14ac:dyDescent="0.15">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436</v>
      </c>
      <c r="AB119" s="890"/>
      <c r="AC119" s="890"/>
      <c r="AD119" s="890"/>
      <c r="AE119" s="891"/>
      <c r="AF119" s="892" t="s">
        <v>436</v>
      </c>
      <c r="AG119" s="890"/>
      <c r="AH119" s="890"/>
      <c r="AI119" s="890"/>
      <c r="AJ119" s="891"/>
      <c r="AK119" s="892" t="s">
        <v>436</v>
      </c>
      <c r="AL119" s="890"/>
      <c r="AM119" s="890"/>
      <c r="AN119" s="890"/>
      <c r="AO119" s="891"/>
      <c r="AP119" s="893" t="s">
        <v>436</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6372195</v>
      </c>
      <c r="BR119" s="927"/>
      <c r="BS119" s="927"/>
      <c r="BT119" s="927"/>
      <c r="BU119" s="927"/>
      <c r="BV119" s="927">
        <v>7483033</v>
      </c>
      <c r="BW119" s="927"/>
      <c r="BX119" s="927"/>
      <c r="BY119" s="927"/>
      <c r="BZ119" s="927"/>
      <c r="CA119" s="927">
        <v>9002782</v>
      </c>
      <c r="CB119" s="927"/>
      <c r="CC119" s="927"/>
      <c r="CD119" s="927"/>
      <c r="CE119" s="927"/>
      <c r="CF119" s="941">
        <v>53.9</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42623</v>
      </c>
      <c r="DH119" s="998"/>
      <c r="DI119" s="998"/>
      <c r="DJ119" s="998"/>
      <c r="DK119" s="999"/>
      <c r="DL119" s="1000">
        <v>28961</v>
      </c>
      <c r="DM119" s="998"/>
      <c r="DN119" s="998"/>
      <c r="DO119" s="998"/>
      <c r="DP119" s="999"/>
      <c r="DQ119" s="1000">
        <v>9759</v>
      </c>
      <c r="DR119" s="998"/>
      <c r="DS119" s="998"/>
      <c r="DT119" s="998"/>
      <c r="DU119" s="999"/>
      <c r="DV119" s="1001">
        <v>0.1</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436</v>
      </c>
      <c r="AB120" s="959"/>
      <c r="AC120" s="959"/>
      <c r="AD120" s="959"/>
      <c r="AE120" s="960"/>
      <c r="AF120" s="961" t="s">
        <v>436</v>
      </c>
      <c r="AG120" s="959"/>
      <c r="AH120" s="959"/>
      <c r="AI120" s="959"/>
      <c r="AJ120" s="960"/>
      <c r="AK120" s="961" t="s">
        <v>436</v>
      </c>
      <c r="AL120" s="959"/>
      <c r="AM120" s="959"/>
      <c r="AN120" s="959"/>
      <c r="AO120" s="960"/>
      <c r="AP120" s="962" t="s">
        <v>436</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1794310</v>
      </c>
      <c r="BR120" s="920"/>
      <c r="BS120" s="920"/>
      <c r="BT120" s="920"/>
      <c r="BU120" s="920"/>
      <c r="BV120" s="920">
        <v>85621</v>
      </c>
      <c r="BW120" s="920"/>
      <c r="BX120" s="920"/>
      <c r="BY120" s="920"/>
      <c r="BZ120" s="920"/>
      <c r="CA120" s="920">
        <v>1767285</v>
      </c>
      <c r="CB120" s="920"/>
      <c r="CC120" s="920"/>
      <c r="CD120" s="920"/>
      <c r="CE120" s="920"/>
      <c r="CF120" s="914">
        <v>10.6</v>
      </c>
      <c r="CG120" s="915"/>
      <c r="CH120" s="915"/>
      <c r="CI120" s="915"/>
      <c r="CJ120" s="915"/>
      <c r="CK120" s="1013" t="s">
        <v>441</v>
      </c>
      <c r="CL120" s="1014"/>
      <c r="CM120" s="1014"/>
      <c r="CN120" s="1014"/>
      <c r="CO120" s="1015"/>
      <c r="CP120" s="1021" t="s">
        <v>442</v>
      </c>
      <c r="CQ120" s="1022"/>
      <c r="CR120" s="1022"/>
      <c r="CS120" s="1022"/>
      <c r="CT120" s="1022"/>
      <c r="CU120" s="1022"/>
      <c r="CV120" s="1022"/>
      <c r="CW120" s="1022"/>
      <c r="CX120" s="1022"/>
      <c r="CY120" s="1022"/>
      <c r="CZ120" s="1022"/>
      <c r="DA120" s="1022"/>
      <c r="DB120" s="1022"/>
      <c r="DC120" s="1022"/>
      <c r="DD120" s="1022"/>
      <c r="DE120" s="1022"/>
      <c r="DF120" s="1023"/>
      <c r="DG120" s="926">
        <v>2037939</v>
      </c>
      <c r="DH120" s="927"/>
      <c r="DI120" s="927"/>
      <c r="DJ120" s="927"/>
      <c r="DK120" s="927"/>
      <c r="DL120" s="927">
        <v>1903815</v>
      </c>
      <c r="DM120" s="927"/>
      <c r="DN120" s="927"/>
      <c r="DO120" s="927"/>
      <c r="DP120" s="927"/>
      <c r="DQ120" s="927">
        <v>1770591</v>
      </c>
      <c r="DR120" s="927"/>
      <c r="DS120" s="927"/>
      <c r="DT120" s="927"/>
      <c r="DU120" s="927"/>
      <c r="DV120" s="928">
        <v>10.6</v>
      </c>
      <c r="DW120" s="928"/>
      <c r="DX120" s="928"/>
      <c r="DY120" s="928"/>
      <c r="DZ120" s="929"/>
    </row>
    <row r="121" spans="1:130" s="197" customFormat="1" ht="26.25" customHeight="1" x14ac:dyDescent="0.15">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436</v>
      </c>
      <c r="AB121" s="959"/>
      <c r="AC121" s="959"/>
      <c r="AD121" s="959"/>
      <c r="AE121" s="960"/>
      <c r="AF121" s="961" t="s">
        <v>436</v>
      </c>
      <c r="AG121" s="959"/>
      <c r="AH121" s="959"/>
      <c r="AI121" s="959"/>
      <c r="AJ121" s="960"/>
      <c r="AK121" s="961" t="s">
        <v>436</v>
      </c>
      <c r="AL121" s="959"/>
      <c r="AM121" s="959"/>
      <c r="AN121" s="959"/>
      <c r="AO121" s="960"/>
      <c r="AP121" s="962" t="s">
        <v>436</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21815132</v>
      </c>
      <c r="BR121" s="986"/>
      <c r="BS121" s="986"/>
      <c r="BT121" s="986"/>
      <c r="BU121" s="986"/>
      <c r="BV121" s="986">
        <v>23329024</v>
      </c>
      <c r="BW121" s="986"/>
      <c r="BX121" s="986"/>
      <c r="BY121" s="986"/>
      <c r="BZ121" s="986"/>
      <c r="CA121" s="986">
        <v>23974650</v>
      </c>
      <c r="CB121" s="986"/>
      <c r="CC121" s="986"/>
      <c r="CD121" s="986"/>
      <c r="CE121" s="986"/>
      <c r="CF121" s="1024">
        <v>143.5</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164889</v>
      </c>
      <c r="DH121" s="920"/>
      <c r="DI121" s="920"/>
      <c r="DJ121" s="920"/>
      <c r="DK121" s="920"/>
      <c r="DL121" s="920">
        <v>232215</v>
      </c>
      <c r="DM121" s="920"/>
      <c r="DN121" s="920"/>
      <c r="DO121" s="920"/>
      <c r="DP121" s="920"/>
      <c r="DQ121" s="920">
        <v>244903</v>
      </c>
      <c r="DR121" s="920"/>
      <c r="DS121" s="920"/>
      <c r="DT121" s="920"/>
      <c r="DU121" s="920"/>
      <c r="DV121" s="921">
        <v>1.5</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445</v>
      </c>
      <c r="BP122" s="994"/>
      <c r="BQ122" s="1034">
        <v>29981637</v>
      </c>
      <c r="BR122" s="1035"/>
      <c r="BS122" s="1035"/>
      <c r="BT122" s="1035"/>
      <c r="BU122" s="1035"/>
      <c r="BV122" s="1035">
        <v>30897678</v>
      </c>
      <c r="BW122" s="1035"/>
      <c r="BX122" s="1035"/>
      <c r="BY122" s="1035"/>
      <c r="BZ122" s="1035"/>
      <c r="CA122" s="1035">
        <v>34744717</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37160</v>
      </c>
      <c r="DH122" s="920"/>
      <c r="DI122" s="920"/>
      <c r="DJ122" s="920"/>
      <c r="DK122" s="920"/>
      <c r="DL122" s="920">
        <v>64355</v>
      </c>
      <c r="DM122" s="920"/>
      <c r="DN122" s="920"/>
      <c r="DO122" s="920"/>
      <c r="DP122" s="920"/>
      <c r="DQ122" s="920">
        <v>82899</v>
      </c>
      <c r="DR122" s="920"/>
      <c r="DS122" s="920"/>
      <c r="DT122" s="920"/>
      <c r="DU122" s="920"/>
      <c r="DV122" s="921">
        <v>0.5</v>
      </c>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69.099999999999994</v>
      </c>
      <c r="BR123" s="1027"/>
      <c r="BS123" s="1027"/>
      <c r="BT123" s="1027"/>
      <c r="BU123" s="1027"/>
      <c r="BV123" s="1027">
        <v>64.400000000000006</v>
      </c>
      <c r="BW123" s="1027"/>
      <c r="BX123" s="1027"/>
      <c r="BY123" s="1027"/>
      <c r="BZ123" s="1027"/>
      <c r="CA123" s="1027">
        <v>30.9</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10651</v>
      </c>
      <c r="AB126" s="959"/>
      <c r="AC126" s="959"/>
      <c r="AD126" s="959"/>
      <c r="AE126" s="960"/>
      <c r="AF126" s="961">
        <v>7872</v>
      </c>
      <c r="AG126" s="959"/>
      <c r="AH126" s="959"/>
      <c r="AI126" s="959"/>
      <c r="AJ126" s="960"/>
      <c r="AK126" s="961">
        <v>6665</v>
      </c>
      <c r="AL126" s="959"/>
      <c r="AM126" s="959"/>
      <c r="AN126" s="959"/>
      <c r="AO126" s="960"/>
      <c r="AP126" s="962">
        <v>0</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456</v>
      </c>
      <c r="AY127" s="887"/>
      <c r="AZ127" s="887"/>
      <c r="BA127" s="887"/>
      <c r="BB127" s="887"/>
      <c r="BC127" s="887"/>
      <c r="BD127" s="887"/>
      <c r="BE127" s="888"/>
      <c r="BF127" s="1041" t="s">
        <v>112</v>
      </c>
      <c r="BG127" s="1042"/>
      <c r="BH127" s="1042"/>
      <c r="BI127" s="1042"/>
      <c r="BJ127" s="1042"/>
      <c r="BK127" s="1042"/>
      <c r="BL127" s="1051"/>
      <c r="BM127" s="1041">
        <v>12.54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37144</v>
      </c>
      <c r="DH127" s="1048"/>
      <c r="DI127" s="1048"/>
      <c r="DJ127" s="1048"/>
      <c r="DK127" s="1048"/>
      <c r="DL127" s="1048">
        <v>32478</v>
      </c>
      <c r="DM127" s="1048"/>
      <c r="DN127" s="1048"/>
      <c r="DO127" s="1048"/>
      <c r="DP127" s="1048"/>
      <c r="DQ127" s="1048">
        <v>27855</v>
      </c>
      <c r="DR127" s="1048"/>
      <c r="DS127" s="1048"/>
      <c r="DT127" s="1048"/>
      <c r="DU127" s="1048"/>
      <c r="DV127" s="1049">
        <v>0.2</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248638</v>
      </c>
      <c r="AB128" s="1090"/>
      <c r="AC128" s="1090"/>
      <c r="AD128" s="1090"/>
      <c r="AE128" s="1091"/>
      <c r="AF128" s="1092">
        <v>276399</v>
      </c>
      <c r="AG128" s="1090"/>
      <c r="AH128" s="1090"/>
      <c r="AI128" s="1090"/>
      <c r="AJ128" s="1091"/>
      <c r="AK128" s="1092">
        <v>229535</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112</v>
      </c>
      <c r="BG128" s="1067"/>
      <c r="BH128" s="1067"/>
      <c r="BI128" s="1067"/>
      <c r="BJ128" s="1067"/>
      <c r="BK128" s="1067"/>
      <c r="BL128" s="1068"/>
      <c r="BM128" s="1066">
        <v>17.54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18986172</v>
      </c>
      <c r="AB129" s="959"/>
      <c r="AC129" s="959"/>
      <c r="AD129" s="959"/>
      <c r="AE129" s="960"/>
      <c r="AF129" s="961">
        <v>19207851</v>
      </c>
      <c r="AG129" s="959"/>
      <c r="AH129" s="959"/>
      <c r="AI129" s="959"/>
      <c r="AJ129" s="960"/>
      <c r="AK129" s="961">
        <v>19016423</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7.7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2174762</v>
      </c>
      <c r="AB130" s="959"/>
      <c r="AC130" s="959"/>
      <c r="AD130" s="959"/>
      <c r="AE130" s="960"/>
      <c r="AF130" s="961">
        <v>2278489</v>
      </c>
      <c r="AG130" s="959"/>
      <c r="AH130" s="959"/>
      <c r="AI130" s="959"/>
      <c r="AJ130" s="960"/>
      <c r="AK130" s="961">
        <v>2313384</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30.9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16811410</v>
      </c>
      <c r="AB131" s="998"/>
      <c r="AC131" s="998"/>
      <c r="AD131" s="998"/>
      <c r="AE131" s="999"/>
      <c r="AF131" s="1000">
        <v>16929362</v>
      </c>
      <c r="AG131" s="998"/>
      <c r="AH131" s="998"/>
      <c r="AI131" s="998"/>
      <c r="AJ131" s="999"/>
      <c r="AK131" s="1000">
        <v>16703039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8.1467705559999999</v>
      </c>
      <c r="AB132" s="1104"/>
      <c r="AC132" s="1104"/>
      <c r="AD132" s="1104"/>
      <c r="AE132" s="1105"/>
      <c r="AF132" s="1106">
        <v>7.56499861</v>
      </c>
      <c r="AG132" s="1104"/>
      <c r="AH132" s="1104"/>
      <c r="AI132" s="1104"/>
      <c r="AJ132" s="1105"/>
      <c r="AK132" s="1106">
        <v>7.5738732329999996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9</v>
      </c>
      <c r="AB133" s="1111"/>
      <c r="AC133" s="1111"/>
      <c r="AD133" s="1111"/>
      <c r="AE133" s="1112"/>
      <c r="AF133" s="1110">
        <v>8.1999999999999993</v>
      </c>
      <c r="AG133" s="1111"/>
      <c r="AH133" s="1111"/>
      <c r="AI133" s="1111"/>
      <c r="AJ133" s="1112"/>
      <c r="AK133" s="1110">
        <v>7.7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19" t="s">
        <v>477</v>
      </c>
      <c r="H9" s="1120"/>
      <c r="I9" s="1120"/>
      <c r="J9" s="1121"/>
      <c r="K9" s="263">
        <v>6514015</v>
      </c>
      <c r="L9" s="264">
        <v>119073</v>
      </c>
      <c r="M9" s="265">
        <v>65114</v>
      </c>
      <c r="N9" s="266">
        <v>82.9</v>
      </c>
    </row>
    <row r="10" spans="1:16" x14ac:dyDescent="0.15">
      <c r="A10" s="248"/>
      <c r="B10" s="244"/>
      <c r="C10" s="244"/>
      <c r="D10" s="244"/>
      <c r="E10" s="244"/>
      <c r="F10" s="244"/>
      <c r="G10" s="1119" t="s">
        <v>478</v>
      </c>
      <c r="H10" s="1120"/>
      <c r="I10" s="1120"/>
      <c r="J10" s="1121"/>
      <c r="K10" s="267">
        <v>671428</v>
      </c>
      <c r="L10" s="268">
        <v>12273</v>
      </c>
      <c r="M10" s="269">
        <v>4538</v>
      </c>
      <c r="N10" s="270">
        <v>170.4</v>
      </c>
    </row>
    <row r="11" spans="1:16" ht="13.5" customHeight="1" x14ac:dyDescent="0.15">
      <c r="A11" s="248"/>
      <c r="B11" s="244"/>
      <c r="C11" s="244"/>
      <c r="D11" s="244"/>
      <c r="E11" s="244"/>
      <c r="F11" s="244"/>
      <c r="G11" s="1119" t="s">
        <v>479</v>
      </c>
      <c r="H11" s="1120"/>
      <c r="I11" s="1120"/>
      <c r="J11" s="1121"/>
      <c r="K11" s="267">
        <v>5337</v>
      </c>
      <c r="L11" s="268">
        <v>98</v>
      </c>
      <c r="M11" s="269">
        <v>5513</v>
      </c>
      <c r="N11" s="270">
        <v>-98.2</v>
      </c>
    </row>
    <row r="12" spans="1:16" ht="13.5" customHeight="1" x14ac:dyDescent="0.15">
      <c r="A12" s="248"/>
      <c r="B12" s="244"/>
      <c r="C12" s="244"/>
      <c r="D12" s="244"/>
      <c r="E12" s="244"/>
      <c r="F12" s="244"/>
      <c r="G12" s="1119" t="s">
        <v>480</v>
      </c>
      <c r="H12" s="1120"/>
      <c r="I12" s="1120"/>
      <c r="J12" s="1121"/>
      <c r="K12" s="267" t="s">
        <v>481</v>
      </c>
      <c r="L12" s="268" t="s">
        <v>481</v>
      </c>
      <c r="M12" s="269">
        <v>953</v>
      </c>
      <c r="N12" s="270" t="s">
        <v>481</v>
      </c>
    </row>
    <row r="13" spans="1:16" ht="13.5" customHeight="1" x14ac:dyDescent="0.15">
      <c r="A13" s="248"/>
      <c r="B13" s="244"/>
      <c r="C13" s="244"/>
      <c r="D13" s="244"/>
      <c r="E13" s="244"/>
      <c r="F13" s="244"/>
      <c r="G13" s="1119" t="s">
        <v>482</v>
      </c>
      <c r="H13" s="1120"/>
      <c r="I13" s="1120"/>
      <c r="J13" s="1121"/>
      <c r="K13" s="267" t="s">
        <v>481</v>
      </c>
      <c r="L13" s="268" t="s">
        <v>481</v>
      </c>
      <c r="M13" s="269">
        <v>2</v>
      </c>
      <c r="N13" s="270" t="s">
        <v>481</v>
      </c>
    </row>
    <row r="14" spans="1:16" ht="13.5" customHeight="1" x14ac:dyDescent="0.15">
      <c r="A14" s="248"/>
      <c r="B14" s="244"/>
      <c r="C14" s="244"/>
      <c r="D14" s="244"/>
      <c r="E14" s="244"/>
      <c r="F14" s="244"/>
      <c r="G14" s="1119" t="s">
        <v>483</v>
      </c>
      <c r="H14" s="1120"/>
      <c r="I14" s="1120"/>
      <c r="J14" s="1121"/>
      <c r="K14" s="267">
        <v>383367</v>
      </c>
      <c r="L14" s="268">
        <v>7008</v>
      </c>
      <c r="M14" s="269">
        <v>2887</v>
      </c>
      <c r="N14" s="270">
        <v>142.69999999999999</v>
      </c>
    </row>
    <row r="15" spans="1:16" ht="13.5" customHeight="1" x14ac:dyDescent="0.15">
      <c r="A15" s="248"/>
      <c r="B15" s="244"/>
      <c r="C15" s="244"/>
      <c r="D15" s="244"/>
      <c r="E15" s="244"/>
      <c r="F15" s="244"/>
      <c r="G15" s="1119" t="s">
        <v>484</v>
      </c>
      <c r="H15" s="1120"/>
      <c r="I15" s="1120"/>
      <c r="J15" s="1121"/>
      <c r="K15" s="267">
        <v>12215</v>
      </c>
      <c r="L15" s="268">
        <v>223</v>
      </c>
      <c r="M15" s="269">
        <v>1642</v>
      </c>
      <c r="N15" s="270">
        <v>-86.4</v>
      </c>
    </row>
    <row r="16" spans="1:16" x14ac:dyDescent="0.15">
      <c r="A16" s="248"/>
      <c r="B16" s="244"/>
      <c r="C16" s="244"/>
      <c r="D16" s="244"/>
      <c r="E16" s="244"/>
      <c r="F16" s="244"/>
      <c r="G16" s="1122" t="s">
        <v>485</v>
      </c>
      <c r="H16" s="1123"/>
      <c r="I16" s="1123"/>
      <c r="J16" s="1124"/>
      <c r="K16" s="268">
        <v>-1182814</v>
      </c>
      <c r="L16" s="268">
        <v>-21621</v>
      </c>
      <c r="M16" s="269">
        <v>-6965</v>
      </c>
      <c r="N16" s="270">
        <v>210.4</v>
      </c>
    </row>
    <row r="17" spans="1:16" x14ac:dyDescent="0.15">
      <c r="A17" s="248"/>
      <c r="B17" s="244"/>
      <c r="C17" s="244"/>
      <c r="D17" s="244"/>
      <c r="E17" s="244"/>
      <c r="F17" s="244"/>
      <c r="G17" s="1122" t="s">
        <v>171</v>
      </c>
      <c r="H17" s="1123"/>
      <c r="I17" s="1123"/>
      <c r="J17" s="1124"/>
      <c r="K17" s="268">
        <v>6403548</v>
      </c>
      <c r="L17" s="268">
        <v>117054</v>
      </c>
      <c r="M17" s="269">
        <v>73685</v>
      </c>
      <c r="N17" s="270">
        <v>58.9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4" t="s">
        <v>490</v>
      </c>
      <c r="H21" s="1115"/>
      <c r="I21" s="1115"/>
      <c r="J21" s="1116"/>
      <c r="K21" s="280">
        <v>12.58</v>
      </c>
      <c r="L21" s="281">
        <v>7.13</v>
      </c>
      <c r="M21" s="282">
        <v>5.45</v>
      </c>
      <c r="N21" s="249"/>
      <c r="O21" s="283"/>
      <c r="P21" s="279"/>
    </row>
    <row r="22" spans="1:16" s="284" customFormat="1" x14ac:dyDescent="0.15">
      <c r="A22" s="279"/>
      <c r="B22" s="249"/>
      <c r="C22" s="249"/>
      <c r="D22" s="249"/>
      <c r="E22" s="249"/>
      <c r="F22" s="249"/>
      <c r="G22" s="1114" t="s">
        <v>491</v>
      </c>
      <c r="H22" s="1115"/>
      <c r="I22" s="1115"/>
      <c r="J22" s="1116"/>
      <c r="K22" s="285">
        <v>92.2</v>
      </c>
      <c r="L22" s="286">
        <v>98.1</v>
      </c>
      <c r="M22" s="287">
        <v>-5.9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30" t="s">
        <v>494</v>
      </c>
      <c r="H32" s="1131"/>
      <c r="I32" s="1131"/>
      <c r="J32" s="1132"/>
      <c r="K32" s="294">
        <v>3646168</v>
      </c>
      <c r="L32" s="294">
        <v>66650</v>
      </c>
      <c r="M32" s="295">
        <v>43359</v>
      </c>
      <c r="N32" s="296">
        <v>53.7</v>
      </c>
    </row>
    <row r="33" spans="1:16" ht="13.5" customHeight="1" x14ac:dyDescent="0.15">
      <c r="A33" s="248"/>
      <c r="B33" s="244"/>
      <c r="C33" s="244"/>
      <c r="D33" s="244"/>
      <c r="E33" s="244"/>
      <c r="F33" s="244"/>
      <c r="G33" s="1130" t="s">
        <v>495</v>
      </c>
      <c r="H33" s="1131"/>
      <c r="I33" s="1131"/>
      <c r="J33" s="1132"/>
      <c r="K33" s="294" t="s">
        <v>481</v>
      </c>
      <c r="L33" s="294" t="s">
        <v>481</v>
      </c>
      <c r="M33" s="295">
        <v>0</v>
      </c>
      <c r="N33" s="296" t="s">
        <v>481</v>
      </c>
    </row>
    <row r="34" spans="1:16" ht="27" customHeight="1" x14ac:dyDescent="0.15">
      <c r="A34" s="248"/>
      <c r="B34" s="244"/>
      <c r="C34" s="244"/>
      <c r="D34" s="244"/>
      <c r="E34" s="244"/>
      <c r="F34" s="244"/>
      <c r="G34" s="1130" t="s">
        <v>496</v>
      </c>
      <c r="H34" s="1131"/>
      <c r="I34" s="1131"/>
      <c r="J34" s="1132"/>
      <c r="K34" s="294" t="s">
        <v>481</v>
      </c>
      <c r="L34" s="294" t="s">
        <v>481</v>
      </c>
      <c r="M34" s="295">
        <v>39</v>
      </c>
      <c r="N34" s="296" t="s">
        <v>481</v>
      </c>
    </row>
    <row r="35" spans="1:16" ht="27" customHeight="1" x14ac:dyDescent="0.15">
      <c r="A35" s="248"/>
      <c r="B35" s="244"/>
      <c r="C35" s="244"/>
      <c r="D35" s="244"/>
      <c r="E35" s="244"/>
      <c r="F35" s="244"/>
      <c r="G35" s="1130" t="s">
        <v>497</v>
      </c>
      <c r="H35" s="1131"/>
      <c r="I35" s="1131"/>
      <c r="J35" s="1132"/>
      <c r="K35" s="294">
        <v>155153</v>
      </c>
      <c r="L35" s="294">
        <v>2836</v>
      </c>
      <c r="M35" s="295">
        <v>11806</v>
      </c>
      <c r="N35" s="296">
        <v>-76</v>
      </c>
    </row>
    <row r="36" spans="1:16" ht="27" customHeight="1" x14ac:dyDescent="0.15">
      <c r="A36" s="248"/>
      <c r="B36" s="244"/>
      <c r="C36" s="244"/>
      <c r="D36" s="244"/>
      <c r="E36" s="244"/>
      <c r="F36" s="244"/>
      <c r="G36" s="1130" t="s">
        <v>498</v>
      </c>
      <c r="H36" s="1131"/>
      <c r="I36" s="1131"/>
      <c r="J36" s="1132"/>
      <c r="K36" s="294" t="s">
        <v>481</v>
      </c>
      <c r="L36" s="294" t="s">
        <v>481</v>
      </c>
      <c r="M36" s="295">
        <v>1910</v>
      </c>
      <c r="N36" s="296" t="s">
        <v>481</v>
      </c>
    </row>
    <row r="37" spans="1:16" ht="13.5" customHeight="1" x14ac:dyDescent="0.15">
      <c r="A37" s="248"/>
      <c r="B37" s="244"/>
      <c r="C37" s="244"/>
      <c r="D37" s="244"/>
      <c r="E37" s="244"/>
      <c r="F37" s="244"/>
      <c r="G37" s="1130" t="s">
        <v>499</v>
      </c>
      <c r="H37" s="1131"/>
      <c r="I37" s="1131"/>
      <c r="J37" s="1132"/>
      <c r="K37" s="294">
        <v>6665</v>
      </c>
      <c r="L37" s="294">
        <v>122</v>
      </c>
      <c r="M37" s="295">
        <v>1129</v>
      </c>
      <c r="N37" s="296">
        <v>-89.2</v>
      </c>
    </row>
    <row r="38" spans="1:16" ht="27" customHeight="1" x14ac:dyDescent="0.15">
      <c r="A38" s="248"/>
      <c r="B38" s="244"/>
      <c r="C38" s="244"/>
      <c r="D38" s="244"/>
      <c r="E38" s="244"/>
      <c r="F38" s="244"/>
      <c r="G38" s="1133" t="s">
        <v>500</v>
      </c>
      <c r="H38" s="1134"/>
      <c r="I38" s="1134"/>
      <c r="J38" s="1135"/>
      <c r="K38" s="297" t="s">
        <v>481</v>
      </c>
      <c r="L38" s="297" t="s">
        <v>481</v>
      </c>
      <c r="M38" s="298">
        <v>5</v>
      </c>
      <c r="N38" s="299" t="s">
        <v>481</v>
      </c>
      <c r="O38" s="293"/>
    </row>
    <row r="39" spans="1:16" x14ac:dyDescent="0.15">
      <c r="A39" s="248"/>
      <c r="B39" s="244"/>
      <c r="C39" s="244"/>
      <c r="D39" s="244"/>
      <c r="E39" s="244"/>
      <c r="F39" s="244"/>
      <c r="G39" s="1133" t="s">
        <v>501</v>
      </c>
      <c r="H39" s="1134"/>
      <c r="I39" s="1134"/>
      <c r="J39" s="1135"/>
      <c r="K39" s="300">
        <v>-229535</v>
      </c>
      <c r="L39" s="300">
        <v>-4196</v>
      </c>
      <c r="M39" s="301">
        <v>-5126</v>
      </c>
      <c r="N39" s="302">
        <v>-18.100000000000001</v>
      </c>
      <c r="O39" s="293"/>
    </row>
    <row r="40" spans="1:16" ht="27" customHeight="1" x14ac:dyDescent="0.15">
      <c r="A40" s="248"/>
      <c r="B40" s="244"/>
      <c r="C40" s="244"/>
      <c r="D40" s="244"/>
      <c r="E40" s="244"/>
      <c r="F40" s="244"/>
      <c r="G40" s="1130" t="s">
        <v>502</v>
      </c>
      <c r="H40" s="1131"/>
      <c r="I40" s="1131"/>
      <c r="J40" s="1132"/>
      <c r="K40" s="300">
        <v>-2313384</v>
      </c>
      <c r="L40" s="300">
        <v>-42288</v>
      </c>
      <c r="M40" s="301">
        <v>-37205</v>
      </c>
      <c r="N40" s="302">
        <v>13.7</v>
      </c>
      <c r="O40" s="293"/>
    </row>
    <row r="41" spans="1:16" x14ac:dyDescent="0.15">
      <c r="A41" s="248"/>
      <c r="B41" s="244"/>
      <c r="C41" s="244"/>
      <c r="D41" s="244"/>
      <c r="E41" s="244"/>
      <c r="F41" s="244"/>
      <c r="G41" s="1136" t="s">
        <v>283</v>
      </c>
      <c r="H41" s="1137"/>
      <c r="I41" s="1137"/>
      <c r="J41" s="1138"/>
      <c r="K41" s="294">
        <v>1265067</v>
      </c>
      <c r="L41" s="300">
        <v>23125</v>
      </c>
      <c r="M41" s="301">
        <v>15917</v>
      </c>
      <c r="N41" s="302">
        <v>45.3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472</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10332342</v>
      </c>
      <c r="J51" s="320">
        <v>188822</v>
      </c>
      <c r="K51" s="321">
        <v>-9.5</v>
      </c>
      <c r="L51" s="322">
        <v>61882</v>
      </c>
      <c r="M51" s="323">
        <v>6.7</v>
      </c>
      <c r="N51" s="324">
        <v>-16.2</v>
      </c>
    </row>
    <row r="52" spans="1:14" x14ac:dyDescent="0.15">
      <c r="A52" s="248"/>
      <c r="B52" s="244"/>
      <c r="C52" s="244"/>
      <c r="D52" s="244"/>
      <c r="E52" s="244"/>
      <c r="F52" s="244"/>
      <c r="G52" s="325"/>
      <c r="H52" s="326" t="s">
        <v>513</v>
      </c>
      <c r="I52" s="327">
        <v>2413745</v>
      </c>
      <c r="J52" s="328">
        <v>44111</v>
      </c>
      <c r="K52" s="329">
        <v>50.5</v>
      </c>
      <c r="L52" s="330">
        <v>32175</v>
      </c>
      <c r="M52" s="331">
        <v>0</v>
      </c>
      <c r="N52" s="332">
        <v>50.5</v>
      </c>
    </row>
    <row r="53" spans="1:14" x14ac:dyDescent="0.15">
      <c r="A53" s="248"/>
      <c r="B53" s="244"/>
      <c r="C53" s="244"/>
      <c r="D53" s="244"/>
      <c r="E53" s="244"/>
      <c r="F53" s="244"/>
      <c r="G53" s="310" t="s">
        <v>514</v>
      </c>
      <c r="H53" s="311"/>
      <c r="I53" s="319">
        <v>8400838</v>
      </c>
      <c r="J53" s="320">
        <v>153345</v>
      </c>
      <c r="K53" s="321">
        <v>-18.8</v>
      </c>
      <c r="L53" s="322">
        <v>47569</v>
      </c>
      <c r="M53" s="323">
        <v>-23.1</v>
      </c>
      <c r="N53" s="324">
        <v>4.3</v>
      </c>
    </row>
    <row r="54" spans="1:14" x14ac:dyDescent="0.15">
      <c r="A54" s="248"/>
      <c r="B54" s="244"/>
      <c r="C54" s="244"/>
      <c r="D54" s="244"/>
      <c r="E54" s="244"/>
      <c r="F54" s="244"/>
      <c r="G54" s="325"/>
      <c r="H54" s="326" t="s">
        <v>513</v>
      </c>
      <c r="I54" s="327">
        <v>1371482</v>
      </c>
      <c r="J54" s="328">
        <v>25034</v>
      </c>
      <c r="K54" s="329">
        <v>-43.2</v>
      </c>
      <c r="L54" s="330">
        <v>26255</v>
      </c>
      <c r="M54" s="331">
        <v>-18.399999999999999</v>
      </c>
      <c r="N54" s="332">
        <v>-24.8</v>
      </c>
    </row>
    <row r="55" spans="1:14" x14ac:dyDescent="0.15">
      <c r="A55" s="248"/>
      <c r="B55" s="244"/>
      <c r="C55" s="244"/>
      <c r="D55" s="244"/>
      <c r="E55" s="244"/>
      <c r="F55" s="244"/>
      <c r="G55" s="310" t="s">
        <v>515</v>
      </c>
      <c r="H55" s="311"/>
      <c r="I55" s="319">
        <v>8272078</v>
      </c>
      <c r="J55" s="320">
        <v>151728</v>
      </c>
      <c r="K55" s="321">
        <v>-1.1000000000000001</v>
      </c>
      <c r="L55" s="322">
        <v>50880</v>
      </c>
      <c r="M55" s="323">
        <v>7</v>
      </c>
      <c r="N55" s="324">
        <v>-8.1</v>
      </c>
    </row>
    <row r="56" spans="1:14" x14ac:dyDescent="0.15">
      <c r="A56" s="248"/>
      <c r="B56" s="244"/>
      <c r="C56" s="244"/>
      <c r="D56" s="244"/>
      <c r="E56" s="244"/>
      <c r="F56" s="244"/>
      <c r="G56" s="325"/>
      <c r="H56" s="326" t="s">
        <v>513</v>
      </c>
      <c r="I56" s="327">
        <v>1022027</v>
      </c>
      <c r="J56" s="328">
        <v>18746</v>
      </c>
      <c r="K56" s="329">
        <v>-25.1</v>
      </c>
      <c r="L56" s="330">
        <v>26879</v>
      </c>
      <c r="M56" s="331">
        <v>2.4</v>
      </c>
      <c r="N56" s="332">
        <v>-27.5</v>
      </c>
    </row>
    <row r="57" spans="1:14" x14ac:dyDescent="0.15">
      <c r="A57" s="248"/>
      <c r="B57" s="244"/>
      <c r="C57" s="244"/>
      <c r="D57" s="244"/>
      <c r="E57" s="244"/>
      <c r="F57" s="244"/>
      <c r="G57" s="310" t="s">
        <v>516</v>
      </c>
      <c r="H57" s="311"/>
      <c r="I57" s="319">
        <v>9775178</v>
      </c>
      <c r="J57" s="320">
        <v>177711</v>
      </c>
      <c r="K57" s="321">
        <v>17.100000000000001</v>
      </c>
      <c r="L57" s="322">
        <v>63956</v>
      </c>
      <c r="M57" s="323">
        <v>25.7</v>
      </c>
      <c r="N57" s="324">
        <v>-8.6</v>
      </c>
    </row>
    <row r="58" spans="1:14" x14ac:dyDescent="0.15">
      <c r="A58" s="248"/>
      <c r="B58" s="244"/>
      <c r="C58" s="244"/>
      <c r="D58" s="244"/>
      <c r="E58" s="244"/>
      <c r="F58" s="244"/>
      <c r="G58" s="325"/>
      <c r="H58" s="326" t="s">
        <v>513</v>
      </c>
      <c r="I58" s="327">
        <v>669360</v>
      </c>
      <c r="J58" s="328">
        <v>12169</v>
      </c>
      <c r="K58" s="329">
        <v>-35.1</v>
      </c>
      <c r="L58" s="330">
        <v>29239</v>
      </c>
      <c r="M58" s="331">
        <v>8.8000000000000007</v>
      </c>
      <c r="N58" s="332">
        <v>-43.9</v>
      </c>
    </row>
    <row r="59" spans="1:14" x14ac:dyDescent="0.15">
      <c r="A59" s="248"/>
      <c r="B59" s="244"/>
      <c r="C59" s="244"/>
      <c r="D59" s="244"/>
      <c r="E59" s="244"/>
      <c r="F59" s="244"/>
      <c r="G59" s="310" t="s">
        <v>517</v>
      </c>
      <c r="H59" s="311"/>
      <c r="I59" s="319">
        <v>8045816</v>
      </c>
      <c r="J59" s="320">
        <v>147074</v>
      </c>
      <c r="K59" s="321">
        <v>-17.2</v>
      </c>
      <c r="L59" s="322">
        <v>66255</v>
      </c>
      <c r="M59" s="323">
        <v>3.6</v>
      </c>
      <c r="N59" s="324">
        <v>-20.8</v>
      </c>
    </row>
    <row r="60" spans="1:14" x14ac:dyDescent="0.15">
      <c r="A60" s="248"/>
      <c r="B60" s="244"/>
      <c r="C60" s="244"/>
      <c r="D60" s="244"/>
      <c r="E60" s="244"/>
      <c r="F60" s="244"/>
      <c r="G60" s="325"/>
      <c r="H60" s="326" t="s">
        <v>513</v>
      </c>
      <c r="I60" s="333">
        <v>1039136</v>
      </c>
      <c r="J60" s="328">
        <v>18995</v>
      </c>
      <c r="K60" s="329">
        <v>56.1</v>
      </c>
      <c r="L60" s="330">
        <v>31822</v>
      </c>
      <c r="M60" s="331">
        <v>8.8000000000000007</v>
      </c>
      <c r="N60" s="332">
        <v>47.3</v>
      </c>
    </row>
    <row r="61" spans="1:14" x14ac:dyDescent="0.15">
      <c r="A61" s="248"/>
      <c r="B61" s="244"/>
      <c r="C61" s="244"/>
      <c r="D61" s="244"/>
      <c r="E61" s="244"/>
      <c r="F61" s="244"/>
      <c r="G61" s="310" t="s">
        <v>518</v>
      </c>
      <c r="H61" s="334"/>
      <c r="I61" s="335">
        <v>8965250</v>
      </c>
      <c r="J61" s="336">
        <v>163736</v>
      </c>
      <c r="K61" s="337">
        <v>-5.9</v>
      </c>
      <c r="L61" s="338">
        <v>58108</v>
      </c>
      <c r="M61" s="339">
        <v>4</v>
      </c>
      <c r="N61" s="324">
        <v>-9.9</v>
      </c>
    </row>
    <row r="62" spans="1:14" x14ac:dyDescent="0.15">
      <c r="A62" s="248"/>
      <c r="B62" s="244"/>
      <c r="C62" s="244"/>
      <c r="D62" s="244"/>
      <c r="E62" s="244"/>
      <c r="F62" s="244"/>
      <c r="G62" s="325"/>
      <c r="H62" s="326" t="s">
        <v>513</v>
      </c>
      <c r="I62" s="327">
        <v>1303150</v>
      </c>
      <c r="J62" s="328">
        <v>23811</v>
      </c>
      <c r="K62" s="329">
        <v>0.6</v>
      </c>
      <c r="L62" s="330">
        <v>29274</v>
      </c>
      <c r="M62" s="331">
        <v>0.3</v>
      </c>
      <c r="N62" s="332">
        <v>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11.41</v>
      </c>
      <c r="G47" s="12">
        <v>18.989999999999998</v>
      </c>
      <c r="H47" s="12">
        <v>23.3</v>
      </c>
      <c r="I47" s="12">
        <v>28.07</v>
      </c>
      <c r="J47" s="13">
        <v>34.119999999999997</v>
      </c>
    </row>
    <row r="48" spans="2:10" ht="57.75" customHeight="1" x14ac:dyDescent="0.15">
      <c r="B48" s="14"/>
      <c r="C48" s="1141" t="s">
        <v>4</v>
      </c>
      <c r="D48" s="1141"/>
      <c r="E48" s="1142"/>
      <c r="F48" s="15">
        <v>13.74</v>
      </c>
      <c r="G48" s="16">
        <v>11.15</v>
      </c>
      <c r="H48" s="16">
        <v>9.94</v>
      </c>
      <c r="I48" s="16">
        <v>11.3</v>
      </c>
      <c r="J48" s="17">
        <v>7.54</v>
      </c>
    </row>
    <row r="49" spans="2:10" ht="57.75" customHeight="1" thickBot="1" x14ac:dyDescent="0.2">
      <c r="B49" s="18"/>
      <c r="C49" s="1143" t="s">
        <v>5</v>
      </c>
      <c r="D49" s="1143"/>
      <c r="E49" s="1144"/>
      <c r="F49" s="19">
        <v>12.65</v>
      </c>
      <c r="G49" s="20">
        <v>7</v>
      </c>
      <c r="H49" s="20">
        <v>4.5599999999999996</v>
      </c>
      <c r="I49" s="20">
        <v>6.52</v>
      </c>
      <c r="J49" s="21">
        <v>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525</v>
      </c>
      <c r="D34" s="1151"/>
      <c r="E34" s="1152"/>
      <c r="F34" s="32">
        <v>13.74</v>
      </c>
      <c r="G34" s="33">
        <v>11.15</v>
      </c>
      <c r="H34" s="33">
        <v>9.93</v>
      </c>
      <c r="I34" s="33">
        <v>11.29</v>
      </c>
      <c r="J34" s="34">
        <v>7.53</v>
      </c>
      <c r="K34" s="22"/>
      <c r="L34" s="22"/>
      <c r="M34" s="22"/>
      <c r="N34" s="22"/>
      <c r="O34" s="22"/>
      <c r="P34" s="22"/>
    </row>
    <row r="35" spans="1:16" ht="39" customHeight="1" x14ac:dyDescent="0.15">
      <c r="A35" s="22"/>
      <c r="B35" s="35"/>
      <c r="C35" s="1145" t="s">
        <v>526</v>
      </c>
      <c r="D35" s="1146"/>
      <c r="E35" s="1147"/>
      <c r="F35" s="36">
        <v>1.78</v>
      </c>
      <c r="G35" s="37">
        <v>2.56</v>
      </c>
      <c r="H35" s="37">
        <v>3.13</v>
      </c>
      <c r="I35" s="37">
        <v>3.1</v>
      </c>
      <c r="J35" s="38">
        <v>3.4</v>
      </c>
      <c r="K35" s="22"/>
      <c r="L35" s="22"/>
      <c r="M35" s="22"/>
      <c r="N35" s="22"/>
      <c r="O35" s="22"/>
      <c r="P35" s="22"/>
    </row>
    <row r="36" spans="1:16" ht="39" customHeight="1" x14ac:dyDescent="0.15">
      <c r="A36" s="22"/>
      <c r="B36" s="35"/>
      <c r="C36" s="1145" t="s">
        <v>527</v>
      </c>
      <c r="D36" s="1146"/>
      <c r="E36" s="1147"/>
      <c r="F36" s="36">
        <v>0.37</v>
      </c>
      <c r="G36" s="37">
        <v>0.13</v>
      </c>
      <c r="H36" s="37">
        <v>0</v>
      </c>
      <c r="I36" s="37">
        <v>0</v>
      </c>
      <c r="J36" s="38">
        <v>0.16</v>
      </c>
      <c r="K36" s="22"/>
      <c r="L36" s="22"/>
      <c r="M36" s="22"/>
      <c r="N36" s="22"/>
      <c r="O36" s="22"/>
      <c r="P36" s="22"/>
    </row>
    <row r="37" spans="1:16" ht="39" customHeight="1" x14ac:dyDescent="0.15">
      <c r="A37" s="22"/>
      <c r="B37" s="35"/>
      <c r="C37" s="1145" t="s">
        <v>528</v>
      </c>
      <c r="D37" s="1146"/>
      <c r="E37" s="1147"/>
      <c r="F37" s="36">
        <v>0.01</v>
      </c>
      <c r="G37" s="37">
        <v>0</v>
      </c>
      <c r="H37" s="37">
        <v>0</v>
      </c>
      <c r="I37" s="37">
        <v>0</v>
      </c>
      <c r="J37" s="38">
        <v>0.05</v>
      </c>
      <c r="K37" s="22"/>
      <c r="L37" s="22"/>
      <c r="M37" s="22"/>
      <c r="N37" s="22"/>
      <c r="O37" s="22"/>
      <c r="P37" s="22"/>
    </row>
    <row r="38" spans="1:16" ht="39" customHeight="1" x14ac:dyDescent="0.15">
      <c r="A38" s="22"/>
      <c r="B38" s="35"/>
      <c r="C38" s="1145" t="s">
        <v>529</v>
      </c>
      <c r="D38" s="1146"/>
      <c r="E38" s="1147"/>
      <c r="F38" s="36">
        <v>0</v>
      </c>
      <c r="G38" s="37">
        <v>0</v>
      </c>
      <c r="H38" s="37">
        <v>0</v>
      </c>
      <c r="I38" s="37">
        <v>0.01</v>
      </c>
      <c r="J38" s="38">
        <v>0.02</v>
      </c>
      <c r="K38" s="22"/>
      <c r="L38" s="22"/>
      <c r="M38" s="22"/>
      <c r="N38" s="22"/>
      <c r="O38" s="22"/>
      <c r="P38" s="22"/>
    </row>
    <row r="39" spans="1:16" ht="39" customHeight="1" x14ac:dyDescent="0.15">
      <c r="A39" s="22"/>
      <c r="B39" s="35"/>
      <c r="C39" s="1145" t="s">
        <v>530</v>
      </c>
      <c r="D39" s="1146"/>
      <c r="E39" s="1147"/>
      <c r="F39" s="36" t="s">
        <v>481</v>
      </c>
      <c r="G39" s="37" t="s">
        <v>481</v>
      </c>
      <c r="H39" s="37" t="s">
        <v>481</v>
      </c>
      <c r="I39" s="37" t="s">
        <v>481</v>
      </c>
      <c r="J39" s="38">
        <v>0</v>
      </c>
      <c r="K39" s="22"/>
      <c r="L39" s="22"/>
      <c r="M39" s="22"/>
      <c r="N39" s="22"/>
      <c r="O39" s="22"/>
      <c r="P39" s="22"/>
    </row>
    <row r="40" spans="1:16" ht="39" customHeight="1" x14ac:dyDescent="0.15">
      <c r="A40" s="22"/>
      <c r="B40" s="35"/>
      <c r="C40" s="1145" t="s">
        <v>531</v>
      </c>
      <c r="D40" s="1146"/>
      <c r="E40" s="1147"/>
      <c r="F40" s="36">
        <v>0.2</v>
      </c>
      <c r="G40" s="37">
        <v>0.03</v>
      </c>
      <c r="H40" s="37">
        <v>0.03</v>
      </c>
      <c r="I40" s="37">
        <v>0.1</v>
      </c>
      <c r="J40" s="38">
        <v>0</v>
      </c>
      <c r="K40" s="22"/>
      <c r="L40" s="22"/>
      <c r="M40" s="22"/>
      <c r="N40" s="22"/>
      <c r="O40" s="22"/>
      <c r="P40" s="22"/>
    </row>
    <row r="41" spans="1:16" ht="39" customHeight="1" x14ac:dyDescent="0.15">
      <c r="A41" s="22"/>
      <c r="B41" s="35"/>
      <c r="C41" s="1145" t="s">
        <v>532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3910</v>
      </c>
      <c r="L45" s="60">
        <v>3843</v>
      </c>
      <c r="M45" s="60">
        <v>3598</v>
      </c>
      <c r="N45" s="60">
        <v>3626</v>
      </c>
      <c r="O45" s="61">
        <v>3646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173</v>
      </c>
      <c r="L48" s="64">
        <v>175</v>
      </c>
      <c r="M48" s="64">
        <v>184</v>
      </c>
      <c r="N48" s="64">
        <v>201</v>
      </c>
      <c r="O48" s="65">
        <v>155</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x14ac:dyDescent="0.15">
      <c r="A50" s="48"/>
      <c r="B50" s="1163"/>
      <c r="C50" s="1164"/>
      <c r="D50" s="62"/>
      <c r="E50" s="1155" t="s">
        <v>17</v>
      </c>
      <c r="F50" s="1155"/>
      <c r="G50" s="1155"/>
      <c r="H50" s="1155"/>
      <c r="I50" s="1155"/>
      <c r="J50" s="1156"/>
      <c r="K50" s="63">
        <v>14</v>
      </c>
      <c r="L50" s="64">
        <v>18</v>
      </c>
      <c r="M50" s="64">
        <v>11</v>
      </c>
      <c r="N50" s="64">
        <v>8</v>
      </c>
      <c r="O50" s="65">
        <v>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2365</v>
      </c>
      <c r="L52" s="64">
        <v>2473</v>
      </c>
      <c r="M52" s="64">
        <v>2424</v>
      </c>
      <c r="N52" s="64">
        <v>2554</v>
      </c>
      <c r="O52" s="65">
        <v>2544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1732</v>
      </c>
      <c r="L53" s="69">
        <v>1563</v>
      </c>
      <c r="M53" s="69">
        <v>1369</v>
      </c>
      <c r="N53" s="69">
        <v>1281</v>
      </c>
      <c r="O53" s="70">
        <v>1264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A2" sqref="A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9" t="s">
        <v>24</v>
      </c>
      <c r="C41" s="1170"/>
      <c r="D41" s="81"/>
      <c r="E41" s="1175" t="s">
        <v>25</v>
      </c>
      <c r="F41" s="1175"/>
      <c r="G41" s="1175"/>
      <c r="H41" s="1176"/>
      <c r="I41" s="82">
        <v>34981</v>
      </c>
      <c r="J41" s="83">
        <v>34887</v>
      </c>
      <c r="K41" s="83">
        <v>34921</v>
      </c>
      <c r="L41" s="83">
        <v>35084</v>
      </c>
      <c r="M41" s="84">
        <v>34559</v>
      </c>
    </row>
    <row r="42" spans="2:13" ht="27.75" customHeight="1" x14ac:dyDescent="0.15">
      <c r="B42" s="1171"/>
      <c r="C42" s="1172"/>
      <c r="D42" s="85"/>
      <c r="E42" s="1177" t="s">
        <v>26</v>
      </c>
      <c r="F42" s="1177"/>
      <c r="G42" s="1177"/>
      <c r="H42" s="1178"/>
      <c r="I42" s="86">
        <v>84</v>
      </c>
      <c r="J42" s="87">
        <v>63</v>
      </c>
      <c r="K42" s="87">
        <v>43</v>
      </c>
      <c r="L42" s="87">
        <v>29</v>
      </c>
      <c r="M42" s="88">
        <v>10</v>
      </c>
    </row>
    <row r="43" spans="2:13" ht="27.75" customHeight="1" x14ac:dyDescent="0.15">
      <c r="B43" s="1171"/>
      <c r="C43" s="1172"/>
      <c r="D43" s="85"/>
      <c r="E43" s="1177" t="s">
        <v>27</v>
      </c>
      <c r="F43" s="1177"/>
      <c r="G43" s="1177"/>
      <c r="H43" s="1178"/>
      <c r="I43" s="86">
        <v>2697</v>
      </c>
      <c r="J43" s="87">
        <v>2270</v>
      </c>
      <c r="K43" s="87">
        <v>2240</v>
      </c>
      <c r="L43" s="87">
        <v>2200</v>
      </c>
      <c r="M43" s="88">
        <v>2098</v>
      </c>
    </row>
    <row r="44" spans="2:13" ht="27.75" customHeight="1" x14ac:dyDescent="0.15">
      <c r="B44" s="1171"/>
      <c r="C44" s="1172"/>
      <c r="D44" s="85"/>
      <c r="E44" s="1177" t="s">
        <v>28</v>
      </c>
      <c r="F44" s="1177"/>
      <c r="G44" s="1177"/>
      <c r="H44" s="1178"/>
      <c r="I44" s="86" t="s">
        <v>481</v>
      </c>
      <c r="J44" s="87" t="s">
        <v>481</v>
      </c>
      <c r="K44" s="87" t="s">
        <v>481</v>
      </c>
      <c r="L44" s="87" t="s">
        <v>481</v>
      </c>
      <c r="M44" s="88" t="s">
        <v>481</v>
      </c>
    </row>
    <row r="45" spans="2:13" ht="27.75" customHeight="1" x14ac:dyDescent="0.15">
      <c r="B45" s="1171"/>
      <c r="C45" s="1172"/>
      <c r="D45" s="85"/>
      <c r="E45" s="1177" t="s">
        <v>29</v>
      </c>
      <c r="F45" s="1177"/>
      <c r="G45" s="1177"/>
      <c r="H45" s="1178"/>
      <c r="I45" s="86">
        <v>6093</v>
      </c>
      <c r="J45" s="87">
        <v>5509</v>
      </c>
      <c r="K45" s="87">
        <v>4359</v>
      </c>
      <c r="L45" s="87">
        <v>4460</v>
      </c>
      <c r="M45" s="88">
        <v>3219</v>
      </c>
    </row>
    <row r="46" spans="2:13" ht="27.75" customHeight="1" x14ac:dyDescent="0.15">
      <c r="B46" s="1171"/>
      <c r="C46" s="1172"/>
      <c r="D46" s="85"/>
      <c r="E46" s="1177" t="s">
        <v>30</v>
      </c>
      <c r="F46" s="1177"/>
      <c r="G46" s="1177"/>
      <c r="H46" s="1178"/>
      <c r="I46" s="86">
        <v>51</v>
      </c>
      <c r="J46" s="87">
        <v>3</v>
      </c>
      <c r="K46" s="87">
        <v>37</v>
      </c>
      <c r="L46" s="87">
        <v>32</v>
      </c>
      <c r="M46" s="88">
        <v>28</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3301</v>
      </c>
      <c r="J49" s="87">
        <v>5633</v>
      </c>
      <c r="K49" s="87">
        <v>6372</v>
      </c>
      <c r="L49" s="87">
        <v>7483</v>
      </c>
      <c r="M49" s="88">
        <v>9003</v>
      </c>
    </row>
    <row r="50" spans="2:13" ht="27.75" customHeight="1" x14ac:dyDescent="0.15">
      <c r="B50" s="1171"/>
      <c r="C50" s="1172"/>
      <c r="D50" s="85"/>
      <c r="E50" s="1177" t="s">
        <v>35</v>
      </c>
      <c r="F50" s="1177"/>
      <c r="G50" s="1177"/>
      <c r="H50" s="1178"/>
      <c r="I50" s="86">
        <v>2016</v>
      </c>
      <c r="J50" s="87">
        <v>1945</v>
      </c>
      <c r="K50" s="87">
        <v>1794</v>
      </c>
      <c r="L50" s="87">
        <v>86</v>
      </c>
      <c r="M50" s="88">
        <v>1767</v>
      </c>
    </row>
    <row r="51" spans="2:13" ht="27.75" customHeight="1" x14ac:dyDescent="0.15">
      <c r="B51" s="1173"/>
      <c r="C51" s="1174"/>
      <c r="D51" s="85"/>
      <c r="E51" s="1177" t="s">
        <v>36</v>
      </c>
      <c r="F51" s="1177"/>
      <c r="G51" s="1177"/>
      <c r="H51" s="1178"/>
      <c r="I51" s="86">
        <v>20648</v>
      </c>
      <c r="J51" s="87">
        <v>19756</v>
      </c>
      <c r="K51" s="87">
        <v>21815</v>
      </c>
      <c r="L51" s="87">
        <v>23329</v>
      </c>
      <c r="M51" s="88">
        <v>23975</v>
      </c>
    </row>
    <row r="52" spans="2:13" ht="27.75" customHeight="1" thickBot="1" x14ac:dyDescent="0.2">
      <c r="B52" s="1181" t="s">
        <v>37</v>
      </c>
      <c r="C52" s="1182"/>
      <c r="D52" s="90"/>
      <c r="E52" s="1183" t="s">
        <v>38</v>
      </c>
      <c r="F52" s="1183"/>
      <c r="G52" s="1183"/>
      <c r="H52" s="1184"/>
      <c r="I52" s="91">
        <v>17942</v>
      </c>
      <c r="J52" s="92">
        <v>15400</v>
      </c>
      <c r="K52" s="92">
        <v>11618</v>
      </c>
      <c r="L52" s="92">
        <v>10907</v>
      </c>
      <c r="M52" s="93">
        <v>5170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188822</v>
      </c>
      <c r="E3" s="116"/>
      <c r="F3" s="117">
        <v>61882</v>
      </c>
      <c r="G3" s="118"/>
      <c r="H3" s="119"/>
    </row>
    <row r="4" spans="1:8" x14ac:dyDescent="0.15">
      <c r="A4" s="120"/>
      <c r="B4" s="121"/>
      <c r="C4" s="122"/>
      <c r="D4" s="123">
        <v>44111</v>
      </c>
      <c r="E4" s="124"/>
      <c r="F4" s="125">
        <v>32175</v>
      </c>
      <c r="G4" s="126"/>
      <c r="H4" s="127"/>
    </row>
    <row r="5" spans="1:8" x14ac:dyDescent="0.15">
      <c r="A5" s="108" t="s">
        <v>514</v>
      </c>
      <c r="B5" s="113"/>
      <c r="C5" s="114"/>
      <c r="D5" s="115">
        <v>153345</v>
      </c>
      <c r="E5" s="116"/>
      <c r="F5" s="117">
        <v>47569</v>
      </c>
      <c r="G5" s="118"/>
      <c r="H5" s="119"/>
    </row>
    <row r="6" spans="1:8" x14ac:dyDescent="0.15">
      <c r="A6" s="120"/>
      <c r="B6" s="121"/>
      <c r="C6" s="122"/>
      <c r="D6" s="123">
        <v>25034</v>
      </c>
      <c r="E6" s="124"/>
      <c r="F6" s="125">
        <v>26255</v>
      </c>
      <c r="G6" s="126"/>
      <c r="H6" s="127"/>
    </row>
    <row r="7" spans="1:8" x14ac:dyDescent="0.15">
      <c r="A7" s="108" t="s">
        <v>515</v>
      </c>
      <c r="B7" s="113"/>
      <c r="C7" s="114"/>
      <c r="D7" s="115">
        <v>151728</v>
      </c>
      <c r="E7" s="116"/>
      <c r="F7" s="117">
        <v>50880</v>
      </c>
      <c r="G7" s="118"/>
      <c r="H7" s="119"/>
    </row>
    <row r="8" spans="1:8" x14ac:dyDescent="0.15">
      <c r="A8" s="120"/>
      <c r="B8" s="121"/>
      <c r="C8" s="122"/>
      <c r="D8" s="123">
        <v>18746</v>
      </c>
      <c r="E8" s="124"/>
      <c r="F8" s="125">
        <v>26879</v>
      </c>
      <c r="G8" s="126"/>
      <c r="H8" s="127"/>
    </row>
    <row r="9" spans="1:8" x14ac:dyDescent="0.15">
      <c r="A9" s="108" t="s">
        <v>516</v>
      </c>
      <c r="B9" s="113"/>
      <c r="C9" s="114"/>
      <c r="D9" s="115">
        <v>177711</v>
      </c>
      <c r="E9" s="116"/>
      <c r="F9" s="117">
        <v>63956</v>
      </c>
      <c r="G9" s="118"/>
      <c r="H9" s="119"/>
    </row>
    <row r="10" spans="1:8" x14ac:dyDescent="0.15">
      <c r="A10" s="120"/>
      <c r="B10" s="121"/>
      <c r="C10" s="122"/>
      <c r="D10" s="123">
        <v>12169</v>
      </c>
      <c r="E10" s="124"/>
      <c r="F10" s="125">
        <v>29239</v>
      </c>
      <c r="G10" s="126"/>
      <c r="H10" s="127"/>
    </row>
    <row r="11" spans="1:8" x14ac:dyDescent="0.15">
      <c r="A11" s="108" t="s">
        <v>517</v>
      </c>
      <c r="B11" s="113"/>
      <c r="C11" s="114"/>
      <c r="D11" s="115">
        <v>147074</v>
      </c>
      <c r="E11" s="116"/>
      <c r="F11" s="117">
        <v>66255</v>
      </c>
      <c r="G11" s="118"/>
      <c r="H11" s="119"/>
    </row>
    <row r="12" spans="1:8" x14ac:dyDescent="0.15">
      <c r="A12" s="120"/>
      <c r="B12" s="121"/>
      <c r="C12" s="128"/>
      <c r="D12" s="123">
        <v>18995</v>
      </c>
      <c r="E12" s="124"/>
      <c r="F12" s="125">
        <v>31822</v>
      </c>
      <c r="G12" s="126"/>
      <c r="H12" s="127"/>
    </row>
    <row r="13" spans="1:8" x14ac:dyDescent="0.15">
      <c r="A13" s="108"/>
      <c r="B13" s="113"/>
      <c r="C13" s="129"/>
      <c r="D13" s="130">
        <v>163736</v>
      </c>
      <c r="E13" s="131"/>
      <c r="F13" s="132">
        <v>58108</v>
      </c>
      <c r="G13" s="133"/>
      <c r="H13" s="119"/>
    </row>
    <row r="14" spans="1:8" x14ac:dyDescent="0.15">
      <c r="A14" s="120"/>
      <c r="B14" s="121"/>
      <c r="C14" s="122"/>
      <c r="D14" s="123">
        <v>23811</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13.74</v>
      </c>
      <c r="C19" s="134">
        <f>ROUND(VALUE(SUBSTITUTE(実質収支比率等に係る経年分析!G$48,"▲","-")),2)</f>
        <v>11.15</v>
      </c>
      <c r="D19" s="134">
        <f>ROUND(VALUE(SUBSTITUTE(実質収支比率等に係る経年分析!H$48,"▲","-")),2)</f>
        <v>9.94</v>
      </c>
      <c r="E19" s="134">
        <f>ROUND(VALUE(SUBSTITUTE(実質収支比率等に係る経年分析!I$48,"▲","-")),2)</f>
        <v>11.3</v>
      </c>
      <c r="F19" s="134">
        <f>ROUND(VALUE(SUBSTITUTE(実質収支比率等に係る経年分析!J$48,"▲","-")),2)</f>
        <v>7.54</v>
      </c>
    </row>
    <row r="20" spans="1:11" x14ac:dyDescent="0.15">
      <c r="A20" s="134" t="s">
        <v>43</v>
      </c>
      <c r="B20" s="134">
        <f>ROUND(VALUE(SUBSTITUTE(実質収支比率等に係る経年分析!F$47,"▲","-")),2)</f>
        <v>11.41</v>
      </c>
      <c r="C20" s="134">
        <f>ROUND(VALUE(SUBSTITUTE(実質収支比率等に係る経年分析!G$47,"▲","-")),2)</f>
        <v>18.989999999999998</v>
      </c>
      <c r="D20" s="134">
        <f>ROUND(VALUE(SUBSTITUTE(実質収支比率等に係る経年分析!H$47,"▲","-")),2)</f>
        <v>23.3</v>
      </c>
      <c r="E20" s="134">
        <f>ROUND(VALUE(SUBSTITUTE(実質収支比率等に係る経年分析!I$47,"▲","-")),2)</f>
        <v>28.07</v>
      </c>
      <c r="F20" s="134">
        <f>ROUND(VALUE(SUBSTITUTE(実質収支比率等に係る経年分析!J$47,"▲","-")),2)</f>
        <v>34.119999999999997</v>
      </c>
    </row>
    <row r="21" spans="1:11" x14ac:dyDescent="0.15">
      <c r="A21" s="134" t="s">
        <v>44</v>
      </c>
      <c r="B21" s="134">
        <f>IF(ISNUMBER(VALUE(SUBSTITUTE(実質収支比率等に係る経年分析!F$49,"▲","-"))),ROUND(VALUE(SUBSTITUTE(実質収支比率等に係る経年分析!F$49,"▲","-")),2),NA())</f>
        <v>12.65</v>
      </c>
      <c r="C21" s="134">
        <f>IF(ISNUMBER(VALUE(SUBSTITUTE(実質収支比率等に係る経年分析!G$49,"▲","-"))),ROUND(VALUE(SUBSTITUTE(実質収支比率等に係る経年分析!G$49,"▲","-")),2),NA())</f>
        <v>7</v>
      </c>
      <c r="D21" s="134">
        <f>IF(ISNUMBER(VALUE(SUBSTITUTE(実質収支比率等に係る経年分析!H$49,"▲","-"))),ROUND(VALUE(SUBSTITUTE(実質収支比率等に係る経年分析!H$49,"▲","-")),2),NA())</f>
        <v>4.5599999999999996</v>
      </c>
      <c r="E21" s="134">
        <f>IF(ISNUMBER(VALUE(SUBSTITUTE(実質収支比率等に係る経年分析!I$49,"▲","-"))),ROUND(VALUE(SUBSTITUTE(実質収支比率等に係る経年分析!I$49,"▲","-")),2),NA())</f>
        <v>6.52</v>
      </c>
      <c r="F21" s="134">
        <f>IF(ISNUMBER(VALUE(SUBSTITUTE(実質収支比率等に係る経年分析!J$49,"▲","-"))),ROUND(VALUE(SUBSTITUTE(実質収支比率等に係る経年分析!J$49,"▲","-")),2),NA())</f>
        <v>1.9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港湾事業特別会計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2365</v>
      </c>
      <c r="E42" s="136"/>
      <c r="F42" s="136"/>
      <c r="G42" s="136">
        <f>'実質公債費比率（分子）の構造'!L$52</f>
        <v>2473</v>
      </c>
      <c r="H42" s="136"/>
      <c r="I42" s="136"/>
      <c r="J42" s="136">
        <f>'実質公債費比率（分子）の構造'!M$52</f>
        <v>2424</v>
      </c>
      <c r="K42" s="136"/>
      <c r="L42" s="136"/>
      <c r="M42" s="136">
        <f>'実質公債費比率（分子）の構造'!N$52</f>
        <v>2554</v>
      </c>
      <c r="N42" s="136"/>
      <c r="O42" s="136"/>
      <c r="P42" s="136">
        <f>'実質公債費比率（分子）の構造'!O$52</f>
        <v>2544</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14</v>
      </c>
      <c r="C44" s="136"/>
      <c r="D44" s="136"/>
      <c r="E44" s="136">
        <f>'実質公債費比率（分子）の構造'!L$50</f>
        <v>18</v>
      </c>
      <c r="F44" s="136"/>
      <c r="G44" s="136"/>
      <c r="H44" s="136">
        <f>'実質公債費比率（分子）の構造'!M$50</f>
        <v>11</v>
      </c>
      <c r="I44" s="136"/>
      <c r="J44" s="136"/>
      <c r="K44" s="136">
        <f>'実質公債費比率（分子）の構造'!N$50</f>
        <v>8</v>
      </c>
      <c r="L44" s="136"/>
      <c r="M44" s="136"/>
      <c r="N44" s="136">
        <f>'実質公債費比率（分子）の構造'!O$50</f>
        <v>7</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173</v>
      </c>
      <c r="C46" s="136"/>
      <c r="D46" s="136"/>
      <c r="E46" s="136">
        <f>'実質公債費比率（分子）の構造'!L$48</f>
        <v>175</v>
      </c>
      <c r="F46" s="136"/>
      <c r="G46" s="136"/>
      <c r="H46" s="136">
        <f>'実質公債費比率（分子）の構造'!M$48</f>
        <v>184</v>
      </c>
      <c r="I46" s="136"/>
      <c r="J46" s="136"/>
      <c r="K46" s="136">
        <f>'実質公債費比率（分子）の構造'!N$48</f>
        <v>201</v>
      </c>
      <c r="L46" s="136"/>
      <c r="M46" s="136"/>
      <c r="N46" s="136">
        <f>'実質公債費比率（分子）の構造'!O$48</f>
        <v>155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3910</v>
      </c>
      <c r="C49" s="136"/>
      <c r="D49" s="136"/>
      <c r="E49" s="136">
        <f>'実質公債費比率（分子）の構造'!L$45</f>
        <v>3843</v>
      </c>
      <c r="F49" s="136"/>
      <c r="G49" s="136"/>
      <c r="H49" s="136">
        <f>'実質公債費比率（分子）の構造'!M$45</f>
        <v>3598</v>
      </c>
      <c r="I49" s="136"/>
      <c r="J49" s="136"/>
      <c r="K49" s="136">
        <f>'実質公債費比率（分子）の構造'!N$45</f>
        <v>3626</v>
      </c>
      <c r="L49" s="136"/>
      <c r="M49" s="136"/>
      <c r="N49" s="136">
        <f>'実質公債費比率（分子）の構造'!O$45</f>
        <v>3646</v>
      </c>
      <c r="O49" s="136"/>
      <c r="P49" s="136"/>
    </row>
    <row r="50" spans="1:16" x14ac:dyDescent="0.15">
      <c r="A50" s="136" t="s">
        <v>59</v>
      </c>
      <c r="B50" s="136" t="e">
        <f>NA()</f>
        <v>#N/A</v>
      </c>
      <c r="C50" s="136">
        <f>IF(ISNUMBER('実質公債費比率（分子）の構造'!K$53),'実質公債費比率（分子）の構造'!K$53,NA())</f>
        <v>1732</v>
      </c>
      <c r="D50" s="136" t="e">
        <f>NA()</f>
        <v>#N/A</v>
      </c>
      <c r="E50" s="136" t="e">
        <f>NA()</f>
        <v>#N/A</v>
      </c>
      <c r="F50" s="136">
        <f>IF(ISNUMBER('実質公債費比率（分子）の構造'!L$53),'実質公債費比率（分子）の構造'!L$53,NA())</f>
        <v>1563</v>
      </c>
      <c r="G50" s="136" t="e">
        <f>NA()</f>
        <v>#N/A</v>
      </c>
      <c r="H50" s="136" t="e">
        <f>NA()</f>
        <v>#N/A</v>
      </c>
      <c r="I50" s="136">
        <f>IF(ISNUMBER('実質公債費比率（分子）の構造'!M$53),'実質公債費比率（分子）の構造'!M$53,NA())</f>
        <v>1369</v>
      </c>
      <c r="J50" s="136" t="e">
        <f>NA()</f>
        <v>#N/A</v>
      </c>
      <c r="K50" s="136" t="e">
        <f>NA()</f>
        <v>#N/A</v>
      </c>
      <c r="L50" s="136">
        <f>IF(ISNUMBER('実質公債費比率（分子）の構造'!N$53),'実質公債費比率（分子）の構造'!N$53,NA())</f>
        <v>1281</v>
      </c>
      <c r="M50" s="136" t="e">
        <f>NA()</f>
        <v>#N/A</v>
      </c>
      <c r="N50" s="136" t="e">
        <f>NA()</f>
        <v>#N/A</v>
      </c>
      <c r="O50" s="136">
        <f>IF(ISNUMBER('実質公債費比率（分子）の構造'!O$53),'実質公債費比率（分子）の構造'!O$53,NA())</f>
        <v>1264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20648</v>
      </c>
      <c r="E56" s="135"/>
      <c r="F56" s="135"/>
      <c r="G56" s="135">
        <f>'将来負担比率（分子）の構造'!J$51</f>
        <v>19756</v>
      </c>
      <c r="H56" s="135"/>
      <c r="I56" s="135"/>
      <c r="J56" s="135">
        <f>'将来負担比率（分子）の構造'!K$51</f>
        <v>21815</v>
      </c>
      <c r="K56" s="135"/>
      <c r="L56" s="135"/>
      <c r="M56" s="135">
        <f>'将来負担比率（分子）の構造'!L$51</f>
        <v>23329</v>
      </c>
      <c r="N56" s="135"/>
      <c r="O56" s="135"/>
      <c r="P56" s="135">
        <f>'将来負担比率（分子）の構造'!M$51</f>
        <v>23975</v>
      </c>
    </row>
    <row r="57" spans="1:16" x14ac:dyDescent="0.15">
      <c r="A57" s="135" t="s">
        <v>35</v>
      </c>
      <c r="B57" s="135"/>
      <c r="C57" s="135"/>
      <c r="D57" s="135">
        <f>'将来負担比率（分子）の構造'!I$50</f>
        <v>2016</v>
      </c>
      <c r="E57" s="135"/>
      <c r="F57" s="135"/>
      <c r="G57" s="135">
        <f>'将来負担比率（分子）の構造'!J$50</f>
        <v>1945</v>
      </c>
      <c r="H57" s="135"/>
      <c r="I57" s="135"/>
      <c r="J57" s="135">
        <f>'将来負担比率（分子）の構造'!K$50</f>
        <v>1794</v>
      </c>
      <c r="K57" s="135"/>
      <c r="L57" s="135"/>
      <c r="M57" s="135">
        <f>'将来負担比率（分子）の構造'!L$50</f>
        <v>86</v>
      </c>
      <c r="N57" s="135"/>
      <c r="O57" s="135"/>
      <c r="P57" s="135">
        <f>'将来負担比率（分子）の構造'!M$50</f>
        <v>1767</v>
      </c>
    </row>
    <row r="58" spans="1:16" x14ac:dyDescent="0.15">
      <c r="A58" s="135" t="s">
        <v>34</v>
      </c>
      <c r="B58" s="135"/>
      <c r="C58" s="135"/>
      <c r="D58" s="135">
        <f>'将来負担比率（分子）の構造'!I$49</f>
        <v>3301</v>
      </c>
      <c r="E58" s="135"/>
      <c r="F58" s="135"/>
      <c r="G58" s="135">
        <f>'将来負担比率（分子）の構造'!J$49</f>
        <v>5633</v>
      </c>
      <c r="H58" s="135"/>
      <c r="I58" s="135"/>
      <c r="J58" s="135">
        <f>'将来負担比率（分子）の構造'!K$49</f>
        <v>6372</v>
      </c>
      <c r="K58" s="135"/>
      <c r="L58" s="135"/>
      <c r="M58" s="135">
        <f>'将来負担比率（分子）の構造'!L$49</f>
        <v>7483</v>
      </c>
      <c r="N58" s="135"/>
      <c r="O58" s="135"/>
      <c r="P58" s="135">
        <f>'将来負担比率（分子）の構造'!M$49</f>
        <v>9003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51</v>
      </c>
      <c r="C61" s="135"/>
      <c r="D61" s="135"/>
      <c r="E61" s="135">
        <f>'将来負担比率（分子）の構造'!J$46</f>
        <v>3</v>
      </c>
      <c r="F61" s="135"/>
      <c r="G61" s="135"/>
      <c r="H61" s="135">
        <f>'将来負担比率（分子）の構造'!K$46</f>
        <v>37</v>
      </c>
      <c r="I61" s="135"/>
      <c r="J61" s="135"/>
      <c r="K61" s="135">
        <f>'将来負担比率（分子）の構造'!L$46</f>
        <v>32</v>
      </c>
      <c r="L61" s="135"/>
      <c r="M61" s="135"/>
      <c r="N61" s="135">
        <f>'将来負担比率（分子）の構造'!M$46</f>
        <v>28</v>
      </c>
      <c r="O61" s="135"/>
      <c r="P61" s="135"/>
    </row>
    <row r="62" spans="1:16" x14ac:dyDescent="0.15">
      <c r="A62" s="135" t="s">
        <v>29</v>
      </c>
      <c r="B62" s="135">
        <f>'将来負担比率（分子）の構造'!I$45</f>
        <v>6093</v>
      </c>
      <c r="C62" s="135"/>
      <c r="D62" s="135"/>
      <c r="E62" s="135">
        <f>'将来負担比率（分子）の構造'!J$45</f>
        <v>5509</v>
      </c>
      <c r="F62" s="135"/>
      <c r="G62" s="135"/>
      <c r="H62" s="135">
        <f>'将来負担比率（分子）の構造'!K$45</f>
        <v>4359</v>
      </c>
      <c r="I62" s="135"/>
      <c r="J62" s="135"/>
      <c r="K62" s="135">
        <f>'将来負担比率（分子）の構造'!L$45</f>
        <v>4460</v>
      </c>
      <c r="L62" s="135"/>
      <c r="M62" s="135"/>
      <c r="N62" s="135">
        <f>'将来負担比率（分子）の構造'!M$45</f>
        <v>3219</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2697</v>
      </c>
      <c r="C64" s="135"/>
      <c r="D64" s="135"/>
      <c r="E64" s="135">
        <f>'将来負担比率（分子）の構造'!J$43</f>
        <v>2270</v>
      </c>
      <c r="F64" s="135"/>
      <c r="G64" s="135"/>
      <c r="H64" s="135">
        <f>'将来負担比率（分子）の構造'!K$43</f>
        <v>2240</v>
      </c>
      <c r="I64" s="135"/>
      <c r="J64" s="135"/>
      <c r="K64" s="135">
        <f>'将来負担比率（分子）の構造'!L$43</f>
        <v>2200</v>
      </c>
      <c r="L64" s="135"/>
      <c r="M64" s="135"/>
      <c r="N64" s="135">
        <f>'将来負担比率（分子）の構造'!M$43</f>
        <v>2098</v>
      </c>
      <c r="O64" s="135"/>
      <c r="P64" s="135"/>
    </row>
    <row r="65" spans="1:16" x14ac:dyDescent="0.15">
      <c r="A65" s="135" t="s">
        <v>26</v>
      </c>
      <c r="B65" s="135">
        <f>'将来負担比率（分子）の構造'!I$42</f>
        <v>84</v>
      </c>
      <c r="C65" s="135"/>
      <c r="D65" s="135"/>
      <c r="E65" s="135">
        <f>'将来負担比率（分子）の構造'!J$42</f>
        <v>63</v>
      </c>
      <c r="F65" s="135"/>
      <c r="G65" s="135"/>
      <c r="H65" s="135">
        <f>'将来負担比率（分子）の構造'!K$42</f>
        <v>43</v>
      </c>
      <c r="I65" s="135"/>
      <c r="J65" s="135"/>
      <c r="K65" s="135">
        <f>'将来負担比率（分子）の構造'!L$42</f>
        <v>29</v>
      </c>
      <c r="L65" s="135"/>
      <c r="M65" s="135"/>
      <c r="N65" s="135">
        <f>'将来負担比率（分子）の構造'!M$42</f>
        <v>10</v>
      </c>
      <c r="O65" s="135"/>
      <c r="P65" s="135"/>
    </row>
    <row r="66" spans="1:16" x14ac:dyDescent="0.15">
      <c r="A66" s="135" t="s">
        <v>25</v>
      </c>
      <c r="B66" s="135">
        <f>'将来負担比率（分子）の構造'!I$41</f>
        <v>34981</v>
      </c>
      <c r="C66" s="135"/>
      <c r="D66" s="135"/>
      <c r="E66" s="135">
        <f>'将来負担比率（分子）の構造'!J$41</f>
        <v>34887</v>
      </c>
      <c r="F66" s="135"/>
      <c r="G66" s="135"/>
      <c r="H66" s="135">
        <f>'将来負担比率（分子）の構造'!K$41</f>
        <v>34921</v>
      </c>
      <c r="I66" s="135"/>
      <c r="J66" s="135"/>
      <c r="K66" s="135">
        <f>'将来負担比率（分子）の構造'!L$41</f>
        <v>35084</v>
      </c>
      <c r="L66" s="135"/>
      <c r="M66" s="135"/>
      <c r="N66" s="135">
        <f>'将来負担比率（分子）の構造'!M$41</f>
        <v>34559</v>
      </c>
      <c r="O66" s="135"/>
      <c r="P66" s="135"/>
    </row>
    <row r="67" spans="1:16" x14ac:dyDescent="0.15">
      <c r="A67" s="135" t="s">
        <v>63</v>
      </c>
      <c r="B67" s="135" t="e">
        <f>NA()</f>
        <v>#N/A</v>
      </c>
      <c r="C67" s="135">
        <f>IF(ISNUMBER('将来負担比率（分子）の構造'!I$52), IF('将来負担比率（分子）の構造'!I$52 &lt; 0, 0, '将来負担比率（分子）の構造'!I$52), NA())</f>
        <v>17942</v>
      </c>
      <c r="D67" s="135" t="e">
        <f>NA()</f>
        <v>#N/A</v>
      </c>
      <c r="E67" s="135" t="e">
        <f>NA()</f>
        <v>#N/A</v>
      </c>
      <c r="F67" s="135">
        <f>IF(ISNUMBER('将来負担比率（分子）の構造'!J$52), IF('将来負担比率（分子）の構造'!J$52 &lt; 0, 0, '将来負担比率（分子）の構造'!J$52), NA())</f>
        <v>15400</v>
      </c>
      <c r="G67" s="135" t="e">
        <f>NA()</f>
        <v>#N/A</v>
      </c>
      <c r="H67" s="135" t="e">
        <f>NA()</f>
        <v>#N/A</v>
      </c>
      <c r="I67" s="135">
        <f>IF(ISNUMBER('将来負担比率（分子）の構造'!K$52), IF('将来負担比率（分子）の構造'!K$52 &lt; 0, 0, '将来負担比率（分子）の構造'!K$52), NA())</f>
        <v>11618</v>
      </c>
      <c r="J67" s="135" t="e">
        <f>NA()</f>
        <v>#N/A</v>
      </c>
      <c r="K67" s="135" t="e">
        <f>NA()</f>
        <v>#N/A</v>
      </c>
      <c r="L67" s="135">
        <f>IF(ISNUMBER('将来負担比率（分子）の構造'!L$52), IF('将来負担比率（分子）の構造'!L$52 &lt; 0, 0, '将来負担比率（分子）の構造'!L$52), NA())</f>
        <v>10907</v>
      </c>
      <c r="M67" s="135" t="e">
        <f>NA()</f>
        <v>#N/A</v>
      </c>
      <c r="N67" s="135" t="e">
        <f>NA()</f>
        <v>#N/A</v>
      </c>
      <c r="O67" s="135">
        <f>IF(ISNUMBER('将来負担比率（分子）の構造'!M$52), IF('将来負担比率（分子）の構造'!M$52 &lt; 0, 0, '将来負担比率（分子）の構造'!M$52), NA())</f>
        <v>5170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2016-04-21T10:56:37Z</cp:lastPrinted>
  <dcterms:created xsi:type="dcterms:W3CDTF">2016-02-15T02:30:41Z</dcterms:created>
  <dcterms:modified xsi:type="dcterms:W3CDTF">2016-05-02T02:03:34Z</dcterms:modified>
  <cp:category/>
</cp:coreProperties>
</file>