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170" yWindow="345" windowWidth="10695" windowHeight="73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L102" i="11" l="1"/>
  <c r="DQ102" i="11"/>
  <c r="CW102" i="11"/>
  <c r="DB102" i="11"/>
  <c r="DG102" i="11"/>
  <c r="CR102" i="11"/>
  <c r="AU88" i="11"/>
  <c r="AP88" i="11"/>
  <c r="AF88" i="11"/>
  <c r="AU63" i="11"/>
  <c r="AP63"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W34" i="9"/>
  <c r="BW35" i="9" s="1"/>
  <c r="BW36" i="9" s="1"/>
  <c r="BW37" i="9" s="1"/>
  <c r="BW38" i="9" s="1"/>
  <c r="BW39" i="9" s="1"/>
  <c r="BW40" i="9" s="1"/>
  <c r="BW41" i="9" s="1"/>
  <c r="BW42" i="9" s="1"/>
  <c r="C34" i="9"/>
  <c r="CO34" i="9" l="1"/>
  <c r="U34" i="9"/>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<sst xmlns="http://schemas.openxmlformats.org/spreadsheetml/2006/main" count="1002" uniqueCount="541">
  <si>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</si>
  <si>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</si>
  <si>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</si>
  <si>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</si>
  <si>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</si>
  <si>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</si>
  <si>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</si>
  <si>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</si>
  <si>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</si>
  <si>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</si>
  <si>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</si>
  <si>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</si>
  <si>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</si>
  <si>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</si>
  <si>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</si>
  <si>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</si>
  <si>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</si>
  <si>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</si>
  <si>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</si>
  <si>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</si>
  <si>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</si>
  <si>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</si>
  <si>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</si>
  <si>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</si>
  <si>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</si>
  <si>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</si>
  <si>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</si>
  <si>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</si>
  <si>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</si>
  <si>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</si>
  <si>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</si>
  <si>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</si>
  <si>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</si>
  <si>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</si>
  <si>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</si>
  <si>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</si>
  <si>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</si>
  <si>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</si>
  <si>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</si>
  <si>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</si>
  <si>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</si>
  <si>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</si>
  <si>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</si>
  <si>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</si>
  <si>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</si>
  <si>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</si>
  <si>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</si>
  <si>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</si>
  <si>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</si>
  <si>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</si>
  <si>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</si>
  <si>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</si>
  <si>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</si>
  <si>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</si>
  <si>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</si>
  <si>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</si>
  <si>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</si>
  <si>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</si>
  <si>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</si>
  <si>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</si>
  <si>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</si>
  <si>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</si>
  <si>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</si>
  <si>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</si>
  <si>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</si>
  <si>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</si>
  <si>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</si>
  <si>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</si>
  <si>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</si>
  <si>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</si>
  <si>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</si>
  <si>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</si>
  <si>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</si>
  <si>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</si>
  <si>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</si>
  <si>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</si>
  <si>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</si>
  <si>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</si>
  <si>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</si>
  <si>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</si>
  <si>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</si>
  <si>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</si>
  <si>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</si>
  <si>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</si>
  <si>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</si>
  <si>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</si>
  <si>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</si>
  <si>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</si>
  <si>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</si>
  <si>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</si>
  <si>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</si>
  <si>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</si>
  <si>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</si>
  <si>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</si>
  <si>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</si>
  <si>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</si>
  <si>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</si>
  <si>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</si>
  <si>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</si>
  <si>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</si>
  <si>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</si>
  <si>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</si>
  <si>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</si>
  <si>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</si>
  <si>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</si>
  <si>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</si>
  <si>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</si>
  <si>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</si>
  <si>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</si>
  <si>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</si>
  <si>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</si>
  <si>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</si>
  <si>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</si>
  <si>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</si>
  <si>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</si>
  <si>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</si>
  <si>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</si>
  <si>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</si>
  <si>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</si>
  <si>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</si>
  <si>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</si>
  <si>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</si>
  <si>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</si>
  <si>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</si>
  <si>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</si>
  <si>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</si>
  <si>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</si>
  <si>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</si>
  <si>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</si>
  <si>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</si>
  <si>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</si>
  <si>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</si>
  <si>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</si>
  <si>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</si>
  <si>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</si>
  <si>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</si>
  <si>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</si>
  <si>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</si>
  <si>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</si>
  <si>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</si>
  <si>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</si>
  <si>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</si>
  <si>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</si>
  <si>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</si>
  <si>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</si>
  <si>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</si>
  <si>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</si>
  <si>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</si>
  <si>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</si>
  <si>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</si>
  <si>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</si>
  <si>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</si>
  <si>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</si>
  <si>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</si>
  <si>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</si>
  <si>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</si>
  <si>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</si>
  <si>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</si>
  <si>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</si>
  <si>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</si>
  <si>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</si>
  <si>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</si>
  <si>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</si>
  <si>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</si>
  <si>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</si>
  <si>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</si>
  <si>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</si>
  <si>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</si>
  <si>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</si>
  <si>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</si>
  <si>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</si>
  <si>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</si>
  <si>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</si>
  <si>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</si>
  <si>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</si>
  <si>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</si>
  <si>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</si>
  <si>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</si>
  <si>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</si>
  <si>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</si>
  <si>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</si>
  <si>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</si>
  <si>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</si>
  <si>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</si>
  <si>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</si>
  <si>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</si>
  <si>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</si>
  <si>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</si>
  <si>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</si>
  <si>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</si>
  <si>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</si>
  <si>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</si>
  <si>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</si>
  <si>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</si>
  <si>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</si>
  <si>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沖縄県久米島町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</si>
  <si>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</si>
  <si>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</si>
  <si>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</si>
  <si>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</si>
  <si>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</si>
  <si>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</si>
  <si>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</si>
  <si>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</si>
  <si>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</si>
  <si>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</si>
  <si>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</si>
  <si>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</si>
  <si>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</si>
  <si>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</si>
  <si>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</si>
  <si>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</si>
  <si>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</si>
  <si>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</si>
  <si>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</si>
  <si>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</si>
  <si>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</si>
  <si>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</si>
  <si>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</si>
  <si>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</si>
  <si>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</si>
  <si>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</si>
  <si>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</si>
  <si>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</si>
  <si>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</si>
  <si>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</si>
  <si>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</si>
  <si>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</si>
  <si>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</si>
  <si>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</si>
  <si>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</si>
  <si>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</si>
  <si>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</si>
  <si>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</si>
  <si>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</si>
  <si>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</si>
  <si>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</si>
  <si>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</si>
  <si>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</si>
  <si>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</si>
  <si>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</si>
  <si>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</si>
  <si>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</si>
  <si>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</si>
  <si>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</si>
  <si>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</si>
  <si>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</si>
  <si>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</si>
  <si>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</si>
  <si>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</si>
  <si>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</si>
  <si>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</si>
  <si>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</si>
  <si>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</si>
  <si>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</si>
  <si>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</si>
  <si>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</si>
  <si>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</si>
  <si>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</si>
  <si>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</si>
  <si>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</si>
  <si>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</si>
  <si>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</si>
  <si>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</si>
  <si>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</si>
  <si>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</si>
  <si>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</si>
  <si>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</si>
  <si>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</si>
  <si>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</si>
  <si>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</si>
  <si>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</si>
  <si>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</si>
  <si>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</si>
  <si>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</si>
  <si>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</si>
  <si>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</si>
  <si>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</si>
  <si>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</si>
  <si>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</si>
  <si>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</si>
  <si>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</si>
  <si>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</si>
  <si>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</si>
  <si>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</si>
  <si>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</si>
  <si>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</si>
  <si>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</si>
  <si>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</si>
  <si>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</si>
  <si>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</si>
  <si>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</si>
  <si>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</si>
  <si>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</si>
  <si>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</si>
  <si>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</si>
  <si>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</si>
  <si>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</si>
  <si>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</si>
  <si>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</si>
  <si>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</si>
  <si>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</si>
  <si>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</si>
  <si>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</si>
  <si>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</si>
  <si>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</si>
  <si>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</si>
  <si>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</si>
  <si>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</si>
  <si>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</si>
  <si>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</si>
  <si>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</si>
  <si>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</si>
  <si>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</si>
  <si>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</si>
  <si>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</si>
  <si>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</si>
  <si>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</si>
  <si>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</si>
  <si>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</si>
  <si>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</si>
  <si>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</si>
  <si>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</si>
  <si>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</si>
  <si>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</si>
  <si>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</si>
  <si>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</si>
  <si>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</si>
  <si>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</si>
  <si>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</si>
  <si>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</si>
  <si>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</si>
  <si>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</si>
  <si>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</si>
  <si>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</si>
  <si>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</si>
  <si>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</si>
  <si>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</si>
  <si>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</si>
  <si>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</si>
  <si>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</si>
  <si>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</si>
  <si>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</si>
  <si>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</si>
  <si>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沖縄県久米島町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</si>
  <si>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</si>
  <si>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</si>
  <si>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</si>
  <si>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</si>
  <si>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</si>
  <si>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</si>
  <si>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</si>
  <si>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</si>
  <si>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</si>
  <si>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</si>
  <si>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</si>
  <si>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</si>
  <si>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</si>
  <si>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</si>
  <si>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</si>
  <si>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</si>
  <si>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</si>
  <si>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</si>
  <si>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</si>
  <si>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</si>
  <si>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</si>
  <si>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</si>
  <si>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</si>
  <si>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</si>
  <si>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</si>
  <si>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</si>
  <si>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</si>
  <si>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</si>
  <si>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</si>
  <si>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</si>
  <si>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</si>
  <si>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</si>
  <si>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</si>
  <si>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</si>
  <si>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</si>
  <si>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</si>
  <si>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</si>
  <si>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</si>
  <si>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</si>
  <si>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</si>
  <si>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</si>
  <si>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</si>
  <si>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</si>
  <si>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</si>
  <si>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</si>
  <si>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</si>
  <si>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</si>
  <si>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</si>
  <si>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</si>
  <si>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</si>
  <si>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</si>
  <si>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</si>
  <si>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</si>
  <si>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</si>
  <si>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</si>
  <si>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</si>
  <si>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</si>
  <si>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</si>
  <si>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</si>
  <si>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</si>
  <si>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</si>
  <si>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</si>
  <si>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</si>
  <si>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</si>
  <si>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</si>
  <si>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</si>
  <si>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</si>
  <si>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</si>
  <si>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</si>
  <si>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</si>
  <si>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</si>
  <si>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</si>
  <si>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</si>
  <si>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</si>
  <si>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</si>
  <si>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</si>
  <si>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</si>
  <si>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</si>
  <si>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</si>
  <si>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</si>
  <si>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</si>
  <si>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</si>
  <si>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</si>
  <si>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</si>
  <si>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</si>
  <si>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</si>
  <si>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</si>
  <si>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</si>
  <si>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</si>
  <si>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</si>
  <si>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</si>
  <si>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</si>
  <si>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</si>
  <si>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</si>
  <si>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</si>
  <si>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</si>
  <si>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</si>
  <si>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</si>
  <si>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</si>
  <si>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</si>
  <si>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</si>
  <si>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</si>
  <si>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</si>
  <si>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</si>
  <si>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</si>
  <si>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</si>
  <si>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</si>
  <si>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</si>
  <si>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</si>
  <si>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</si>
  <si>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</si>
  <si>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</si>
  <si>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</si>
  <si>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</si>
  <si>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</si>
  <si>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</si>
  <si>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</si>
  <si>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</si>
  <si>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</si>
  <si>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</si>
  <si>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</si>
  <si>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</si>
  <si>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</si>
  <si>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</si>
  <si>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</si>
  <si>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</si>
  <si>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</si>
  <si>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</si>
  <si>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</si>
  <si>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</si>
  <si>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</si>
  <si>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</si>
  <si>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</si>
  <si>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</si>
  <si>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</si>
  <si>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</si>
  <si>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</si>
  <si>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</si>
  <si>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</si>
  <si>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</si>
  <si>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</si>
  <si>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</si>
  <si>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</si>
  <si>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</si>
  <si>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</si>
  <si>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</si>
  <si>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</si>
  <si>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</si>
  <si>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</si>
  <si>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</si>
  <si>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</si>
  <si>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</si>
  <si>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</si>
  <si>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</si>
  <si>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</si>
  <si>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</si>
  <si>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</si>
  <si>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</si>
  <si>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</si>
  <si>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</si>
  <si>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</si>
  <si>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</si>
  <si>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</si>
  <si>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</si>
  <si>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</si>
  <si>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</si>
  <si>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</si>
  <si>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</si>
  <si>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</si>
  <si>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</si>
  <si>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</si>
  <si>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</si>
  <si>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</si>
  <si>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</si>
  <si>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</si>
  <si>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 0.00</t>
  </si>
  <si>
    <t>下水道事業特別会計</t>
  </si>
  <si>
    <t>後期高齢者医療特別会計</t>
  </si>
  <si>
    <t>その他会計（赤字）</t>
  </si>
  <si>
    <t>その他会計（黒字）</t>
  </si>
  <si>
    <t>○</t>
    <phoneticPr fontId="2"/>
  </si>
  <si>
    <t>株式会社オーランド</t>
    <rPh sb="0" eb="2">
      <t>カブシキ</t>
    </rPh>
    <rPh sb="2" eb="4">
      <t>カイシャ</t>
    </rPh>
    <phoneticPr fontId="2"/>
  </si>
  <si>
    <t>-</t>
    <phoneticPr fontId="2"/>
  </si>
  <si>
    <t>-</t>
    <phoneticPr fontId="2"/>
  </si>
  <si>
    <t>-</t>
    <phoneticPr fontId="2"/>
  </si>
  <si>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</si>
  <si>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4"/>
  </si>
  <si>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4"/>
  </si>
  <si>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4"/>
  </si>
  <si>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4"/>
  </si>
  <si>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4"/>
  </si>
  <si>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</si>
  <si>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</si>
  <si>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4"/>
  </si>
  <si>
    <t>沖縄県離島医療組合（一般会計）</t>
    <rPh sb="0" eb="3">
      <t>オキナワケン</t>
    </rPh>
    <rPh sb="3" eb="5">
      <t>リトウ</t>
    </rPh>
    <rPh sb="5" eb="7">
      <t>イリョウ</t>
    </rPh>
    <rPh sb="7" eb="9">
      <t>クミアイ</t>
    </rPh>
    <rPh sb="10" eb="12">
      <t>イッパン</t>
    </rPh>
    <rPh sb="12" eb="14">
      <t>カイケイ</t>
    </rPh>
    <phoneticPr fontId="24"/>
  </si>
  <si>
    <t>沖縄県市町村自治会館管理組合</t>
    <rPh sb="0" eb="3">
      <t>オキナワケン</t>
    </rPh>
    <rPh sb="3" eb="6">
      <t>シチョウソン</t>
    </rPh>
    <rPh sb="6" eb="8">
      <t>ジチ</t>
    </rPh>
    <rPh sb="8" eb="10">
      <t>カイカン</t>
    </rPh>
    <rPh sb="10" eb="12">
      <t>カンリ</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</si>
</sst>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149901</c:v>
                </c:pt>
                <c:pt idx="1">
                  <c:v>144991</c:v>
                </c:pt>
                <c:pt idx="2">
                  <c:v>104464</c:v>
                </c:pt>
                <c:pt idx="3">
                  <c:v>139156</c:v>
                </c:pt>
                <c:pt idx="4">
                  <c:v>229646</c:v>
                </c:pt>
              </c:numCache>
            </c:numRef>
          </c:val>
          <c:smooth val="0"/>
        </c:ser>
        <c:dLbls>
          <c:showLegendKey val="0"/>
          <c:showVal val="0"/>
          <c:showCatName val="0"/>
          <c:showSerName val="0"/>
          <c:showPercent val="0"/>
          <c:showBubbleSize val="0"/>
        </c:dLbls>
        <c:marker val="1"/>
        <c:smooth val="0"/>
        <c:axId val="124236544"/>
        <c:axId val="124238464"/>
      </c:lineChart>
      <c:catAx>
        <c:axId val="12423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38464"/>
        <c:crosses val="autoZero"/>
        <c:auto val="1"/>
        <c:lblAlgn val="ctr"/>
        <c:lblOffset val="100"/>
        <c:tickLblSkip val="1"/>
        <c:tickMarkSkip val="1"/>
        <c:noMultiLvlLbl val="0"/>
      </c:catAx>
      <c:valAx>
        <c:axId val="1242384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3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4.75</c:v>
                </c:pt>
                <c:pt idx="1">
                  <c:v>4.97</c:v>
                </c:pt>
                <c:pt idx="2">
                  <c:v>3.45</c:v>
                </c:pt>
                <c:pt idx="3">
                  <c:v>4.22</c:v>
                </c:pt>
                <c:pt idx="4">
                  <c:v>7.72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8.34</c:v>
                </c:pt>
                <c:pt idx="1">
                  <c:v>18.16</c:v>
                </c:pt>
                <c:pt idx="2">
                  <c:v>23.52</c:v>
                </c:pt>
                <c:pt idx="3">
                  <c:v>25.13</c:v>
                </c:pt>
                <c:pt idx="4">
                  <c:v>28.18</c:v>
                </c:pt>
              </c:numCache>
            </c:numRef>
          </c:val>
        </c:ser>
        <c:dLbls>
          <c:showLegendKey val="0"/>
          <c:showVal val="0"/>
          <c:showCatName val="0"/>
          <c:showSerName val="0"/>
          <c:showPercent val="0"/>
          <c:showBubbleSize val="0"/>
        </c:dLbls>
        <c:gapWidth val="250"/>
        <c:overlap val="100"/>
        <c:axId val="130730240"/>
        <c:axId val="13074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6.45</c:v>
                </c:pt>
                <c:pt idx="1">
                  <c:v>11.65</c:v>
                </c:pt>
                <c:pt idx="2">
                  <c:v>4.95</c:v>
                </c:pt>
                <c:pt idx="3">
                  <c:v>0.79</c:v>
                </c:pt>
                <c:pt idx="4">
                  <c:v>8.07</c:v>
                </c:pt>
              </c:numCache>
            </c:numRef>
          </c:val>
          <c:smooth val="0"/>
        </c:ser>
        <c:dLbls>
          <c:showLegendKey val="0"/>
          <c:showVal val="0"/>
          <c:showCatName val="0"/>
          <c:showSerName val="0"/>
          <c:showPercent val="0"/>
          <c:showBubbleSize val="0"/>
        </c:dLbls>
        <c:marker val="1"/>
        <c:smooth val="0"/>
        <c:axId val="130730240"/>
        <c:axId val="130740608"/>
      </c:lineChart>
      <c:catAx>
        <c:axId val="13073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740608"/>
        <c:crosses val="autoZero"/>
        <c:auto val="1"/>
        <c:lblAlgn val="ctr"/>
        <c:lblOffset val="100"/>
        <c:tickLblSkip val="1"/>
        <c:tickMarkSkip val="1"/>
        <c:noMultiLvlLbl val="0"/>
      </c:catAx>
      <c:valAx>
        <c:axId val="13074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c:v>
                </c:pt>
                <c:pt idx="4">
                  <c:v>#N/A</c:v>
                </c:pt>
                <c:pt idx="5">
                  <c:v>0.02</c:v>
                </c:pt>
                <c:pt idx="6">
                  <c:v>#N/A</c:v>
                </c:pt>
                <c:pt idx="7">
                  <c:v>0.03</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0.08</c:v>
                </c:pt>
                <c:pt idx="4">
                  <c:v>#N/A</c:v>
                </c:pt>
                <c:pt idx="5">
                  <c:v>0.18</c:v>
                </c:pt>
                <c:pt idx="6">
                  <c:v>#N/A</c:v>
                </c:pt>
                <c:pt idx="7">
                  <c:v>0.33</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0.06</c:v>
                </c:pt>
                <c:pt idx="2">
                  <c:v>#N/A</c:v>
                </c:pt>
                <c:pt idx="3">
                  <c:v>0</c:v>
                </c:pt>
                <c:pt idx="4">
                  <c:v>#N/A</c:v>
                </c:pt>
                <c:pt idx="5">
                  <c:v>0.54</c:v>
                </c:pt>
                <c:pt idx="6">
                  <c:v>#N/A</c:v>
                </c:pt>
                <c:pt idx="7">
                  <c:v>1.05</c:v>
                </c:pt>
                <c:pt idx="8">
                  <c:v>#N/A</c:v>
                </c:pt>
                <c:pt idx="9">
                  <c:v>0.65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6.83</c:v>
                </c:pt>
                <c:pt idx="2">
                  <c:v>#N/A</c:v>
                </c:pt>
                <c:pt idx="3">
                  <c:v>6.53</c:v>
                </c:pt>
                <c:pt idx="4">
                  <c:v>#N/A</c:v>
                </c:pt>
                <c:pt idx="5">
                  <c:v>6.43</c:v>
                </c:pt>
                <c:pt idx="6">
                  <c:v>#N/A</c:v>
                </c:pt>
                <c:pt idx="7">
                  <c:v>6.76</c:v>
                </c:pt>
                <c:pt idx="8">
                  <c:v>#N/A</c:v>
                </c:pt>
                <c:pt idx="9">
                  <c:v>6.64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4.75</c:v>
                </c:pt>
                <c:pt idx="2">
                  <c:v>#N/A</c:v>
                </c:pt>
                <c:pt idx="3">
                  <c:v>4.97</c:v>
                </c:pt>
                <c:pt idx="4">
                  <c:v>#N/A</c:v>
                </c:pt>
                <c:pt idx="5">
                  <c:v>3.45</c:v>
                </c:pt>
                <c:pt idx="6">
                  <c:v>#N/A</c:v>
                </c:pt>
                <c:pt idx="7">
                  <c:v>4.22</c:v>
                </c:pt>
                <c:pt idx="8">
                  <c:v>#N/A</c:v>
                </c:pt>
                <c:pt idx="9">
                  <c:v>7.72</c:v>
                </c:pt>
              </c:numCache>
            </c:numRef>
          </c:val>
        </c:ser>
        <c:dLbls>
          <c:showLegendKey val="0"/>
          <c:showVal val="0"/>
          <c:showCatName val="0"/>
          <c:showSerName val="0"/>
          <c:showPercent val="0"/>
          <c:showBubbleSize val="0"/>
        </c:dLbls>
        <c:gapWidth val="150"/>
        <c:overlap val="100"/>
        <c:axId val="65958656"/>
        <c:axId val="65960192"/>
      </c:barChart>
      <c:catAx>
        <c:axId val="659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60192"/>
        <c:crosses val="autoZero"/>
        <c:auto val="1"/>
        <c:lblAlgn val="ctr"/>
        <c:lblOffset val="100"/>
        <c:tickLblSkip val="1"/>
        <c:tickMarkSkip val="1"/>
        <c:noMultiLvlLbl val="0"/>
      </c:catAx>
      <c:valAx>
        <c:axId val="6596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856</c:v>
                </c:pt>
                <c:pt idx="5">
                  <c:v>875</c:v>
                </c:pt>
                <c:pt idx="8">
                  <c:v>881</c:v>
                </c:pt>
                <c:pt idx="11">
                  <c:v>857</c:v>
                </c:pt>
                <c:pt idx="14">
                  <c:v>840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c:v>
                </c:pt>
                <c:pt idx="3">
                  <c:v>10</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135</c:v>
                </c:pt>
                <c:pt idx="3">
                  <c:v>141</c:v>
                </c:pt>
                <c:pt idx="6">
                  <c:v>136</c:v>
                </c:pt>
                <c:pt idx="9">
                  <c:v>116</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1023</c:v>
                </c:pt>
                <c:pt idx="3">
                  <c:v>1178</c:v>
                </c:pt>
                <c:pt idx="6">
                  <c:v>1148</c:v>
                </c:pt>
                <c:pt idx="9">
                  <c:v>1091</c:v>
                </c:pt>
                <c:pt idx="12">
                  <c:v>1053</c:v>
                </c:pt>
              </c:numCache>
            </c:numRef>
          </c:val>
        </c:ser>
        <c:dLbls>
          <c:showLegendKey val="0"/>
          <c:showVal val="0"/>
          <c:showCatName val="0"/>
          <c:showSerName val="0"/>
          <c:showPercent val="0"/>
          <c:showBubbleSize val="0"/>
        </c:dLbls>
        <c:gapWidth val="100"/>
        <c:overlap val="100"/>
        <c:axId val="132663936"/>
        <c:axId val="13266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312</c:v>
                </c:pt>
                <c:pt idx="2">
                  <c:v>#N/A</c:v>
                </c:pt>
                <c:pt idx="3">
                  <c:v>#N/A</c:v>
                </c:pt>
                <c:pt idx="4">
                  <c:v>454</c:v>
                </c:pt>
                <c:pt idx="5">
                  <c:v>#N/A</c:v>
                </c:pt>
                <c:pt idx="6">
                  <c:v>#N/A</c:v>
                </c:pt>
                <c:pt idx="7">
                  <c:v>412</c:v>
                </c:pt>
                <c:pt idx="8">
                  <c:v>#N/A</c:v>
                </c:pt>
                <c:pt idx="9">
                  <c:v>#N/A</c:v>
                </c:pt>
                <c:pt idx="10">
                  <c:v>360</c:v>
                </c:pt>
                <c:pt idx="11">
                  <c:v>#N/A</c:v>
                </c:pt>
                <c:pt idx="12">
                  <c:v>#N/A</c:v>
                </c:pt>
                <c:pt idx="13">
                  <c:v>306</c:v>
                </c:pt>
                <c:pt idx="14">
                  <c:v>#N/A</c:v>
                </c:pt>
              </c:numCache>
            </c:numRef>
          </c:val>
          <c:smooth val="0"/>
        </c:ser>
        <c:dLbls>
          <c:showLegendKey val="0"/>
          <c:showVal val="0"/>
          <c:showCatName val="0"/>
          <c:showSerName val="0"/>
          <c:showPercent val="0"/>
          <c:showBubbleSize val="0"/>
        </c:dLbls>
        <c:marker val="1"/>
        <c:smooth val="0"/>
        <c:axId val="132663936"/>
        <c:axId val="132666112"/>
      </c:lineChart>
      <c:catAx>
        <c:axId val="1326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66112"/>
        <c:crosses val="autoZero"/>
        <c:auto val="1"/>
        <c:lblAlgn val="ctr"/>
        <c:lblOffset val="100"/>
        <c:tickLblSkip val="1"/>
        <c:tickMarkSkip val="1"/>
        <c:noMultiLvlLbl val="0"/>
      </c:catAx>
      <c:valAx>
        <c:axId val="1326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7101</c:v>
                </c:pt>
                <c:pt idx="5">
                  <c:v>7671</c:v>
                </c:pt>
                <c:pt idx="8">
                  <c:v>7038</c:v>
                </c:pt>
                <c:pt idx="11">
                  <c:v>6550</c:v>
                </c:pt>
                <c:pt idx="14">
                  <c:v>5982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845</c:v>
                </c:pt>
                <c:pt idx="5">
                  <c:v>1244</c:v>
                </c:pt>
                <c:pt idx="8">
                  <c:v>1652</c:v>
                </c:pt>
                <c:pt idx="11">
                  <c:v>1708</c:v>
                </c:pt>
                <c:pt idx="14">
                  <c:v>1788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47</c:v>
                </c:pt>
                <c:pt idx="3">
                  <c:v>34</c:v>
                </c:pt>
                <c:pt idx="6">
                  <c:v>52</c:v>
                </c:pt>
                <c:pt idx="9">
                  <c:v>94</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1695</c:v>
                </c:pt>
                <c:pt idx="3">
                  <c:v>1775</c:v>
                </c:pt>
                <c:pt idx="6">
                  <c:v>1669</c:v>
                </c:pt>
                <c:pt idx="9">
                  <c:v>1633</c:v>
                </c:pt>
                <c:pt idx="12">
                  <c:v>1503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150</c:v>
                </c:pt>
                <c:pt idx="3">
                  <c:v>143</c:v>
                </c:pt>
                <c:pt idx="6">
                  <c:v>137</c:v>
                </c:pt>
                <c:pt idx="9">
                  <c:v>130</c:v>
                </c:pt>
                <c:pt idx="12">
                  <c:v>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1632</c:v>
                </c:pt>
                <c:pt idx="3">
                  <c:v>1592</c:v>
                </c:pt>
                <c:pt idx="6">
                  <c:v>1656</c:v>
                </c:pt>
                <c:pt idx="9">
                  <c:v>1447</c:v>
                </c:pt>
                <c:pt idx="12">
                  <c:v>1295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385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8772</c:v>
                </c:pt>
                <c:pt idx="3">
                  <c:v>8372</c:v>
                </c:pt>
                <c:pt idx="6">
                  <c:v>7910</c:v>
                </c:pt>
                <c:pt idx="9">
                  <c:v>7476</c:v>
                </c:pt>
                <c:pt idx="12">
                  <c:v>7093</c:v>
                </c:pt>
              </c:numCache>
            </c:numRef>
          </c:val>
        </c:ser>
        <c:dLbls>
          <c:showLegendKey val="0"/>
          <c:showVal val="0"/>
          <c:showCatName val="0"/>
          <c:showSerName val="0"/>
          <c:showPercent val="0"/>
          <c:showBubbleSize val="0"/>
        </c:dLbls>
        <c:gapWidth val="100"/>
        <c:overlap val="100"/>
        <c:axId val="130822912"/>
        <c:axId val="13082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4733</c:v>
                </c:pt>
                <c:pt idx="2">
                  <c:v>#N/A</c:v>
                </c:pt>
                <c:pt idx="3">
                  <c:v>#N/A</c:v>
                </c:pt>
                <c:pt idx="4">
                  <c:v>2999</c:v>
                </c:pt>
                <c:pt idx="5">
                  <c:v>#N/A</c:v>
                </c:pt>
                <c:pt idx="6">
                  <c:v>#N/A</c:v>
                </c:pt>
                <c:pt idx="7">
                  <c:v>2732</c:v>
                </c:pt>
                <c:pt idx="8">
                  <c:v>#N/A</c:v>
                </c:pt>
                <c:pt idx="9">
                  <c:v>#N/A</c:v>
                </c:pt>
                <c:pt idx="10">
                  <c:v>2521</c:v>
                </c:pt>
                <c:pt idx="11">
                  <c:v>#N/A</c:v>
                </c:pt>
                <c:pt idx="12">
                  <c:v>#N/A</c:v>
                </c:pt>
                <c:pt idx="13">
                  <c:v>2335</c:v>
                </c:pt>
                <c:pt idx="14">
                  <c:v>#N/A</c:v>
                </c:pt>
              </c:numCache>
            </c:numRef>
          </c:val>
          <c:smooth val="0"/>
        </c:ser>
        <c:dLbls>
          <c:showLegendKey val="0"/>
          <c:showVal val="0"/>
          <c:showCatName val="0"/>
          <c:showSerName val="0"/>
          <c:showPercent val="0"/>
          <c:showBubbleSize val="0"/>
        </c:dLbls>
        <c:marker val="1"/>
        <c:smooth val="0"/>
        <c:axId val="130822912"/>
        <c:axId val="130824832"/>
      </c:lineChart>
      <c:catAx>
        <c:axId val="1308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24832"/>
        <c:crosses val="autoZero"/>
        <c:auto val="1"/>
        <c:lblAlgn val="ctr"/>
        <c:lblOffset val="100"/>
        <c:tickLblSkip val="1"/>
        <c:tickMarkSkip val="1"/>
        <c:noMultiLvlLbl val="0"/>
      </c:catAx>
      <c:valAx>
        <c:axId val="1308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8,395
8,370
63.50
8,275,723
7,896,865
330,942
4,285,429
7,093,032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人口の減少や長引く景気低迷による個人・法人関係の減収などから、当該指数が</a:t>
          </a:r>
          <a:r>
            <a:rPr kumimoji="1" lang="en-US" altLang="ja-JP" sz="1300">
              <a:latin typeface="ＭＳ Ｐゴシック"/>
            </a:rPr>
            <a:t>0.18</a:t>
          </a:r>
          <a:r>
            <a:rPr kumimoji="1" lang="ja-JP" altLang="en-US" sz="1300">
              <a:latin typeface="ＭＳ Ｐゴシック"/>
            </a:rPr>
            <a:t>と類似団体平均を大きく上回っているため、第二次久米島町行政改革大綱に基づく、各行動計画を実施することにより、組織の見直し（公共施設の整理統廃合及び組織機構の改編）、退職者数に対する新規採用者数の抑制、職員数の減による人件費を削減、各種事務事業の民間委託等による歳出の徹底的な見直しを図り、行政運営の効率化と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6" name="直線コネクタ 75"/>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経常経費に充当された一般財源のうち人件費では▲</a:t>
          </a:r>
          <a:r>
            <a:rPr kumimoji="1" lang="en-US" altLang="ja-JP" sz="1300">
              <a:latin typeface="ＭＳ Ｐゴシック"/>
            </a:rPr>
            <a:t>6,213</a:t>
          </a:r>
          <a:r>
            <a:rPr kumimoji="1" lang="ja-JP" altLang="en-US" sz="1300">
              <a:latin typeface="ＭＳ Ｐゴシック"/>
            </a:rPr>
            <a:t>千円、扶助費は▲</a:t>
          </a:r>
          <a:r>
            <a:rPr kumimoji="1" lang="en-US" altLang="ja-JP" sz="1300">
              <a:latin typeface="ＭＳ Ｐゴシック"/>
            </a:rPr>
            <a:t>25,505</a:t>
          </a:r>
          <a:r>
            <a:rPr kumimoji="1" lang="ja-JP" altLang="en-US" sz="1300">
              <a:latin typeface="ＭＳ Ｐゴシック"/>
            </a:rPr>
            <a:t>千円、公債費は▲</a:t>
          </a:r>
          <a:r>
            <a:rPr kumimoji="1" lang="en-US" altLang="ja-JP" sz="1300">
              <a:latin typeface="ＭＳ Ｐゴシック"/>
            </a:rPr>
            <a:t>37,513</a:t>
          </a:r>
          <a:r>
            <a:rPr kumimoji="1" lang="ja-JP" altLang="en-US" sz="1300">
              <a:latin typeface="ＭＳ Ｐゴシック"/>
            </a:rPr>
            <a:t>千円、物件費は▲</a:t>
          </a:r>
          <a:r>
            <a:rPr kumimoji="1" lang="en-US" altLang="ja-JP" sz="1300">
              <a:latin typeface="ＭＳ Ｐゴシック"/>
            </a:rPr>
            <a:t>65,646</a:t>
          </a:r>
          <a:r>
            <a:rPr kumimoji="1" lang="ja-JP" altLang="en-US" sz="1300">
              <a:latin typeface="ＭＳ Ｐゴシック"/>
            </a:rPr>
            <a:t>千円、合計で▲</a:t>
          </a:r>
          <a:r>
            <a:rPr kumimoji="1" lang="en-US" altLang="ja-JP" sz="1300">
              <a:latin typeface="ＭＳ Ｐゴシック"/>
            </a:rPr>
            <a:t>134,877</a:t>
          </a:r>
          <a:r>
            <a:rPr kumimoji="1" lang="ja-JP" altLang="en-US" sz="1300">
              <a:latin typeface="ＭＳ Ｐゴシック"/>
            </a:rPr>
            <a:t>千円の減額に対し、経常一般財源等は普通交付税で▲</a:t>
          </a:r>
          <a:r>
            <a:rPr kumimoji="1" lang="en-US" altLang="ja-JP" sz="1300">
              <a:latin typeface="ＭＳ Ｐゴシック"/>
            </a:rPr>
            <a:t>123,132</a:t>
          </a:r>
          <a:r>
            <a:rPr kumimoji="1" lang="ja-JP" altLang="en-US" sz="1300">
              <a:latin typeface="ＭＳ Ｐゴシック"/>
            </a:rPr>
            <a:t>千円と大きく減少したものの、地方税で</a:t>
          </a:r>
          <a:r>
            <a:rPr kumimoji="1" lang="en-US" altLang="ja-JP" sz="1300">
              <a:latin typeface="ＭＳ Ｐゴシック"/>
            </a:rPr>
            <a:t>7,217</a:t>
          </a:r>
          <a:r>
            <a:rPr kumimoji="1" lang="ja-JP" altLang="en-US" sz="1300">
              <a:latin typeface="ＭＳ Ｐゴシック"/>
            </a:rPr>
            <a:t>千円、国有提供交付金で</a:t>
          </a:r>
          <a:r>
            <a:rPr kumimoji="1" lang="en-US" altLang="ja-JP" sz="1300">
              <a:latin typeface="ＭＳ Ｐゴシック"/>
            </a:rPr>
            <a:t>3,198</a:t>
          </a:r>
          <a:r>
            <a:rPr kumimoji="1" lang="ja-JP" altLang="en-US" sz="1300">
              <a:latin typeface="ＭＳ Ｐゴシック"/>
            </a:rPr>
            <a:t>千円増加したことから、合計で▲</a:t>
          </a:r>
          <a:r>
            <a:rPr kumimoji="1" lang="en-US" altLang="ja-JP" sz="1300">
              <a:latin typeface="ＭＳ Ｐゴシック"/>
            </a:rPr>
            <a:t>119,951</a:t>
          </a:r>
          <a:r>
            <a:rPr kumimoji="1" lang="ja-JP" altLang="en-US" sz="1300">
              <a:latin typeface="ＭＳ Ｐゴシック"/>
            </a:rPr>
            <a:t>千円の減額となったため、前年度と比較すると、</a:t>
          </a:r>
          <a:r>
            <a:rPr kumimoji="1" lang="en-US" altLang="ja-JP" sz="1300">
              <a:latin typeface="ＭＳ Ｐゴシック"/>
            </a:rPr>
            <a:t>0.7</a:t>
          </a:r>
          <a:r>
            <a:rPr kumimoji="1" lang="ja-JP" altLang="en-US" sz="1300">
              <a:latin typeface="ＭＳ Ｐゴシック"/>
            </a:rPr>
            <a:t>ポイント改善されたが、類似団体平均との比較では</a:t>
          </a:r>
          <a:r>
            <a:rPr kumimoji="1" lang="en-US" altLang="ja-JP" sz="1300">
              <a:latin typeface="ＭＳ Ｐゴシック"/>
            </a:rPr>
            <a:t>6.6</a:t>
          </a:r>
          <a:r>
            <a:rPr kumimoji="1" lang="ja-JP" altLang="en-US" sz="1300">
              <a:latin typeface="ＭＳ Ｐゴシック"/>
            </a:rPr>
            <a:t>ポイント上回っているため、引き続き、行政改革の推進により、経常経費の抑制に努めるとともに、地方税の収納対策を強化することにより、財源の確保に努め、数値改善を目指す。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64</xdr:row>
      <xdr:rowOff>155998</xdr:rowOff>
    </xdr:to>
    <xdr:cxnSp macro="">
      <xdr:nvCxnSpPr>
        <xdr:cNvPr id="130" name="直線コネクタ 129"/>
        <xdr:cNvCxnSpPr/>
      </xdr:nvCxnSpPr>
      <xdr:spPr>
        <a:xfrm flipV="1">
          <a:off x="4114800" y="1110064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64</xdr:row>
      <xdr:rowOff>155998</xdr:rowOff>
    </xdr:to>
    <xdr:cxnSp macro="">
      <xdr:nvCxnSpPr>
        <xdr:cNvPr id="133" name="直線コネクタ 132"/>
        <xdr:cNvCxnSpPr/>
      </xdr:nvCxnSpPr>
      <xdr:spPr>
        <a:xfrm>
          <a:off x="3225800" y="1104434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64</xdr:row>
      <xdr:rowOff>71544</xdr:rowOff>
    </xdr:to>
    <xdr:cxnSp macro="">
      <xdr:nvCxnSpPr>
        <xdr:cNvPr id="136" name="直線コネクタ 135"/>
        <xdr:cNvCxnSpPr/>
      </xdr:nvCxnSpPr>
      <xdr:spPr>
        <a:xfrm>
          <a:off x="2336800" y="10799021"/>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64</xdr:row>
      <xdr:rowOff>19262</xdr:rowOff>
    </xdr:to>
    <xdr:cxnSp macro="">
      <xdr:nvCxnSpPr>
        <xdr:cNvPr id="139" name="直線コネクタ 138"/>
        <xdr:cNvCxnSpPr/>
      </xdr:nvCxnSpPr>
      <xdr:spPr>
        <a:xfrm flipV="1">
          <a:off x="1447800" y="10799021"/>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49" name="円/楕円 148"/>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0"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1" name="円/楕円 150"/>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2" name="テキスト ボックス 151"/>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3" name="円/楕円 152"/>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4" name="テキスト ボックス 153"/>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118321</xdr:rowOff>
    </xdr:from>
    <xdr:to>
      <xdr:col>3</xdr:col>
      <xdr:colOff>330200</xdr:colOff>
      <xdr:row>63</xdr:row>
      <xdr:rowOff>48471</xdr:rowOff>
    </xdr:to>
    <xdr:sp macro="" textlink="">
      <xdr:nvSpPr>
        <xdr:cNvPr id="155" name="円/楕円 154"/>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58648</xdr:rowOff>
    </xdr:from>
    <xdr:ext cx="762000" cy="259045"/>
    <xdr:sp macro="" textlink="">
      <xdr:nvSpPr>
        <xdr:cNvPr id="156" name="テキスト ボックス 155"/>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139912</xdr:rowOff>
    </xdr:from>
    <xdr:to>
      <xdr:col>2</xdr:col>
      <xdr:colOff>127000</xdr:colOff>
      <xdr:row>64</xdr:row>
      <xdr:rowOff>70062</xdr:rowOff>
    </xdr:to>
    <xdr:sp macro="" textlink="">
      <xdr:nvSpPr>
        <xdr:cNvPr id="157" name="円/楕円 156"/>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54839</xdr:rowOff>
    </xdr:from>
    <xdr:ext cx="762000" cy="259045"/>
    <xdr:sp macro="" textlink="">
      <xdr:nvSpPr>
        <xdr:cNvPr id="158" name="テキスト ボックス 157"/>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当該数値は対前年度比</a:t>
          </a:r>
          <a:r>
            <a:rPr kumimoji="1" lang="en-US" altLang="ja-JP" sz="1300">
              <a:latin typeface="ＭＳ Ｐゴシック"/>
            </a:rPr>
            <a:t>14,788</a:t>
          </a:r>
          <a:r>
            <a:rPr kumimoji="1" lang="ja-JP" altLang="en-US" sz="1300">
              <a:latin typeface="ＭＳ Ｐゴシック"/>
            </a:rPr>
            <a:t>円増加している。増加した要因は公共施設の老朽化に伴う修繕等により、物件費、維持補修費共に増加したことが要因である。また、類似団体平均と比較しても</a:t>
          </a:r>
          <a:r>
            <a:rPr kumimoji="1" lang="en-US" altLang="ja-JP" sz="1300">
              <a:latin typeface="ＭＳ Ｐゴシック"/>
            </a:rPr>
            <a:t>73,026</a:t>
          </a:r>
          <a:r>
            <a:rPr kumimoji="1" lang="ja-JP" altLang="en-US" sz="1300">
              <a:latin typeface="ＭＳ Ｐゴシック"/>
            </a:rPr>
            <a:t>円上回っている。これは、ごみ処理施設、保育所、消防、上下水道及び空港等の施設運営を直営で行っていることから人件費の割合が高い水準であることが要因となっている。今後は公共施設総合管理計画に基づき、施設管理の合理化、効率化を進め物件費、維持補修費の低減を図るとともに、民間で実施可能な分野については指定管理者制度等を活用し、民営化や民間委託を推進し、人件費のコスト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52150</xdr:rowOff>
    </xdr:from>
    <xdr:to>
      <xdr:col>7</xdr:col>
      <xdr:colOff>152400</xdr:colOff>
      <xdr:row>84</xdr:row>
      <xdr:rowOff>103125</xdr:rowOff>
    </xdr:to>
    <xdr:cxnSp macro="">
      <xdr:nvCxnSpPr>
        <xdr:cNvPr id="195" name="直線コネクタ 194"/>
        <xdr:cNvCxnSpPr/>
      </xdr:nvCxnSpPr>
      <xdr:spPr>
        <a:xfrm>
          <a:off x="4114800" y="14453950"/>
          <a:ext cx="8382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52150</xdr:rowOff>
    </xdr:from>
    <xdr:to>
      <xdr:col>6</xdr:col>
      <xdr:colOff>0</xdr:colOff>
      <xdr:row>84</xdr:row>
      <xdr:rowOff>97155</xdr:rowOff>
    </xdr:to>
    <xdr:cxnSp macro="">
      <xdr:nvCxnSpPr>
        <xdr:cNvPr id="198" name="直線コネクタ 197"/>
        <xdr:cNvCxnSpPr/>
      </xdr:nvCxnSpPr>
      <xdr:spPr>
        <a:xfrm flipV="1">
          <a:off x="3225800" y="14453950"/>
          <a:ext cx="889000" cy="4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79406</xdr:rowOff>
    </xdr:from>
    <xdr:to>
      <xdr:col>4</xdr:col>
      <xdr:colOff>482600</xdr:colOff>
      <xdr:row>84</xdr:row>
      <xdr:rowOff>97155</xdr:rowOff>
    </xdr:to>
    <xdr:cxnSp macro="">
      <xdr:nvCxnSpPr>
        <xdr:cNvPr id="201" name="直線コネクタ 200"/>
        <xdr:cNvCxnSpPr/>
      </xdr:nvCxnSpPr>
      <xdr:spPr>
        <a:xfrm>
          <a:off x="2336800" y="14481206"/>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135012</xdr:rowOff>
    </xdr:from>
    <xdr:to>
      <xdr:col>3</xdr:col>
      <xdr:colOff>279400</xdr:colOff>
      <xdr:row>84</xdr:row>
      <xdr:rowOff>79406</xdr:rowOff>
    </xdr:to>
    <xdr:cxnSp macro="">
      <xdr:nvCxnSpPr>
        <xdr:cNvPr id="204" name="直線コネクタ 203"/>
        <xdr:cNvCxnSpPr/>
      </xdr:nvCxnSpPr>
      <xdr:spPr>
        <a:xfrm>
          <a:off x="1447800" y="14365362"/>
          <a:ext cx="889000" cy="1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52325</xdr:rowOff>
    </xdr:from>
    <xdr:to>
      <xdr:col>7</xdr:col>
      <xdr:colOff>203200</xdr:colOff>
      <xdr:row>84</xdr:row>
      <xdr:rowOff>153925</xdr:rowOff>
    </xdr:to>
    <xdr:sp macro="" textlink="">
      <xdr:nvSpPr>
        <xdr:cNvPr id="214" name="円/楕円 213"/>
        <xdr:cNvSpPr/>
      </xdr:nvSpPr>
      <xdr:spPr>
        <a:xfrm>
          <a:off x="4902200" y="144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24402</xdr:rowOff>
    </xdr:from>
    <xdr:ext cx="762000" cy="259045"/>
    <xdr:sp macro="" textlink="">
      <xdr:nvSpPr>
        <xdr:cNvPr id="215" name="人件費・物件費等の状況該当値テキスト"/>
        <xdr:cNvSpPr txBox="1"/>
      </xdr:nvSpPr>
      <xdr:spPr>
        <a:xfrm>
          <a:off x="5041900" y="144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320,969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1350</xdr:rowOff>
    </xdr:from>
    <xdr:to>
      <xdr:col>6</xdr:col>
      <xdr:colOff>50800</xdr:colOff>
      <xdr:row>84</xdr:row>
      <xdr:rowOff>102950</xdr:rowOff>
    </xdr:to>
    <xdr:sp macro="" textlink="">
      <xdr:nvSpPr>
        <xdr:cNvPr id="216" name="円/楕円 215"/>
        <xdr:cNvSpPr/>
      </xdr:nvSpPr>
      <xdr:spPr>
        <a:xfrm>
          <a:off x="4064000" y="14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87727</xdr:rowOff>
    </xdr:from>
    <xdr:ext cx="736600" cy="259045"/>
    <xdr:sp macro="" textlink="">
      <xdr:nvSpPr>
        <xdr:cNvPr id="217" name="テキスト ボックス 216"/>
        <xdr:cNvSpPr txBox="1"/>
      </xdr:nvSpPr>
      <xdr:spPr>
        <a:xfrm>
          <a:off x="3733800" y="144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306,181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46355</xdr:rowOff>
    </xdr:from>
    <xdr:to>
      <xdr:col>4</xdr:col>
      <xdr:colOff>533400</xdr:colOff>
      <xdr:row>84</xdr:row>
      <xdr:rowOff>147955</xdr:rowOff>
    </xdr:to>
    <xdr:sp macro="" textlink="">
      <xdr:nvSpPr>
        <xdr:cNvPr id="218" name="円/楕円 217"/>
        <xdr:cNvSpPr/>
      </xdr:nvSpPr>
      <xdr:spPr>
        <a:xfrm>
          <a:off x="31750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132732</xdr:rowOff>
    </xdr:from>
    <xdr:ext cx="762000" cy="259045"/>
    <xdr:sp macro="" textlink="">
      <xdr:nvSpPr>
        <xdr:cNvPr id="219" name="テキスト ボックス 218"/>
        <xdr:cNvSpPr txBox="1"/>
      </xdr:nvSpPr>
      <xdr:spPr>
        <a:xfrm>
          <a:off x="2844800" y="1453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319,237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28606</xdr:rowOff>
    </xdr:from>
    <xdr:to>
      <xdr:col>3</xdr:col>
      <xdr:colOff>330200</xdr:colOff>
      <xdr:row>84</xdr:row>
      <xdr:rowOff>130206</xdr:rowOff>
    </xdr:to>
    <xdr:sp macro="" textlink="">
      <xdr:nvSpPr>
        <xdr:cNvPr id="220" name="円/楕円 219"/>
        <xdr:cNvSpPr/>
      </xdr:nvSpPr>
      <xdr:spPr>
        <a:xfrm>
          <a:off x="2286000" y="14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114983</xdr:rowOff>
    </xdr:from>
    <xdr:ext cx="762000" cy="259045"/>
    <xdr:sp macro="" textlink="">
      <xdr:nvSpPr>
        <xdr:cNvPr id="221" name="テキスト ボックス 220"/>
        <xdr:cNvSpPr txBox="1"/>
      </xdr:nvSpPr>
      <xdr:spPr>
        <a:xfrm>
          <a:off x="1955800" y="1451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314,088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84212</xdr:rowOff>
    </xdr:from>
    <xdr:to>
      <xdr:col>2</xdr:col>
      <xdr:colOff>127000</xdr:colOff>
      <xdr:row>84</xdr:row>
      <xdr:rowOff>14362</xdr:rowOff>
    </xdr:to>
    <xdr:sp macro="" textlink="">
      <xdr:nvSpPr>
        <xdr:cNvPr id="222" name="円/楕円 221"/>
        <xdr:cNvSpPr/>
      </xdr:nvSpPr>
      <xdr:spPr>
        <a:xfrm>
          <a:off x="1397000" y="143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170589</xdr:rowOff>
    </xdr:from>
    <xdr:ext cx="762000" cy="259045"/>
    <xdr:sp macro="" textlink="">
      <xdr:nvSpPr>
        <xdr:cNvPr id="223" name="テキスト ボックス 222"/>
        <xdr:cNvSpPr txBox="1"/>
      </xdr:nvSpPr>
      <xdr:spPr>
        <a:xfrm>
          <a:off x="1066800" y="144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国家公務員の時限的な給与改定特例法の措置が終了したことから、同数値が対前年度比</a:t>
          </a:r>
          <a:r>
            <a:rPr kumimoji="1" lang="en-US" altLang="ja-JP" sz="1300">
              <a:latin typeface="ＭＳ Ｐゴシック"/>
            </a:rPr>
            <a:t>8.4</a:t>
          </a:r>
          <a:r>
            <a:rPr kumimoji="1" lang="ja-JP" altLang="en-US" sz="1300">
              <a:latin typeface="ＭＳ Ｐゴシック"/>
            </a:rPr>
            <a:t>ポイント減少した。類似団体との比較では</a:t>
          </a:r>
          <a:r>
            <a:rPr kumimoji="1" lang="en-US" altLang="ja-JP" sz="1300">
              <a:latin typeface="ＭＳ Ｐゴシック"/>
            </a:rPr>
            <a:t>0.8</a:t>
          </a:r>
          <a:r>
            <a:rPr kumimoji="1" lang="ja-JP" altLang="en-US" sz="1300">
              <a:latin typeface="ＭＳ Ｐゴシック"/>
            </a:rPr>
            <a:t>ポイント上回っており、各種手当等の総点検を行うなど人件費の縮減に努め、引き続き、給与の適正化に努める。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87</xdr:row>
      <xdr:rowOff>166624</xdr:rowOff>
    </xdr:to>
    <xdr:cxnSp macro="">
      <xdr:nvCxnSpPr>
        <xdr:cNvPr id="255" name="直線コネクタ 254"/>
        <xdr:cNvCxnSpPr/>
      </xdr:nvCxnSpPr>
      <xdr:spPr>
        <a:xfrm flipV="1">
          <a:off x="16179800" y="14677389"/>
          <a:ext cx="8382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166624</xdr:rowOff>
    </xdr:from>
    <xdr:to>
      <xdr:col>23</xdr:col>
      <xdr:colOff>406400</xdr:colOff>
      <xdr:row>88</xdr:row>
      <xdr:rowOff>43435</xdr:rowOff>
    </xdr:to>
    <xdr:cxnSp macro="">
      <xdr:nvCxnSpPr>
        <xdr:cNvPr id="258" name="直線コネクタ 257"/>
        <xdr:cNvCxnSpPr/>
      </xdr:nvCxnSpPr>
      <xdr:spPr>
        <a:xfrm flipV="1">
          <a:off x="15290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113792</xdr:rowOff>
    </xdr:from>
    <xdr:to>
      <xdr:col>22</xdr:col>
      <xdr:colOff>203200</xdr:colOff>
      <xdr:row>88</xdr:row>
      <xdr:rowOff>43435</xdr:rowOff>
    </xdr:to>
    <xdr:cxnSp macro="">
      <xdr:nvCxnSpPr>
        <xdr:cNvPr id="261" name="直線コネクタ 260"/>
        <xdr:cNvCxnSpPr/>
      </xdr:nvCxnSpPr>
      <xdr:spPr>
        <a:xfrm>
          <a:off x="14401800" y="14687042"/>
          <a:ext cx="889000" cy="4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113792</xdr:rowOff>
    </xdr:from>
    <xdr:to>
      <xdr:col>21</xdr:col>
      <xdr:colOff>0</xdr:colOff>
      <xdr:row>85</xdr:row>
      <xdr:rowOff>133096</xdr:rowOff>
    </xdr:to>
    <xdr:cxnSp macro="">
      <xdr:nvCxnSpPr>
        <xdr:cNvPr id="264" name="直線コネクタ 263"/>
        <xdr:cNvCxnSpPr/>
      </xdr:nvCxnSpPr>
      <xdr:spPr>
        <a:xfrm flipV="1">
          <a:off x="13512800" y="1468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5"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115824</xdr:rowOff>
    </xdr:from>
    <xdr:to>
      <xdr:col>23</xdr:col>
      <xdr:colOff>457200</xdr:colOff>
      <xdr:row>88</xdr:row>
      <xdr:rowOff>45974</xdr:rowOff>
    </xdr:to>
    <xdr:sp macro="" textlink="">
      <xdr:nvSpPr>
        <xdr:cNvPr id="276" name="円/楕円 275"/>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30751</xdr:rowOff>
    </xdr:from>
    <xdr:ext cx="736600" cy="259045"/>
    <xdr:sp macro="" textlink="">
      <xdr:nvSpPr>
        <xdr:cNvPr id="277" name="テキスト ボックス 276"/>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78" name="円/楕円 277"/>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79012</xdr:rowOff>
    </xdr:from>
    <xdr:ext cx="762000" cy="259045"/>
    <xdr:sp macro="" textlink="">
      <xdr:nvSpPr>
        <xdr:cNvPr id="279" name="テキスト ボックス 278"/>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62992</xdr:rowOff>
    </xdr:from>
    <xdr:to>
      <xdr:col>21</xdr:col>
      <xdr:colOff>50800</xdr:colOff>
      <xdr:row>85</xdr:row>
      <xdr:rowOff>164592</xdr:rowOff>
    </xdr:to>
    <xdr:sp macro="" textlink="">
      <xdr:nvSpPr>
        <xdr:cNvPr id="280" name="円/楕円 279"/>
        <xdr:cNvSpPr/>
      </xdr:nvSpPr>
      <xdr:spPr>
        <a:xfrm>
          <a:off x="14351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149369</xdr:rowOff>
    </xdr:from>
    <xdr:ext cx="762000" cy="259045"/>
    <xdr:sp macro="" textlink="">
      <xdr:nvSpPr>
        <xdr:cNvPr id="281" name="テキスト ボックス 280"/>
        <xdr:cNvSpPr txBox="1"/>
      </xdr:nvSpPr>
      <xdr:spPr>
        <a:xfrm>
          <a:off x="14020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2" name="円/楕円 281"/>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3" name="テキスト ボックス 282"/>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僻地離島であることから、他の自治体では広域等で対応している消防、ごみ焼却施設、学校給食センター、上下水道事業及び空港等を町単独で管理運営していることから、類似団体平均を大きく上回っている。今後は事務事業の効率化を図るとともに、可能な限り業務の民間委託や民営化を進め、住民サービスのの低下を招くことなく、職員定数の適正化を行う。</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77288</xdr:rowOff>
    </xdr:from>
    <xdr:to>
      <xdr:col>24</xdr:col>
      <xdr:colOff>558800</xdr:colOff>
      <xdr:row>64</xdr:row>
      <xdr:rowOff>113139</xdr:rowOff>
    </xdr:to>
    <xdr:cxnSp macro="">
      <xdr:nvCxnSpPr>
        <xdr:cNvPr id="320" name="直線コネクタ 319"/>
        <xdr:cNvCxnSpPr/>
      </xdr:nvCxnSpPr>
      <xdr:spPr>
        <a:xfrm flipV="1">
          <a:off x="16179800" y="11050088"/>
          <a:ext cx="8382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113139</xdr:rowOff>
    </xdr:from>
    <xdr:to>
      <xdr:col>23</xdr:col>
      <xdr:colOff>406400</xdr:colOff>
      <xdr:row>64</xdr:row>
      <xdr:rowOff>140716</xdr:rowOff>
    </xdr:to>
    <xdr:cxnSp macro="">
      <xdr:nvCxnSpPr>
        <xdr:cNvPr id="323" name="直線コネクタ 322"/>
        <xdr:cNvCxnSpPr/>
      </xdr:nvCxnSpPr>
      <xdr:spPr>
        <a:xfrm flipV="1">
          <a:off x="15290800" y="1108593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133132</xdr:rowOff>
    </xdr:from>
    <xdr:to>
      <xdr:col>22</xdr:col>
      <xdr:colOff>203200</xdr:colOff>
      <xdr:row>64</xdr:row>
      <xdr:rowOff>140716</xdr:rowOff>
    </xdr:to>
    <xdr:cxnSp macro="">
      <xdr:nvCxnSpPr>
        <xdr:cNvPr id="326" name="直線コネクタ 325"/>
        <xdr:cNvCxnSpPr/>
      </xdr:nvCxnSpPr>
      <xdr:spPr>
        <a:xfrm>
          <a:off x="14401800" y="11105932"/>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133132</xdr:rowOff>
    </xdr:from>
    <xdr:to>
      <xdr:col>21</xdr:col>
      <xdr:colOff>0</xdr:colOff>
      <xdr:row>65</xdr:row>
      <xdr:rowOff>6495</xdr:rowOff>
    </xdr:to>
    <xdr:cxnSp macro="">
      <xdr:nvCxnSpPr>
        <xdr:cNvPr id="329" name="直線コネクタ 328"/>
        <xdr:cNvCxnSpPr/>
      </xdr:nvCxnSpPr>
      <xdr:spPr>
        <a:xfrm flipV="1">
          <a:off x="13512800" y="11105932"/>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26488</xdr:rowOff>
    </xdr:from>
    <xdr:to>
      <xdr:col>24</xdr:col>
      <xdr:colOff>609600</xdr:colOff>
      <xdr:row>64</xdr:row>
      <xdr:rowOff>128088</xdr:rowOff>
    </xdr:to>
    <xdr:sp macro="" textlink="">
      <xdr:nvSpPr>
        <xdr:cNvPr id="339" name="円/楕円 338"/>
        <xdr:cNvSpPr/>
      </xdr:nvSpPr>
      <xdr:spPr>
        <a:xfrm>
          <a:off x="16967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170015</xdr:rowOff>
    </xdr:from>
    <xdr:ext cx="762000" cy="259045"/>
    <xdr:sp macro="" textlink="">
      <xdr:nvSpPr>
        <xdr:cNvPr id="340" name="定員管理の状況該当値テキスト"/>
        <xdr:cNvSpPr txBox="1"/>
      </xdr:nvSpPr>
      <xdr:spPr>
        <a:xfrm>
          <a:off x="17106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62339</xdr:rowOff>
    </xdr:from>
    <xdr:to>
      <xdr:col>23</xdr:col>
      <xdr:colOff>457200</xdr:colOff>
      <xdr:row>64</xdr:row>
      <xdr:rowOff>163939</xdr:rowOff>
    </xdr:to>
    <xdr:sp macro="" textlink="">
      <xdr:nvSpPr>
        <xdr:cNvPr id="341" name="円/楕円 340"/>
        <xdr:cNvSpPr/>
      </xdr:nvSpPr>
      <xdr:spPr>
        <a:xfrm>
          <a:off x="16129000" y="110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148716</xdr:rowOff>
    </xdr:from>
    <xdr:ext cx="736600" cy="259045"/>
    <xdr:sp macro="" textlink="">
      <xdr:nvSpPr>
        <xdr:cNvPr id="342" name="テキスト ボックス 341"/>
        <xdr:cNvSpPr txBox="1"/>
      </xdr:nvSpPr>
      <xdr:spPr>
        <a:xfrm>
          <a:off x="15798800" y="1112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89916</xdr:rowOff>
    </xdr:from>
    <xdr:to>
      <xdr:col>22</xdr:col>
      <xdr:colOff>254000</xdr:colOff>
      <xdr:row>65</xdr:row>
      <xdr:rowOff>20066</xdr:rowOff>
    </xdr:to>
    <xdr:sp macro="" textlink="">
      <xdr:nvSpPr>
        <xdr:cNvPr id="343" name="円/楕円 342"/>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4843</xdr:rowOff>
    </xdr:from>
    <xdr:ext cx="762000" cy="259045"/>
    <xdr:sp macro="" textlink="">
      <xdr:nvSpPr>
        <xdr:cNvPr id="344" name="テキスト ボックス 343"/>
        <xdr:cNvSpPr txBox="1"/>
      </xdr:nvSpPr>
      <xdr:spPr>
        <a:xfrm>
          <a:off x="14909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82332</xdr:rowOff>
    </xdr:from>
    <xdr:to>
      <xdr:col>21</xdr:col>
      <xdr:colOff>50800</xdr:colOff>
      <xdr:row>65</xdr:row>
      <xdr:rowOff>12482</xdr:rowOff>
    </xdr:to>
    <xdr:sp macro="" textlink="">
      <xdr:nvSpPr>
        <xdr:cNvPr id="345" name="円/楕円 344"/>
        <xdr:cNvSpPr/>
      </xdr:nvSpPr>
      <xdr:spPr>
        <a:xfrm>
          <a:off x="14351000" y="11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168709</xdr:rowOff>
    </xdr:from>
    <xdr:ext cx="762000" cy="259045"/>
    <xdr:sp macro="" textlink="">
      <xdr:nvSpPr>
        <xdr:cNvPr id="346" name="テキスト ボックス 345"/>
        <xdr:cNvSpPr txBox="1"/>
      </xdr:nvSpPr>
      <xdr:spPr>
        <a:xfrm>
          <a:off x="14020800" y="111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127145</xdr:rowOff>
    </xdr:from>
    <xdr:to>
      <xdr:col>19</xdr:col>
      <xdr:colOff>533400</xdr:colOff>
      <xdr:row>65</xdr:row>
      <xdr:rowOff>57295</xdr:rowOff>
    </xdr:to>
    <xdr:sp macro="" textlink="">
      <xdr:nvSpPr>
        <xdr:cNvPr id="347" name="円/楕円 346"/>
        <xdr:cNvSpPr/>
      </xdr:nvSpPr>
      <xdr:spPr>
        <a:xfrm>
          <a:off x="13462000" y="110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42072</xdr:rowOff>
    </xdr:from>
    <xdr:ext cx="762000" cy="259045"/>
    <xdr:sp macro="" textlink="">
      <xdr:nvSpPr>
        <xdr:cNvPr id="348" name="テキスト ボックス 347"/>
        <xdr:cNvSpPr txBox="1"/>
      </xdr:nvSpPr>
      <xdr:spPr>
        <a:xfrm>
          <a:off x="13131800" y="111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繰上償還の実施、起債抑制により平成</a:t>
          </a:r>
          <a:r>
            <a:rPr kumimoji="1" lang="en-US" altLang="ja-JP" sz="1300">
              <a:latin typeface="ＭＳ Ｐゴシック"/>
            </a:rPr>
            <a:t>21</a:t>
          </a:r>
          <a:r>
            <a:rPr kumimoji="1" lang="ja-JP" altLang="en-US" sz="1300">
              <a:latin typeface="ＭＳ Ｐゴシック"/>
            </a:rPr>
            <a:t>年度以降、毎年改善傾向にあり、対前年度比</a:t>
          </a:r>
          <a:r>
            <a:rPr kumimoji="1" lang="en-US" altLang="ja-JP" sz="1300">
              <a:latin typeface="ＭＳ Ｐゴシック"/>
            </a:rPr>
            <a:t>0.9</a:t>
          </a:r>
          <a:r>
            <a:rPr kumimoji="1" lang="ja-JP" altLang="en-US" sz="1300">
              <a:latin typeface="ＭＳ Ｐゴシック"/>
            </a:rPr>
            <a:t>ポイント改善された。しかしながら、県平均と比較すると</a:t>
          </a:r>
          <a:r>
            <a:rPr kumimoji="1" lang="en-US" altLang="ja-JP" sz="1300">
              <a:latin typeface="ＭＳ Ｐゴシック"/>
            </a:rPr>
            <a:t>0.1</a:t>
          </a:r>
          <a:r>
            <a:rPr kumimoji="1" lang="ja-JP" altLang="en-US" sz="1300">
              <a:latin typeface="ＭＳ Ｐゴシック"/>
            </a:rPr>
            <a:t>ポイント上回っていることと、今後は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41</xdr:row>
      <xdr:rowOff>3810</xdr:rowOff>
    </xdr:to>
    <xdr:cxnSp macro="">
      <xdr:nvCxnSpPr>
        <xdr:cNvPr id="378" name="直線コネクタ 377"/>
        <xdr:cNvCxnSpPr/>
      </xdr:nvCxnSpPr>
      <xdr:spPr>
        <a:xfrm flipV="1">
          <a:off x="16179800" y="697896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81" name="直線コネクタ 380"/>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1270</xdr:rowOff>
    </xdr:to>
    <xdr:cxnSp macro="">
      <xdr:nvCxnSpPr>
        <xdr:cNvPr id="384" name="直線コネクタ 383"/>
        <xdr:cNvCxnSpPr/>
      </xdr:nvCxnSpPr>
      <xdr:spPr>
        <a:xfrm flipV="1">
          <a:off x="14401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160655</xdr:rowOff>
    </xdr:from>
    <xdr:to>
      <xdr:col>21</xdr:col>
      <xdr:colOff>0</xdr:colOff>
      <xdr:row>42</xdr:row>
      <xdr:rowOff>1270</xdr:rowOff>
    </xdr:to>
    <xdr:cxnSp macro="">
      <xdr:nvCxnSpPr>
        <xdr:cNvPr id="387" name="直線コネクタ 386"/>
        <xdr:cNvCxnSpPr/>
      </xdr:nvCxnSpPr>
      <xdr:spPr>
        <a:xfrm>
          <a:off x="13512800" y="719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7" name="円/楕円 396"/>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8"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9" name="円/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0" name="テキスト ボックス 399"/>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1" name="円/楕円 400"/>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2" name="テキスト ボックス 401"/>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3" name="円/楕円 402"/>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404" name="テキスト ボックス 403"/>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405" name="円/楕円 404"/>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406" name="テキスト ボックス 405"/>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これまでの起債抑制と繰上償還の実施により、対前年度比</a:t>
          </a:r>
          <a:r>
            <a:rPr kumimoji="1" lang="en-US" altLang="ja-JP" sz="1300">
              <a:latin typeface="ＭＳ Ｐゴシック"/>
            </a:rPr>
            <a:t>3.3</a:t>
          </a:r>
          <a:r>
            <a:rPr kumimoji="1" lang="ja-JP" altLang="en-US" sz="1300">
              <a:latin typeface="ＭＳ Ｐゴシック"/>
            </a:rPr>
            <a:t>ポイント改善されたが、今後も公共施設の老朽化などに伴う建て替えや修繕等に多額の費用を見込んでおり、また、基金の取り崩しも想定されることから、当該数値の増加が予想される。また類似団体平均と比較しても</a:t>
          </a:r>
          <a:r>
            <a:rPr kumimoji="1" lang="en-US" altLang="ja-JP" sz="1300">
              <a:latin typeface="ＭＳ Ｐゴシック"/>
            </a:rPr>
            <a:t>67.5</a:t>
          </a:r>
          <a:r>
            <a:rPr kumimoji="1" lang="ja-JP" altLang="en-US" sz="1300">
              <a:latin typeface="ＭＳ Ｐゴシック"/>
            </a:rPr>
            <a:t>ポイント上回っていることから、今後は新規事業の導入にあたっては、事前評価制度等を活用し、優先順位をつけて実施することにより次世代への負担額軽減に努める。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18440</xdr:rowOff>
    </xdr:from>
    <xdr:to>
      <xdr:col>24</xdr:col>
      <xdr:colOff>558800</xdr:colOff>
      <xdr:row>18</xdr:row>
      <xdr:rowOff>50292</xdr:rowOff>
    </xdr:to>
    <xdr:cxnSp macro="">
      <xdr:nvCxnSpPr>
        <xdr:cNvPr id="438" name="直線コネクタ 437"/>
        <xdr:cNvCxnSpPr/>
      </xdr:nvCxnSpPr>
      <xdr:spPr>
        <a:xfrm flipV="1">
          <a:off x="16179800" y="3104540"/>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50292</xdr:rowOff>
    </xdr:from>
    <xdr:to>
      <xdr:col>23</xdr:col>
      <xdr:colOff>406400</xdr:colOff>
      <xdr:row>18</xdr:row>
      <xdr:rowOff>61874</xdr:rowOff>
    </xdr:to>
    <xdr:cxnSp macro="">
      <xdr:nvCxnSpPr>
        <xdr:cNvPr id="441" name="直線コネクタ 440"/>
        <xdr:cNvCxnSpPr/>
      </xdr:nvCxnSpPr>
      <xdr:spPr>
        <a:xfrm flipV="1">
          <a:off x="15290800" y="313639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61874</xdr:rowOff>
    </xdr:from>
    <xdr:to>
      <xdr:col>22</xdr:col>
      <xdr:colOff>203200</xdr:colOff>
      <xdr:row>18</xdr:row>
      <xdr:rowOff>107239</xdr:rowOff>
    </xdr:to>
    <xdr:cxnSp macro="">
      <xdr:nvCxnSpPr>
        <xdr:cNvPr id="444" name="直線コネクタ 443"/>
        <xdr:cNvCxnSpPr/>
      </xdr:nvCxnSpPr>
      <xdr:spPr>
        <a:xfrm flipV="1">
          <a:off x="14401800" y="3147974"/>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107239</xdr:rowOff>
    </xdr:from>
    <xdr:to>
      <xdr:col>21</xdr:col>
      <xdr:colOff>0</xdr:colOff>
      <xdr:row>21</xdr:row>
      <xdr:rowOff>118923</xdr:rowOff>
    </xdr:to>
    <xdr:cxnSp macro="">
      <xdr:nvCxnSpPr>
        <xdr:cNvPr id="447" name="直線コネクタ 446"/>
        <xdr:cNvCxnSpPr/>
      </xdr:nvCxnSpPr>
      <xdr:spPr>
        <a:xfrm flipV="1">
          <a:off x="13512800" y="3193339"/>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139090</xdr:rowOff>
    </xdr:from>
    <xdr:to>
      <xdr:col>24</xdr:col>
      <xdr:colOff>609600</xdr:colOff>
      <xdr:row>18</xdr:row>
      <xdr:rowOff>69240</xdr:rowOff>
    </xdr:to>
    <xdr:sp macro="" textlink="">
      <xdr:nvSpPr>
        <xdr:cNvPr id="457" name="円/楕円 456"/>
        <xdr:cNvSpPr/>
      </xdr:nvSpPr>
      <xdr:spPr>
        <a:xfrm>
          <a:off x="169672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111167</xdr:rowOff>
    </xdr:from>
    <xdr:ext cx="762000" cy="259045"/>
    <xdr:sp macro="" textlink="">
      <xdr:nvSpPr>
        <xdr:cNvPr id="458" name="将来負担の状況該当値テキスト"/>
        <xdr:cNvSpPr txBox="1"/>
      </xdr:nvSpPr>
      <xdr:spPr>
        <a:xfrm>
          <a:off x="17106900" y="30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170942</xdr:rowOff>
    </xdr:from>
    <xdr:to>
      <xdr:col>23</xdr:col>
      <xdr:colOff>457200</xdr:colOff>
      <xdr:row>18</xdr:row>
      <xdr:rowOff>101092</xdr:rowOff>
    </xdr:to>
    <xdr:sp macro="" textlink="">
      <xdr:nvSpPr>
        <xdr:cNvPr id="459" name="円/楕円 458"/>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85869</xdr:rowOff>
    </xdr:from>
    <xdr:ext cx="736600" cy="259045"/>
    <xdr:sp macro="" textlink="">
      <xdr:nvSpPr>
        <xdr:cNvPr id="460" name="テキスト ボックス 459"/>
        <xdr:cNvSpPr txBox="1"/>
      </xdr:nvSpPr>
      <xdr:spPr>
        <a:xfrm>
          <a:off x="15798800" y="317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11074</xdr:rowOff>
    </xdr:from>
    <xdr:to>
      <xdr:col>22</xdr:col>
      <xdr:colOff>254000</xdr:colOff>
      <xdr:row>18</xdr:row>
      <xdr:rowOff>112674</xdr:rowOff>
    </xdr:to>
    <xdr:sp macro="" textlink="">
      <xdr:nvSpPr>
        <xdr:cNvPr id="461" name="円/楕円 460"/>
        <xdr:cNvSpPr/>
      </xdr:nvSpPr>
      <xdr:spPr>
        <a:xfrm>
          <a:off x="15240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97451</xdr:rowOff>
    </xdr:from>
    <xdr:ext cx="762000" cy="259045"/>
    <xdr:sp macro="" textlink="">
      <xdr:nvSpPr>
        <xdr:cNvPr id="462" name="テキスト ボックス 461"/>
        <xdr:cNvSpPr txBox="1"/>
      </xdr:nvSpPr>
      <xdr:spPr>
        <a:xfrm>
          <a:off x="14909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56439</xdr:rowOff>
    </xdr:from>
    <xdr:to>
      <xdr:col>21</xdr:col>
      <xdr:colOff>50800</xdr:colOff>
      <xdr:row>18</xdr:row>
      <xdr:rowOff>158039</xdr:rowOff>
    </xdr:to>
    <xdr:sp macro="" textlink="">
      <xdr:nvSpPr>
        <xdr:cNvPr id="463" name="円/楕円 462"/>
        <xdr:cNvSpPr/>
      </xdr:nvSpPr>
      <xdr:spPr>
        <a:xfrm>
          <a:off x="143510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142816</xdr:rowOff>
    </xdr:from>
    <xdr:ext cx="762000" cy="259045"/>
    <xdr:sp macro="" textlink="">
      <xdr:nvSpPr>
        <xdr:cNvPr id="464" name="テキスト ボックス 463"/>
        <xdr:cNvSpPr txBox="1"/>
      </xdr:nvSpPr>
      <xdr:spPr>
        <a:xfrm>
          <a:off x="14020800" y="32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68123</xdr:rowOff>
    </xdr:from>
    <xdr:to>
      <xdr:col>19</xdr:col>
      <xdr:colOff>533400</xdr:colOff>
      <xdr:row>21</xdr:row>
      <xdr:rowOff>169723</xdr:rowOff>
    </xdr:to>
    <xdr:sp macro="" textlink="">
      <xdr:nvSpPr>
        <xdr:cNvPr id="465" name="円/楕円 464"/>
        <xdr:cNvSpPr/>
      </xdr:nvSpPr>
      <xdr:spPr>
        <a:xfrm>
          <a:off x="13462000" y="3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154500</xdr:rowOff>
    </xdr:from>
    <xdr:ext cx="762000" cy="259045"/>
    <xdr:sp macro="" textlink="">
      <xdr:nvSpPr>
        <xdr:cNvPr id="466" name="テキスト ボックス 465"/>
        <xdr:cNvSpPr txBox="1"/>
      </xdr:nvSpPr>
      <xdr:spPr>
        <a:xfrm>
          <a:off x="13131800" y="37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8,395
8,370
63.50
8,275,723
7,896,865
330,942
4,285,429
7,093,032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全国市町村平均、沖縄県市町村平均を大幅に上回っており、類似団体順位でも最も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94996</xdr:rowOff>
    </xdr:from>
    <xdr:to>
      <xdr:col>7</xdr:col>
      <xdr:colOff>15875</xdr:colOff>
      <xdr:row>40</xdr:row>
      <xdr:rowOff>136144</xdr:rowOff>
    </xdr:to>
    <xdr:cxnSp macro="">
      <xdr:nvCxnSpPr>
        <xdr:cNvPr id="63" name="直線コネクタ 62"/>
        <xdr:cNvCxnSpPr/>
      </xdr:nvCxnSpPr>
      <xdr:spPr>
        <a:xfrm>
          <a:off x="3987800" y="69529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40</xdr:row>
      <xdr:rowOff>94996</xdr:rowOff>
    </xdr:to>
    <xdr:cxnSp macro="">
      <xdr:nvCxnSpPr>
        <xdr:cNvPr id="66" name="直線コネクタ 65"/>
        <xdr:cNvCxnSpPr/>
      </xdr:nvCxnSpPr>
      <xdr:spPr>
        <a:xfrm>
          <a:off x="3098800" y="67929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106426</xdr:rowOff>
    </xdr:to>
    <xdr:cxnSp macro="">
      <xdr:nvCxnSpPr>
        <xdr:cNvPr id="69" name="直線コネクタ 68"/>
        <xdr:cNvCxnSpPr/>
      </xdr:nvCxnSpPr>
      <xdr:spPr>
        <a:xfrm>
          <a:off x="2209800" y="6724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65278</xdr:rowOff>
    </xdr:to>
    <xdr:cxnSp macro="">
      <xdr:nvCxnSpPr>
        <xdr:cNvPr id="72" name="直線コネクタ 71"/>
        <xdr:cNvCxnSpPr/>
      </xdr:nvCxnSpPr>
      <xdr:spPr>
        <a:xfrm flipV="1">
          <a:off x="1320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85344</xdr:rowOff>
    </xdr:from>
    <xdr:to>
      <xdr:col>7</xdr:col>
      <xdr:colOff>66675</xdr:colOff>
      <xdr:row>41</xdr:row>
      <xdr:rowOff>15494</xdr:rowOff>
    </xdr:to>
    <xdr:sp macro="" textlink="">
      <xdr:nvSpPr>
        <xdr:cNvPr id="82" name="円/楕円 81"/>
        <xdr:cNvSpPr/>
      </xdr:nvSpPr>
      <xdr:spPr>
        <a:xfrm>
          <a:off x="47752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165371</xdr:rowOff>
    </xdr:from>
    <xdr:ext cx="762000" cy="259045"/>
    <xdr:sp macro="" textlink="">
      <xdr:nvSpPr>
        <xdr:cNvPr id="83" name="人件費該当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44196</xdr:rowOff>
    </xdr:from>
    <xdr:to>
      <xdr:col>5</xdr:col>
      <xdr:colOff>600075</xdr:colOff>
      <xdr:row>40</xdr:row>
      <xdr:rowOff>145796</xdr:rowOff>
    </xdr:to>
    <xdr:sp macro="" textlink="">
      <xdr:nvSpPr>
        <xdr:cNvPr id="84" name="円/楕円 83"/>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130573</xdr:rowOff>
    </xdr:from>
    <xdr:ext cx="736600" cy="259045"/>
    <xdr:sp macro="" textlink="">
      <xdr:nvSpPr>
        <xdr:cNvPr id="85" name="テキスト ボックス 84"/>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55626</xdr:rowOff>
    </xdr:from>
    <xdr:to>
      <xdr:col>4</xdr:col>
      <xdr:colOff>396875</xdr:colOff>
      <xdr:row>39</xdr:row>
      <xdr:rowOff>157226</xdr:rowOff>
    </xdr:to>
    <xdr:sp macro="" textlink="">
      <xdr:nvSpPr>
        <xdr:cNvPr id="86" name="円/楕円 85"/>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142003</xdr:rowOff>
    </xdr:from>
    <xdr:ext cx="762000" cy="259045"/>
    <xdr:sp macro="" textlink="">
      <xdr:nvSpPr>
        <xdr:cNvPr id="87" name="テキスト ボックス 86"/>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8" name="円/楕円 87"/>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89" name="テキスト ボックス 88"/>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0" name="円/楕円 89"/>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1" name="テキスト ボックス 90"/>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物件費については、全国平均値を</a:t>
          </a:r>
          <a:r>
            <a:rPr kumimoji="1" lang="en-US" altLang="ja-JP" sz="1300">
              <a:latin typeface="ＭＳ Ｐゴシック"/>
            </a:rPr>
            <a:t>1.9</a:t>
          </a:r>
          <a:r>
            <a:rPr kumimoji="1" lang="ja-JP" altLang="en-US" sz="1300">
              <a:latin typeface="ＭＳ Ｐゴシック"/>
            </a:rPr>
            <a:t>ポイント、県市町村平均を</a:t>
          </a:r>
          <a:r>
            <a:rPr kumimoji="1" lang="en-US" altLang="ja-JP" sz="1300">
              <a:latin typeface="ＭＳ Ｐゴシック"/>
            </a:rPr>
            <a:t>1.5</a:t>
          </a:r>
          <a:r>
            <a:rPr kumimoji="1" lang="ja-JP" altLang="en-US" sz="1300">
              <a:latin typeface="ＭＳ Ｐゴシック"/>
            </a:rPr>
            <a:t>ポイント、類似団体平均を</a:t>
          </a:r>
          <a:r>
            <a:rPr kumimoji="1" lang="en-US" altLang="ja-JP" sz="1300">
              <a:latin typeface="ＭＳ Ｐゴシック"/>
            </a:rPr>
            <a:t>0.2</a:t>
          </a:r>
          <a:r>
            <a:rPr kumimoji="1" lang="ja-JP" altLang="en-US" sz="1300">
              <a:latin typeface="ＭＳ Ｐゴシック"/>
            </a:rPr>
            <a:t>ポイント下回っているが、対前年度と比較すると</a:t>
          </a:r>
          <a:r>
            <a:rPr kumimoji="1" lang="en-US" altLang="ja-JP" sz="1300">
              <a:latin typeface="ＭＳ Ｐゴシック"/>
            </a:rPr>
            <a:t>2.9</a:t>
          </a:r>
          <a:r>
            <a:rPr kumimoji="1" lang="ja-JP" altLang="en-US" sz="1300">
              <a:latin typeface="ＭＳ Ｐゴシック"/>
            </a:rPr>
            <a:t>ポイント増加した。今後も公共施設の管理業務委託や保育所等の民営化などに伴う物件費の増加が見込まれるが、引き続き、物件費の適正な支出に努める。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133858</xdr:rowOff>
    </xdr:from>
    <xdr:to>
      <xdr:col>24</xdr:col>
      <xdr:colOff>31750</xdr:colOff>
      <xdr:row>16</xdr:row>
      <xdr:rowOff>94996</xdr:rowOff>
    </xdr:to>
    <xdr:cxnSp macro="">
      <xdr:nvCxnSpPr>
        <xdr:cNvPr id="121" name="直線コネクタ 120"/>
        <xdr:cNvCxnSpPr/>
      </xdr:nvCxnSpPr>
      <xdr:spPr>
        <a:xfrm>
          <a:off x="15671800" y="27056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133858</xdr:rowOff>
    </xdr:from>
    <xdr:to>
      <xdr:col>22</xdr:col>
      <xdr:colOff>565150</xdr:colOff>
      <xdr:row>16</xdr:row>
      <xdr:rowOff>12700</xdr:rowOff>
    </xdr:to>
    <xdr:cxnSp macro="">
      <xdr:nvCxnSpPr>
        <xdr:cNvPr id="124" name="直線コネクタ 123"/>
        <xdr:cNvCxnSpPr/>
      </xdr:nvCxnSpPr>
      <xdr:spPr>
        <a:xfrm flipV="1">
          <a:off x="14782800" y="2705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51562</xdr:rowOff>
    </xdr:from>
    <xdr:to>
      <xdr:col>21</xdr:col>
      <xdr:colOff>361950</xdr:colOff>
      <xdr:row>16</xdr:row>
      <xdr:rowOff>12700</xdr:rowOff>
    </xdr:to>
    <xdr:cxnSp macro="">
      <xdr:nvCxnSpPr>
        <xdr:cNvPr id="127" name="直線コネクタ 126"/>
        <xdr:cNvCxnSpPr/>
      </xdr:nvCxnSpPr>
      <xdr:spPr>
        <a:xfrm>
          <a:off x="13893800" y="26233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115570</xdr:rowOff>
    </xdr:to>
    <xdr:cxnSp macro="">
      <xdr:nvCxnSpPr>
        <xdr:cNvPr id="130" name="直線コネクタ 129"/>
        <xdr:cNvCxnSpPr/>
      </xdr:nvCxnSpPr>
      <xdr:spPr>
        <a:xfrm flipV="1">
          <a:off x="13004800" y="2623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0" name="円/楕円 139"/>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1"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83058</xdr:rowOff>
    </xdr:from>
    <xdr:to>
      <xdr:col>22</xdr:col>
      <xdr:colOff>615950</xdr:colOff>
      <xdr:row>16</xdr:row>
      <xdr:rowOff>13208</xdr:rowOff>
    </xdr:to>
    <xdr:sp macro="" textlink="">
      <xdr:nvSpPr>
        <xdr:cNvPr id="142" name="円/楕円 141"/>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23385</xdr:rowOff>
    </xdr:from>
    <xdr:ext cx="736600" cy="259045"/>
    <xdr:sp macro="" textlink="">
      <xdr:nvSpPr>
        <xdr:cNvPr id="143" name="テキスト ボックス 142"/>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4" name="円/楕円 14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5" name="テキスト ボックス 14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xdr:rowOff>
    </xdr:from>
    <xdr:to>
      <xdr:col>20</xdr:col>
      <xdr:colOff>209550</xdr:colOff>
      <xdr:row>15</xdr:row>
      <xdr:rowOff>102362</xdr:rowOff>
    </xdr:to>
    <xdr:sp macro="" textlink="">
      <xdr:nvSpPr>
        <xdr:cNvPr id="146" name="円/楕円 145"/>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112539</xdr:rowOff>
    </xdr:from>
    <xdr:ext cx="762000" cy="259045"/>
    <xdr:sp macro="" textlink="">
      <xdr:nvSpPr>
        <xdr:cNvPr id="147" name="テキスト ボックス 146"/>
        <xdr:cNvSpPr txBox="1"/>
      </xdr:nvSpPr>
      <xdr:spPr>
        <a:xfrm>
          <a:off x="13512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48" name="円/楕円 147"/>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49" name="テキスト ボックス 148"/>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沖縄県平均を大きく下回っている状況であるが、今後、高齢化の進展等に伴い、各種扶助費が増大することが予想される。今後も資格審査等の適格化に努め、財政への圧迫とならないよう適正な扶助費の支出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2" name="直線コネクタ 181"/>
        <xdr:cNvCxnSpPr/>
      </xdr:nvCxnSpPr>
      <xdr:spPr>
        <a:xfrm flipV="1">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55</xdr:row>
      <xdr:rowOff>127000</xdr:rowOff>
    </xdr:to>
    <xdr:cxnSp macro="">
      <xdr:nvCxnSpPr>
        <xdr:cNvPr id="185" name="直線コネクタ 184"/>
        <xdr:cNvCxnSpPr/>
      </xdr:nvCxnSpPr>
      <xdr:spPr>
        <a:xfrm>
          <a:off x="3098800" y="9175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88900</xdr:rowOff>
    </xdr:to>
    <xdr:cxnSp macro="">
      <xdr:nvCxnSpPr>
        <xdr:cNvPr id="188" name="直線コネクタ 187"/>
        <xdr:cNvCxnSpPr/>
      </xdr:nvCxnSpPr>
      <xdr:spPr>
        <a:xfrm>
          <a:off x="2209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91" name="直線コネクタ 190"/>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1" name="円/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143527</xdr:rowOff>
    </xdr:from>
    <xdr:ext cx="762000" cy="259045"/>
    <xdr:sp macro="" textlink="">
      <xdr:nvSpPr>
        <xdr:cNvPr id="202"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3" name="円/楕円 20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4" name="テキスト ボックス 20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5" name="円/楕円 204"/>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6" name="テキスト ボックス 205"/>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7" name="円/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9" name="円/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その他に係る経常収支比率にいては、全国平均を</a:t>
          </a:r>
          <a:r>
            <a:rPr kumimoji="1" lang="en-US" altLang="ja-JP" sz="1300">
              <a:latin typeface="ＭＳ Ｐゴシック"/>
            </a:rPr>
            <a:t>6</a:t>
          </a:r>
          <a:r>
            <a:rPr kumimoji="1" lang="ja-JP" altLang="en-US" sz="1300">
              <a:latin typeface="ＭＳ Ｐゴシック"/>
            </a:rPr>
            <a:t>ポイント、県市町村平均を</a:t>
          </a:r>
          <a:r>
            <a:rPr kumimoji="1" lang="en-US" altLang="ja-JP" sz="1300">
              <a:latin typeface="ＭＳ Ｐゴシック"/>
            </a:rPr>
            <a:t>4.4</a:t>
          </a:r>
          <a:r>
            <a:rPr kumimoji="1" lang="ja-JP" altLang="en-US" sz="1300">
              <a:latin typeface="ＭＳ Ｐゴシック"/>
            </a:rPr>
            <a:t>ポイント、類似団体平均を</a:t>
          </a:r>
          <a:r>
            <a:rPr kumimoji="1" lang="en-US" altLang="ja-JP" sz="1300">
              <a:latin typeface="ＭＳ Ｐゴシック"/>
            </a:rPr>
            <a:t>5</a:t>
          </a:r>
          <a:r>
            <a:rPr kumimoji="1" lang="ja-JP" altLang="en-US" sz="1300">
              <a:latin typeface="ＭＳ Ｐゴシック"/>
            </a:rPr>
            <a:t>ポイント下回っているが、対前年度数値と比較すると</a:t>
          </a:r>
          <a:r>
            <a:rPr kumimoji="1" lang="en-US" altLang="ja-JP" sz="1300">
              <a:latin typeface="ＭＳ Ｐゴシック"/>
            </a:rPr>
            <a:t>0.9</a:t>
          </a:r>
          <a:r>
            <a:rPr kumimoji="1" lang="ja-JP" altLang="en-US" sz="1300">
              <a:latin typeface="ＭＳ Ｐゴシック"/>
            </a:rPr>
            <a:t>ポイント増加した。増加の要因は渇水対策に係る経費として水道事業会計へ繰出金が発生したことなどが要因として考えられる。</a:t>
          </a:r>
          <a:endParaRPr kumimoji="1" lang="en-US" altLang="ja-JP" sz="1300">
            <a:latin typeface="ＭＳ Ｐゴシック"/>
          </a:endParaRPr>
        </a:p>
        <a:p>
          <a:r>
            <a:rPr kumimoji="1" lang="ja-JP" altLang="en-US" sz="1300">
              <a:latin typeface="ＭＳ Ｐゴシック"/>
            </a:rPr>
            <a:t>今後は経費節減や企業会計の独立採算の原則に立ち返った料金の見直しなどを通して普通会計の負担額の抑制を図る。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54610</xdr:rowOff>
    </xdr:from>
    <xdr:to>
      <xdr:col>24</xdr:col>
      <xdr:colOff>31750</xdr:colOff>
      <xdr:row>53</xdr:row>
      <xdr:rowOff>138430</xdr:rowOff>
    </xdr:to>
    <xdr:cxnSp macro="">
      <xdr:nvCxnSpPr>
        <xdr:cNvPr id="243" name="直線コネクタ 242"/>
        <xdr:cNvCxnSpPr/>
      </xdr:nvCxnSpPr>
      <xdr:spPr>
        <a:xfrm>
          <a:off x="15671800" y="9141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54610</xdr:rowOff>
    </xdr:from>
    <xdr:to>
      <xdr:col>22</xdr:col>
      <xdr:colOff>565150</xdr:colOff>
      <xdr:row>53</xdr:row>
      <xdr:rowOff>130810</xdr:rowOff>
    </xdr:to>
    <xdr:cxnSp macro="">
      <xdr:nvCxnSpPr>
        <xdr:cNvPr id="246" name="直線コネクタ 245"/>
        <xdr:cNvCxnSpPr/>
      </xdr:nvCxnSpPr>
      <xdr:spPr>
        <a:xfrm flipV="1">
          <a:off x="14782800" y="9141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54</xdr:row>
      <xdr:rowOff>73660</xdr:rowOff>
    </xdr:to>
    <xdr:cxnSp macro="">
      <xdr:nvCxnSpPr>
        <xdr:cNvPr id="249" name="直線コネクタ 248"/>
        <xdr:cNvCxnSpPr/>
      </xdr:nvCxnSpPr>
      <xdr:spPr>
        <a:xfrm flipV="1">
          <a:off x="13893800" y="9217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100330</xdr:rowOff>
    </xdr:from>
    <xdr:to>
      <xdr:col>20</xdr:col>
      <xdr:colOff>158750</xdr:colOff>
      <xdr:row>54</xdr:row>
      <xdr:rowOff>73660</xdr:rowOff>
    </xdr:to>
    <xdr:cxnSp macro="">
      <xdr:nvCxnSpPr>
        <xdr:cNvPr id="252" name="直線コネクタ 251"/>
        <xdr:cNvCxnSpPr/>
      </xdr:nvCxnSpPr>
      <xdr:spPr>
        <a:xfrm>
          <a:off x="13004800" y="9187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87630</xdr:rowOff>
    </xdr:from>
    <xdr:to>
      <xdr:col>24</xdr:col>
      <xdr:colOff>82550</xdr:colOff>
      <xdr:row>54</xdr:row>
      <xdr:rowOff>17780</xdr:rowOff>
    </xdr:to>
    <xdr:sp macro="" textlink="">
      <xdr:nvSpPr>
        <xdr:cNvPr id="262" name="円/楕円 261"/>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104157</xdr:rowOff>
    </xdr:from>
    <xdr:ext cx="762000" cy="259045"/>
    <xdr:sp macro="" textlink="">
      <xdr:nvSpPr>
        <xdr:cNvPr id="263" name="その他該当値テキスト"/>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3810</xdr:rowOff>
    </xdr:from>
    <xdr:to>
      <xdr:col>22</xdr:col>
      <xdr:colOff>615950</xdr:colOff>
      <xdr:row>53</xdr:row>
      <xdr:rowOff>105410</xdr:rowOff>
    </xdr:to>
    <xdr:sp macro="" textlink="">
      <xdr:nvSpPr>
        <xdr:cNvPr id="264" name="円/楕円 263"/>
        <xdr:cNvSpPr/>
      </xdr:nvSpPr>
      <xdr:spPr>
        <a:xfrm>
          <a:off x="15621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115587</xdr:rowOff>
    </xdr:from>
    <xdr:ext cx="736600" cy="259045"/>
    <xdr:sp macro="" textlink="">
      <xdr:nvSpPr>
        <xdr:cNvPr id="265" name="テキスト ボックス 264"/>
        <xdr:cNvSpPr txBox="1"/>
      </xdr:nvSpPr>
      <xdr:spPr>
        <a:xfrm>
          <a:off x="15290800" y="885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66" name="円/楕円 265"/>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67" name="テキスト ボックス 266"/>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68" name="円/楕円 26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69" name="テキスト ボックス 26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49530</xdr:rowOff>
    </xdr:from>
    <xdr:to>
      <xdr:col>19</xdr:col>
      <xdr:colOff>6350</xdr:colOff>
      <xdr:row>53</xdr:row>
      <xdr:rowOff>151130</xdr:rowOff>
    </xdr:to>
    <xdr:sp macro="" textlink="">
      <xdr:nvSpPr>
        <xdr:cNvPr id="270" name="円/楕円 269"/>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161307</xdr:rowOff>
    </xdr:from>
    <xdr:ext cx="762000" cy="259045"/>
    <xdr:sp macro="" textlink="">
      <xdr:nvSpPr>
        <xdr:cNvPr id="271" name="テキスト ボックス 270"/>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補助費等は全国平均を</a:t>
          </a:r>
          <a:r>
            <a:rPr kumimoji="1" lang="en-US" altLang="ja-JP" sz="1300">
              <a:latin typeface="ＭＳ Ｐゴシック"/>
            </a:rPr>
            <a:t>7.4</a:t>
          </a:r>
          <a:r>
            <a:rPr kumimoji="1" lang="ja-JP" altLang="en-US" sz="1300">
              <a:latin typeface="ＭＳ Ｐゴシック"/>
            </a:rPr>
            <a:t>ポイント、県市町村平均を</a:t>
          </a:r>
          <a:r>
            <a:rPr kumimoji="1" lang="en-US" altLang="ja-JP" sz="1300">
              <a:latin typeface="ＭＳ Ｐゴシック"/>
            </a:rPr>
            <a:t>5.1</a:t>
          </a:r>
          <a:r>
            <a:rPr kumimoji="1" lang="ja-JP" altLang="en-US" sz="1300">
              <a:latin typeface="ＭＳ Ｐゴシック"/>
            </a:rPr>
            <a:t>、類似団体平均を</a:t>
          </a:r>
          <a:r>
            <a:rPr kumimoji="1" lang="en-US" altLang="ja-JP" sz="1300">
              <a:latin typeface="ＭＳ Ｐゴシック"/>
            </a:rPr>
            <a:t>9.6</a:t>
          </a:r>
          <a:r>
            <a:rPr kumimoji="1" lang="ja-JP" altLang="en-US" sz="1300">
              <a:latin typeface="ＭＳ Ｐゴシック"/>
            </a:rPr>
            <a:t>ポイント下回っており、対前年度比較でも</a:t>
          </a:r>
          <a:r>
            <a:rPr kumimoji="1" lang="en-US" altLang="ja-JP" sz="1300">
              <a:latin typeface="ＭＳ Ｐゴシック"/>
            </a:rPr>
            <a:t>5.1</a:t>
          </a:r>
          <a:r>
            <a:rPr kumimoji="1" lang="ja-JP" altLang="en-US" sz="1300">
              <a:latin typeface="ＭＳ Ｐゴシック"/>
            </a:rPr>
            <a:t>ポイント減少している。今後は高齢化の進展に伴い、介護給付負担金などの社会保障関連経費の増加により同数値の上昇が見込まれることから、介護予防の推進などにより経費の縮減に努めていく。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17272</xdr:rowOff>
    </xdr:from>
    <xdr:to>
      <xdr:col>24</xdr:col>
      <xdr:colOff>31750</xdr:colOff>
      <xdr:row>35</xdr:row>
      <xdr:rowOff>78994</xdr:rowOff>
    </xdr:to>
    <xdr:cxnSp macro="">
      <xdr:nvCxnSpPr>
        <xdr:cNvPr id="301" name="直線コネクタ 300"/>
        <xdr:cNvCxnSpPr/>
      </xdr:nvCxnSpPr>
      <xdr:spPr>
        <a:xfrm flipV="1">
          <a:off x="15671800" y="584657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78994</xdr:rowOff>
    </xdr:to>
    <xdr:cxnSp macro="">
      <xdr:nvCxnSpPr>
        <xdr:cNvPr id="304" name="直線コネクタ 303"/>
        <xdr:cNvCxnSpPr/>
      </xdr:nvCxnSpPr>
      <xdr:spPr>
        <a:xfrm>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51562</xdr:rowOff>
    </xdr:to>
    <xdr:cxnSp macro="">
      <xdr:nvCxnSpPr>
        <xdr:cNvPr id="307" name="直線コネクタ 306"/>
        <xdr:cNvCxnSpPr/>
      </xdr:nvCxnSpPr>
      <xdr:spPr>
        <a:xfrm>
          <a:off x="13893800" y="5992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156718</xdr:rowOff>
    </xdr:to>
    <xdr:cxnSp macro="">
      <xdr:nvCxnSpPr>
        <xdr:cNvPr id="310" name="直線コネクタ 309"/>
        <xdr:cNvCxnSpPr/>
      </xdr:nvCxnSpPr>
      <xdr:spPr>
        <a:xfrm flipV="1">
          <a:off x="13004800" y="5992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137922</xdr:rowOff>
    </xdr:from>
    <xdr:to>
      <xdr:col>24</xdr:col>
      <xdr:colOff>82550</xdr:colOff>
      <xdr:row>34</xdr:row>
      <xdr:rowOff>68072</xdr:rowOff>
    </xdr:to>
    <xdr:sp macro="" textlink="">
      <xdr:nvSpPr>
        <xdr:cNvPr id="320" name="円/楕円 319"/>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46499</xdr:rowOff>
    </xdr:from>
    <xdr:ext cx="762000" cy="259045"/>
    <xdr:sp macro="" textlink="">
      <xdr:nvSpPr>
        <xdr:cNvPr id="321" name="補助費等該当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2" name="円/楕円 321"/>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3" name="テキスト ボックス 322"/>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4" name="円/楕円 323"/>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5" name="テキスト ボックス 324"/>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26" name="円/楕円 32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27" name="テキスト ボックス 32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8" name="円/楕円 32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9" name="テキスト ボックス 32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公債費については、沖縄県市町村平均を</a:t>
          </a:r>
          <a:r>
            <a:rPr kumimoji="1" lang="en-US" altLang="ja-JP" sz="1300">
              <a:latin typeface="ＭＳ Ｐゴシック"/>
            </a:rPr>
            <a:t>9.7</a:t>
          </a:r>
          <a:r>
            <a:rPr kumimoji="1" lang="ja-JP" altLang="en-US" sz="1300">
              <a:latin typeface="ＭＳ Ｐゴシック"/>
            </a:rPr>
            <a:t>ポイント上回っている状況である。これは平成</a:t>
          </a:r>
          <a:r>
            <a:rPr kumimoji="1" lang="en-US" altLang="ja-JP" sz="1300">
              <a:latin typeface="ＭＳ Ｐゴシック"/>
            </a:rPr>
            <a:t>14</a:t>
          </a:r>
          <a:r>
            <a:rPr kumimoji="1" lang="ja-JP" altLang="en-US" sz="1300">
              <a:latin typeface="ＭＳ Ｐゴシック"/>
            </a:rPr>
            <a:t>年度の市町村合併後に大型の整備事業が集中したことに加え、合併団体の地方債を引き継いだことにより、地方債残高が高い水準にあることが影響しいる。平成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年度に繰上償還を実施しており、対前年度比では若干の改善はみられるが、</a:t>
          </a:r>
          <a:endParaRPr kumimoji="1" lang="en-US" altLang="ja-JP" sz="1300">
            <a:latin typeface="ＭＳ Ｐゴシック"/>
          </a:endParaRPr>
        </a:p>
        <a:p>
          <a:r>
            <a:rPr kumimoji="1" lang="ja-JP" altLang="en-US" sz="1300">
              <a:latin typeface="ＭＳ Ｐゴシック"/>
            </a:rPr>
            <a:t>当面は当該年度の起債発行額が償還元金を上回らないよう、起債発行額を抑制することにより当該数値の抑制を図る。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79</xdr:row>
      <xdr:rowOff>165863</xdr:rowOff>
    </xdr:to>
    <xdr:cxnSp macro="">
      <xdr:nvCxnSpPr>
        <xdr:cNvPr id="359" name="直線コネクタ 358"/>
        <xdr:cNvCxnSpPr/>
      </xdr:nvCxnSpPr>
      <xdr:spPr>
        <a:xfrm flipV="1">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81280</xdr:rowOff>
    </xdr:to>
    <xdr:cxnSp macro="">
      <xdr:nvCxnSpPr>
        <xdr:cNvPr id="362" name="直線コネクタ 361"/>
        <xdr:cNvCxnSpPr/>
      </xdr:nvCxnSpPr>
      <xdr:spPr>
        <a:xfrm flipV="1">
          <a:off x="3098800" y="137104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xdr:rowOff>
    </xdr:from>
    <xdr:to>
      <xdr:col>4</xdr:col>
      <xdr:colOff>346075</xdr:colOff>
      <xdr:row>80</xdr:row>
      <xdr:rowOff>81280</xdr:rowOff>
    </xdr:to>
    <xdr:cxnSp macro="">
      <xdr:nvCxnSpPr>
        <xdr:cNvPr id="365" name="直線コネクタ 364"/>
        <xdr:cNvCxnSpPr/>
      </xdr:nvCxnSpPr>
      <xdr:spPr>
        <a:xfrm>
          <a:off x="2209800" y="137241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80</xdr:row>
      <xdr:rowOff>67563</xdr:rowOff>
    </xdr:to>
    <xdr:cxnSp macro="">
      <xdr:nvCxnSpPr>
        <xdr:cNvPr id="368" name="直線コネクタ 367"/>
        <xdr:cNvCxnSpPr/>
      </xdr:nvCxnSpPr>
      <xdr:spPr>
        <a:xfrm flipV="1">
          <a:off x="1320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110489</xdr:rowOff>
    </xdr:from>
    <xdr:to>
      <xdr:col>7</xdr:col>
      <xdr:colOff>66675</xdr:colOff>
      <xdr:row>80</xdr:row>
      <xdr:rowOff>40639</xdr:rowOff>
    </xdr:to>
    <xdr:sp macro="" textlink="">
      <xdr:nvSpPr>
        <xdr:cNvPr id="378" name="円/楕円 377"/>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82566</xdr:rowOff>
    </xdr:from>
    <xdr:ext cx="762000" cy="259045"/>
    <xdr:sp macro="" textlink="">
      <xdr:nvSpPr>
        <xdr:cNvPr id="379"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80" name="円/楕円 379"/>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81" name="テキスト ボックス 380"/>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82" name="円/楕円 381"/>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3" name="テキスト ボックス 382"/>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128778</xdr:rowOff>
    </xdr:from>
    <xdr:to>
      <xdr:col>3</xdr:col>
      <xdr:colOff>193675</xdr:colOff>
      <xdr:row>80</xdr:row>
      <xdr:rowOff>58928</xdr:rowOff>
    </xdr:to>
    <xdr:sp macro="" textlink="">
      <xdr:nvSpPr>
        <xdr:cNvPr id="384" name="円/楕円 383"/>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43705</xdr:rowOff>
    </xdr:from>
    <xdr:ext cx="762000" cy="259045"/>
    <xdr:sp macro="" textlink="">
      <xdr:nvSpPr>
        <xdr:cNvPr id="385" name="テキスト ボックス 384"/>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86" name="円/楕円 385"/>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387" name="テキスト ボックス 386"/>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a:t>
          </a:r>
          <a:r>
            <a:rPr kumimoji="1" lang="en-US" altLang="ja-JP" sz="1300">
              <a:latin typeface="ＭＳ Ｐゴシック"/>
            </a:rPr>
            <a:t>8.5</a:t>
          </a:r>
          <a:r>
            <a:rPr kumimoji="1" lang="ja-JP" altLang="en-US" sz="1300">
              <a:latin typeface="ＭＳ Ｐゴシック"/>
            </a:rPr>
            <a:t>ポイント、県市町村平均を</a:t>
          </a:r>
          <a:r>
            <a:rPr kumimoji="1" lang="en-US" altLang="ja-JP" sz="1300">
              <a:latin typeface="ＭＳ Ｐゴシック"/>
            </a:rPr>
            <a:t>7.9</a:t>
          </a:r>
          <a:r>
            <a:rPr kumimoji="1" lang="ja-JP" altLang="en-US" sz="1300">
              <a:latin typeface="ＭＳ Ｐゴシック"/>
            </a:rPr>
            <a:t>ポイント下回っており、対前年度と比較すると</a:t>
          </a:r>
          <a:r>
            <a:rPr kumimoji="1" lang="en-US" altLang="ja-JP" sz="1300">
              <a:latin typeface="ＭＳ Ｐゴシック"/>
            </a:rPr>
            <a:t>0.6</a:t>
          </a:r>
          <a:r>
            <a:rPr kumimoji="1" lang="ja-JP" altLang="en-US" sz="1300">
              <a:latin typeface="ＭＳ Ｐゴシック"/>
            </a:rPr>
            <a:t>ポイント減少しているものの、類似団体平均と比較すると、</a:t>
          </a:r>
          <a:r>
            <a:rPr kumimoji="1" lang="en-US" altLang="ja-JP" sz="1300">
              <a:latin typeface="ＭＳ Ｐゴシック"/>
            </a:rPr>
            <a:t>0.8</a:t>
          </a:r>
          <a:r>
            <a:rPr kumimoji="1" lang="ja-JP" altLang="en-US" sz="1300">
              <a:latin typeface="ＭＳ Ｐゴシック"/>
            </a:rPr>
            <a:t>ポイント上回っている。今後も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43724</xdr:rowOff>
    </xdr:to>
    <xdr:cxnSp macro="">
      <xdr:nvCxnSpPr>
        <xdr:cNvPr id="422" name="直線コネクタ 421"/>
        <xdr:cNvCxnSpPr/>
      </xdr:nvCxnSpPr>
      <xdr:spPr>
        <a:xfrm flipV="1">
          <a:off x="15671800" y="12882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84546</xdr:rowOff>
    </xdr:from>
    <xdr:to>
      <xdr:col>22</xdr:col>
      <xdr:colOff>565150</xdr:colOff>
      <xdr:row>75</xdr:row>
      <xdr:rowOff>43724</xdr:rowOff>
    </xdr:to>
    <xdr:cxnSp macro="">
      <xdr:nvCxnSpPr>
        <xdr:cNvPr id="425" name="直線コネクタ 424"/>
        <xdr:cNvCxnSpPr/>
      </xdr:nvCxnSpPr>
      <xdr:spPr>
        <a:xfrm>
          <a:off x="14782800" y="1277184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109038</xdr:rowOff>
    </xdr:from>
    <xdr:to>
      <xdr:col>21</xdr:col>
      <xdr:colOff>361950</xdr:colOff>
      <xdr:row>74</xdr:row>
      <xdr:rowOff>84546</xdr:rowOff>
    </xdr:to>
    <xdr:cxnSp macro="">
      <xdr:nvCxnSpPr>
        <xdr:cNvPr id="428" name="直線コネクタ 427"/>
        <xdr:cNvCxnSpPr/>
      </xdr:nvCxnSpPr>
      <xdr:spPr>
        <a:xfrm>
          <a:off x="13893800" y="1262488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109038</xdr:rowOff>
    </xdr:from>
    <xdr:to>
      <xdr:col>20</xdr:col>
      <xdr:colOff>158750</xdr:colOff>
      <xdr:row>74</xdr:row>
      <xdr:rowOff>51888</xdr:rowOff>
    </xdr:to>
    <xdr:cxnSp macro="">
      <xdr:nvCxnSpPr>
        <xdr:cNvPr id="431" name="直線コネクタ 430"/>
        <xdr:cNvCxnSpPr/>
      </xdr:nvCxnSpPr>
      <xdr:spPr>
        <a:xfrm flipV="1">
          <a:off x="13004800" y="126248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1" name="円/楕円 44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116857</xdr:rowOff>
    </xdr:from>
    <xdr:ext cx="762000" cy="259045"/>
    <xdr:sp macro="" textlink="">
      <xdr:nvSpPr>
        <xdr:cNvPr id="442" name="公債費以外該当値テキスト"/>
        <xdr:cNvSpPr txBox="1"/>
      </xdr:nvSpPr>
      <xdr:spPr>
        <a:xfrm>
          <a:off x="16598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164374</xdr:rowOff>
    </xdr:from>
    <xdr:to>
      <xdr:col>22</xdr:col>
      <xdr:colOff>615950</xdr:colOff>
      <xdr:row>75</xdr:row>
      <xdr:rowOff>94524</xdr:rowOff>
    </xdr:to>
    <xdr:sp macro="" textlink="">
      <xdr:nvSpPr>
        <xdr:cNvPr id="443" name="円/楕円 442"/>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79301</xdr:rowOff>
    </xdr:from>
    <xdr:ext cx="736600" cy="259045"/>
    <xdr:sp macro="" textlink="">
      <xdr:nvSpPr>
        <xdr:cNvPr id="444" name="テキスト ボックス 443"/>
        <xdr:cNvSpPr txBox="1"/>
      </xdr:nvSpPr>
      <xdr:spPr>
        <a:xfrm>
          <a:off x="15290800" y="1293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33746</xdr:rowOff>
    </xdr:from>
    <xdr:to>
      <xdr:col>21</xdr:col>
      <xdr:colOff>412750</xdr:colOff>
      <xdr:row>74</xdr:row>
      <xdr:rowOff>135346</xdr:rowOff>
    </xdr:to>
    <xdr:sp macro="" textlink="">
      <xdr:nvSpPr>
        <xdr:cNvPr id="445" name="円/楕円 444"/>
        <xdr:cNvSpPr/>
      </xdr:nvSpPr>
      <xdr:spPr>
        <a:xfrm>
          <a:off x="14732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145523</xdr:rowOff>
    </xdr:from>
    <xdr:ext cx="762000" cy="259045"/>
    <xdr:sp macro="" textlink="">
      <xdr:nvSpPr>
        <xdr:cNvPr id="446" name="テキスト ボックス 445"/>
        <xdr:cNvSpPr txBox="1"/>
      </xdr:nvSpPr>
      <xdr:spPr>
        <a:xfrm>
          <a:off x="14401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58238</xdr:rowOff>
    </xdr:from>
    <xdr:to>
      <xdr:col>20</xdr:col>
      <xdr:colOff>209550</xdr:colOff>
      <xdr:row>73</xdr:row>
      <xdr:rowOff>159838</xdr:rowOff>
    </xdr:to>
    <xdr:sp macro="" textlink="">
      <xdr:nvSpPr>
        <xdr:cNvPr id="447" name="円/楕円 446"/>
        <xdr:cNvSpPr/>
      </xdr:nvSpPr>
      <xdr:spPr>
        <a:xfrm>
          <a:off x="13843000" y="12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170015</xdr:rowOff>
    </xdr:from>
    <xdr:ext cx="762000" cy="259045"/>
    <xdr:sp macro="" textlink="">
      <xdr:nvSpPr>
        <xdr:cNvPr id="448" name="テキスト ボックス 447"/>
        <xdr:cNvSpPr txBox="1"/>
      </xdr:nvSpPr>
      <xdr:spPr>
        <a:xfrm>
          <a:off x="13512800" y="123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xdr:rowOff>
    </xdr:from>
    <xdr:to>
      <xdr:col>19</xdr:col>
      <xdr:colOff>6350</xdr:colOff>
      <xdr:row>74</xdr:row>
      <xdr:rowOff>102688</xdr:rowOff>
    </xdr:to>
    <xdr:sp macro="" textlink="">
      <xdr:nvSpPr>
        <xdr:cNvPr id="449" name="円/楕円 448"/>
        <xdr:cNvSpPr/>
      </xdr:nvSpPr>
      <xdr:spPr>
        <a:xfrm>
          <a:off x="12954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112865</xdr:rowOff>
    </xdr:from>
    <xdr:ext cx="762000" cy="259045"/>
    <xdr:sp macro="" textlink="">
      <xdr:nvSpPr>
        <xdr:cNvPr id="450" name="テキスト ボックス 449"/>
        <xdr:cNvSpPr txBox="1"/>
      </xdr:nvSpPr>
      <xdr:spPr>
        <a:xfrm>
          <a:off x="12623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沖縄県久米島町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18097</xdr:rowOff>
    </xdr:from>
    <xdr:to>
      <xdr:col>4</xdr:col>
      <xdr:colOff>1117600</xdr:colOff>
      <xdr:row>16</xdr:row>
      <xdr:rowOff>50398</xdr:rowOff>
    </xdr:to>
    <xdr:cxnSp macro="">
      <xdr:nvCxnSpPr>
        <xdr:cNvPr id="46" name="直線コネクタ 45"/>
        <xdr:cNvCxnSpPr/>
      </xdr:nvCxnSpPr>
      <xdr:spPr bwMode="auto">
        <a:xfrm>
          <a:off x="5003800" y="2637472"/>
          <a:ext cx="647700" cy="20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18097</xdr:rowOff>
    </xdr:from>
    <xdr:to>
      <xdr:col>4</xdr:col>
      <xdr:colOff>469900</xdr:colOff>
      <xdr:row>15</xdr:row>
      <xdr:rowOff>62714</xdr:rowOff>
    </xdr:to>
    <xdr:cxnSp macro="">
      <xdr:nvCxnSpPr>
        <xdr:cNvPr id="49" name="直線コネクタ 48"/>
        <xdr:cNvCxnSpPr/>
      </xdr:nvCxnSpPr>
      <xdr:spPr bwMode="auto">
        <a:xfrm flipV="1">
          <a:off x="4305300" y="2637472"/>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62714</xdr:rowOff>
    </xdr:from>
    <xdr:to>
      <xdr:col>3</xdr:col>
      <xdr:colOff>904875</xdr:colOff>
      <xdr:row>16</xdr:row>
      <xdr:rowOff>4987</xdr:rowOff>
    </xdr:to>
    <xdr:cxnSp macro="">
      <xdr:nvCxnSpPr>
        <xdr:cNvPr id="52" name="直線コネクタ 51"/>
        <xdr:cNvCxnSpPr/>
      </xdr:nvCxnSpPr>
      <xdr:spPr bwMode="auto">
        <a:xfrm flipV="1">
          <a:off x="3606800" y="2682089"/>
          <a:ext cx="698500" cy="1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4987</xdr:rowOff>
    </xdr:from>
    <xdr:to>
      <xdr:col>3</xdr:col>
      <xdr:colOff>206375</xdr:colOff>
      <xdr:row>16</xdr:row>
      <xdr:rowOff>47918</xdr:rowOff>
    </xdr:to>
    <xdr:cxnSp macro="">
      <xdr:nvCxnSpPr>
        <xdr:cNvPr id="55" name="直線コネクタ 54"/>
        <xdr:cNvCxnSpPr/>
      </xdr:nvCxnSpPr>
      <xdr:spPr bwMode="auto">
        <a:xfrm flipV="1">
          <a:off x="2908300" y="2795812"/>
          <a:ext cx="6985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171048</xdr:rowOff>
    </xdr:from>
    <xdr:to>
      <xdr:col>5</xdr:col>
      <xdr:colOff>34925</xdr:colOff>
      <xdr:row>16</xdr:row>
      <xdr:rowOff>101198</xdr:rowOff>
    </xdr:to>
    <xdr:sp macro="" textlink="">
      <xdr:nvSpPr>
        <xdr:cNvPr id="65" name="円/楕円 64"/>
        <xdr:cNvSpPr/>
      </xdr:nvSpPr>
      <xdr:spPr bwMode="auto">
        <a:xfrm>
          <a:off x="5600700" y="279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16125</xdr:rowOff>
    </xdr:from>
    <xdr:ext cx="762000" cy="259045"/>
    <xdr:sp macro="" textlink="">
      <xdr:nvSpPr>
        <xdr:cNvPr id="66" name="人口1人当たり決算額の推移該当値テキスト130"/>
        <xdr:cNvSpPr txBox="1"/>
      </xdr:nvSpPr>
      <xdr:spPr>
        <a:xfrm>
          <a:off x="5740400" y="26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191,737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138747</xdr:rowOff>
    </xdr:from>
    <xdr:to>
      <xdr:col>4</xdr:col>
      <xdr:colOff>520700</xdr:colOff>
      <xdr:row>15</xdr:row>
      <xdr:rowOff>68897</xdr:rowOff>
    </xdr:to>
    <xdr:sp macro="" textlink="">
      <xdr:nvSpPr>
        <xdr:cNvPr id="67" name="円/楕円 66"/>
        <xdr:cNvSpPr/>
      </xdr:nvSpPr>
      <xdr:spPr bwMode="auto">
        <a:xfrm>
          <a:off x="4953000" y="25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79074</xdr:rowOff>
    </xdr:from>
    <xdr:ext cx="736600" cy="259045"/>
    <xdr:sp macro="" textlink="">
      <xdr:nvSpPr>
        <xdr:cNvPr id="68" name="テキスト ボックス 67"/>
        <xdr:cNvSpPr txBox="1"/>
      </xdr:nvSpPr>
      <xdr:spPr>
        <a:xfrm>
          <a:off x="4622800" y="235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11914</xdr:rowOff>
    </xdr:from>
    <xdr:to>
      <xdr:col>3</xdr:col>
      <xdr:colOff>955675</xdr:colOff>
      <xdr:row>15</xdr:row>
      <xdr:rowOff>113514</xdr:rowOff>
    </xdr:to>
    <xdr:sp macro="" textlink="">
      <xdr:nvSpPr>
        <xdr:cNvPr id="69" name="円/楕円 68"/>
        <xdr:cNvSpPr/>
      </xdr:nvSpPr>
      <xdr:spPr bwMode="auto">
        <a:xfrm>
          <a:off x="4254500" y="263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123691</xdr:rowOff>
    </xdr:from>
    <xdr:ext cx="762000" cy="259045"/>
    <xdr:sp macro="" textlink="">
      <xdr:nvSpPr>
        <xdr:cNvPr id="70" name="テキスト ボックス 69"/>
        <xdr:cNvSpPr txBox="1"/>
      </xdr:nvSpPr>
      <xdr:spPr>
        <a:xfrm>
          <a:off x="3924300" y="2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125637</xdr:rowOff>
    </xdr:from>
    <xdr:to>
      <xdr:col>3</xdr:col>
      <xdr:colOff>257175</xdr:colOff>
      <xdr:row>16</xdr:row>
      <xdr:rowOff>55787</xdr:rowOff>
    </xdr:to>
    <xdr:sp macro="" textlink="">
      <xdr:nvSpPr>
        <xdr:cNvPr id="71" name="円/楕円 70"/>
        <xdr:cNvSpPr/>
      </xdr:nvSpPr>
      <xdr:spPr bwMode="auto">
        <a:xfrm>
          <a:off x="3556000" y="274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65964</xdr:rowOff>
    </xdr:from>
    <xdr:ext cx="762000" cy="259045"/>
    <xdr:sp macro="" textlink="">
      <xdr:nvSpPr>
        <xdr:cNvPr id="72" name="テキスト ボックス 71"/>
        <xdr:cNvSpPr txBox="1"/>
      </xdr:nvSpPr>
      <xdr:spPr>
        <a:xfrm>
          <a:off x="3225800" y="25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168568</xdr:rowOff>
    </xdr:from>
    <xdr:to>
      <xdr:col>2</xdr:col>
      <xdr:colOff>692150</xdr:colOff>
      <xdr:row>16</xdr:row>
      <xdr:rowOff>98718</xdr:rowOff>
    </xdr:to>
    <xdr:sp macro="" textlink="">
      <xdr:nvSpPr>
        <xdr:cNvPr id="73" name="円/楕円 72"/>
        <xdr:cNvSpPr/>
      </xdr:nvSpPr>
      <xdr:spPr bwMode="auto">
        <a:xfrm>
          <a:off x="2857500" y="278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108895</xdr:rowOff>
    </xdr:from>
    <xdr:ext cx="762000" cy="259045"/>
    <xdr:sp macro="" textlink="">
      <xdr:nvSpPr>
        <xdr:cNvPr id="74" name="テキスト ボックス 73"/>
        <xdr:cNvSpPr txBox="1"/>
      </xdr:nvSpPr>
      <xdr:spPr>
        <a:xfrm>
          <a:off x="2527300" y="25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17043</xdr:rowOff>
    </xdr:from>
    <xdr:to>
      <xdr:col>4</xdr:col>
      <xdr:colOff>1117600</xdr:colOff>
      <xdr:row>35</xdr:row>
      <xdr:rowOff>100800</xdr:rowOff>
    </xdr:to>
    <xdr:cxnSp macro="">
      <xdr:nvCxnSpPr>
        <xdr:cNvPr id="107" name="直線コネクタ 106"/>
        <xdr:cNvCxnSpPr/>
      </xdr:nvCxnSpPr>
      <xdr:spPr bwMode="auto">
        <a:xfrm>
          <a:off x="5003800" y="6627393"/>
          <a:ext cx="647700" cy="8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291364</xdr:rowOff>
    </xdr:from>
    <xdr:to>
      <xdr:col>4</xdr:col>
      <xdr:colOff>469900</xdr:colOff>
      <xdr:row>35</xdr:row>
      <xdr:rowOff>17043</xdr:rowOff>
    </xdr:to>
    <xdr:cxnSp macro="">
      <xdr:nvCxnSpPr>
        <xdr:cNvPr id="110" name="直線コネクタ 109"/>
        <xdr:cNvCxnSpPr/>
      </xdr:nvCxnSpPr>
      <xdr:spPr bwMode="auto">
        <a:xfrm>
          <a:off x="4305300" y="6558814"/>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232956</xdr:rowOff>
    </xdr:from>
    <xdr:to>
      <xdr:col>3</xdr:col>
      <xdr:colOff>904875</xdr:colOff>
      <xdr:row>34</xdr:row>
      <xdr:rowOff>291364</xdr:rowOff>
    </xdr:to>
    <xdr:cxnSp macro="">
      <xdr:nvCxnSpPr>
        <xdr:cNvPr id="113" name="直線コネクタ 112"/>
        <xdr:cNvCxnSpPr/>
      </xdr:nvCxnSpPr>
      <xdr:spPr bwMode="auto">
        <a:xfrm>
          <a:off x="3606800" y="6500406"/>
          <a:ext cx="698500" cy="5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232956</xdr:rowOff>
    </xdr:from>
    <xdr:to>
      <xdr:col>3</xdr:col>
      <xdr:colOff>206375</xdr:colOff>
      <xdr:row>35</xdr:row>
      <xdr:rowOff>105651</xdr:rowOff>
    </xdr:to>
    <xdr:cxnSp macro="">
      <xdr:nvCxnSpPr>
        <xdr:cNvPr id="116" name="直線コネクタ 115"/>
        <xdr:cNvCxnSpPr/>
      </xdr:nvCxnSpPr>
      <xdr:spPr bwMode="auto">
        <a:xfrm flipV="1">
          <a:off x="2908300" y="6500406"/>
          <a:ext cx="698500" cy="21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50000</xdr:rowOff>
    </xdr:from>
    <xdr:to>
      <xdr:col>5</xdr:col>
      <xdr:colOff>34925</xdr:colOff>
      <xdr:row>35</xdr:row>
      <xdr:rowOff>151600</xdr:rowOff>
    </xdr:to>
    <xdr:sp macro="" textlink="">
      <xdr:nvSpPr>
        <xdr:cNvPr id="126" name="円/楕円 125"/>
        <xdr:cNvSpPr/>
      </xdr:nvSpPr>
      <xdr:spPr bwMode="auto">
        <a:xfrm>
          <a:off x="5600700" y="666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22077</xdr:rowOff>
    </xdr:from>
    <xdr:ext cx="762000" cy="259045"/>
    <xdr:sp macro="" textlink="">
      <xdr:nvSpPr>
        <xdr:cNvPr id="127" name="人口1人当たり決算額の推移該当値テキスト445"/>
        <xdr:cNvSpPr txBox="1"/>
      </xdr:nvSpPr>
      <xdr:spPr>
        <a:xfrm>
          <a:off x="5740400" y="66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309143</xdr:rowOff>
    </xdr:from>
    <xdr:to>
      <xdr:col>4</xdr:col>
      <xdr:colOff>520700</xdr:colOff>
      <xdr:row>35</xdr:row>
      <xdr:rowOff>67843</xdr:rowOff>
    </xdr:to>
    <xdr:sp macro="" textlink="">
      <xdr:nvSpPr>
        <xdr:cNvPr id="128" name="円/楕円 127"/>
        <xdr:cNvSpPr/>
      </xdr:nvSpPr>
      <xdr:spPr bwMode="auto">
        <a:xfrm>
          <a:off x="49530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78021</xdr:rowOff>
    </xdr:from>
    <xdr:ext cx="736600" cy="259045"/>
    <xdr:sp macro="" textlink="">
      <xdr:nvSpPr>
        <xdr:cNvPr id="129" name="テキスト ボックス 128"/>
        <xdr:cNvSpPr txBox="1"/>
      </xdr:nvSpPr>
      <xdr:spPr>
        <a:xfrm>
          <a:off x="4622800" y="63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240564</xdr:rowOff>
    </xdr:from>
    <xdr:to>
      <xdr:col>3</xdr:col>
      <xdr:colOff>955675</xdr:colOff>
      <xdr:row>34</xdr:row>
      <xdr:rowOff>342164</xdr:rowOff>
    </xdr:to>
    <xdr:sp macro="" textlink="">
      <xdr:nvSpPr>
        <xdr:cNvPr id="130" name="円/楕円 129"/>
        <xdr:cNvSpPr/>
      </xdr:nvSpPr>
      <xdr:spPr bwMode="auto">
        <a:xfrm>
          <a:off x="4254500" y="65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9440</xdr:rowOff>
    </xdr:from>
    <xdr:ext cx="762000" cy="259045"/>
    <xdr:sp macro="" textlink="">
      <xdr:nvSpPr>
        <xdr:cNvPr id="131" name="テキスト ボックス 130"/>
        <xdr:cNvSpPr txBox="1"/>
      </xdr:nvSpPr>
      <xdr:spPr>
        <a:xfrm>
          <a:off x="39243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182156</xdr:rowOff>
    </xdr:from>
    <xdr:to>
      <xdr:col>3</xdr:col>
      <xdr:colOff>257175</xdr:colOff>
      <xdr:row>34</xdr:row>
      <xdr:rowOff>283756</xdr:rowOff>
    </xdr:to>
    <xdr:sp macro="" textlink="">
      <xdr:nvSpPr>
        <xdr:cNvPr id="132" name="円/楕円 131"/>
        <xdr:cNvSpPr/>
      </xdr:nvSpPr>
      <xdr:spPr bwMode="auto">
        <a:xfrm>
          <a:off x="3556000" y="644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293933</xdr:rowOff>
    </xdr:from>
    <xdr:ext cx="762000" cy="259045"/>
    <xdr:sp macro="" textlink="">
      <xdr:nvSpPr>
        <xdr:cNvPr id="133" name="テキスト ボックス 132"/>
        <xdr:cNvSpPr txBox="1"/>
      </xdr:nvSpPr>
      <xdr:spPr>
        <a:xfrm>
          <a:off x="3225800" y="6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54851</xdr:rowOff>
    </xdr:from>
    <xdr:to>
      <xdr:col>2</xdr:col>
      <xdr:colOff>692150</xdr:colOff>
      <xdr:row>35</xdr:row>
      <xdr:rowOff>156451</xdr:rowOff>
    </xdr:to>
    <xdr:sp macro="" textlink="">
      <xdr:nvSpPr>
        <xdr:cNvPr id="134" name="円/楕円 133"/>
        <xdr:cNvSpPr/>
      </xdr:nvSpPr>
      <xdr:spPr bwMode="auto">
        <a:xfrm>
          <a:off x="2857500" y="666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141228</xdr:rowOff>
    </xdr:from>
    <xdr:ext cx="762000" cy="259045"/>
    <xdr:sp macro="" textlink="">
      <xdr:nvSpPr>
        <xdr:cNvPr id="135" name="テキスト ボックス 134"/>
        <xdr:cNvSpPr txBox="1"/>
      </xdr:nvSpPr>
      <xdr:spPr>
        <a:xfrm>
          <a:off x="2527300" y="675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実質収支比率等に係る経年分析について、財政調整基金残高は、標財比</a:t>
          </a:r>
          <a:r>
            <a:rPr kumimoji="1" lang="en-US" altLang="ja-JP" sz="1400">
              <a:latin typeface="ＭＳ ゴシック" pitchFamily="49" charset="-128"/>
              <a:ea typeface="ＭＳ ゴシック" pitchFamily="49" charset="-128"/>
            </a:rPr>
            <a:t>25.13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1,208</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百万円増加した。実質収支額は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今後も事務事業の見直しや定員管理の適正化を図ることで、人件費の縮減を行うとともに、可能な限り地方債の繰上償還の実施や財政調整基金への積立を行う。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連結実質赤字比率に係る赤字・黒字の構成分析は本町では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会計のうち主な会計で一般財源が</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百万円（標財比</a:t>
          </a:r>
          <a:r>
            <a:rPr kumimoji="1" lang="en-US" altLang="ja-JP" sz="1400">
              <a:latin typeface="ＭＳ ゴシック" pitchFamily="49" charset="-128"/>
              <a:ea typeface="ＭＳ ゴシック" pitchFamily="49" charset="-128"/>
            </a:rPr>
            <a:t>7.72</a:t>
          </a:r>
          <a:r>
            <a:rPr kumimoji="1" lang="ja-JP" altLang="en-US" sz="1400">
              <a:latin typeface="ＭＳ ゴシック" pitchFamily="49" charset="-128"/>
              <a:ea typeface="ＭＳ ゴシック" pitchFamily="49" charset="-128"/>
            </a:rPr>
            <a:t>％）、水道事業会計では</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百万円（標財比</a:t>
          </a:r>
          <a:r>
            <a:rPr kumimoji="1" lang="en-US" altLang="ja-JP" sz="1400">
              <a:latin typeface="ＭＳ ゴシック" pitchFamily="49" charset="-128"/>
              <a:ea typeface="ＭＳ ゴシック" pitchFamily="49" charset="-128"/>
            </a:rPr>
            <a:t>6.64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すべての会計で黒字となったが、下水道事業会計においては一般会計からの繰入によるものであるめ、今後、公営企業会計の独立採算の観点から、出来るだけ繰入を行わず、料金収入を基にした会計運営への意向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そのため、上下水道の料金の見直しや収納対策の構築、コスト軽減、接続率の向上に向けた取組を強化し、経営健全化に努める。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年度の元金償還金等は</a:t>
          </a:r>
          <a:r>
            <a:rPr kumimoji="1" lang="en-US" altLang="ja-JP" sz="1400">
              <a:latin typeface="ＭＳ ゴシック" pitchFamily="49" charset="-128"/>
              <a:ea typeface="ＭＳ ゴシック" pitchFamily="49" charset="-128"/>
            </a:rPr>
            <a:t>1,145</a:t>
          </a:r>
          <a:r>
            <a:rPr kumimoji="1" lang="ja-JP" altLang="en-US" sz="1400">
              <a:latin typeface="ＭＳ ゴシック" pitchFamily="49" charset="-128"/>
              <a:ea typeface="ＭＳ ゴシック" pitchFamily="49" charset="-128"/>
            </a:rPr>
            <a:t>百万円となっている。主な内容としては元利償還金が</a:t>
          </a:r>
          <a:r>
            <a:rPr kumimoji="1" lang="en-US" altLang="ja-JP" sz="1400">
              <a:latin typeface="ＭＳ ゴシック" pitchFamily="49" charset="-128"/>
              <a:ea typeface="ＭＳ ゴシック" pitchFamily="49" charset="-128"/>
            </a:rPr>
            <a:t>1,053</a:t>
          </a:r>
          <a:r>
            <a:rPr kumimoji="1" lang="ja-JP" altLang="en-US" sz="1400">
              <a:latin typeface="ＭＳ ゴシック" pitchFamily="49" charset="-128"/>
              <a:ea typeface="ＭＳ ゴシック" pitchFamily="49" charset="-128"/>
            </a:rPr>
            <a:t>百万円で対前年度比で</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百万円減少している。これは平成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から行ってきた公的保証金免除繰上償還による後年度の公債費抑制効果が表れたことが要因として考えられる。また、公営企業債の元利償還金に対する繰出金では、下水道事業等の地方債償還の財源に充てたと認められる財源として</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百万円繰出している。組合等が起こした地方債の元利償還金に対する負担金等では公立久米島病院を運営する沖縄県離島医療組合への負担分として同組合を構成する沖縄県との負担割合（県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：町</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）に基づき</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将来負担比率（分子）の構造について、平成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年度の将来負担額が</a:t>
          </a:r>
          <a:r>
            <a:rPr kumimoji="1" lang="en-US" altLang="ja-JP" sz="1400">
              <a:latin typeface="ＭＳ ゴシック" pitchFamily="49" charset="-128"/>
              <a:ea typeface="ＭＳ ゴシック" pitchFamily="49" charset="-128"/>
            </a:rPr>
            <a:t>10,105</a:t>
          </a:r>
          <a:r>
            <a:rPr kumimoji="1" lang="ja-JP" altLang="en-US" sz="1400">
              <a:latin typeface="ＭＳ ゴシック" pitchFamily="49" charset="-128"/>
              <a:ea typeface="ＭＳ ゴシック" pitchFamily="49" charset="-128"/>
            </a:rPr>
            <a:t>百万円となっており対前年度比で</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百万円減少した。平成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年度の将来負担額の構成としては一般会計等に係る地方債の現在高が</a:t>
          </a:r>
          <a:r>
            <a:rPr kumimoji="1" lang="en-US" altLang="ja-JP" sz="1400">
              <a:latin typeface="ＭＳ ゴシック" pitchFamily="49" charset="-128"/>
              <a:ea typeface="ＭＳ ゴシック" pitchFamily="49" charset="-128"/>
            </a:rPr>
            <a:t>7,093</a:t>
          </a:r>
          <a:r>
            <a:rPr kumimoji="1" lang="ja-JP" altLang="en-US" sz="1400">
              <a:latin typeface="ＭＳ ゴシック" pitchFamily="49" charset="-128"/>
              <a:ea typeface="ＭＳ ゴシック" pitchFamily="49" charset="-128"/>
            </a:rPr>
            <a:t>百万円となっており、これまでの繰り上げ償還や新規発行の抑制などの効果により</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百万円減少した。充当可能財源等については</a:t>
          </a:r>
          <a:r>
            <a:rPr kumimoji="1" lang="en-US" altLang="ja-JP" sz="1400">
              <a:latin typeface="ＭＳ ゴシック" pitchFamily="49" charset="-128"/>
              <a:ea typeface="ＭＳ ゴシック" pitchFamily="49" charset="-128"/>
            </a:rPr>
            <a:t>7,770</a:t>
          </a:r>
          <a:r>
            <a:rPr kumimoji="1" lang="ja-JP" altLang="en-US" sz="1400">
              <a:latin typeface="ＭＳ ゴシック" pitchFamily="49" charset="-128"/>
              <a:ea typeface="ＭＳ ゴシック" pitchFamily="49" charset="-128"/>
            </a:rPr>
            <a:t>百万円となっており対前年度比較では</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百万円減少している。要因としては充当可能基金が対前年度比</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百万円増加したが、基準財政需要額算入見込額が</a:t>
          </a:r>
          <a:r>
            <a:rPr kumimoji="1" lang="en-US" altLang="ja-JP" sz="1400">
              <a:latin typeface="ＭＳ ゴシック" pitchFamily="49" charset="-128"/>
              <a:ea typeface="ＭＳ ゴシック" pitchFamily="49" charset="-128"/>
            </a:rPr>
            <a:t>568</a:t>
          </a:r>
          <a:r>
            <a:rPr kumimoji="1" lang="ja-JP" altLang="en-US" sz="1400">
              <a:latin typeface="ＭＳ ゴシック" pitchFamily="49" charset="-128"/>
              <a:ea typeface="ＭＳ ゴシック" pitchFamily="49" charset="-128"/>
            </a:rPr>
            <a:t>百万円減少したことが影響している。</a:t>
          </a:r>
        </a:p>
        <a:p>
          <a:r>
            <a:rPr kumimoji="1" lang="ja-JP" altLang="en-US" sz="1400">
              <a:latin typeface="ＭＳ ゴシック" pitchFamily="49" charset="-128"/>
              <a:ea typeface="ＭＳ ゴシック" pitchFamily="49" charset="-128"/>
            </a:rPr>
            <a:t>　今後は計画的な起債計画に基づいた起債発行と積極的な繰上償還により公債残高を低減させるとともに、財政調整基金をはじめ、その他特定目的基金への積立を積極的に行う。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8275723</v>
      </c>
      <c r="BO4" s="379"/>
      <c r="BP4" s="379"/>
      <c r="BQ4" s="379"/>
      <c r="BR4" s="379"/>
      <c r="BS4" s="379"/>
      <c r="BT4" s="379"/>
      <c r="BU4" s="380"/>
      <c r="BV4" s="378">
        <v>7502998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7.7</v>
      </c>
      <c r="CU4" s="554"/>
      <c r="CV4" s="554"/>
      <c r="CW4" s="554"/>
      <c r="CX4" s="554"/>
      <c r="CY4" s="554"/>
      <c r="CZ4" s="554"/>
      <c r="DA4" s="555"/>
      <c r="DB4" s="553">
        <v>4.2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7896865</v>
      </c>
      <c r="BO5" s="384"/>
      <c r="BP5" s="384"/>
      <c r="BQ5" s="384"/>
      <c r="BR5" s="384"/>
      <c r="BS5" s="384"/>
      <c r="BT5" s="384"/>
      <c r="BU5" s="385"/>
      <c r="BV5" s="383">
        <v>7245568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378858</v>
      </c>
      <c r="BO6" s="384"/>
      <c r="BP6" s="384"/>
      <c r="BQ6" s="384"/>
      <c r="BR6" s="384"/>
      <c r="BS6" s="384"/>
      <c r="BT6" s="384"/>
      <c r="BU6" s="385"/>
      <c r="BV6" s="383">
        <v>257430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92.3</v>
      </c>
      <c r="CU6" s="528"/>
      <c r="CV6" s="528"/>
      <c r="CW6" s="528"/>
      <c r="CX6" s="528"/>
      <c r="CY6" s="528"/>
      <c r="CZ6" s="528"/>
      <c r="DA6" s="529"/>
      <c r="DB6" s="527">
        <v>93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47916</v>
      </c>
      <c r="BO7" s="384"/>
      <c r="BP7" s="384"/>
      <c r="BQ7" s="384"/>
      <c r="BR7" s="384"/>
      <c r="BS7" s="384"/>
      <c r="BT7" s="384"/>
      <c r="BU7" s="385"/>
      <c r="BV7" s="383">
        <v>71805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4285429</v>
      </c>
      <c r="CU7" s="384"/>
      <c r="CV7" s="384"/>
      <c r="CW7" s="384"/>
      <c r="CX7" s="384"/>
      <c r="CY7" s="384"/>
      <c r="CZ7" s="384"/>
      <c r="DA7" s="385"/>
      <c r="DB7" s="383">
        <v>4402364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330942</v>
      </c>
      <c r="BO8" s="384"/>
      <c r="BP8" s="384"/>
      <c r="BQ8" s="384"/>
      <c r="BR8" s="384"/>
      <c r="BS8" s="384"/>
      <c r="BT8" s="384"/>
      <c r="BU8" s="385"/>
      <c r="BV8" s="383">
        <v>185625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8519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145317</v>
      </c>
      <c r="BO9" s="384"/>
      <c r="BP9" s="384"/>
      <c r="BQ9" s="384"/>
      <c r="BR9" s="384"/>
      <c r="BS9" s="384"/>
      <c r="BT9" s="384"/>
      <c r="BU9" s="385"/>
      <c r="BV9" s="383">
        <v>24669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22.9</v>
      </c>
      <c r="CU9" s="354"/>
      <c r="CV9" s="354"/>
      <c r="CW9" s="354"/>
      <c r="CX9" s="354"/>
      <c r="CY9" s="354"/>
      <c r="CZ9" s="354"/>
      <c r="DA9" s="355"/>
      <c r="DB9" s="353">
        <v>21.2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9177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101447</v>
      </c>
      <c r="BO10" s="384"/>
      <c r="BP10" s="384"/>
      <c r="BQ10" s="384"/>
      <c r="BR10" s="384"/>
      <c r="BS10" s="384"/>
      <c r="BT10" s="384"/>
      <c r="BU10" s="385"/>
      <c r="BV10" s="383">
        <v>154538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98958</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8395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144440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8370</v>
      </c>
      <c r="S13" s="483"/>
      <c r="T13" s="483"/>
      <c r="U13" s="483"/>
      <c r="V13" s="484"/>
      <c r="W13" s="470" t="s">
        <v>124</v>
      </c>
      <c r="X13" s="396"/>
      <c r="Y13" s="396"/>
      <c r="Z13" s="396"/>
      <c r="AA13" s="396"/>
      <c r="AB13" s="397"/>
      <c r="AC13" s="359">
        <v>1114</v>
      </c>
      <c r="AD13" s="360"/>
      <c r="AE13" s="360"/>
      <c r="AF13" s="360"/>
      <c r="AG13" s="361"/>
      <c r="AH13" s="359">
        <v>1203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345722</v>
      </c>
      <c r="BO13" s="384"/>
      <c r="BP13" s="384"/>
      <c r="BQ13" s="384"/>
      <c r="BR13" s="384"/>
      <c r="BS13" s="384"/>
      <c r="BT13" s="384"/>
      <c r="BU13" s="385"/>
      <c r="BV13" s="383">
        <v>34767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8378</v>
      </c>
      <c r="S14" s="483"/>
      <c r="T14" s="483"/>
      <c r="U14" s="483"/>
      <c r="V14" s="484"/>
      <c r="W14" s="485"/>
      <c r="X14" s="399"/>
      <c r="Y14" s="399"/>
      <c r="Z14" s="399"/>
      <c r="AA14" s="399"/>
      <c r="AB14" s="400"/>
      <c r="AC14" s="475">
        <v>27.8</v>
      </c>
      <c r="AD14" s="476"/>
      <c r="AE14" s="476"/>
      <c r="AF14" s="476"/>
      <c r="AG14" s="477"/>
      <c r="AH14" s="475">
        <v>28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67.7</v>
      </c>
      <c r="CU14" s="454"/>
      <c r="CV14" s="454"/>
      <c r="CW14" s="454"/>
      <c r="CX14" s="454"/>
      <c r="CY14" s="454"/>
      <c r="CZ14" s="454"/>
      <c r="DA14" s="455"/>
      <c r="DB14" s="486">
        <v>71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8353</v>
      </c>
      <c r="S15" s="483"/>
      <c r="T15" s="483"/>
      <c r="U15" s="483"/>
      <c r="V15" s="484"/>
      <c r="W15" s="470" t="s">
        <v>131</v>
      </c>
      <c r="X15" s="396"/>
      <c r="Y15" s="396"/>
      <c r="Z15" s="396"/>
      <c r="AA15" s="396"/>
      <c r="AB15" s="397"/>
      <c r="AC15" s="359">
        <v>623</v>
      </c>
      <c r="AD15" s="360"/>
      <c r="AE15" s="360"/>
      <c r="AF15" s="360"/>
      <c r="AG15" s="361"/>
      <c r="AH15" s="359">
        <v>715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607758</v>
      </c>
      <c r="BO15" s="379"/>
      <c r="BP15" s="379"/>
      <c r="BQ15" s="379"/>
      <c r="BR15" s="379"/>
      <c r="BS15" s="379"/>
      <c r="BT15" s="379"/>
      <c r="BU15" s="380"/>
      <c r="BV15" s="378">
        <v>599809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15.5</v>
      </c>
      <c r="AD16" s="476"/>
      <c r="AE16" s="476"/>
      <c r="AF16" s="476"/>
      <c r="AG16" s="477"/>
      <c r="AH16" s="475">
        <v>16.7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3305668</v>
      </c>
      <c r="BO16" s="384"/>
      <c r="BP16" s="384"/>
      <c r="BQ16" s="384"/>
      <c r="BR16" s="384"/>
      <c r="BS16" s="384"/>
      <c r="BT16" s="384"/>
      <c r="BU16" s="385"/>
      <c r="BV16" s="383">
        <v>3345643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2270</v>
      </c>
      <c r="AD17" s="360"/>
      <c r="AE17" s="360"/>
      <c r="AF17" s="360"/>
      <c r="AG17" s="361"/>
      <c r="AH17" s="359">
        <v>2367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773831</v>
      </c>
      <c r="BO17" s="384"/>
      <c r="BP17" s="384"/>
      <c r="BQ17" s="384"/>
      <c r="BR17" s="384"/>
      <c r="BS17" s="384"/>
      <c r="BT17" s="384"/>
      <c r="BU17" s="385"/>
      <c r="BV17" s="383">
        <v>761793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63.5</v>
      </c>
      <c r="M18" s="446"/>
      <c r="N18" s="446"/>
      <c r="O18" s="446"/>
      <c r="P18" s="446"/>
      <c r="Q18" s="446"/>
      <c r="R18" s="447"/>
      <c r="S18" s="447"/>
      <c r="T18" s="447"/>
      <c r="U18" s="447"/>
      <c r="V18" s="448"/>
      <c r="W18" s="462"/>
      <c r="X18" s="463"/>
      <c r="Y18" s="463"/>
      <c r="Z18" s="463"/>
      <c r="AA18" s="463"/>
      <c r="AB18" s="471"/>
      <c r="AC18" s="347">
        <v>56.7</v>
      </c>
      <c r="AD18" s="348"/>
      <c r="AE18" s="348"/>
      <c r="AF18" s="348"/>
      <c r="AG18" s="449"/>
      <c r="AH18" s="347">
        <v>55.2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3775159</v>
      </c>
      <c r="BO18" s="384"/>
      <c r="BP18" s="384"/>
      <c r="BQ18" s="384"/>
      <c r="BR18" s="384"/>
      <c r="BS18" s="384"/>
      <c r="BT18" s="384"/>
      <c r="BU18" s="385"/>
      <c r="BV18" s="383">
        <v>3910036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5026262</v>
      </c>
      <c r="BO19" s="384"/>
      <c r="BP19" s="384"/>
      <c r="BQ19" s="384"/>
      <c r="BR19" s="384"/>
      <c r="BS19" s="384"/>
      <c r="BT19" s="384"/>
      <c r="BU19" s="385"/>
      <c r="BV19" s="383">
        <v>5150726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3601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7093032</v>
      </c>
      <c r="BO23" s="384"/>
      <c r="BP23" s="384"/>
      <c r="BQ23" s="384"/>
      <c r="BR23" s="384"/>
      <c r="BS23" s="384"/>
      <c r="BT23" s="384"/>
      <c r="BU23" s="385"/>
      <c r="BV23" s="383">
        <v>7516717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7080</v>
      </c>
      <c r="R24" s="360"/>
      <c r="S24" s="360"/>
      <c r="T24" s="360"/>
      <c r="U24" s="360"/>
      <c r="V24" s="361"/>
      <c r="W24" s="425"/>
      <c r="X24" s="416"/>
      <c r="Y24" s="417"/>
      <c r="Z24" s="356" t="s">
        <v>154</v>
      </c>
      <c r="AA24" s="357"/>
      <c r="AB24" s="357"/>
      <c r="AC24" s="357"/>
      <c r="AD24" s="357"/>
      <c r="AE24" s="357"/>
      <c r="AF24" s="357"/>
      <c r="AG24" s="358"/>
      <c r="AH24" s="359">
        <v>171</v>
      </c>
      <c r="AI24" s="360"/>
      <c r="AJ24" s="360"/>
      <c r="AK24" s="360"/>
      <c r="AL24" s="361"/>
      <c r="AM24" s="359">
        <v>550962</v>
      </c>
      <c r="AN24" s="360"/>
      <c r="AO24" s="360"/>
      <c r="AP24" s="360"/>
      <c r="AQ24" s="360"/>
      <c r="AR24" s="361"/>
      <c r="AS24" s="359">
        <v>3222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5490306</v>
      </c>
      <c r="BO24" s="384"/>
      <c r="BP24" s="384"/>
      <c r="BQ24" s="384"/>
      <c r="BR24" s="384"/>
      <c r="BS24" s="384"/>
      <c r="BT24" s="384"/>
      <c r="BU24" s="385"/>
      <c r="BV24" s="383">
        <v>5576398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5790</v>
      </c>
      <c r="R25" s="360"/>
      <c r="S25" s="360"/>
      <c r="T25" s="360"/>
      <c r="U25" s="360"/>
      <c r="V25" s="361"/>
      <c r="W25" s="425"/>
      <c r="X25" s="416"/>
      <c r="Y25" s="417"/>
      <c r="Z25" s="356" t="s">
        <v>157</v>
      </c>
      <c r="AA25" s="357"/>
      <c r="AB25" s="357"/>
      <c r="AC25" s="357"/>
      <c r="AD25" s="357"/>
      <c r="AE25" s="357"/>
      <c r="AF25" s="357"/>
      <c r="AG25" s="358"/>
      <c r="AH25" s="359">
        <v>29</v>
      </c>
      <c r="AI25" s="360"/>
      <c r="AJ25" s="360"/>
      <c r="AK25" s="360"/>
      <c r="AL25" s="361"/>
      <c r="AM25" s="359">
        <v>87870</v>
      </c>
      <c r="AN25" s="360"/>
      <c r="AO25" s="360"/>
      <c r="AP25" s="360"/>
      <c r="AQ25" s="360"/>
      <c r="AR25" s="361"/>
      <c r="AS25" s="359">
        <v>3030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5370</v>
      </c>
      <c r="R26" s="360"/>
      <c r="S26" s="360"/>
      <c r="T26" s="360"/>
      <c r="U26" s="360"/>
      <c r="V26" s="361"/>
      <c r="W26" s="425"/>
      <c r="X26" s="416"/>
      <c r="Y26" s="417"/>
      <c r="Z26" s="356" t="s">
        <v>160</v>
      </c>
      <c r="AA26" s="436"/>
      <c r="AB26" s="436"/>
      <c r="AC26" s="436"/>
      <c r="AD26" s="436"/>
      <c r="AE26" s="436"/>
      <c r="AF26" s="436"/>
      <c r="AG26" s="437"/>
      <c r="AH26" s="359">
        <v>12</v>
      </c>
      <c r="AI26" s="360"/>
      <c r="AJ26" s="360"/>
      <c r="AK26" s="360"/>
      <c r="AL26" s="361"/>
      <c r="AM26" s="359">
        <v>35148</v>
      </c>
      <c r="AN26" s="360"/>
      <c r="AO26" s="360"/>
      <c r="AP26" s="360"/>
      <c r="AQ26" s="360"/>
      <c r="AR26" s="361"/>
      <c r="AS26" s="359">
        <v>2929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2640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22780</v>
      </c>
      <c r="AN27" s="360"/>
      <c r="AO27" s="360"/>
      <c r="AP27" s="360"/>
      <c r="AQ27" s="360"/>
      <c r="AR27" s="361"/>
      <c r="AS27" s="359">
        <v>3254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181118</v>
      </c>
      <c r="BO27" s="387"/>
      <c r="BP27" s="387"/>
      <c r="BQ27" s="387"/>
      <c r="BR27" s="387"/>
      <c r="BS27" s="387"/>
      <c r="BT27" s="387"/>
      <c r="BU27" s="388"/>
      <c r="BV27" s="386">
        <v>180921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2190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1207725</v>
      </c>
      <c r="BO28" s="379"/>
      <c r="BP28" s="379"/>
      <c r="BQ28" s="379"/>
      <c r="BR28" s="379"/>
      <c r="BS28" s="379"/>
      <c r="BT28" s="379"/>
      <c r="BU28" s="380"/>
      <c r="BV28" s="378">
        <v>1106278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2030</v>
      </c>
      <c r="R29" s="360"/>
      <c r="S29" s="360"/>
      <c r="T29" s="360"/>
      <c r="U29" s="360"/>
      <c r="V29" s="361"/>
      <c r="W29" s="425"/>
      <c r="X29" s="416"/>
      <c r="Y29" s="417"/>
      <c r="Z29" s="356" t="s">
        <v>170</v>
      </c>
      <c r="AA29" s="357"/>
      <c r="AB29" s="357"/>
      <c r="AC29" s="357"/>
      <c r="AD29" s="357"/>
      <c r="AE29" s="357"/>
      <c r="AF29" s="357"/>
      <c r="AG29" s="358"/>
      <c r="AH29" s="359">
        <v>178</v>
      </c>
      <c r="AI29" s="360"/>
      <c r="AJ29" s="360"/>
      <c r="AK29" s="360"/>
      <c r="AL29" s="361"/>
      <c r="AM29" s="359">
        <v>573742</v>
      </c>
      <c r="AN29" s="360"/>
      <c r="AO29" s="360"/>
      <c r="AP29" s="360"/>
      <c r="AQ29" s="360"/>
      <c r="AR29" s="361"/>
      <c r="AS29" s="359">
        <v>3223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58247</v>
      </c>
      <c r="BO29" s="384"/>
      <c r="BP29" s="384"/>
      <c r="BQ29" s="384"/>
      <c r="BR29" s="384"/>
      <c r="BS29" s="384"/>
      <c r="BT29" s="384"/>
      <c r="BU29" s="385"/>
      <c r="BV29" s="383">
        <v>58209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1581679</v>
      </c>
      <c r="BO30" s="387"/>
      <c r="BP30" s="387"/>
      <c r="BQ30" s="387"/>
      <c r="BR30" s="387"/>
      <c r="BS30" s="387"/>
      <c r="BT30" s="387"/>
      <c r="BU30" s="388"/>
      <c r="BV30" s="386">
        <v>1595033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沖縄県介護保険広域連合（一般会計）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株式会社オーランド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沖縄県介護保険広域連合（特別会計）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沖縄県市町村総合事務組合（一般会計）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南部広域市町村圏事務組合（一般会計）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南部広域市町村圏事務組合（ふるさと市町村圏基金特別会計）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南部広域市町村圏事務組合（いなんせ斎苑特別会計）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沖縄県離島医療組合（一般会計）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沖縄県市町村自治会館管理組合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631952</v>
      </c>
      <c r="S5" s="637"/>
      <c r="T5" s="637"/>
      <c r="U5" s="637"/>
      <c r="V5" s="637"/>
      <c r="W5" s="637"/>
      <c r="X5" s="637"/>
      <c r="Y5" s="684"/>
      <c r="Z5" s="697">
        <v>7.6</v>
      </c>
      <c r="AA5" s="697"/>
      <c r="AB5" s="697"/>
      <c r="AC5" s="697"/>
      <c r="AD5" s="698">
        <v>631952</v>
      </c>
      <c r="AE5" s="698"/>
      <c r="AF5" s="698"/>
      <c r="AG5" s="698"/>
      <c r="AH5" s="698"/>
      <c r="AI5" s="698"/>
      <c r="AJ5" s="698"/>
      <c r="AK5" s="698"/>
      <c r="AL5" s="685">
        <v>15.5</v>
      </c>
      <c r="AM5" s="654"/>
      <c r="AN5" s="654"/>
      <c r="AO5" s="686"/>
      <c r="AP5" s="673" t="s">
        <v>208</v>
      </c>
      <c r="AQ5" s="674"/>
      <c r="AR5" s="674"/>
      <c r="AS5" s="674"/>
      <c r="AT5" s="674"/>
      <c r="AU5" s="674"/>
      <c r="AV5" s="674"/>
      <c r="AW5" s="674"/>
      <c r="AX5" s="674"/>
      <c r="AY5" s="674"/>
      <c r="AZ5" s="674"/>
      <c r="BA5" s="674"/>
      <c r="BB5" s="674"/>
      <c r="BC5" s="674"/>
      <c r="BD5" s="674"/>
      <c r="BE5" s="674"/>
      <c r="BF5" s="675"/>
      <c r="BG5" s="586">
        <v>631952</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55875</v>
      </c>
      <c r="S6" s="587"/>
      <c r="T6" s="587"/>
      <c r="U6" s="587"/>
      <c r="V6" s="587"/>
      <c r="W6" s="587"/>
      <c r="X6" s="587"/>
      <c r="Y6" s="588"/>
      <c r="Z6" s="639">
        <v>0.7</v>
      </c>
      <c r="AA6" s="639"/>
      <c r="AB6" s="639"/>
      <c r="AC6" s="639"/>
      <c r="AD6" s="640">
        <v>55875</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631952</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87218</v>
      </c>
      <c r="CS6" s="587"/>
      <c r="CT6" s="587"/>
      <c r="CU6" s="587"/>
      <c r="CV6" s="587"/>
      <c r="CW6" s="587"/>
      <c r="CX6" s="587"/>
      <c r="CY6" s="588"/>
      <c r="CZ6" s="639">
        <v>1.1000000000000001</v>
      </c>
      <c r="DA6" s="639"/>
      <c r="DB6" s="639"/>
      <c r="DC6" s="639"/>
      <c r="DD6" s="592" t="s">
        <v>209</v>
      </c>
      <c r="DE6" s="587"/>
      <c r="DF6" s="587"/>
      <c r="DG6" s="587"/>
      <c r="DH6" s="587"/>
      <c r="DI6" s="587"/>
      <c r="DJ6" s="587"/>
      <c r="DK6" s="587"/>
      <c r="DL6" s="587"/>
      <c r="DM6" s="587"/>
      <c r="DN6" s="587"/>
      <c r="DO6" s="587"/>
      <c r="DP6" s="588"/>
      <c r="DQ6" s="592">
        <v>87218</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1344</v>
      </c>
      <c r="S7" s="587"/>
      <c r="T7" s="587"/>
      <c r="U7" s="587"/>
      <c r="V7" s="587"/>
      <c r="W7" s="587"/>
      <c r="X7" s="587"/>
      <c r="Y7" s="588"/>
      <c r="Z7" s="639">
        <v>0</v>
      </c>
      <c r="AA7" s="639"/>
      <c r="AB7" s="639"/>
      <c r="AC7" s="639"/>
      <c r="AD7" s="640">
        <v>1344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232781</v>
      </c>
      <c r="BH7" s="587"/>
      <c r="BI7" s="587"/>
      <c r="BJ7" s="587"/>
      <c r="BK7" s="587"/>
      <c r="BL7" s="587"/>
      <c r="BM7" s="587"/>
      <c r="BN7" s="588"/>
      <c r="BO7" s="639">
        <v>36.799999999999997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1653145</v>
      </c>
      <c r="CS7" s="587"/>
      <c r="CT7" s="587"/>
      <c r="CU7" s="587"/>
      <c r="CV7" s="587"/>
      <c r="CW7" s="587"/>
      <c r="CX7" s="587"/>
      <c r="CY7" s="588"/>
      <c r="CZ7" s="639">
        <v>20.9</v>
      </c>
      <c r="DA7" s="639"/>
      <c r="DB7" s="639"/>
      <c r="DC7" s="639"/>
      <c r="DD7" s="592">
        <v>434962</v>
      </c>
      <c r="DE7" s="587"/>
      <c r="DF7" s="587"/>
      <c r="DG7" s="587"/>
      <c r="DH7" s="587"/>
      <c r="DI7" s="587"/>
      <c r="DJ7" s="587"/>
      <c r="DK7" s="587"/>
      <c r="DL7" s="587"/>
      <c r="DM7" s="587"/>
      <c r="DN7" s="587"/>
      <c r="DO7" s="587"/>
      <c r="DP7" s="588"/>
      <c r="DQ7" s="592">
        <v>923681</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954</v>
      </c>
      <c r="S8" s="587"/>
      <c r="T8" s="587"/>
      <c r="U8" s="587"/>
      <c r="V8" s="587"/>
      <c r="W8" s="587"/>
      <c r="X8" s="587"/>
      <c r="Y8" s="588"/>
      <c r="Z8" s="639">
        <v>0</v>
      </c>
      <c r="AA8" s="639"/>
      <c r="AB8" s="639"/>
      <c r="AC8" s="639"/>
      <c r="AD8" s="640">
        <v>954</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8915</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1507343</v>
      </c>
      <c r="CS8" s="587"/>
      <c r="CT8" s="587"/>
      <c r="CU8" s="587"/>
      <c r="CV8" s="587"/>
      <c r="CW8" s="587"/>
      <c r="CX8" s="587"/>
      <c r="CY8" s="588"/>
      <c r="CZ8" s="639">
        <v>19.100000000000001</v>
      </c>
      <c r="DA8" s="639"/>
      <c r="DB8" s="639"/>
      <c r="DC8" s="639"/>
      <c r="DD8" s="592" t="s">
        <v>209</v>
      </c>
      <c r="DE8" s="587"/>
      <c r="DF8" s="587"/>
      <c r="DG8" s="587"/>
      <c r="DH8" s="587"/>
      <c r="DI8" s="587"/>
      <c r="DJ8" s="587"/>
      <c r="DK8" s="587"/>
      <c r="DL8" s="587"/>
      <c r="DM8" s="587"/>
      <c r="DN8" s="587"/>
      <c r="DO8" s="587"/>
      <c r="DP8" s="588"/>
      <c r="DQ8" s="592">
        <v>874856</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1564</v>
      </c>
      <c r="S9" s="587"/>
      <c r="T9" s="587"/>
      <c r="U9" s="587"/>
      <c r="V9" s="587"/>
      <c r="W9" s="587"/>
      <c r="X9" s="587"/>
      <c r="Y9" s="588"/>
      <c r="Z9" s="639">
        <v>0</v>
      </c>
      <c r="AA9" s="639"/>
      <c r="AB9" s="639"/>
      <c r="AC9" s="639"/>
      <c r="AD9" s="640">
        <v>1564</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193693</v>
      </c>
      <c r="BH9" s="587"/>
      <c r="BI9" s="587"/>
      <c r="BJ9" s="587"/>
      <c r="BK9" s="587"/>
      <c r="BL9" s="587"/>
      <c r="BM9" s="587"/>
      <c r="BN9" s="588"/>
      <c r="BO9" s="639">
        <v>30.6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350156</v>
      </c>
      <c r="CS9" s="587"/>
      <c r="CT9" s="587"/>
      <c r="CU9" s="587"/>
      <c r="CV9" s="587"/>
      <c r="CW9" s="587"/>
      <c r="CX9" s="587"/>
      <c r="CY9" s="588"/>
      <c r="CZ9" s="639">
        <v>4.4000000000000004</v>
      </c>
      <c r="DA9" s="639"/>
      <c r="DB9" s="639"/>
      <c r="DC9" s="639"/>
      <c r="DD9" s="592" t="s">
        <v>112</v>
      </c>
      <c r="DE9" s="587"/>
      <c r="DF9" s="587"/>
      <c r="DG9" s="587"/>
      <c r="DH9" s="587"/>
      <c r="DI9" s="587"/>
      <c r="DJ9" s="587"/>
      <c r="DK9" s="587"/>
      <c r="DL9" s="587"/>
      <c r="DM9" s="587"/>
      <c r="DN9" s="587"/>
      <c r="DO9" s="587"/>
      <c r="DP9" s="588"/>
      <c r="DQ9" s="592">
        <v>263246</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62055</v>
      </c>
      <c r="S10" s="587"/>
      <c r="T10" s="587"/>
      <c r="U10" s="587"/>
      <c r="V10" s="587"/>
      <c r="W10" s="587"/>
      <c r="X10" s="587"/>
      <c r="Y10" s="588"/>
      <c r="Z10" s="639">
        <v>0.7</v>
      </c>
      <c r="AA10" s="639"/>
      <c r="AB10" s="639"/>
      <c r="AC10" s="639"/>
      <c r="AD10" s="640">
        <v>62055</v>
      </c>
      <c r="AE10" s="640"/>
      <c r="AF10" s="640"/>
      <c r="AG10" s="640"/>
      <c r="AH10" s="640"/>
      <c r="AI10" s="640"/>
      <c r="AJ10" s="640"/>
      <c r="AK10" s="640"/>
      <c r="AL10" s="609">
        <v>1.5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17946</v>
      </c>
      <c r="BH10" s="587"/>
      <c r="BI10" s="587"/>
      <c r="BJ10" s="587"/>
      <c r="BK10" s="587"/>
      <c r="BL10" s="587"/>
      <c r="BM10" s="587"/>
      <c r="BN10" s="588"/>
      <c r="BO10" s="639">
        <v>2.8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52973</v>
      </c>
      <c r="CS10" s="587"/>
      <c r="CT10" s="587"/>
      <c r="CU10" s="587"/>
      <c r="CV10" s="587"/>
      <c r="CW10" s="587"/>
      <c r="CX10" s="587"/>
      <c r="CY10" s="588"/>
      <c r="CZ10" s="639">
        <v>0.7</v>
      </c>
      <c r="DA10" s="639"/>
      <c r="DB10" s="639"/>
      <c r="DC10" s="639"/>
      <c r="DD10" s="592" t="s">
        <v>112</v>
      </c>
      <c r="DE10" s="587"/>
      <c r="DF10" s="587"/>
      <c r="DG10" s="587"/>
      <c r="DH10" s="587"/>
      <c r="DI10" s="587"/>
      <c r="DJ10" s="587"/>
      <c r="DK10" s="587"/>
      <c r="DL10" s="587"/>
      <c r="DM10" s="587"/>
      <c r="DN10" s="587"/>
      <c r="DO10" s="587"/>
      <c r="DP10" s="588"/>
      <c r="DQ10" s="592">
        <v>7608</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12227</v>
      </c>
      <c r="BH11" s="587"/>
      <c r="BI11" s="587"/>
      <c r="BJ11" s="587"/>
      <c r="BK11" s="587"/>
      <c r="BL11" s="587"/>
      <c r="BM11" s="587"/>
      <c r="BN11" s="588"/>
      <c r="BO11" s="639">
        <v>1.9</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1388304</v>
      </c>
      <c r="CS11" s="587"/>
      <c r="CT11" s="587"/>
      <c r="CU11" s="587"/>
      <c r="CV11" s="587"/>
      <c r="CW11" s="587"/>
      <c r="CX11" s="587"/>
      <c r="CY11" s="588"/>
      <c r="CZ11" s="639">
        <v>17.600000000000001</v>
      </c>
      <c r="DA11" s="639"/>
      <c r="DB11" s="639"/>
      <c r="DC11" s="639"/>
      <c r="DD11" s="592">
        <v>1093845</v>
      </c>
      <c r="DE11" s="587"/>
      <c r="DF11" s="587"/>
      <c r="DG11" s="587"/>
      <c r="DH11" s="587"/>
      <c r="DI11" s="587"/>
      <c r="DJ11" s="587"/>
      <c r="DK11" s="587"/>
      <c r="DL11" s="587"/>
      <c r="DM11" s="587"/>
      <c r="DN11" s="587"/>
      <c r="DO11" s="587"/>
      <c r="DP11" s="588"/>
      <c r="DQ11" s="592">
        <v>231035</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316335</v>
      </c>
      <c r="BH12" s="587"/>
      <c r="BI12" s="587"/>
      <c r="BJ12" s="587"/>
      <c r="BK12" s="587"/>
      <c r="BL12" s="587"/>
      <c r="BM12" s="587"/>
      <c r="BN12" s="588"/>
      <c r="BO12" s="639">
        <v>50.1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155323</v>
      </c>
      <c r="CS12" s="587"/>
      <c r="CT12" s="587"/>
      <c r="CU12" s="587"/>
      <c r="CV12" s="587"/>
      <c r="CW12" s="587"/>
      <c r="CX12" s="587"/>
      <c r="CY12" s="588"/>
      <c r="CZ12" s="639">
        <v>2</v>
      </c>
      <c r="DA12" s="639"/>
      <c r="DB12" s="639"/>
      <c r="DC12" s="639"/>
      <c r="DD12" s="592">
        <v>4522</v>
      </c>
      <c r="DE12" s="587"/>
      <c r="DF12" s="587"/>
      <c r="DG12" s="587"/>
      <c r="DH12" s="587"/>
      <c r="DI12" s="587"/>
      <c r="DJ12" s="587"/>
      <c r="DK12" s="587"/>
      <c r="DL12" s="587"/>
      <c r="DM12" s="587"/>
      <c r="DN12" s="587"/>
      <c r="DO12" s="587"/>
      <c r="DP12" s="588"/>
      <c r="DQ12" s="592">
        <v>117770</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11275</v>
      </c>
      <c r="S13" s="587"/>
      <c r="T13" s="587"/>
      <c r="U13" s="587"/>
      <c r="V13" s="587"/>
      <c r="W13" s="587"/>
      <c r="X13" s="587"/>
      <c r="Y13" s="588"/>
      <c r="Z13" s="639">
        <v>0.1</v>
      </c>
      <c r="AA13" s="639"/>
      <c r="AB13" s="639"/>
      <c r="AC13" s="639"/>
      <c r="AD13" s="640">
        <v>11275</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291327</v>
      </c>
      <c r="BH13" s="587"/>
      <c r="BI13" s="587"/>
      <c r="BJ13" s="587"/>
      <c r="BK13" s="587"/>
      <c r="BL13" s="587"/>
      <c r="BM13" s="587"/>
      <c r="BN13" s="588"/>
      <c r="BO13" s="639">
        <v>46.1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524209</v>
      </c>
      <c r="CS13" s="587"/>
      <c r="CT13" s="587"/>
      <c r="CU13" s="587"/>
      <c r="CV13" s="587"/>
      <c r="CW13" s="587"/>
      <c r="CX13" s="587"/>
      <c r="CY13" s="588"/>
      <c r="CZ13" s="639">
        <v>6.6</v>
      </c>
      <c r="DA13" s="639"/>
      <c r="DB13" s="639"/>
      <c r="DC13" s="639"/>
      <c r="DD13" s="592">
        <v>243179</v>
      </c>
      <c r="DE13" s="587"/>
      <c r="DF13" s="587"/>
      <c r="DG13" s="587"/>
      <c r="DH13" s="587"/>
      <c r="DI13" s="587"/>
      <c r="DJ13" s="587"/>
      <c r="DK13" s="587"/>
      <c r="DL13" s="587"/>
      <c r="DM13" s="587"/>
      <c r="DN13" s="587"/>
      <c r="DO13" s="587"/>
      <c r="DP13" s="588"/>
      <c r="DQ13" s="592">
        <v>215252</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23985</v>
      </c>
      <c r="BH14" s="587"/>
      <c r="BI14" s="587"/>
      <c r="BJ14" s="587"/>
      <c r="BK14" s="587"/>
      <c r="BL14" s="587"/>
      <c r="BM14" s="587"/>
      <c r="BN14" s="588"/>
      <c r="BO14" s="639">
        <v>3.8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279405</v>
      </c>
      <c r="CS14" s="587"/>
      <c r="CT14" s="587"/>
      <c r="CU14" s="587"/>
      <c r="CV14" s="587"/>
      <c r="CW14" s="587"/>
      <c r="CX14" s="587"/>
      <c r="CY14" s="588"/>
      <c r="CZ14" s="639">
        <v>3.5</v>
      </c>
      <c r="DA14" s="639"/>
      <c r="DB14" s="639"/>
      <c r="DC14" s="639"/>
      <c r="DD14" s="592">
        <v>145</v>
      </c>
      <c r="DE14" s="587"/>
      <c r="DF14" s="587"/>
      <c r="DG14" s="587"/>
      <c r="DH14" s="587"/>
      <c r="DI14" s="587"/>
      <c r="DJ14" s="587"/>
      <c r="DK14" s="587"/>
      <c r="DL14" s="587"/>
      <c r="DM14" s="587"/>
      <c r="DN14" s="587"/>
      <c r="DO14" s="587"/>
      <c r="DP14" s="588"/>
      <c r="DQ14" s="592">
        <v>202158</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1059</v>
      </c>
      <c r="S15" s="587"/>
      <c r="T15" s="587"/>
      <c r="U15" s="587"/>
      <c r="V15" s="587"/>
      <c r="W15" s="587"/>
      <c r="X15" s="587"/>
      <c r="Y15" s="588"/>
      <c r="Z15" s="639">
        <v>0</v>
      </c>
      <c r="AA15" s="639"/>
      <c r="AB15" s="639"/>
      <c r="AC15" s="639"/>
      <c r="AD15" s="640">
        <v>1059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58671</v>
      </c>
      <c r="BH15" s="587"/>
      <c r="BI15" s="587"/>
      <c r="BJ15" s="587"/>
      <c r="BK15" s="587"/>
      <c r="BL15" s="587"/>
      <c r="BM15" s="587"/>
      <c r="BN15" s="588"/>
      <c r="BO15" s="639">
        <v>9.3000000000000007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738146</v>
      </c>
      <c r="CS15" s="587"/>
      <c r="CT15" s="587"/>
      <c r="CU15" s="587"/>
      <c r="CV15" s="587"/>
      <c r="CW15" s="587"/>
      <c r="CX15" s="587"/>
      <c r="CY15" s="588"/>
      <c r="CZ15" s="639">
        <v>9.3000000000000007</v>
      </c>
      <c r="DA15" s="639"/>
      <c r="DB15" s="639"/>
      <c r="DC15" s="639"/>
      <c r="DD15" s="592">
        <v>151226</v>
      </c>
      <c r="DE15" s="587"/>
      <c r="DF15" s="587"/>
      <c r="DG15" s="587"/>
      <c r="DH15" s="587"/>
      <c r="DI15" s="587"/>
      <c r="DJ15" s="587"/>
      <c r="DK15" s="587"/>
      <c r="DL15" s="587"/>
      <c r="DM15" s="587"/>
      <c r="DN15" s="587"/>
      <c r="DO15" s="587"/>
      <c r="DP15" s="588"/>
      <c r="DQ15" s="592">
        <v>571986</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3658509</v>
      </c>
      <c r="S16" s="587"/>
      <c r="T16" s="587"/>
      <c r="U16" s="587"/>
      <c r="V16" s="587"/>
      <c r="W16" s="587"/>
      <c r="X16" s="587"/>
      <c r="Y16" s="588"/>
      <c r="Z16" s="639">
        <v>44.2</v>
      </c>
      <c r="AA16" s="639"/>
      <c r="AB16" s="639"/>
      <c r="AC16" s="639"/>
      <c r="AD16" s="640">
        <v>3291291</v>
      </c>
      <c r="AE16" s="640"/>
      <c r="AF16" s="640"/>
      <c r="AG16" s="640"/>
      <c r="AH16" s="640"/>
      <c r="AI16" s="640"/>
      <c r="AJ16" s="640"/>
      <c r="AK16" s="640"/>
      <c r="AL16" s="609">
        <v>80.5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180</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8049</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3291291</v>
      </c>
      <c r="S17" s="587"/>
      <c r="T17" s="587"/>
      <c r="U17" s="587"/>
      <c r="V17" s="587"/>
      <c r="W17" s="587"/>
      <c r="X17" s="587"/>
      <c r="Y17" s="588"/>
      <c r="Z17" s="639">
        <v>39.799999999999997</v>
      </c>
      <c r="AA17" s="639"/>
      <c r="AB17" s="639"/>
      <c r="AC17" s="639"/>
      <c r="AD17" s="640">
        <v>3291291</v>
      </c>
      <c r="AE17" s="640"/>
      <c r="AF17" s="640"/>
      <c r="AG17" s="640"/>
      <c r="AH17" s="640"/>
      <c r="AI17" s="640"/>
      <c r="AJ17" s="640"/>
      <c r="AK17" s="640"/>
      <c r="AL17" s="609">
        <v>80.5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1152594</v>
      </c>
      <c r="CS17" s="587"/>
      <c r="CT17" s="587"/>
      <c r="CU17" s="587"/>
      <c r="CV17" s="587"/>
      <c r="CW17" s="587"/>
      <c r="CX17" s="587"/>
      <c r="CY17" s="588"/>
      <c r="CZ17" s="639">
        <v>14.6</v>
      </c>
      <c r="DA17" s="639"/>
      <c r="DB17" s="639"/>
      <c r="DC17" s="639"/>
      <c r="DD17" s="592" t="s">
        <v>112</v>
      </c>
      <c r="DE17" s="587"/>
      <c r="DF17" s="587"/>
      <c r="DG17" s="587"/>
      <c r="DH17" s="587"/>
      <c r="DI17" s="587"/>
      <c r="DJ17" s="587"/>
      <c r="DK17" s="587"/>
      <c r="DL17" s="587"/>
      <c r="DM17" s="587"/>
      <c r="DN17" s="587"/>
      <c r="DO17" s="587"/>
      <c r="DP17" s="588"/>
      <c r="DQ17" s="592">
        <v>1152594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367218</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4424587</v>
      </c>
      <c r="S20" s="587"/>
      <c r="T20" s="587"/>
      <c r="U20" s="587"/>
      <c r="V20" s="587"/>
      <c r="W20" s="587"/>
      <c r="X20" s="587"/>
      <c r="Y20" s="588"/>
      <c r="Z20" s="639">
        <v>53.5</v>
      </c>
      <c r="AA20" s="639"/>
      <c r="AB20" s="639"/>
      <c r="AC20" s="639"/>
      <c r="AD20" s="640">
        <v>4057369</v>
      </c>
      <c r="AE20" s="640"/>
      <c r="AF20" s="640"/>
      <c r="AG20" s="640"/>
      <c r="AH20" s="640"/>
      <c r="AI20" s="640"/>
      <c r="AJ20" s="640"/>
      <c r="AK20" s="640"/>
      <c r="AL20" s="609">
        <v>99.2</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7896865</v>
      </c>
      <c r="CS20" s="587"/>
      <c r="CT20" s="587"/>
      <c r="CU20" s="587"/>
      <c r="CV20" s="587"/>
      <c r="CW20" s="587"/>
      <c r="CX20" s="587"/>
      <c r="CY20" s="588"/>
      <c r="CZ20" s="639">
        <v>100</v>
      </c>
      <c r="DA20" s="639"/>
      <c r="DB20" s="639"/>
      <c r="DC20" s="639"/>
      <c r="DD20" s="592">
        <v>1927879</v>
      </c>
      <c r="DE20" s="587"/>
      <c r="DF20" s="587"/>
      <c r="DG20" s="587"/>
      <c r="DH20" s="587"/>
      <c r="DI20" s="587"/>
      <c r="DJ20" s="587"/>
      <c r="DK20" s="587"/>
      <c r="DL20" s="587"/>
      <c r="DM20" s="587"/>
      <c r="DN20" s="587"/>
      <c r="DO20" s="587"/>
      <c r="DP20" s="588"/>
      <c r="DQ20" s="592">
        <v>4647404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1274</v>
      </c>
      <c r="S21" s="587"/>
      <c r="T21" s="587"/>
      <c r="U21" s="587"/>
      <c r="V21" s="587"/>
      <c r="W21" s="587"/>
      <c r="X21" s="587"/>
      <c r="Y21" s="588"/>
      <c r="Z21" s="639">
        <v>0</v>
      </c>
      <c r="AA21" s="639"/>
      <c r="AB21" s="639"/>
      <c r="AC21" s="639"/>
      <c r="AD21" s="640">
        <v>1274</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121348</v>
      </c>
      <c r="S22" s="587"/>
      <c r="T22" s="587"/>
      <c r="U22" s="587"/>
      <c r="V22" s="587"/>
      <c r="W22" s="587"/>
      <c r="X22" s="587"/>
      <c r="Y22" s="588"/>
      <c r="Z22" s="639">
        <v>1.5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77033</v>
      </c>
      <c r="S23" s="587"/>
      <c r="T23" s="587"/>
      <c r="U23" s="587"/>
      <c r="V23" s="587"/>
      <c r="W23" s="587"/>
      <c r="X23" s="587"/>
      <c r="Y23" s="588"/>
      <c r="Z23" s="639">
        <v>0.9</v>
      </c>
      <c r="AA23" s="639"/>
      <c r="AB23" s="639"/>
      <c r="AC23" s="639"/>
      <c r="AD23" s="640">
        <v>4612</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11834</v>
      </c>
      <c r="S24" s="587"/>
      <c r="T24" s="587"/>
      <c r="U24" s="587"/>
      <c r="V24" s="587"/>
      <c r="W24" s="587"/>
      <c r="X24" s="587"/>
      <c r="Y24" s="588"/>
      <c r="Z24" s="639">
        <v>0.1</v>
      </c>
      <c r="AA24" s="639"/>
      <c r="AB24" s="639"/>
      <c r="AC24" s="639"/>
      <c r="AD24" s="640">
        <v>3523</v>
      </c>
      <c r="AE24" s="640"/>
      <c r="AF24" s="640"/>
      <c r="AG24" s="640"/>
      <c r="AH24" s="640"/>
      <c r="AI24" s="640"/>
      <c r="AJ24" s="640"/>
      <c r="AK24" s="640"/>
      <c r="AL24" s="609">
        <v>0.1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3517578</v>
      </c>
      <c r="CS24" s="637"/>
      <c r="CT24" s="637"/>
      <c r="CU24" s="637"/>
      <c r="CV24" s="637"/>
      <c r="CW24" s="637"/>
      <c r="CX24" s="637"/>
      <c r="CY24" s="684"/>
      <c r="CZ24" s="688">
        <v>44.5</v>
      </c>
      <c r="DA24" s="689"/>
      <c r="DB24" s="689"/>
      <c r="DC24" s="690"/>
      <c r="DD24" s="683">
        <v>2996848</v>
      </c>
      <c r="DE24" s="637"/>
      <c r="DF24" s="637"/>
      <c r="DG24" s="637"/>
      <c r="DH24" s="637"/>
      <c r="DI24" s="637"/>
      <c r="DJ24" s="637"/>
      <c r="DK24" s="684"/>
      <c r="DL24" s="683">
        <v>2854303</v>
      </c>
      <c r="DM24" s="637"/>
      <c r="DN24" s="637"/>
      <c r="DO24" s="637"/>
      <c r="DP24" s="637"/>
      <c r="DQ24" s="637"/>
      <c r="DR24" s="637"/>
      <c r="DS24" s="637"/>
      <c r="DT24" s="637"/>
      <c r="DU24" s="637"/>
      <c r="DV24" s="684"/>
      <c r="DW24" s="685">
        <v>66.2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694872</v>
      </c>
      <c r="S25" s="587"/>
      <c r="T25" s="587"/>
      <c r="U25" s="587"/>
      <c r="V25" s="587"/>
      <c r="W25" s="587"/>
      <c r="X25" s="587"/>
      <c r="Y25" s="588"/>
      <c r="Z25" s="639">
        <v>8.4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1737029</v>
      </c>
      <c r="CS25" s="605"/>
      <c r="CT25" s="605"/>
      <c r="CU25" s="605"/>
      <c r="CV25" s="605"/>
      <c r="CW25" s="605"/>
      <c r="CX25" s="605"/>
      <c r="CY25" s="606"/>
      <c r="CZ25" s="589">
        <v>22</v>
      </c>
      <c r="DA25" s="607"/>
      <c r="DB25" s="607"/>
      <c r="DC25" s="608"/>
      <c r="DD25" s="592">
        <v>1646647</v>
      </c>
      <c r="DE25" s="605"/>
      <c r="DF25" s="605"/>
      <c r="DG25" s="605"/>
      <c r="DH25" s="605"/>
      <c r="DI25" s="605"/>
      <c r="DJ25" s="605"/>
      <c r="DK25" s="606"/>
      <c r="DL25" s="592">
        <v>1625259</v>
      </c>
      <c r="DM25" s="605"/>
      <c r="DN25" s="605"/>
      <c r="DO25" s="605"/>
      <c r="DP25" s="605"/>
      <c r="DQ25" s="605"/>
      <c r="DR25" s="605"/>
      <c r="DS25" s="605"/>
      <c r="DT25" s="605"/>
      <c r="DU25" s="605"/>
      <c r="DV25" s="606"/>
      <c r="DW25" s="609">
        <v>37.700000000000003</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18534</v>
      </c>
      <c r="S26" s="587"/>
      <c r="T26" s="587"/>
      <c r="U26" s="587"/>
      <c r="V26" s="587"/>
      <c r="W26" s="587"/>
      <c r="X26" s="587"/>
      <c r="Y26" s="588"/>
      <c r="Z26" s="639">
        <v>0.2</v>
      </c>
      <c r="AA26" s="639"/>
      <c r="AB26" s="639"/>
      <c r="AC26" s="639"/>
      <c r="AD26" s="640">
        <v>18534</v>
      </c>
      <c r="AE26" s="640"/>
      <c r="AF26" s="640"/>
      <c r="AG26" s="640"/>
      <c r="AH26" s="640"/>
      <c r="AI26" s="640"/>
      <c r="AJ26" s="640"/>
      <c r="AK26" s="640"/>
      <c r="AL26" s="609">
        <v>0.5</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1049793</v>
      </c>
      <c r="CS26" s="587"/>
      <c r="CT26" s="587"/>
      <c r="CU26" s="587"/>
      <c r="CV26" s="587"/>
      <c r="CW26" s="587"/>
      <c r="CX26" s="587"/>
      <c r="CY26" s="588"/>
      <c r="CZ26" s="589">
        <v>13.3</v>
      </c>
      <c r="DA26" s="607"/>
      <c r="DB26" s="607"/>
      <c r="DC26" s="608"/>
      <c r="DD26" s="592">
        <v>988969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1883963</v>
      </c>
      <c r="S27" s="587"/>
      <c r="T27" s="587"/>
      <c r="U27" s="587"/>
      <c r="V27" s="587"/>
      <c r="W27" s="587"/>
      <c r="X27" s="587"/>
      <c r="Y27" s="588"/>
      <c r="Z27" s="639">
        <v>22.8</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631952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627955</v>
      </c>
      <c r="CS27" s="605"/>
      <c r="CT27" s="605"/>
      <c r="CU27" s="605"/>
      <c r="CV27" s="605"/>
      <c r="CW27" s="605"/>
      <c r="CX27" s="605"/>
      <c r="CY27" s="606"/>
      <c r="CZ27" s="589">
        <v>8</v>
      </c>
      <c r="DA27" s="607"/>
      <c r="DB27" s="607"/>
      <c r="DC27" s="608"/>
      <c r="DD27" s="592">
        <v>197607</v>
      </c>
      <c r="DE27" s="605"/>
      <c r="DF27" s="605"/>
      <c r="DG27" s="605"/>
      <c r="DH27" s="605"/>
      <c r="DI27" s="605"/>
      <c r="DJ27" s="605"/>
      <c r="DK27" s="606"/>
      <c r="DL27" s="592">
        <v>175408</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58401</v>
      </c>
      <c r="S28" s="587"/>
      <c r="T28" s="587"/>
      <c r="U28" s="587"/>
      <c r="V28" s="587"/>
      <c r="W28" s="587"/>
      <c r="X28" s="587"/>
      <c r="Y28" s="588"/>
      <c r="Z28" s="639">
        <v>0.7</v>
      </c>
      <c r="AA28" s="639"/>
      <c r="AB28" s="639"/>
      <c r="AC28" s="639"/>
      <c r="AD28" s="640">
        <v>895</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1152594</v>
      </c>
      <c r="CS28" s="587"/>
      <c r="CT28" s="587"/>
      <c r="CU28" s="587"/>
      <c r="CV28" s="587"/>
      <c r="CW28" s="587"/>
      <c r="CX28" s="587"/>
      <c r="CY28" s="588"/>
      <c r="CZ28" s="589">
        <v>14.6</v>
      </c>
      <c r="DA28" s="607"/>
      <c r="DB28" s="607"/>
      <c r="DC28" s="608"/>
      <c r="DD28" s="592">
        <v>1152594</v>
      </c>
      <c r="DE28" s="587"/>
      <c r="DF28" s="587"/>
      <c r="DG28" s="587"/>
      <c r="DH28" s="587"/>
      <c r="DI28" s="587"/>
      <c r="DJ28" s="587"/>
      <c r="DK28" s="588"/>
      <c r="DL28" s="592">
        <v>1053636</v>
      </c>
      <c r="DM28" s="587"/>
      <c r="DN28" s="587"/>
      <c r="DO28" s="587"/>
      <c r="DP28" s="587"/>
      <c r="DQ28" s="587"/>
      <c r="DR28" s="587"/>
      <c r="DS28" s="587"/>
      <c r="DT28" s="587"/>
      <c r="DU28" s="587"/>
      <c r="DV28" s="588"/>
      <c r="DW28" s="609">
        <v>24.5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13485</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1151809</v>
      </c>
      <c r="CS29" s="605"/>
      <c r="CT29" s="605"/>
      <c r="CU29" s="605"/>
      <c r="CV29" s="605"/>
      <c r="CW29" s="605"/>
      <c r="CX29" s="605"/>
      <c r="CY29" s="606"/>
      <c r="CZ29" s="589">
        <v>14.6</v>
      </c>
      <c r="DA29" s="607"/>
      <c r="DB29" s="607"/>
      <c r="DC29" s="608"/>
      <c r="DD29" s="592">
        <v>1151809</v>
      </c>
      <c r="DE29" s="605"/>
      <c r="DF29" s="605"/>
      <c r="DG29" s="605"/>
      <c r="DH29" s="605"/>
      <c r="DI29" s="605"/>
      <c r="DJ29" s="605"/>
      <c r="DK29" s="606"/>
      <c r="DL29" s="592">
        <v>1052851</v>
      </c>
      <c r="DM29" s="605"/>
      <c r="DN29" s="605"/>
      <c r="DO29" s="605"/>
      <c r="DP29" s="605"/>
      <c r="DQ29" s="605"/>
      <c r="DR29" s="605"/>
      <c r="DS29" s="605"/>
      <c r="DT29" s="605"/>
      <c r="DU29" s="605"/>
      <c r="DV29" s="606"/>
      <c r="DW29" s="609">
        <v>24.4</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37429</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96.7</v>
      </c>
      <c r="BH30" s="653"/>
      <c r="BI30" s="653"/>
      <c r="BJ30" s="653"/>
      <c r="BK30" s="653"/>
      <c r="BL30" s="653"/>
      <c r="BM30" s="654">
        <v>87.9</v>
      </c>
      <c r="BN30" s="653"/>
      <c r="BO30" s="653"/>
      <c r="BP30" s="653"/>
      <c r="BQ30" s="655"/>
      <c r="BR30" s="652">
        <v>96.4</v>
      </c>
      <c r="BS30" s="653"/>
      <c r="BT30" s="653"/>
      <c r="BU30" s="653"/>
      <c r="BV30" s="653"/>
      <c r="BW30" s="653"/>
      <c r="BX30" s="654">
        <v>87.7</v>
      </c>
      <c r="BY30" s="653"/>
      <c r="BZ30" s="653"/>
      <c r="CA30" s="653"/>
      <c r="CB30" s="655"/>
      <c r="CD30" s="658"/>
      <c r="CE30" s="659"/>
      <c r="CF30" s="623" t="s">
        <v>291</v>
      </c>
      <c r="CG30" s="620"/>
      <c r="CH30" s="620"/>
      <c r="CI30" s="620"/>
      <c r="CJ30" s="620"/>
      <c r="CK30" s="620"/>
      <c r="CL30" s="620"/>
      <c r="CM30" s="620"/>
      <c r="CN30" s="620"/>
      <c r="CO30" s="620"/>
      <c r="CP30" s="620"/>
      <c r="CQ30" s="621"/>
      <c r="CR30" s="586">
        <v>1038492</v>
      </c>
      <c r="CS30" s="587"/>
      <c r="CT30" s="587"/>
      <c r="CU30" s="587"/>
      <c r="CV30" s="587"/>
      <c r="CW30" s="587"/>
      <c r="CX30" s="587"/>
      <c r="CY30" s="588"/>
      <c r="CZ30" s="589">
        <v>13.2</v>
      </c>
      <c r="DA30" s="607"/>
      <c r="DB30" s="607"/>
      <c r="DC30" s="608"/>
      <c r="DD30" s="592">
        <v>1038492</v>
      </c>
      <c r="DE30" s="587"/>
      <c r="DF30" s="587"/>
      <c r="DG30" s="587"/>
      <c r="DH30" s="587"/>
      <c r="DI30" s="587"/>
      <c r="DJ30" s="587"/>
      <c r="DK30" s="588"/>
      <c r="DL30" s="592">
        <v>939534</v>
      </c>
      <c r="DM30" s="587"/>
      <c r="DN30" s="587"/>
      <c r="DO30" s="587"/>
      <c r="DP30" s="587"/>
      <c r="DQ30" s="587"/>
      <c r="DR30" s="587"/>
      <c r="DS30" s="587"/>
      <c r="DT30" s="587"/>
      <c r="DU30" s="587"/>
      <c r="DV30" s="588"/>
      <c r="DW30" s="609">
        <v>21.8</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257430</v>
      </c>
      <c r="S31" s="587"/>
      <c r="T31" s="587"/>
      <c r="U31" s="587"/>
      <c r="V31" s="587"/>
      <c r="W31" s="587"/>
      <c r="X31" s="587"/>
      <c r="Y31" s="588"/>
      <c r="Z31" s="639">
        <v>3.1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98.1</v>
      </c>
      <c r="BH31" s="605"/>
      <c r="BI31" s="605"/>
      <c r="BJ31" s="605"/>
      <c r="BK31" s="605"/>
      <c r="BL31" s="605"/>
      <c r="BM31" s="641">
        <v>94.2</v>
      </c>
      <c r="BN31" s="651"/>
      <c r="BO31" s="651"/>
      <c r="BP31" s="651"/>
      <c r="BQ31" s="615"/>
      <c r="BR31" s="650">
        <v>97.8</v>
      </c>
      <c r="BS31" s="605"/>
      <c r="BT31" s="605"/>
      <c r="BU31" s="605"/>
      <c r="BV31" s="605"/>
      <c r="BW31" s="605"/>
      <c r="BX31" s="641">
        <v>93.8</v>
      </c>
      <c r="BY31" s="651"/>
      <c r="BZ31" s="651"/>
      <c r="CA31" s="651"/>
      <c r="CB31" s="615"/>
      <c r="CD31" s="658"/>
      <c r="CE31" s="659"/>
      <c r="CF31" s="623" t="s">
        <v>295</v>
      </c>
      <c r="CG31" s="620"/>
      <c r="CH31" s="620"/>
      <c r="CI31" s="620"/>
      <c r="CJ31" s="620"/>
      <c r="CK31" s="620"/>
      <c r="CL31" s="620"/>
      <c r="CM31" s="620"/>
      <c r="CN31" s="620"/>
      <c r="CO31" s="620"/>
      <c r="CP31" s="620"/>
      <c r="CQ31" s="621"/>
      <c r="CR31" s="586">
        <v>113317</v>
      </c>
      <c r="CS31" s="605"/>
      <c r="CT31" s="605"/>
      <c r="CU31" s="605"/>
      <c r="CV31" s="605"/>
      <c r="CW31" s="605"/>
      <c r="CX31" s="605"/>
      <c r="CY31" s="606"/>
      <c r="CZ31" s="589">
        <v>1.4</v>
      </c>
      <c r="DA31" s="607"/>
      <c r="DB31" s="607"/>
      <c r="DC31" s="608"/>
      <c r="DD31" s="592">
        <v>113317</v>
      </c>
      <c r="DE31" s="605"/>
      <c r="DF31" s="605"/>
      <c r="DG31" s="605"/>
      <c r="DH31" s="605"/>
      <c r="DI31" s="605"/>
      <c r="DJ31" s="605"/>
      <c r="DK31" s="606"/>
      <c r="DL31" s="592">
        <v>113317</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60726</v>
      </c>
      <c r="S32" s="587"/>
      <c r="T32" s="587"/>
      <c r="U32" s="587"/>
      <c r="V32" s="587"/>
      <c r="W32" s="587"/>
      <c r="X32" s="587"/>
      <c r="Y32" s="588"/>
      <c r="Z32" s="639">
        <v>0.7</v>
      </c>
      <c r="AA32" s="639"/>
      <c r="AB32" s="639"/>
      <c r="AC32" s="639"/>
      <c r="AD32" s="640">
        <v>2340</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94.8</v>
      </c>
      <c r="BH32" s="571"/>
      <c r="BI32" s="571"/>
      <c r="BJ32" s="571"/>
      <c r="BK32" s="571"/>
      <c r="BL32" s="571"/>
      <c r="BM32" s="634">
        <v>80.900000000000006</v>
      </c>
      <c r="BN32" s="571"/>
      <c r="BO32" s="571"/>
      <c r="BP32" s="571"/>
      <c r="BQ32" s="628"/>
      <c r="BR32" s="649">
        <v>94.7</v>
      </c>
      <c r="BS32" s="571"/>
      <c r="BT32" s="571"/>
      <c r="BU32" s="571"/>
      <c r="BV32" s="571"/>
      <c r="BW32" s="571"/>
      <c r="BX32" s="634">
        <v>81</v>
      </c>
      <c r="BY32" s="571"/>
      <c r="BZ32" s="571"/>
      <c r="CA32" s="571"/>
      <c r="CB32" s="628"/>
      <c r="CD32" s="660"/>
      <c r="CE32" s="661"/>
      <c r="CF32" s="623" t="s">
        <v>298</v>
      </c>
      <c r="CG32" s="620"/>
      <c r="CH32" s="620"/>
      <c r="CI32" s="620"/>
      <c r="CJ32" s="620"/>
      <c r="CK32" s="620"/>
      <c r="CL32" s="620"/>
      <c r="CM32" s="620"/>
      <c r="CN32" s="620"/>
      <c r="CO32" s="620"/>
      <c r="CP32" s="620"/>
      <c r="CQ32" s="621"/>
      <c r="CR32" s="586">
        <v>785</v>
      </c>
      <c r="CS32" s="587"/>
      <c r="CT32" s="587"/>
      <c r="CU32" s="587"/>
      <c r="CV32" s="587"/>
      <c r="CW32" s="587"/>
      <c r="CX32" s="587"/>
      <c r="CY32" s="588"/>
      <c r="CZ32" s="589">
        <v>0</v>
      </c>
      <c r="DA32" s="607"/>
      <c r="DB32" s="607"/>
      <c r="DC32" s="608"/>
      <c r="DD32" s="592">
        <v>785</v>
      </c>
      <c r="DE32" s="587"/>
      <c r="DF32" s="587"/>
      <c r="DG32" s="587"/>
      <c r="DH32" s="587"/>
      <c r="DI32" s="587"/>
      <c r="DJ32" s="587"/>
      <c r="DK32" s="588"/>
      <c r="DL32" s="592">
        <v>785</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614807</v>
      </c>
      <c r="S33" s="587"/>
      <c r="T33" s="587"/>
      <c r="U33" s="587"/>
      <c r="V33" s="587"/>
      <c r="W33" s="587"/>
      <c r="X33" s="587"/>
      <c r="Y33" s="588"/>
      <c r="Z33" s="639">
        <v>7.4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2443359</v>
      </c>
      <c r="CS33" s="605"/>
      <c r="CT33" s="605"/>
      <c r="CU33" s="605"/>
      <c r="CV33" s="605"/>
      <c r="CW33" s="605"/>
      <c r="CX33" s="605"/>
      <c r="CY33" s="606"/>
      <c r="CZ33" s="589">
        <v>30.9</v>
      </c>
      <c r="DA33" s="607"/>
      <c r="DB33" s="607"/>
      <c r="DC33" s="608"/>
      <c r="DD33" s="592">
        <v>1485650</v>
      </c>
      <c r="DE33" s="605"/>
      <c r="DF33" s="605"/>
      <c r="DG33" s="605"/>
      <c r="DH33" s="605"/>
      <c r="DI33" s="605"/>
      <c r="DJ33" s="605"/>
      <c r="DK33" s="606"/>
      <c r="DL33" s="592">
        <v>920856</v>
      </c>
      <c r="DM33" s="605"/>
      <c r="DN33" s="605"/>
      <c r="DO33" s="605"/>
      <c r="DP33" s="605"/>
      <c r="DQ33" s="605"/>
      <c r="DR33" s="605"/>
      <c r="DS33" s="605"/>
      <c r="DT33" s="605"/>
      <c r="DU33" s="605"/>
      <c r="DV33" s="606"/>
      <c r="DW33" s="609">
        <v>21.4</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1184799</v>
      </c>
      <c r="CS34" s="587"/>
      <c r="CT34" s="587"/>
      <c r="CU34" s="587"/>
      <c r="CV34" s="587"/>
      <c r="CW34" s="587"/>
      <c r="CX34" s="587"/>
      <c r="CY34" s="588"/>
      <c r="CZ34" s="589">
        <v>15</v>
      </c>
      <c r="DA34" s="607"/>
      <c r="DB34" s="607"/>
      <c r="DC34" s="608"/>
      <c r="DD34" s="592">
        <v>593842</v>
      </c>
      <c r="DE34" s="587"/>
      <c r="DF34" s="587"/>
      <c r="DG34" s="587"/>
      <c r="DH34" s="587"/>
      <c r="DI34" s="587"/>
      <c r="DJ34" s="587"/>
      <c r="DK34" s="588"/>
      <c r="DL34" s="592">
        <v>507339</v>
      </c>
      <c r="DM34" s="587"/>
      <c r="DN34" s="587"/>
      <c r="DO34" s="587"/>
      <c r="DP34" s="587"/>
      <c r="DQ34" s="587"/>
      <c r="DR34" s="587"/>
      <c r="DS34" s="587"/>
      <c r="DT34" s="587"/>
      <c r="DU34" s="587"/>
      <c r="DV34" s="588"/>
      <c r="DW34" s="609">
        <v>11.8</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220307</v>
      </c>
      <c r="S35" s="587"/>
      <c r="T35" s="587"/>
      <c r="U35" s="587"/>
      <c r="V35" s="587"/>
      <c r="W35" s="587"/>
      <c r="X35" s="587"/>
      <c r="Y35" s="588"/>
      <c r="Z35" s="639">
        <v>2.7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694413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27659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55691</v>
      </c>
      <c r="CS35" s="605"/>
      <c r="CT35" s="605"/>
      <c r="CU35" s="605"/>
      <c r="CV35" s="605"/>
      <c r="CW35" s="605"/>
      <c r="CX35" s="605"/>
      <c r="CY35" s="606"/>
      <c r="CZ35" s="589">
        <v>0.7</v>
      </c>
      <c r="DA35" s="607"/>
      <c r="DB35" s="607"/>
      <c r="DC35" s="608"/>
      <c r="DD35" s="592">
        <v>44517</v>
      </c>
      <c r="DE35" s="605"/>
      <c r="DF35" s="605"/>
      <c r="DG35" s="605"/>
      <c r="DH35" s="605"/>
      <c r="DI35" s="605"/>
      <c r="DJ35" s="605"/>
      <c r="DK35" s="606"/>
      <c r="DL35" s="592">
        <v>42216</v>
      </c>
      <c r="DM35" s="605"/>
      <c r="DN35" s="605"/>
      <c r="DO35" s="605"/>
      <c r="DP35" s="605"/>
      <c r="DQ35" s="605"/>
      <c r="DR35" s="605"/>
      <c r="DS35" s="605"/>
      <c r="DT35" s="605"/>
      <c r="DU35" s="605"/>
      <c r="DV35" s="606"/>
      <c r="DW35" s="609">
        <v>1</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8275723</v>
      </c>
      <c r="S36" s="627"/>
      <c r="T36" s="627"/>
      <c r="U36" s="627"/>
      <c r="V36" s="627"/>
      <c r="W36" s="627"/>
      <c r="X36" s="627"/>
      <c r="Y36" s="630"/>
      <c r="Z36" s="631">
        <v>100</v>
      </c>
      <c r="AA36" s="631"/>
      <c r="AB36" s="631"/>
      <c r="AC36" s="631"/>
      <c r="AD36" s="632">
        <v>4088547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150771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-109521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402545</v>
      </c>
      <c r="CS36" s="587"/>
      <c r="CT36" s="587"/>
      <c r="CU36" s="587"/>
      <c r="CV36" s="587"/>
      <c r="CW36" s="587"/>
      <c r="CX36" s="587"/>
      <c r="CY36" s="588"/>
      <c r="CZ36" s="589">
        <v>5.0999999999999996</v>
      </c>
      <c r="DA36" s="607"/>
      <c r="DB36" s="607"/>
      <c r="DC36" s="608"/>
      <c r="DD36" s="592">
        <v>158808</v>
      </c>
      <c r="DE36" s="587"/>
      <c r="DF36" s="587"/>
      <c r="DG36" s="587"/>
      <c r="DH36" s="587"/>
      <c r="DI36" s="587"/>
      <c r="DJ36" s="587"/>
      <c r="DK36" s="588"/>
      <c r="DL36" s="592">
        <v>110058</v>
      </c>
      <c r="DM36" s="587"/>
      <c r="DN36" s="587"/>
      <c r="DO36" s="587"/>
      <c r="DP36" s="587"/>
      <c r="DQ36" s="587"/>
      <c r="DR36" s="587"/>
      <c r="DS36" s="587"/>
      <c r="DT36" s="587"/>
      <c r="DU36" s="587"/>
      <c r="DV36" s="588"/>
      <c r="DW36" s="609">
        <v>2.6</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56341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1807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17814</v>
      </c>
      <c r="CS37" s="605"/>
      <c r="CT37" s="605"/>
      <c r="CU37" s="605"/>
      <c r="CV37" s="605"/>
      <c r="CW37" s="605"/>
      <c r="CX37" s="605"/>
      <c r="CY37" s="606"/>
      <c r="CZ37" s="589">
        <v>0.2</v>
      </c>
      <c r="DA37" s="607"/>
      <c r="DB37" s="607"/>
      <c r="DC37" s="608"/>
      <c r="DD37" s="592">
        <v>17182</v>
      </c>
      <c r="DE37" s="605"/>
      <c r="DF37" s="605"/>
      <c r="DG37" s="605"/>
      <c r="DH37" s="605"/>
      <c r="DI37" s="605"/>
      <c r="DJ37" s="605"/>
      <c r="DK37" s="606"/>
      <c r="DL37" s="592">
        <v>17182</v>
      </c>
      <c r="DM37" s="605"/>
      <c r="DN37" s="605"/>
      <c r="DO37" s="605"/>
      <c r="DP37" s="605"/>
      <c r="DQ37" s="605"/>
      <c r="DR37" s="605"/>
      <c r="DS37" s="605"/>
      <c r="DT37" s="605"/>
      <c r="DU37" s="605"/>
      <c r="DV37" s="606"/>
      <c r="DW37" s="609">
        <v>0.4</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8720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3209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685693</v>
      </c>
      <c r="CS38" s="587"/>
      <c r="CT38" s="587"/>
      <c r="CU38" s="587"/>
      <c r="CV38" s="587"/>
      <c r="CW38" s="587"/>
      <c r="CX38" s="587"/>
      <c r="CY38" s="588"/>
      <c r="CZ38" s="589">
        <v>8.6999999999999993</v>
      </c>
      <c r="DA38" s="607"/>
      <c r="DB38" s="607"/>
      <c r="DC38" s="608"/>
      <c r="DD38" s="592">
        <v>587532</v>
      </c>
      <c r="DE38" s="587"/>
      <c r="DF38" s="587"/>
      <c r="DG38" s="587"/>
      <c r="DH38" s="587"/>
      <c r="DI38" s="587"/>
      <c r="DJ38" s="587"/>
      <c r="DK38" s="588"/>
      <c r="DL38" s="592">
        <v>261243</v>
      </c>
      <c r="DM38" s="587"/>
      <c r="DN38" s="587"/>
      <c r="DO38" s="587"/>
      <c r="DP38" s="587"/>
      <c r="DQ38" s="587"/>
      <c r="DR38" s="587"/>
      <c r="DS38" s="587"/>
      <c r="DT38" s="587"/>
      <c r="DU38" s="587"/>
      <c r="DV38" s="588"/>
      <c r="DW38" s="609">
        <v>6.1</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50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114631</v>
      </c>
      <c r="CS39" s="605"/>
      <c r="CT39" s="605"/>
      <c r="CU39" s="605"/>
      <c r="CV39" s="605"/>
      <c r="CW39" s="605"/>
      <c r="CX39" s="605"/>
      <c r="CY39" s="606"/>
      <c r="CZ39" s="589">
        <v>1.5</v>
      </c>
      <c r="DA39" s="607"/>
      <c r="DB39" s="607"/>
      <c r="DC39" s="608"/>
      <c r="DD39" s="592">
        <v>100951</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209211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157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269370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230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1935928</v>
      </c>
      <c r="CS42" s="587"/>
      <c r="CT42" s="587"/>
      <c r="CU42" s="587"/>
      <c r="CV42" s="587"/>
      <c r="CW42" s="587"/>
      <c r="CX42" s="587"/>
      <c r="CY42" s="588"/>
      <c r="CZ42" s="589">
        <v>24.5</v>
      </c>
      <c r="DA42" s="590"/>
      <c r="DB42" s="590"/>
      <c r="DC42" s="591"/>
      <c r="DD42" s="592">
        <v>164906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320</v>
      </c>
      <c r="CS43" s="605"/>
      <c r="CT43" s="605"/>
      <c r="CU43" s="605"/>
      <c r="CV43" s="605"/>
      <c r="CW43" s="605"/>
      <c r="CX43" s="605"/>
      <c r="CY43" s="606"/>
      <c r="CZ43" s="589" t="s">
        <v>320</v>
      </c>
      <c r="DA43" s="607"/>
      <c r="DB43" s="607"/>
      <c r="DC43" s="608"/>
      <c r="DD43" s="592" t="s">
        <v>320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1927879</v>
      </c>
      <c r="CS44" s="587"/>
      <c r="CT44" s="587"/>
      <c r="CU44" s="587"/>
      <c r="CV44" s="587"/>
      <c r="CW44" s="587"/>
      <c r="CX44" s="587"/>
      <c r="CY44" s="588"/>
      <c r="CZ44" s="589">
        <v>24.4</v>
      </c>
      <c r="DA44" s="590"/>
      <c r="DB44" s="590"/>
      <c r="DC44" s="591"/>
      <c r="DD44" s="592">
        <v>164906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1784279</v>
      </c>
      <c r="CS45" s="605"/>
      <c r="CT45" s="605"/>
      <c r="CU45" s="605"/>
      <c r="CV45" s="605"/>
      <c r="CW45" s="605"/>
      <c r="CX45" s="605"/>
      <c r="CY45" s="606"/>
      <c r="CZ45" s="589">
        <v>22.6</v>
      </c>
      <c r="DA45" s="607"/>
      <c r="DB45" s="607"/>
      <c r="DC45" s="608"/>
      <c r="DD45" s="592">
        <v>117120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113025</v>
      </c>
      <c r="CS46" s="587"/>
      <c r="CT46" s="587"/>
      <c r="CU46" s="587"/>
      <c r="CV46" s="587"/>
      <c r="CW46" s="587"/>
      <c r="CX46" s="587"/>
      <c r="CY46" s="588"/>
      <c r="CZ46" s="589">
        <v>1.4</v>
      </c>
      <c r="DA46" s="590"/>
      <c r="DB46" s="590"/>
      <c r="DC46" s="591"/>
      <c r="DD46" s="592">
        <v>45011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8049</v>
      </c>
      <c r="CS47" s="605"/>
      <c r="CT47" s="605"/>
      <c r="CU47" s="605"/>
      <c r="CV47" s="605"/>
      <c r="CW47" s="605"/>
      <c r="CX47" s="605"/>
      <c r="CY47" s="606"/>
      <c r="CZ47" s="589">
        <v>0.1</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7896865</v>
      </c>
      <c r="CS49" s="571"/>
      <c r="CT49" s="571"/>
      <c r="CU49" s="571"/>
      <c r="CV49" s="571"/>
      <c r="CW49" s="571"/>
      <c r="CX49" s="571"/>
      <c r="CY49" s="572"/>
      <c r="CZ49" s="573">
        <v>100</v>
      </c>
      <c r="DA49" s="574"/>
      <c r="DB49" s="574"/>
      <c r="DC49" s="575"/>
      <c r="DD49" s="576">
        <v>4647404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CD107" sqref="CD10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8276</v>
      </c>
      <c r="R7" s="1099"/>
      <c r="S7" s="1099"/>
      <c r="T7" s="1099"/>
      <c r="U7" s="1099"/>
      <c r="V7" s="1099">
        <v>7897</v>
      </c>
      <c r="W7" s="1099"/>
      <c r="X7" s="1099"/>
      <c r="Y7" s="1099"/>
      <c r="Z7" s="1099"/>
      <c r="AA7" s="1099">
        <v>379</v>
      </c>
      <c r="AB7" s="1099"/>
      <c r="AC7" s="1099"/>
      <c r="AD7" s="1099"/>
      <c r="AE7" s="1100"/>
      <c r="AF7" s="1101">
        <v>331</v>
      </c>
      <c r="AG7" s="1102"/>
      <c r="AH7" s="1102"/>
      <c r="AI7" s="1102"/>
      <c r="AJ7" s="1103"/>
      <c r="AK7" s="1085">
        <v>37</v>
      </c>
      <c r="AL7" s="1086"/>
      <c r="AM7" s="1086"/>
      <c r="AN7" s="1086"/>
      <c r="AO7" s="1086"/>
      <c r="AP7" s="1086">
        <v>7093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525</v>
      </c>
      <c r="BS7" s="1089" t="s">
        <v>526</v>
      </c>
      <c r="BT7" s="1090"/>
      <c r="BU7" s="1090"/>
      <c r="BV7" s="1090"/>
      <c r="BW7" s="1090"/>
      <c r="BX7" s="1090"/>
      <c r="BY7" s="1090"/>
      <c r="BZ7" s="1090"/>
      <c r="CA7" s="1090"/>
      <c r="CB7" s="1090"/>
      <c r="CC7" s="1090"/>
      <c r="CD7" s="1090"/>
      <c r="CE7" s="1090"/>
      <c r="CF7" s="1090"/>
      <c r="CG7" s="1091"/>
      <c r="CH7" s="1082">
        <v>-14</v>
      </c>
      <c r="CI7" s="1083"/>
      <c r="CJ7" s="1083"/>
      <c r="CK7" s="1083"/>
      <c r="CL7" s="1084"/>
      <c r="CM7" s="1082">
        <v>-125</v>
      </c>
      <c r="CN7" s="1083"/>
      <c r="CO7" s="1083"/>
      <c r="CP7" s="1083"/>
      <c r="CQ7" s="1084"/>
      <c r="CR7" s="1082">
        <v>68</v>
      </c>
      <c r="CS7" s="1083"/>
      <c r="CT7" s="1083"/>
      <c r="CU7" s="1083"/>
      <c r="CV7" s="1084"/>
      <c r="CW7" s="1082">
        <v>17</v>
      </c>
      <c r="CX7" s="1083"/>
      <c r="CY7" s="1083"/>
      <c r="CZ7" s="1083"/>
      <c r="DA7" s="1084"/>
      <c r="DB7" s="1082">
        <v>70</v>
      </c>
      <c r="DC7" s="1083"/>
      <c r="DD7" s="1083"/>
      <c r="DE7" s="1083"/>
      <c r="DF7" s="1084"/>
      <c r="DG7" s="1082">
        <v>0</v>
      </c>
      <c r="DH7" s="1083"/>
      <c r="DI7" s="1083"/>
      <c r="DJ7" s="1083"/>
      <c r="DK7" s="1084"/>
      <c r="DL7" s="1082">
        <v>70</v>
      </c>
      <c r="DM7" s="1083"/>
      <c r="DN7" s="1083"/>
      <c r="DO7" s="1083"/>
      <c r="DP7" s="1084"/>
      <c r="DQ7" s="1082">
        <v>1</v>
      </c>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8276</v>
      </c>
      <c r="R23" s="1063"/>
      <c r="S23" s="1063"/>
      <c r="T23" s="1063"/>
      <c r="U23" s="1063"/>
      <c r="V23" s="1063">
        <v>7897</v>
      </c>
      <c r="W23" s="1063"/>
      <c r="X23" s="1063"/>
      <c r="Y23" s="1063"/>
      <c r="Z23" s="1063"/>
      <c r="AA23" s="1063">
        <v>379</v>
      </c>
      <c r="AB23" s="1063"/>
      <c r="AC23" s="1063"/>
      <c r="AD23" s="1063"/>
      <c r="AE23" s="1064"/>
      <c r="AF23" s="1065">
        <v>331</v>
      </c>
      <c r="AG23" s="1063"/>
      <c r="AH23" s="1063"/>
      <c r="AI23" s="1063"/>
      <c r="AJ23" s="1066"/>
      <c r="AK23" s="1067"/>
      <c r="AL23" s="1068"/>
      <c r="AM23" s="1068"/>
      <c r="AN23" s="1068"/>
      <c r="AO23" s="1068"/>
      <c r="AP23" s="1063">
        <v>7093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1306</v>
      </c>
      <c r="R28" s="1048"/>
      <c r="S28" s="1048"/>
      <c r="T28" s="1048"/>
      <c r="U28" s="1048"/>
      <c r="V28" s="1048">
        <v>1278</v>
      </c>
      <c r="W28" s="1048"/>
      <c r="X28" s="1048"/>
      <c r="Y28" s="1048"/>
      <c r="Z28" s="1048"/>
      <c r="AA28" s="1048">
        <v>28</v>
      </c>
      <c r="AB28" s="1048"/>
      <c r="AC28" s="1048"/>
      <c r="AD28" s="1048"/>
      <c r="AE28" s="1049"/>
      <c r="AF28" s="1050">
        <v>28</v>
      </c>
      <c r="AG28" s="1048"/>
      <c r="AH28" s="1048"/>
      <c r="AI28" s="1048"/>
      <c r="AJ28" s="1051"/>
      <c r="AK28" s="1052">
        <v>209</v>
      </c>
      <c r="AL28" s="1040"/>
      <c r="AM28" s="1040"/>
      <c r="AN28" s="1040"/>
      <c r="AO28" s="1040"/>
      <c r="AP28" s="1040">
        <v>0</v>
      </c>
      <c r="AQ28" s="1040"/>
      <c r="AR28" s="1040"/>
      <c r="AS28" s="1040"/>
      <c r="AT28" s="1040"/>
      <c r="AU28" s="1040" t="s">
        <v>527</v>
      </c>
      <c r="AV28" s="1040"/>
      <c r="AW28" s="1040"/>
      <c r="AX28" s="1040"/>
      <c r="AY28" s="1040"/>
      <c r="AZ28" s="1041" t="s">
        <v>527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69</v>
      </c>
      <c r="R29" s="1038"/>
      <c r="S29" s="1038"/>
      <c r="T29" s="1038"/>
      <c r="U29" s="1038"/>
      <c r="V29" s="1038">
        <v>68</v>
      </c>
      <c r="W29" s="1038"/>
      <c r="X29" s="1038"/>
      <c r="Y29" s="1038"/>
      <c r="Z29" s="1038"/>
      <c r="AA29" s="1038">
        <v>1</v>
      </c>
      <c r="AB29" s="1038"/>
      <c r="AC29" s="1038"/>
      <c r="AD29" s="1038"/>
      <c r="AE29" s="1039"/>
      <c r="AF29" s="1013">
        <v>1</v>
      </c>
      <c r="AG29" s="1014"/>
      <c r="AH29" s="1014"/>
      <c r="AI29" s="1014"/>
      <c r="AJ29" s="1015"/>
      <c r="AK29" s="974">
        <v>37</v>
      </c>
      <c r="AL29" s="965"/>
      <c r="AM29" s="965"/>
      <c r="AN29" s="965"/>
      <c r="AO29" s="965"/>
      <c r="AP29" s="965">
        <v>0</v>
      </c>
      <c r="AQ29" s="965"/>
      <c r="AR29" s="965"/>
      <c r="AS29" s="965"/>
      <c r="AT29" s="965"/>
      <c r="AU29" s="965" t="s">
        <v>528</v>
      </c>
      <c r="AV29" s="965"/>
      <c r="AW29" s="965"/>
      <c r="AX29" s="965"/>
      <c r="AY29" s="965"/>
      <c r="AZ29" s="1036" t="s">
        <v>529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294</v>
      </c>
      <c r="R30" s="1038"/>
      <c r="S30" s="1038"/>
      <c r="T30" s="1038"/>
      <c r="U30" s="1038"/>
      <c r="V30" s="1038">
        <v>10</v>
      </c>
      <c r="W30" s="1038"/>
      <c r="X30" s="1038"/>
      <c r="Y30" s="1038"/>
      <c r="Z30" s="1038"/>
      <c r="AA30" s="1038">
        <v>284</v>
      </c>
      <c r="AB30" s="1038"/>
      <c r="AC30" s="1038"/>
      <c r="AD30" s="1038"/>
      <c r="AE30" s="1039"/>
      <c r="AF30" s="1013">
        <v>284</v>
      </c>
      <c r="AG30" s="1014"/>
      <c r="AH30" s="1014"/>
      <c r="AI30" s="1014"/>
      <c r="AJ30" s="1015"/>
      <c r="AK30" s="974">
        <v>9</v>
      </c>
      <c r="AL30" s="965"/>
      <c r="AM30" s="965"/>
      <c r="AN30" s="965"/>
      <c r="AO30" s="965"/>
      <c r="AP30" s="965">
        <v>700</v>
      </c>
      <c r="AQ30" s="965"/>
      <c r="AR30" s="965"/>
      <c r="AS30" s="965"/>
      <c r="AT30" s="965"/>
      <c r="AU30" s="965" t="s">
        <v>529</v>
      </c>
      <c r="AV30" s="965"/>
      <c r="AW30" s="965"/>
      <c r="AX30" s="965"/>
      <c r="AY30" s="965"/>
      <c r="AZ30" s="1036" t="s">
        <v>530</v>
      </c>
      <c r="BA30" s="1036"/>
      <c r="BB30" s="1036"/>
      <c r="BC30" s="1036"/>
      <c r="BD30" s="1036"/>
      <c r="BE30" s="1026" t="s">
        <v>381</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326</v>
      </c>
      <c r="R31" s="1038"/>
      <c r="S31" s="1038"/>
      <c r="T31" s="1038"/>
      <c r="U31" s="1038"/>
      <c r="V31" s="1038">
        <v>318</v>
      </c>
      <c r="W31" s="1038"/>
      <c r="X31" s="1038"/>
      <c r="Y31" s="1038"/>
      <c r="Z31" s="1038"/>
      <c r="AA31" s="1038">
        <v>8</v>
      </c>
      <c r="AB31" s="1038"/>
      <c r="AC31" s="1038"/>
      <c r="AD31" s="1038"/>
      <c r="AE31" s="1039"/>
      <c r="AF31" s="1013">
        <v>8</v>
      </c>
      <c r="AG31" s="1014"/>
      <c r="AH31" s="1014"/>
      <c r="AI31" s="1014"/>
      <c r="AJ31" s="1015"/>
      <c r="AK31" s="974">
        <v>151</v>
      </c>
      <c r="AL31" s="965"/>
      <c r="AM31" s="965"/>
      <c r="AN31" s="965"/>
      <c r="AO31" s="965"/>
      <c r="AP31" s="965">
        <v>1471</v>
      </c>
      <c r="AQ31" s="965"/>
      <c r="AR31" s="965"/>
      <c r="AS31" s="965"/>
      <c r="AT31" s="965"/>
      <c r="AU31" s="965" t="s">
        <v>529</v>
      </c>
      <c r="AV31" s="965"/>
      <c r="AW31" s="965"/>
      <c r="AX31" s="965"/>
      <c r="AY31" s="965"/>
      <c r="AZ31" s="1036" t="s">
        <v>528</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321</v>
      </c>
      <c r="AG63" s="953"/>
      <c r="AH63" s="953"/>
      <c r="AI63" s="953"/>
      <c r="AJ63" s="1024"/>
      <c r="AK63" s="1025"/>
      <c r="AL63" s="957"/>
      <c r="AM63" s="957"/>
      <c r="AN63" s="957"/>
      <c r="AO63" s="957"/>
      <c r="AP63" s="953">
        <f>SUM(AP28:AP62)</f>
        <v>2171</v>
      </c>
      <c r="AQ63" s="953"/>
      <c r="AR63" s="953"/>
      <c r="AS63" s="953"/>
      <c r="AT63" s="953"/>
      <c r="AU63" s="953">
        <f>SUM(AU28:AU62)</f>
        <v>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531</v>
      </c>
      <c r="C68" s="980"/>
      <c r="D68" s="980"/>
      <c r="E68" s="980"/>
      <c r="F68" s="980"/>
      <c r="G68" s="980"/>
      <c r="H68" s="980"/>
      <c r="I68" s="980"/>
      <c r="J68" s="980"/>
      <c r="K68" s="980"/>
      <c r="L68" s="980"/>
      <c r="M68" s="980"/>
      <c r="N68" s="980"/>
      <c r="O68" s="980"/>
      <c r="P68" s="981"/>
      <c r="Q68" s="982">
        <v>918</v>
      </c>
      <c r="R68" s="976"/>
      <c r="S68" s="976"/>
      <c r="T68" s="976"/>
      <c r="U68" s="976"/>
      <c r="V68" s="976">
        <v>885</v>
      </c>
      <c r="W68" s="976"/>
      <c r="X68" s="976"/>
      <c r="Y68" s="976"/>
      <c r="Z68" s="976"/>
      <c r="AA68" s="976">
        <v>33</v>
      </c>
      <c r="AB68" s="976"/>
      <c r="AC68" s="976"/>
      <c r="AD68" s="976"/>
      <c r="AE68" s="976"/>
      <c r="AF68" s="976">
        <v>33</v>
      </c>
      <c r="AG68" s="976"/>
      <c r="AH68" s="976"/>
      <c r="AI68" s="976"/>
      <c r="AJ68" s="976"/>
      <c r="AK68" s="976">
        <v>29</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532</v>
      </c>
      <c r="C69" s="969"/>
      <c r="D69" s="969"/>
      <c r="E69" s="969"/>
      <c r="F69" s="969"/>
      <c r="G69" s="969"/>
      <c r="H69" s="969"/>
      <c r="I69" s="969"/>
      <c r="J69" s="969"/>
      <c r="K69" s="969"/>
      <c r="L69" s="969"/>
      <c r="M69" s="969"/>
      <c r="N69" s="969"/>
      <c r="O69" s="969"/>
      <c r="P69" s="970"/>
      <c r="Q69" s="971">
        <v>27127</v>
      </c>
      <c r="R69" s="965"/>
      <c r="S69" s="965"/>
      <c r="T69" s="965"/>
      <c r="U69" s="965"/>
      <c r="V69" s="965">
        <v>26257</v>
      </c>
      <c r="W69" s="965"/>
      <c r="X69" s="965"/>
      <c r="Y69" s="965"/>
      <c r="Z69" s="965"/>
      <c r="AA69" s="965">
        <v>870</v>
      </c>
      <c r="AB69" s="965"/>
      <c r="AC69" s="965"/>
      <c r="AD69" s="965"/>
      <c r="AE69" s="965"/>
      <c r="AF69" s="965">
        <v>870</v>
      </c>
      <c r="AG69" s="965"/>
      <c r="AH69" s="965"/>
      <c r="AI69" s="965"/>
      <c r="AJ69" s="965"/>
      <c r="AK69" s="965">
        <v>592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533</v>
      </c>
      <c r="C70" s="969"/>
      <c r="D70" s="969"/>
      <c r="E70" s="969"/>
      <c r="F70" s="969"/>
      <c r="G70" s="969"/>
      <c r="H70" s="969"/>
      <c r="I70" s="969"/>
      <c r="J70" s="969"/>
      <c r="K70" s="969"/>
      <c r="L70" s="969"/>
      <c r="M70" s="969"/>
      <c r="N70" s="969"/>
      <c r="O70" s="969"/>
      <c r="P70" s="970"/>
      <c r="Q70" s="971">
        <v>15564</v>
      </c>
      <c r="R70" s="965"/>
      <c r="S70" s="965"/>
      <c r="T70" s="965"/>
      <c r="U70" s="965"/>
      <c r="V70" s="965">
        <v>14402</v>
      </c>
      <c r="W70" s="965"/>
      <c r="X70" s="965"/>
      <c r="Y70" s="965"/>
      <c r="Z70" s="965"/>
      <c r="AA70" s="965">
        <v>1162</v>
      </c>
      <c r="AB70" s="965"/>
      <c r="AC70" s="965"/>
      <c r="AD70" s="965"/>
      <c r="AE70" s="965"/>
      <c r="AF70" s="965">
        <v>1162</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534</v>
      </c>
      <c r="C71" s="969"/>
      <c r="D71" s="969"/>
      <c r="E71" s="969"/>
      <c r="F71" s="969"/>
      <c r="G71" s="969"/>
      <c r="H71" s="969"/>
      <c r="I71" s="969"/>
      <c r="J71" s="969"/>
      <c r="K71" s="969"/>
      <c r="L71" s="969"/>
      <c r="M71" s="969"/>
      <c r="N71" s="969"/>
      <c r="O71" s="969"/>
      <c r="P71" s="970"/>
      <c r="Q71" s="971">
        <v>1259</v>
      </c>
      <c r="R71" s="965"/>
      <c r="S71" s="965"/>
      <c r="T71" s="965"/>
      <c r="U71" s="965"/>
      <c r="V71" s="965">
        <v>1110</v>
      </c>
      <c r="W71" s="965"/>
      <c r="X71" s="965"/>
      <c r="Y71" s="965"/>
      <c r="Z71" s="965"/>
      <c r="AA71" s="965">
        <v>149</v>
      </c>
      <c r="AB71" s="965"/>
      <c r="AC71" s="965"/>
      <c r="AD71" s="965"/>
      <c r="AE71" s="965"/>
      <c r="AF71" s="965">
        <v>149</v>
      </c>
      <c r="AG71" s="965"/>
      <c r="AH71" s="965"/>
      <c r="AI71" s="965"/>
      <c r="AJ71" s="965"/>
      <c r="AK71" s="965">
        <v>0</v>
      </c>
      <c r="AL71" s="965"/>
      <c r="AM71" s="965"/>
      <c r="AN71" s="965"/>
      <c r="AO71" s="965"/>
      <c r="AP71" s="965">
        <v>793</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535</v>
      </c>
      <c r="C72" s="969"/>
      <c r="D72" s="969"/>
      <c r="E72" s="969"/>
      <c r="F72" s="969"/>
      <c r="G72" s="969"/>
      <c r="H72" s="969"/>
      <c r="I72" s="969"/>
      <c r="J72" s="969"/>
      <c r="K72" s="969"/>
      <c r="L72" s="969"/>
      <c r="M72" s="969"/>
      <c r="N72" s="969"/>
      <c r="O72" s="969"/>
      <c r="P72" s="970"/>
      <c r="Q72" s="971">
        <v>16</v>
      </c>
      <c r="R72" s="965"/>
      <c r="S72" s="965"/>
      <c r="T72" s="965"/>
      <c r="U72" s="965"/>
      <c r="V72" s="965">
        <v>13</v>
      </c>
      <c r="W72" s="965"/>
      <c r="X72" s="965"/>
      <c r="Y72" s="965"/>
      <c r="Z72" s="965"/>
      <c r="AA72" s="965">
        <v>3</v>
      </c>
      <c r="AB72" s="965"/>
      <c r="AC72" s="965"/>
      <c r="AD72" s="965"/>
      <c r="AE72" s="965"/>
      <c r="AF72" s="965">
        <v>3</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536</v>
      </c>
      <c r="C73" s="969"/>
      <c r="D73" s="969"/>
      <c r="E73" s="969"/>
      <c r="F73" s="969"/>
      <c r="G73" s="969"/>
      <c r="H73" s="969"/>
      <c r="I73" s="969"/>
      <c r="J73" s="969"/>
      <c r="K73" s="969"/>
      <c r="L73" s="969"/>
      <c r="M73" s="969"/>
      <c r="N73" s="969"/>
      <c r="O73" s="969"/>
      <c r="P73" s="970"/>
      <c r="Q73" s="971">
        <v>217</v>
      </c>
      <c r="R73" s="965"/>
      <c r="S73" s="965"/>
      <c r="T73" s="965"/>
      <c r="U73" s="965"/>
      <c r="V73" s="965">
        <v>186</v>
      </c>
      <c r="W73" s="965"/>
      <c r="X73" s="965"/>
      <c r="Y73" s="965"/>
      <c r="Z73" s="965"/>
      <c r="AA73" s="965">
        <v>31</v>
      </c>
      <c r="AB73" s="965"/>
      <c r="AC73" s="965"/>
      <c r="AD73" s="965"/>
      <c r="AE73" s="965"/>
      <c r="AF73" s="965">
        <v>31</v>
      </c>
      <c r="AG73" s="965"/>
      <c r="AH73" s="965"/>
      <c r="AI73" s="965"/>
      <c r="AJ73" s="965"/>
      <c r="AK73" s="965">
        <v>0</v>
      </c>
      <c r="AL73" s="965"/>
      <c r="AM73" s="965"/>
      <c r="AN73" s="965"/>
      <c r="AO73" s="965"/>
      <c r="AP73" s="965">
        <v>100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537</v>
      </c>
      <c r="C74" s="969"/>
      <c r="D74" s="969"/>
      <c r="E74" s="969"/>
      <c r="F74" s="969"/>
      <c r="G74" s="969"/>
      <c r="H74" s="969"/>
      <c r="I74" s="969"/>
      <c r="J74" s="969"/>
      <c r="K74" s="969"/>
      <c r="L74" s="969"/>
      <c r="M74" s="969"/>
      <c r="N74" s="969"/>
      <c r="O74" s="969"/>
      <c r="P74" s="970"/>
      <c r="Q74" s="971">
        <v>258</v>
      </c>
      <c r="R74" s="965"/>
      <c r="S74" s="965"/>
      <c r="T74" s="965"/>
      <c r="U74" s="965"/>
      <c r="V74" s="965">
        <v>240</v>
      </c>
      <c r="W74" s="965"/>
      <c r="X74" s="965"/>
      <c r="Y74" s="965"/>
      <c r="Z74" s="965"/>
      <c r="AA74" s="965">
        <v>18</v>
      </c>
      <c r="AB74" s="965"/>
      <c r="AC74" s="965"/>
      <c r="AD74" s="965"/>
      <c r="AE74" s="965"/>
      <c r="AF74" s="965">
        <v>18</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538</v>
      </c>
      <c r="C75" s="969"/>
      <c r="D75" s="969"/>
      <c r="E75" s="969"/>
      <c r="F75" s="969"/>
      <c r="G75" s="969"/>
      <c r="H75" s="969"/>
      <c r="I75" s="969"/>
      <c r="J75" s="969"/>
      <c r="K75" s="969"/>
      <c r="L75" s="969"/>
      <c r="M75" s="969"/>
      <c r="N75" s="969"/>
      <c r="O75" s="969"/>
      <c r="P75" s="970"/>
      <c r="Q75" s="972">
        <v>131419</v>
      </c>
      <c r="R75" s="973"/>
      <c r="S75" s="973"/>
      <c r="T75" s="973"/>
      <c r="U75" s="974"/>
      <c r="V75" s="975">
        <v>127699</v>
      </c>
      <c r="W75" s="973"/>
      <c r="X75" s="973"/>
      <c r="Y75" s="973"/>
      <c r="Z75" s="974"/>
      <c r="AA75" s="975">
        <v>3720</v>
      </c>
      <c r="AB75" s="973"/>
      <c r="AC75" s="973"/>
      <c r="AD75" s="973"/>
      <c r="AE75" s="974"/>
      <c r="AF75" s="975">
        <v>3720</v>
      </c>
      <c r="AG75" s="973"/>
      <c r="AH75" s="973"/>
      <c r="AI75" s="973"/>
      <c r="AJ75" s="974"/>
      <c r="AK75" s="975">
        <v>1555</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539</v>
      </c>
      <c r="C76" s="969"/>
      <c r="D76" s="969"/>
      <c r="E76" s="969"/>
      <c r="F76" s="969"/>
      <c r="G76" s="969"/>
      <c r="H76" s="969"/>
      <c r="I76" s="969"/>
      <c r="J76" s="969"/>
      <c r="K76" s="969"/>
      <c r="L76" s="969"/>
      <c r="M76" s="969"/>
      <c r="N76" s="969"/>
      <c r="O76" s="969"/>
      <c r="P76" s="970"/>
      <c r="Q76" s="972">
        <v>249</v>
      </c>
      <c r="R76" s="973"/>
      <c r="S76" s="973"/>
      <c r="T76" s="973"/>
      <c r="U76" s="974"/>
      <c r="V76" s="975">
        <v>316</v>
      </c>
      <c r="W76" s="973"/>
      <c r="X76" s="973"/>
      <c r="Y76" s="973"/>
      <c r="Z76" s="974"/>
      <c r="AA76" s="975">
        <v>67</v>
      </c>
      <c r="AB76" s="973"/>
      <c r="AC76" s="973"/>
      <c r="AD76" s="973"/>
      <c r="AE76" s="974"/>
      <c r="AF76" s="975">
        <v>67</v>
      </c>
      <c r="AG76" s="973"/>
      <c r="AH76" s="973"/>
      <c r="AI76" s="973"/>
      <c r="AJ76" s="974"/>
      <c r="AK76" s="975">
        <v>239</v>
      </c>
      <c r="AL76" s="973"/>
      <c r="AM76" s="973"/>
      <c r="AN76" s="973"/>
      <c r="AO76" s="974"/>
      <c r="AP76" s="975">
        <v>1226</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540</v>
      </c>
      <c r="C77" s="969"/>
      <c r="D77" s="969"/>
      <c r="E77" s="969"/>
      <c r="F77" s="969"/>
      <c r="G77" s="969"/>
      <c r="H77" s="969"/>
      <c r="I77" s="969"/>
      <c r="J77" s="969"/>
      <c r="K77" s="969"/>
      <c r="L77" s="969"/>
      <c r="M77" s="969"/>
      <c r="N77" s="969"/>
      <c r="O77" s="969"/>
      <c r="P77" s="970"/>
      <c r="Q77" s="972">
        <v>250</v>
      </c>
      <c r="R77" s="973"/>
      <c r="S77" s="973"/>
      <c r="T77" s="973"/>
      <c r="U77" s="974"/>
      <c r="V77" s="975">
        <v>239</v>
      </c>
      <c r="W77" s="973"/>
      <c r="X77" s="973"/>
      <c r="Y77" s="973"/>
      <c r="Z77" s="974"/>
      <c r="AA77" s="975">
        <v>11</v>
      </c>
      <c r="AB77" s="973"/>
      <c r="AC77" s="973"/>
      <c r="AD77" s="973"/>
      <c r="AE77" s="974"/>
      <c r="AF77" s="975">
        <v>11</v>
      </c>
      <c r="AG77" s="973"/>
      <c r="AH77" s="973"/>
      <c r="AI77" s="973"/>
      <c r="AJ77" s="974"/>
      <c r="AK77" s="975">
        <v>64</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6064</v>
      </c>
      <c r="AG88" s="953"/>
      <c r="AH88" s="953"/>
      <c r="AI88" s="953"/>
      <c r="AJ88" s="953"/>
      <c r="AK88" s="957"/>
      <c r="AL88" s="957"/>
      <c r="AM88" s="957"/>
      <c r="AN88" s="957"/>
      <c r="AO88" s="957"/>
      <c r="AP88" s="953">
        <f>SUM(AP68:AP87)</f>
        <v>2119</v>
      </c>
      <c r="AQ88" s="953"/>
      <c r="AR88" s="953"/>
      <c r="AS88" s="953"/>
      <c r="AT88" s="953"/>
      <c r="AU88" s="953">
        <f>SUM(AU68:AU87)</f>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SUM(CR7:CR101)</f>
        <v>68</v>
      </c>
      <c r="CS102" s="945"/>
      <c r="CT102" s="945"/>
      <c r="CU102" s="945"/>
      <c r="CV102" s="946"/>
      <c r="CW102" s="944">
        <f t="shared" ref="CW102" si="0">SUM(CW7:CW101)</f>
        <v>17</v>
      </c>
      <c r="CX102" s="945"/>
      <c r="CY102" s="945"/>
      <c r="CZ102" s="945"/>
      <c r="DA102" s="946"/>
      <c r="DB102" s="944">
        <f t="shared" ref="DB102" si="1">SUM(DB7:DB101)</f>
        <v>70</v>
      </c>
      <c r="DC102" s="945"/>
      <c r="DD102" s="945"/>
      <c r="DE102" s="945"/>
      <c r="DF102" s="946"/>
      <c r="DG102" s="944">
        <f t="shared" ref="DG102" si="2">SUM(DG7:DG101)</f>
        <v>0</v>
      </c>
      <c r="DH102" s="945"/>
      <c r="DI102" s="945"/>
      <c r="DJ102" s="945"/>
      <c r="DK102" s="946"/>
      <c r="DL102" s="944">
        <f t="shared" ref="DL102" si="3">SUM(DL7:DL101)</f>
        <v>70</v>
      </c>
      <c r="DM102" s="945"/>
      <c r="DN102" s="945"/>
      <c r="DO102" s="945"/>
      <c r="DP102" s="946"/>
      <c r="DQ102" s="944">
        <f t="shared" ref="DQ102" si="4">SUM(DQ7:DQ101)</f>
        <v>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1147854</v>
      </c>
      <c r="AB110" s="871"/>
      <c r="AC110" s="871"/>
      <c r="AD110" s="871"/>
      <c r="AE110" s="872"/>
      <c r="AF110" s="873">
        <v>1091149</v>
      </c>
      <c r="AG110" s="871"/>
      <c r="AH110" s="871"/>
      <c r="AI110" s="871"/>
      <c r="AJ110" s="872"/>
      <c r="AK110" s="873">
        <v>1052851</v>
      </c>
      <c r="AL110" s="871"/>
      <c r="AM110" s="871"/>
      <c r="AN110" s="871"/>
      <c r="AO110" s="872"/>
      <c r="AP110" s="874">
        <v>30.6</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7909533</v>
      </c>
      <c r="BR110" s="798"/>
      <c r="BS110" s="798"/>
      <c r="BT110" s="798"/>
      <c r="BU110" s="798"/>
      <c r="BV110" s="798">
        <v>7475728</v>
      </c>
      <c r="BW110" s="798"/>
      <c r="BX110" s="798"/>
      <c r="BY110" s="798"/>
      <c r="BZ110" s="798"/>
      <c r="CA110" s="798">
        <v>7093032</v>
      </c>
      <c r="CB110" s="798"/>
      <c r="CC110" s="798"/>
      <c r="CD110" s="798"/>
      <c r="CE110" s="798"/>
      <c r="CF110" s="859">
        <v>205.8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1655721</v>
      </c>
      <c r="BR112" s="769"/>
      <c r="BS112" s="769"/>
      <c r="BT112" s="769"/>
      <c r="BU112" s="769"/>
      <c r="BV112" s="769">
        <v>1446853</v>
      </c>
      <c r="BW112" s="769"/>
      <c r="BX112" s="769"/>
      <c r="BY112" s="769"/>
      <c r="BZ112" s="769"/>
      <c r="CA112" s="769">
        <v>1295046</v>
      </c>
      <c r="CB112" s="769"/>
      <c r="CC112" s="769"/>
      <c r="CD112" s="769"/>
      <c r="CE112" s="769"/>
      <c r="CF112" s="846">
        <v>37.6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132756</v>
      </c>
      <c r="AB113" s="907"/>
      <c r="AC113" s="907"/>
      <c r="AD113" s="907"/>
      <c r="AE113" s="908"/>
      <c r="AF113" s="909">
        <v>116028</v>
      </c>
      <c r="AG113" s="907"/>
      <c r="AH113" s="907"/>
      <c r="AI113" s="907"/>
      <c r="AJ113" s="908"/>
      <c r="AK113" s="909">
        <v>83310</v>
      </c>
      <c r="AL113" s="907"/>
      <c r="AM113" s="907"/>
      <c r="AN113" s="907"/>
      <c r="AO113" s="908"/>
      <c r="AP113" s="910">
        <v>2.4</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136607</v>
      </c>
      <c r="BR113" s="769"/>
      <c r="BS113" s="769"/>
      <c r="BT113" s="769"/>
      <c r="BU113" s="769"/>
      <c r="BV113" s="769">
        <v>129689</v>
      </c>
      <c r="BW113" s="769"/>
      <c r="BX113" s="769"/>
      <c r="BY113" s="769"/>
      <c r="BZ113" s="769"/>
      <c r="CA113" s="769">
        <v>122643</v>
      </c>
      <c r="CB113" s="769"/>
      <c r="CC113" s="769"/>
      <c r="CD113" s="769"/>
      <c r="CE113" s="769"/>
      <c r="CF113" s="846">
        <v>3.6</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9405</v>
      </c>
      <c r="AB114" s="782"/>
      <c r="AC114" s="782"/>
      <c r="AD114" s="782"/>
      <c r="AE114" s="783"/>
      <c r="AF114" s="784">
        <v>9405</v>
      </c>
      <c r="AG114" s="782"/>
      <c r="AH114" s="782"/>
      <c r="AI114" s="782"/>
      <c r="AJ114" s="783"/>
      <c r="AK114" s="784">
        <v>9405</v>
      </c>
      <c r="AL114" s="782"/>
      <c r="AM114" s="782"/>
      <c r="AN114" s="782"/>
      <c r="AO114" s="783"/>
      <c r="AP114" s="752">
        <v>0.3</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1668877</v>
      </c>
      <c r="BR114" s="769"/>
      <c r="BS114" s="769"/>
      <c r="BT114" s="769"/>
      <c r="BU114" s="769"/>
      <c r="BV114" s="769">
        <v>1632621</v>
      </c>
      <c r="BW114" s="769"/>
      <c r="BX114" s="769"/>
      <c r="BY114" s="769"/>
      <c r="BZ114" s="769"/>
      <c r="CA114" s="769">
        <v>1503206</v>
      </c>
      <c r="CB114" s="769"/>
      <c r="CC114" s="769"/>
      <c r="CD114" s="769"/>
      <c r="CE114" s="769"/>
      <c r="CF114" s="846">
        <v>43.6</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52454</v>
      </c>
      <c r="BR115" s="769"/>
      <c r="BS115" s="769"/>
      <c r="BT115" s="769"/>
      <c r="BU115" s="769"/>
      <c r="BV115" s="769">
        <v>94376</v>
      </c>
      <c r="BW115" s="769"/>
      <c r="BX115" s="769"/>
      <c r="BY115" s="769"/>
      <c r="BZ115" s="769"/>
      <c r="CA115" s="769">
        <v>90802</v>
      </c>
      <c r="CB115" s="769"/>
      <c r="CC115" s="769"/>
      <c r="CD115" s="769"/>
      <c r="CE115" s="769"/>
      <c r="CF115" s="846">
        <v>2.6</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265</v>
      </c>
      <c r="AB116" s="782"/>
      <c r="AC116" s="782"/>
      <c r="AD116" s="782"/>
      <c r="AE116" s="783"/>
      <c r="AF116" s="784">
        <v>566</v>
      </c>
      <c r="AG116" s="782"/>
      <c r="AH116" s="782"/>
      <c r="AI116" s="782"/>
      <c r="AJ116" s="783"/>
      <c r="AK116" s="784">
        <v>785</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1290280</v>
      </c>
      <c r="AB117" s="893"/>
      <c r="AC117" s="893"/>
      <c r="AD117" s="893"/>
      <c r="AE117" s="894"/>
      <c r="AF117" s="896">
        <v>1217148</v>
      </c>
      <c r="AG117" s="893"/>
      <c r="AH117" s="893"/>
      <c r="AI117" s="893"/>
      <c r="AJ117" s="894"/>
      <c r="AK117" s="896">
        <v>1146351</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11423192</v>
      </c>
      <c r="BR118" s="856"/>
      <c r="BS118" s="856"/>
      <c r="BT118" s="856"/>
      <c r="BU118" s="856"/>
      <c r="BV118" s="856">
        <v>10779267</v>
      </c>
      <c r="BW118" s="856"/>
      <c r="BX118" s="856"/>
      <c r="BY118" s="856"/>
      <c r="BZ118" s="856"/>
      <c r="CA118" s="856">
        <v>10104729</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1652308</v>
      </c>
      <c r="BR119" s="798"/>
      <c r="BS119" s="798"/>
      <c r="BT119" s="798"/>
      <c r="BU119" s="798"/>
      <c r="BV119" s="798">
        <v>1707940</v>
      </c>
      <c r="BW119" s="798"/>
      <c r="BX119" s="798"/>
      <c r="BY119" s="798"/>
      <c r="BZ119" s="798"/>
      <c r="CA119" s="798">
        <v>1787962</v>
      </c>
      <c r="CB119" s="798"/>
      <c r="CC119" s="798"/>
      <c r="CD119" s="798"/>
      <c r="CE119" s="798"/>
      <c r="CF119" s="859">
        <v>51.9</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1456369</v>
      </c>
      <c r="DH120" s="798"/>
      <c r="DI120" s="798"/>
      <c r="DJ120" s="798"/>
      <c r="DK120" s="798"/>
      <c r="DL120" s="798">
        <v>1436390</v>
      </c>
      <c r="DM120" s="798"/>
      <c r="DN120" s="798"/>
      <c r="DO120" s="798"/>
      <c r="DP120" s="798"/>
      <c r="DQ120" s="798">
        <v>1285253</v>
      </c>
      <c r="DR120" s="798"/>
      <c r="DS120" s="798"/>
      <c r="DT120" s="798"/>
      <c r="DU120" s="798"/>
      <c r="DV120" s="799">
        <v>37.299999999999997</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7038441</v>
      </c>
      <c r="BR121" s="856"/>
      <c r="BS121" s="856"/>
      <c r="BT121" s="856"/>
      <c r="BU121" s="856"/>
      <c r="BV121" s="856">
        <v>6550283</v>
      </c>
      <c r="BW121" s="856"/>
      <c r="BX121" s="856"/>
      <c r="BY121" s="856"/>
      <c r="BZ121" s="856"/>
      <c r="CA121" s="856">
        <v>5981958</v>
      </c>
      <c r="CB121" s="856"/>
      <c r="CC121" s="856"/>
      <c r="CD121" s="856"/>
      <c r="CE121" s="856"/>
      <c r="CF121" s="857">
        <v>173.6</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199352</v>
      </c>
      <c r="DH121" s="769"/>
      <c r="DI121" s="769"/>
      <c r="DJ121" s="769"/>
      <c r="DK121" s="769"/>
      <c r="DL121" s="769">
        <v>10463</v>
      </c>
      <c r="DM121" s="769"/>
      <c r="DN121" s="769"/>
      <c r="DO121" s="769"/>
      <c r="DP121" s="769"/>
      <c r="DQ121" s="769">
        <v>9793</v>
      </c>
      <c r="DR121" s="769"/>
      <c r="DS121" s="769"/>
      <c r="DT121" s="769"/>
      <c r="DU121" s="769"/>
      <c r="DV121" s="821">
        <v>0.3</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436</v>
      </c>
      <c r="BP122" s="836"/>
      <c r="BQ122" s="837">
        <v>8690749</v>
      </c>
      <c r="BR122" s="838"/>
      <c r="BS122" s="838"/>
      <c r="BT122" s="838"/>
      <c r="BU122" s="838"/>
      <c r="BV122" s="838">
        <v>8258223</v>
      </c>
      <c r="BW122" s="838"/>
      <c r="BX122" s="838"/>
      <c r="BY122" s="838"/>
      <c r="BZ122" s="838"/>
      <c r="CA122" s="838">
        <v>7769920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72.2</v>
      </c>
      <c r="BR123" s="830"/>
      <c r="BS123" s="830"/>
      <c r="BT123" s="830"/>
      <c r="BU123" s="830"/>
      <c r="BV123" s="830">
        <v>71</v>
      </c>
      <c r="BW123" s="830"/>
      <c r="BX123" s="830"/>
      <c r="BY123" s="830"/>
      <c r="BZ123" s="830"/>
      <c r="CA123" s="830">
        <v>67.7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v>52454</v>
      </c>
      <c r="DH127" s="818"/>
      <c r="DI127" s="818"/>
      <c r="DJ127" s="818"/>
      <c r="DK127" s="818"/>
      <c r="DL127" s="818">
        <v>94376</v>
      </c>
      <c r="DM127" s="818"/>
      <c r="DN127" s="818"/>
      <c r="DO127" s="818"/>
      <c r="DP127" s="818"/>
      <c r="DQ127" s="818">
        <v>90802</v>
      </c>
      <c r="DR127" s="818"/>
      <c r="DS127" s="818"/>
      <c r="DT127" s="818"/>
      <c r="DU127" s="818"/>
      <c r="DV127" s="819">
        <v>2.6</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4661177</v>
      </c>
      <c r="AB129" s="782"/>
      <c r="AC129" s="782"/>
      <c r="AD129" s="782"/>
      <c r="AE129" s="783"/>
      <c r="AF129" s="784">
        <v>4402364</v>
      </c>
      <c r="AG129" s="782"/>
      <c r="AH129" s="782"/>
      <c r="AI129" s="782"/>
      <c r="AJ129" s="783"/>
      <c r="AK129" s="784">
        <v>4285429</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881070</v>
      </c>
      <c r="AB130" s="782"/>
      <c r="AC130" s="782"/>
      <c r="AD130" s="782"/>
      <c r="AE130" s="783"/>
      <c r="AF130" s="784">
        <v>855569</v>
      </c>
      <c r="AG130" s="782"/>
      <c r="AH130" s="782"/>
      <c r="AI130" s="782"/>
      <c r="AJ130" s="783"/>
      <c r="AK130" s="784">
        <v>839405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67.7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3780107</v>
      </c>
      <c r="AB131" s="715"/>
      <c r="AC131" s="715"/>
      <c r="AD131" s="715"/>
      <c r="AE131" s="716"/>
      <c r="AF131" s="717">
        <v>3546795</v>
      </c>
      <c r="AG131" s="715"/>
      <c r="AH131" s="715"/>
      <c r="AI131" s="715"/>
      <c r="AJ131" s="716"/>
      <c r="AK131" s="717">
        <v>3446024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10.82535494</v>
      </c>
      <c r="AB132" s="738"/>
      <c r="AC132" s="738"/>
      <c r="AD132" s="738"/>
      <c r="AE132" s="739"/>
      <c r="AF132" s="740">
        <v>10.19452774</v>
      </c>
      <c r="AG132" s="738"/>
      <c r="AH132" s="738"/>
      <c r="AI132" s="738"/>
      <c r="AJ132" s="739"/>
      <c r="AK132" s="740">
        <v>8.9072507909999992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12</v>
      </c>
      <c r="AB133" s="747"/>
      <c r="AC133" s="747"/>
      <c r="AD133" s="747"/>
      <c r="AE133" s="748"/>
      <c r="AF133" s="746">
        <v>10.8</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31" t="s">
        <v>468</v>
      </c>
      <c r="H9" s="1132"/>
      <c r="I9" s="1132"/>
      <c r="J9" s="1133"/>
      <c r="K9" s="263">
        <v>1737029</v>
      </c>
      <c r="L9" s="264">
        <v>206912</v>
      </c>
      <c r="M9" s="265">
        <v>132943</v>
      </c>
      <c r="N9" s="266">
        <v>55.6</v>
      </c>
    </row>
    <row r="10" spans="1:16" x14ac:dyDescent="0.15">
      <c r="A10" s="248"/>
      <c r="B10" s="244"/>
      <c r="C10" s="244"/>
      <c r="D10" s="244"/>
      <c r="E10" s="244"/>
      <c r="F10" s="244"/>
      <c r="G10" s="1131" t="s">
        <v>469</v>
      </c>
      <c r="H10" s="1132"/>
      <c r="I10" s="1132"/>
      <c r="J10" s="1133"/>
      <c r="K10" s="267">
        <v>151200</v>
      </c>
      <c r="L10" s="268">
        <v>18011</v>
      </c>
      <c r="M10" s="269">
        <v>15355</v>
      </c>
      <c r="N10" s="270">
        <v>17.3</v>
      </c>
    </row>
    <row r="11" spans="1:16" ht="13.5" customHeight="1" x14ac:dyDescent="0.15">
      <c r="A11" s="248"/>
      <c r="B11" s="244"/>
      <c r="C11" s="244"/>
      <c r="D11" s="244"/>
      <c r="E11" s="244"/>
      <c r="F11" s="244"/>
      <c r="G11" s="1131" t="s">
        <v>470</v>
      </c>
      <c r="H11" s="1132"/>
      <c r="I11" s="1132"/>
      <c r="J11" s="1133"/>
      <c r="K11" s="267">
        <v>4389</v>
      </c>
      <c r="L11" s="268">
        <v>523</v>
      </c>
      <c r="M11" s="269">
        <v>21605</v>
      </c>
      <c r="N11" s="270">
        <v>-97.6</v>
      </c>
    </row>
    <row r="12" spans="1:16" ht="13.5" customHeight="1" x14ac:dyDescent="0.15">
      <c r="A12" s="248"/>
      <c r="B12" s="244"/>
      <c r="C12" s="244"/>
      <c r="D12" s="244"/>
      <c r="E12" s="244"/>
      <c r="F12" s="244"/>
      <c r="G12" s="1131" t="s">
        <v>471</v>
      </c>
      <c r="H12" s="1132"/>
      <c r="I12" s="1132"/>
      <c r="J12" s="1133"/>
      <c r="K12" s="267" t="s">
        <v>472</v>
      </c>
      <c r="L12" s="268" t="s">
        <v>472</v>
      </c>
      <c r="M12" s="269">
        <v>2278</v>
      </c>
      <c r="N12" s="270" t="s">
        <v>472</v>
      </c>
    </row>
    <row r="13" spans="1:16" ht="13.5" customHeight="1" x14ac:dyDescent="0.15">
      <c r="A13" s="248"/>
      <c r="B13" s="244"/>
      <c r="C13" s="244"/>
      <c r="D13" s="244"/>
      <c r="E13" s="244"/>
      <c r="F13" s="244"/>
      <c r="G13" s="1131" t="s">
        <v>473</v>
      </c>
      <c r="H13" s="1132"/>
      <c r="I13" s="1132"/>
      <c r="J13" s="1133"/>
      <c r="K13" s="267" t="s">
        <v>472</v>
      </c>
      <c r="L13" s="268" t="s">
        <v>472</v>
      </c>
      <c r="M13" s="269" t="s">
        <v>472</v>
      </c>
      <c r="N13" s="270" t="s">
        <v>472</v>
      </c>
    </row>
    <row r="14" spans="1:16" ht="13.5" customHeight="1" x14ac:dyDescent="0.15">
      <c r="A14" s="248"/>
      <c r="B14" s="244"/>
      <c r="C14" s="244"/>
      <c r="D14" s="244"/>
      <c r="E14" s="244"/>
      <c r="F14" s="244"/>
      <c r="G14" s="1131" t="s">
        <v>474</v>
      </c>
      <c r="H14" s="1132"/>
      <c r="I14" s="1132"/>
      <c r="J14" s="1133"/>
      <c r="K14" s="267" t="s">
        <v>472</v>
      </c>
      <c r="L14" s="268" t="s">
        <v>472</v>
      </c>
      <c r="M14" s="269">
        <v>5589</v>
      </c>
      <c r="N14" s="270" t="s">
        <v>472</v>
      </c>
    </row>
    <row r="15" spans="1:16" ht="13.5" customHeight="1" x14ac:dyDescent="0.15">
      <c r="A15" s="248"/>
      <c r="B15" s="244"/>
      <c r="C15" s="244"/>
      <c r="D15" s="244"/>
      <c r="E15" s="244"/>
      <c r="F15" s="244"/>
      <c r="G15" s="1131" t="s">
        <v>475</v>
      </c>
      <c r="H15" s="1132"/>
      <c r="I15" s="1132"/>
      <c r="J15" s="1133"/>
      <c r="K15" s="267" t="s">
        <v>472</v>
      </c>
      <c r="L15" s="268" t="s">
        <v>472</v>
      </c>
      <c r="M15" s="269">
        <v>2911</v>
      </c>
      <c r="N15" s="270" t="s">
        <v>472</v>
      </c>
    </row>
    <row r="16" spans="1:16" x14ac:dyDescent="0.15">
      <c r="A16" s="248"/>
      <c r="B16" s="244"/>
      <c r="C16" s="244"/>
      <c r="D16" s="244"/>
      <c r="E16" s="244"/>
      <c r="F16" s="244"/>
      <c r="G16" s="1134" t="s">
        <v>476</v>
      </c>
      <c r="H16" s="1135"/>
      <c r="I16" s="1135"/>
      <c r="J16" s="1136"/>
      <c r="K16" s="268">
        <v>-282984</v>
      </c>
      <c r="L16" s="268">
        <v>-33709</v>
      </c>
      <c r="M16" s="269">
        <v>-16243</v>
      </c>
      <c r="N16" s="270">
        <v>107.5</v>
      </c>
    </row>
    <row r="17" spans="1:16" x14ac:dyDescent="0.15">
      <c r="A17" s="248"/>
      <c r="B17" s="244"/>
      <c r="C17" s="244"/>
      <c r="D17" s="244"/>
      <c r="E17" s="244"/>
      <c r="F17" s="244"/>
      <c r="G17" s="1134" t="s">
        <v>170</v>
      </c>
      <c r="H17" s="1135"/>
      <c r="I17" s="1135"/>
      <c r="J17" s="1136"/>
      <c r="K17" s="268">
        <v>1609634</v>
      </c>
      <c r="L17" s="268">
        <v>191737</v>
      </c>
      <c r="M17" s="269">
        <v>164438</v>
      </c>
      <c r="N17" s="270">
        <v>16.600000000000001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8" t="s">
        <v>481</v>
      </c>
      <c r="H21" s="1129"/>
      <c r="I21" s="1129"/>
      <c r="J21" s="1130"/>
      <c r="K21" s="280">
        <v>21.2</v>
      </c>
      <c r="L21" s="281">
        <v>15.05</v>
      </c>
      <c r="M21" s="282">
        <v>6.15</v>
      </c>
      <c r="N21" s="249"/>
      <c r="O21" s="283"/>
      <c r="P21" s="279"/>
    </row>
    <row r="22" spans="1:16" s="284" customFormat="1" x14ac:dyDescent="0.15">
      <c r="A22" s="279"/>
      <c r="B22" s="249"/>
      <c r="C22" s="249"/>
      <c r="D22" s="249"/>
      <c r="E22" s="249"/>
      <c r="F22" s="249"/>
      <c r="G22" s="1128" t="s">
        <v>482</v>
      </c>
      <c r="H22" s="1129"/>
      <c r="I22" s="1129"/>
      <c r="J22" s="1130"/>
      <c r="K22" s="285">
        <v>96.5</v>
      </c>
      <c r="L22" s="286">
        <v>95.7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19" t="s">
        <v>486</v>
      </c>
      <c r="H32" s="1120"/>
      <c r="I32" s="1120"/>
      <c r="J32" s="1121"/>
      <c r="K32" s="294">
        <v>1052851</v>
      </c>
      <c r="L32" s="294">
        <v>125414</v>
      </c>
      <c r="M32" s="295">
        <v>104657</v>
      </c>
      <c r="N32" s="296">
        <v>19.8</v>
      </c>
    </row>
    <row r="33" spans="1:16" ht="13.5" customHeight="1" x14ac:dyDescent="0.15">
      <c r="A33" s="248"/>
      <c r="B33" s="244"/>
      <c r="C33" s="244"/>
      <c r="D33" s="244"/>
      <c r="E33" s="244"/>
      <c r="F33" s="244"/>
      <c r="G33" s="1119" t="s">
        <v>487</v>
      </c>
      <c r="H33" s="1120"/>
      <c r="I33" s="1120"/>
      <c r="J33" s="1121"/>
      <c r="K33" s="294" t="s">
        <v>472</v>
      </c>
      <c r="L33" s="294" t="s">
        <v>472</v>
      </c>
      <c r="M33" s="295" t="s">
        <v>472</v>
      </c>
      <c r="N33" s="296" t="s">
        <v>472</v>
      </c>
    </row>
    <row r="34" spans="1:16" ht="27" customHeight="1" x14ac:dyDescent="0.15">
      <c r="A34" s="248"/>
      <c r="B34" s="244"/>
      <c r="C34" s="244"/>
      <c r="D34" s="244"/>
      <c r="E34" s="244"/>
      <c r="F34" s="244"/>
      <c r="G34" s="1119" t="s">
        <v>488</v>
      </c>
      <c r="H34" s="1120"/>
      <c r="I34" s="1120"/>
      <c r="J34" s="1121"/>
      <c r="K34" s="294" t="s">
        <v>472</v>
      </c>
      <c r="L34" s="294" t="s">
        <v>472</v>
      </c>
      <c r="M34" s="295">
        <v>419</v>
      </c>
      <c r="N34" s="296" t="s">
        <v>472</v>
      </c>
    </row>
    <row r="35" spans="1:16" ht="27" customHeight="1" x14ac:dyDescent="0.15">
      <c r="A35" s="248"/>
      <c r="B35" s="244"/>
      <c r="C35" s="244"/>
      <c r="D35" s="244"/>
      <c r="E35" s="244"/>
      <c r="F35" s="244"/>
      <c r="G35" s="1119" t="s">
        <v>489</v>
      </c>
      <c r="H35" s="1120"/>
      <c r="I35" s="1120"/>
      <c r="J35" s="1121"/>
      <c r="K35" s="294">
        <v>83310</v>
      </c>
      <c r="L35" s="294">
        <v>9924</v>
      </c>
      <c r="M35" s="295">
        <v>24121</v>
      </c>
      <c r="N35" s="296">
        <v>-58.9</v>
      </c>
    </row>
    <row r="36" spans="1:16" ht="27" customHeight="1" x14ac:dyDescent="0.15">
      <c r="A36" s="248"/>
      <c r="B36" s="244"/>
      <c r="C36" s="244"/>
      <c r="D36" s="244"/>
      <c r="E36" s="244"/>
      <c r="F36" s="244"/>
      <c r="G36" s="1119" t="s">
        <v>490</v>
      </c>
      <c r="H36" s="1120"/>
      <c r="I36" s="1120"/>
      <c r="J36" s="1121"/>
      <c r="K36" s="294">
        <v>9405</v>
      </c>
      <c r="L36" s="294">
        <v>1120</v>
      </c>
      <c r="M36" s="295">
        <v>4863</v>
      </c>
      <c r="N36" s="296">
        <v>-77</v>
      </c>
    </row>
    <row r="37" spans="1:16" ht="13.5" customHeight="1" x14ac:dyDescent="0.15">
      <c r="A37" s="248"/>
      <c r="B37" s="244"/>
      <c r="C37" s="244"/>
      <c r="D37" s="244"/>
      <c r="E37" s="244"/>
      <c r="F37" s="244"/>
      <c r="G37" s="1119" t="s">
        <v>491</v>
      </c>
      <c r="H37" s="1120"/>
      <c r="I37" s="1120"/>
      <c r="J37" s="1121"/>
      <c r="K37" s="294" t="s">
        <v>472</v>
      </c>
      <c r="L37" s="294" t="s">
        <v>472</v>
      </c>
      <c r="M37" s="295">
        <v>2362</v>
      </c>
      <c r="N37" s="296" t="s">
        <v>472</v>
      </c>
    </row>
    <row r="38" spans="1:16" ht="27" customHeight="1" x14ac:dyDescent="0.15">
      <c r="A38" s="248"/>
      <c r="B38" s="244"/>
      <c r="C38" s="244"/>
      <c r="D38" s="244"/>
      <c r="E38" s="244"/>
      <c r="F38" s="244"/>
      <c r="G38" s="1122" t="s">
        <v>492</v>
      </c>
      <c r="H38" s="1123"/>
      <c r="I38" s="1123"/>
      <c r="J38" s="1124"/>
      <c r="K38" s="297">
        <v>785</v>
      </c>
      <c r="L38" s="297">
        <v>94</v>
      </c>
      <c r="M38" s="298">
        <v>22</v>
      </c>
      <c r="N38" s="299">
        <v>327.3</v>
      </c>
      <c r="O38" s="293"/>
    </row>
    <row r="39" spans="1:16" x14ac:dyDescent="0.15">
      <c r="A39" s="248"/>
      <c r="B39" s="244"/>
      <c r="C39" s="244"/>
      <c r="D39" s="244"/>
      <c r="E39" s="244"/>
      <c r="F39" s="244"/>
      <c r="G39" s="1122" t="s">
        <v>493</v>
      </c>
      <c r="H39" s="1123"/>
      <c r="I39" s="1123"/>
      <c r="J39" s="1124"/>
      <c r="K39" s="300" t="s">
        <v>472</v>
      </c>
      <c r="L39" s="300" t="s">
        <v>472</v>
      </c>
      <c r="M39" s="301">
        <v>-5112</v>
      </c>
      <c r="N39" s="302" t="s">
        <v>472</v>
      </c>
      <c r="O39" s="293"/>
    </row>
    <row r="40" spans="1:16" ht="27" customHeight="1" x14ac:dyDescent="0.15">
      <c r="A40" s="248"/>
      <c r="B40" s="244"/>
      <c r="C40" s="244"/>
      <c r="D40" s="244"/>
      <c r="E40" s="244"/>
      <c r="F40" s="244"/>
      <c r="G40" s="1119" t="s">
        <v>494</v>
      </c>
      <c r="H40" s="1120"/>
      <c r="I40" s="1120"/>
      <c r="J40" s="1121"/>
      <c r="K40" s="300">
        <v>-839405</v>
      </c>
      <c r="L40" s="300">
        <v>-99989</v>
      </c>
      <c r="M40" s="301">
        <v>-91802</v>
      </c>
      <c r="N40" s="302">
        <v>8.9</v>
      </c>
      <c r="O40" s="293"/>
    </row>
    <row r="41" spans="1:16" x14ac:dyDescent="0.15">
      <c r="A41" s="248"/>
      <c r="B41" s="244"/>
      <c r="C41" s="244"/>
      <c r="D41" s="244"/>
      <c r="E41" s="244"/>
      <c r="F41" s="244"/>
      <c r="G41" s="1125" t="s">
        <v>280</v>
      </c>
      <c r="H41" s="1126"/>
      <c r="I41" s="1126"/>
      <c r="J41" s="1127"/>
      <c r="K41" s="294">
        <v>306946</v>
      </c>
      <c r="L41" s="300">
        <v>36563</v>
      </c>
      <c r="M41" s="301">
        <v>39530</v>
      </c>
      <c r="N41" s="302">
        <v>-7.5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2" t="s">
        <v>463</v>
      </c>
      <c r="J49" s="1114" t="s">
        <v>498</v>
      </c>
      <c r="K49" s="1115"/>
      <c r="L49" s="1115"/>
      <c r="M49" s="1115"/>
      <c r="N49" s="1116"/>
    </row>
    <row r="50" spans="1:14" x14ac:dyDescent="0.15">
      <c r="A50" s="248"/>
      <c r="B50" s="244"/>
      <c r="C50" s="244"/>
      <c r="D50" s="244"/>
      <c r="E50" s="244"/>
      <c r="F50" s="244"/>
      <c r="G50" s="312"/>
      <c r="H50" s="313"/>
      <c r="I50" s="1113"/>
      <c r="J50" s="314" t="s">
        <v>499</v>
      </c>
      <c r="K50" s="315" t="s">
        <v>500</v>
      </c>
      <c r="L50" s="316" t="s">
        <v>501</v>
      </c>
      <c r="M50" s="317" t="s">
        <v>502</v>
      </c>
      <c r="N50" s="318" t="s">
        <v>503</v>
      </c>
    </row>
    <row r="51" spans="1:14" x14ac:dyDescent="0.15">
      <c r="A51" s="248"/>
      <c r="B51" s="244"/>
      <c r="C51" s="244"/>
      <c r="D51" s="244"/>
      <c r="E51" s="244"/>
      <c r="F51" s="244"/>
      <c r="G51" s="310" t="s">
        <v>504</v>
      </c>
      <c r="H51" s="311"/>
      <c r="I51" s="319">
        <v>1296791</v>
      </c>
      <c r="J51" s="320">
        <v>149901</v>
      </c>
      <c r="K51" s="321">
        <v>6.1</v>
      </c>
      <c r="L51" s="322">
        <v>174443</v>
      </c>
      <c r="M51" s="323">
        <v>52.1</v>
      </c>
      <c r="N51" s="324">
        <v>-46</v>
      </c>
    </row>
    <row r="52" spans="1:14" x14ac:dyDescent="0.15">
      <c r="A52" s="248"/>
      <c r="B52" s="244"/>
      <c r="C52" s="244"/>
      <c r="D52" s="244"/>
      <c r="E52" s="244"/>
      <c r="F52" s="244"/>
      <c r="G52" s="325"/>
      <c r="H52" s="326" t="s">
        <v>505</v>
      </c>
      <c r="I52" s="327">
        <v>170347</v>
      </c>
      <c r="J52" s="328">
        <v>19691</v>
      </c>
      <c r="K52" s="329">
        <v>172.3</v>
      </c>
      <c r="L52" s="330">
        <v>89518</v>
      </c>
      <c r="M52" s="331">
        <v>60.1</v>
      </c>
      <c r="N52" s="332">
        <v>112.2</v>
      </c>
    </row>
    <row r="53" spans="1:14" x14ac:dyDescent="0.15">
      <c r="A53" s="248"/>
      <c r="B53" s="244"/>
      <c r="C53" s="244"/>
      <c r="D53" s="244"/>
      <c r="E53" s="244"/>
      <c r="F53" s="244"/>
      <c r="G53" s="310" t="s">
        <v>506</v>
      </c>
      <c r="H53" s="311"/>
      <c r="I53" s="319">
        <v>1238368</v>
      </c>
      <c r="J53" s="320">
        <v>144991</v>
      </c>
      <c r="K53" s="321">
        <v>-3.3</v>
      </c>
      <c r="L53" s="322">
        <v>192544</v>
      </c>
      <c r="M53" s="323">
        <v>10.4</v>
      </c>
      <c r="N53" s="324">
        <v>-13.7</v>
      </c>
    </row>
    <row r="54" spans="1:14" x14ac:dyDescent="0.15">
      <c r="A54" s="248"/>
      <c r="B54" s="244"/>
      <c r="C54" s="244"/>
      <c r="D54" s="244"/>
      <c r="E54" s="244"/>
      <c r="F54" s="244"/>
      <c r="G54" s="325"/>
      <c r="H54" s="326" t="s">
        <v>505</v>
      </c>
      <c r="I54" s="327">
        <v>827371</v>
      </c>
      <c r="J54" s="328">
        <v>96871</v>
      </c>
      <c r="K54" s="329">
        <v>392</v>
      </c>
      <c r="L54" s="330">
        <v>82235</v>
      </c>
      <c r="M54" s="331">
        <v>-8.1</v>
      </c>
      <c r="N54" s="332">
        <v>400.1</v>
      </c>
    </row>
    <row r="55" spans="1:14" x14ac:dyDescent="0.15">
      <c r="A55" s="248"/>
      <c r="B55" s="244"/>
      <c r="C55" s="244"/>
      <c r="D55" s="244"/>
      <c r="E55" s="244"/>
      <c r="F55" s="244"/>
      <c r="G55" s="310" t="s">
        <v>507</v>
      </c>
      <c r="H55" s="311"/>
      <c r="I55" s="319">
        <v>887735</v>
      </c>
      <c r="J55" s="320">
        <v>104464</v>
      </c>
      <c r="K55" s="321">
        <v>-28</v>
      </c>
      <c r="L55" s="322">
        <v>146140</v>
      </c>
      <c r="M55" s="323">
        <v>-24.1</v>
      </c>
      <c r="N55" s="324">
        <v>-3.9</v>
      </c>
    </row>
    <row r="56" spans="1:14" x14ac:dyDescent="0.15">
      <c r="A56" s="248"/>
      <c r="B56" s="244"/>
      <c r="C56" s="244"/>
      <c r="D56" s="244"/>
      <c r="E56" s="244"/>
      <c r="F56" s="244"/>
      <c r="G56" s="325"/>
      <c r="H56" s="326" t="s">
        <v>505</v>
      </c>
      <c r="I56" s="327">
        <v>70660</v>
      </c>
      <c r="J56" s="328">
        <v>8315</v>
      </c>
      <c r="K56" s="329">
        <v>-91.4</v>
      </c>
      <c r="L56" s="330">
        <v>75451</v>
      </c>
      <c r="M56" s="331">
        <v>-8.1999999999999993</v>
      </c>
      <c r="N56" s="332">
        <v>-83.2</v>
      </c>
    </row>
    <row r="57" spans="1:14" x14ac:dyDescent="0.15">
      <c r="A57" s="248"/>
      <c r="B57" s="244"/>
      <c r="C57" s="244"/>
      <c r="D57" s="244"/>
      <c r="E57" s="244"/>
      <c r="F57" s="244"/>
      <c r="G57" s="310" t="s">
        <v>508</v>
      </c>
      <c r="H57" s="311"/>
      <c r="I57" s="319">
        <v>1165851</v>
      </c>
      <c r="J57" s="320">
        <v>139156</v>
      </c>
      <c r="K57" s="321">
        <v>33.200000000000003</v>
      </c>
      <c r="L57" s="322">
        <v>146641</v>
      </c>
      <c r="M57" s="323">
        <v>0.3</v>
      </c>
      <c r="N57" s="324">
        <v>32.9</v>
      </c>
    </row>
    <row r="58" spans="1:14" x14ac:dyDescent="0.15">
      <c r="A58" s="248"/>
      <c r="B58" s="244"/>
      <c r="C58" s="244"/>
      <c r="D58" s="244"/>
      <c r="E58" s="244"/>
      <c r="F58" s="244"/>
      <c r="G58" s="325"/>
      <c r="H58" s="326" t="s">
        <v>505</v>
      </c>
      <c r="I58" s="327">
        <v>39169</v>
      </c>
      <c r="J58" s="328">
        <v>4675</v>
      </c>
      <c r="K58" s="329">
        <v>-43.8</v>
      </c>
      <c r="L58" s="330">
        <v>68142</v>
      </c>
      <c r="M58" s="331">
        <v>-9.6999999999999993</v>
      </c>
      <c r="N58" s="332">
        <v>-34.1</v>
      </c>
    </row>
    <row r="59" spans="1:14" x14ac:dyDescent="0.15">
      <c r="A59" s="248"/>
      <c r="B59" s="244"/>
      <c r="C59" s="244"/>
      <c r="D59" s="244"/>
      <c r="E59" s="244"/>
      <c r="F59" s="244"/>
      <c r="G59" s="310" t="s">
        <v>509</v>
      </c>
      <c r="H59" s="311"/>
      <c r="I59" s="319">
        <v>1927879</v>
      </c>
      <c r="J59" s="320">
        <v>229646</v>
      </c>
      <c r="K59" s="321">
        <v>65</v>
      </c>
      <c r="L59" s="322">
        <v>174587</v>
      </c>
      <c r="M59" s="323">
        <v>19.100000000000001</v>
      </c>
      <c r="N59" s="324">
        <v>45.9</v>
      </c>
    </row>
    <row r="60" spans="1:14" x14ac:dyDescent="0.15">
      <c r="A60" s="248"/>
      <c r="B60" s="244"/>
      <c r="C60" s="244"/>
      <c r="D60" s="244"/>
      <c r="E60" s="244"/>
      <c r="F60" s="244"/>
      <c r="G60" s="325"/>
      <c r="H60" s="326" t="s">
        <v>505</v>
      </c>
      <c r="I60" s="333">
        <v>113025</v>
      </c>
      <c r="J60" s="328">
        <v>13463</v>
      </c>
      <c r="K60" s="329">
        <v>188</v>
      </c>
      <c r="L60" s="330">
        <v>79695</v>
      </c>
      <c r="M60" s="331">
        <v>17</v>
      </c>
      <c r="N60" s="332">
        <v>171</v>
      </c>
    </row>
    <row r="61" spans="1:14" x14ac:dyDescent="0.15">
      <c r="A61" s="248"/>
      <c r="B61" s="244"/>
      <c r="C61" s="244"/>
      <c r="D61" s="244"/>
      <c r="E61" s="244"/>
      <c r="F61" s="244"/>
      <c r="G61" s="310" t="s">
        <v>510</v>
      </c>
      <c r="H61" s="334"/>
      <c r="I61" s="335">
        <v>1303325</v>
      </c>
      <c r="J61" s="336">
        <v>153632</v>
      </c>
      <c r="K61" s="337">
        <v>14.6</v>
      </c>
      <c r="L61" s="338">
        <v>166871</v>
      </c>
      <c r="M61" s="339">
        <v>11.6</v>
      </c>
      <c r="N61" s="324">
        <v>3</v>
      </c>
    </row>
    <row r="62" spans="1:14" x14ac:dyDescent="0.15">
      <c r="A62" s="248"/>
      <c r="B62" s="244"/>
      <c r="C62" s="244"/>
      <c r="D62" s="244"/>
      <c r="E62" s="244"/>
      <c r="F62" s="244"/>
      <c r="G62" s="325"/>
      <c r="H62" s="326" t="s">
        <v>505</v>
      </c>
      <c r="I62" s="327">
        <v>244114</v>
      </c>
      <c r="J62" s="328">
        <v>28603</v>
      </c>
      <c r="K62" s="329">
        <v>123.4</v>
      </c>
      <c r="L62" s="330">
        <v>79008</v>
      </c>
      <c r="M62" s="331">
        <v>10.199999999999999</v>
      </c>
      <c r="N62" s="332">
        <v>113.2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8.34</v>
      </c>
      <c r="G47" s="12">
        <v>18.16</v>
      </c>
      <c r="H47" s="12">
        <v>23.52</v>
      </c>
      <c r="I47" s="12">
        <v>25.13</v>
      </c>
      <c r="J47" s="13">
        <v>28.18</v>
      </c>
    </row>
    <row r="48" spans="2:10" ht="57.75" customHeight="1" x14ac:dyDescent="0.15">
      <c r="B48" s="14"/>
      <c r="C48" s="1139" t="s">
        <v>4</v>
      </c>
      <c r="D48" s="1139"/>
      <c r="E48" s="1140"/>
      <c r="F48" s="15">
        <v>4.75</v>
      </c>
      <c r="G48" s="16">
        <v>4.97</v>
      </c>
      <c r="H48" s="16">
        <v>3.45</v>
      </c>
      <c r="I48" s="16">
        <v>4.22</v>
      </c>
      <c r="J48" s="17">
        <v>7.72</v>
      </c>
    </row>
    <row r="49" spans="2:10" ht="57.75" customHeight="1" thickBot="1" x14ac:dyDescent="0.2">
      <c r="B49" s="18"/>
      <c r="C49" s="1141" t="s">
        <v>5</v>
      </c>
      <c r="D49" s="1141"/>
      <c r="E49" s="1142"/>
      <c r="F49" s="19">
        <v>6.45</v>
      </c>
      <c r="G49" s="20">
        <v>11.65</v>
      </c>
      <c r="H49" s="20">
        <v>4.95</v>
      </c>
      <c r="I49" s="20">
        <v>0.79</v>
      </c>
      <c r="J49" s="21">
        <v>8.07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517</v>
      </c>
      <c r="D34" s="1149"/>
      <c r="E34" s="1150"/>
      <c r="F34" s="32">
        <v>4.75</v>
      </c>
      <c r="G34" s="33">
        <v>4.97</v>
      </c>
      <c r="H34" s="33">
        <v>3.45</v>
      </c>
      <c r="I34" s="33">
        <v>4.22</v>
      </c>
      <c r="J34" s="34">
        <v>7.72</v>
      </c>
      <c r="K34" s="22"/>
      <c r="L34" s="22"/>
      <c r="M34" s="22"/>
      <c r="N34" s="22"/>
      <c r="O34" s="22"/>
      <c r="P34" s="22"/>
    </row>
    <row r="35" spans="1:16" ht="39" customHeight="1" x14ac:dyDescent="0.15">
      <c r="A35" s="22"/>
      <c r="B35" s="35"/>
      <c r="C35" s="1143" t="s">
        <v>518</v>
      </c>
      <c r="D35" s="1144"/>
      <c r="E35" s="1145"/>
      <c r="F35" s="36">
        <v>6.83</v>
      </c>
      <c r="G35" s="37">
        <v>6.53</v>
      </c>
      <c r="H35" s="37">
        <v>6.43</v>
      </c>
      <c r="I35" s="37">
        <v>6.76</v>
      </c>
      <c r="J35" s="38">
        <v>6.64</v>
      </c>
      <c r="K35" s="22"/>
      <c r="L35" s="22"/>
      <c r="M35" s="22"/>
      <c r="N35" s="22"/>
      <c r="O35" s="22"/>
      <c r="P35" s="22"/>
    </row>
    <row r="36" spans="1:16" ht="39" customHeight="1" x14ac:dyDescent="0.15">
      <c r="A36" s="22"/>
      <c r="B36" s="35"/>
      <c r="C36" s="1143" t="s">
        <v>519</v>
      </c>
      <c r="D36" s="1144"/>
      <c r="E36" s="1145"/>
      <c r="F36" s="36">
        <v>0.06</v>
      </c>
      <c r="G36" s="37" t="s">
        <v>520</v>
      </c>
      <c r="H36" s="37">
        <v>0.54</v>
      </c>
      <c r="I36" s="37">
        <v>1.05</v>
      </c>
      <c r="J36" s="38">
        <v>0.65</v>
      </c>
      <c r="K36" s="22"/>
      <c r="L36" s="22"/>
      <c r="M36" s="22"/>
      <c r="N36" s="22"/>
      <c r="O36" s="22"/>
      <c r="P36" s="22"/>
    </row>
    <row r="37" spans="1:16" ht="39" customHeight="1" x14ac:dyDescent="0.15">
      <c r="A37" s="22"/>
      <c r="B37" s="35"/>
      <c r="C37" s="1143" t="s">
        <v>521</v>
      </c>
      <c r="D37" s="1144"/>
      <c r="E37" s="1145"/>
      <c r="F37" s="36">
        <v>0.04</v>
      </c>
      <c r="G37" s="37">
        <v>0.08</v>
      </c>
      <c r="H37" s="37">
        <v>0.18</v>
      </c>
      <c r="I37" s="37">
        <v>0.33</v>
      </c>
      <c r="J37" s="38">
        <v>0.19</v>
      </c>
      <c r="K37" s="22"/>
      <c r="L37" s="22"/>
      <c r="M37" s="22"/>
      <c r="N37" s="22"/>
      <c r="O37" s="22"/>
      <c r="P37" s="22"/>
    </row>
    <row r="38" spans="1:16" ht="39" customHeight="1" x14ac:dyDescent="0.15">
      <c r="A38" s="22"/>
      <c r="B38" s="35"/>
      <c r="C38" s="1143" t="s">
        <v>522</v>
      </c>
      <c r="D38" s="1144"/>
      <c r="E38" s="1145"/>
      <c r="F38" s="36">
        <v>0.04</v>
      </c>
      <c r="G38" s="37">
        <v>0</v>
      </c>
      <c r="H38" s="37">
        <v>0.02</v>
      </c>
      <c r="I38" s="37">
        <v>0.03</v>
      </c>
      <c r="J38" s="38">
        <v>0.02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523</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524</v>
      </c>
      <c r="D43" s="1147"/>
      <c r="E43" s="1148"/>
      <c r="F43" s="41">
        <v>0</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1023</v>
      </c>
      <c r="L45" s="60">
        <v>1178</v>
      </c>
      <c r="M45" s="60">
        <v>1148</v>
      </c>
      <c r="N45" s="60">
        <v>1091</v>
      </c>
      <c r="O45" s="61">
        <v>1053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135</v>
      </c>
      <c r="L48" s="64">
        <v>141</v>
      </c>
      <c r="M48" s="64">
        <v>136</v>
      </c>
      <c r="N48" s="64">
        <v>116</v>
      </c>
      <c r="O48" s="65">
        <v>83</v>
      </c>
      <c r="P48" s="48"/>
      <c r="Q48" s="48"/>
      <c r="R48" s="48"/>
      <c r="S48" s="48"/>
      <c r="T48" s="48"/>
      <c r="U48" s="48"/>
    </row>
    <row r="49" spans="1:21" ht="30.75" customHeight="1" x14ac:dyDescent="0.15">
      <c r="A49" s="48"/>
      <c r="B49" s="1161"/>
      <c r="C49" s="1162"/>
      <c r="D49" s="62"/>
      <c r="E49" s="1153" t="s">
        <v>16</v>
      </c>
      <c r="F49" s="1153"/>
      <c r="G49" s="1153"/>
      <c r="H49" s="1153"/>
      <c r="I49" s="1153"/>
      <c r="J49" s="1154"/>
      <c r="K49" s="63">
        <v>10</v>
      </c>
      <c r="L49" s="64">
        <v>10</v>
      </c>
      <c r="M49" s="64">
        <v>9</v>
      </c>
      <c r="N49" s="64">
        <v>9</v>
      </c>
      <c r="O49" s="65">
        <v>9</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1</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856</v>
      </c>
      <c r="L52" s="64">
        <v>875</v>
      </c>
      <c r="M52" s="64">
        <v>881</v>
      </c>
      <c r="N52" s="64">
        <v>857</v>
      </c>
      <c r="O52" s="65">
        <v>840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312</v>
      </c>
      <c r="L53" s="69">
        <v>454</v>
      </c>
      <c r="M53" s="69">
        <v>412</v>
      </c>
      <c r="N53" s="69">
        <v>360</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9" t="s">
        <v>24</v>
      </c>
      <c r="C41" s="1180"/>
      <c r="D41" s="81"/>
      <c r="E41" s="1181" t="s">
        <v>25</v>
      </c>
      <c r="F41" s="1181"/>
      <c r="G41" s="1181"/>
      <c r="H41" s="1182"/>
      <c r="I41" s="82">
        <v>8772</v>
      </c>
      <c r="J41" s="83">
        <v>8372</v>
      </c>
      <c r="K41" s="83">
        <v>7910</v>
      </c>
      <c r="L41" s="83">
        <v>7476</v>
      </c>
      <c r="M41" s="84">
        <v>7093</v>
      </c>
    </row>
    <row r="42" spans="2:13" ht="27.75" customHeight="1" x14ac:dyDescent="0.15">
      <c r="B42" s="1169"/>
      <c r="C42" s="1170"/>
      <c r="D42" s="85"/>
      <c r="E42" s="1173" t="s">
        <v>26</v>
      </c>
      <c r="F42" s="1173"/>
      <c r="G42" s="1173"/>
      <c r="H42" s="1174"/>
      <c r="I42" s="86">
        <v>385</v>
      </c>
      <c r="J42" s="87" t="s">
        <v>472</v>
      </c>
      <c r="K42" s="87" t="s">
        <v>472</v>
      </c>
      <c r="L42" s="87" t="s">
        <v>472</v>
      </c>
      <c r="M42" s="88" t="s">
        <v>472</v>
      </c>
    </row>
    <row r="43" spans="2:13" ht="27.75" customHeight="1" x14ac:dyDescent="0.15">
      <c r="B43" s="1169"/>
      <c r="C43" s="1170"/>
      <c r="D43" s="85"/>
      <c r="E43" s="1173" t="s">
        <v>27</v>
      </c>
      <c r="F43" s="1173"/>
      <c r="G43" s="1173"/>
      <c r="H43" s="1174"/>
      <c r="I43" s="86">
        <v>1632</v>
      </c>
      <c r="J43" s="87">
        <v>1592</v>
      </c>
      <c r="K43" s="87">
        <v>1656</v>
      </c>
      <c r="L43" s="87">
        <v>1447</v>
      </c>
      <c r="M43" s="88">
        <v>1295</v>
      </c>
    </row>
    <row r="44" spans="2:13" ht="27.75" customHeight="1" x14ac:dyDescent="0.15">
      <c r="B44" s="1169"/>
      <c r="C44" s="1170"/>
      <c r="D44" s="85"/>
      <c r="E44" s="1173" t="s">
        <v>28</v>
      </c>
      <c r="F44" s="1173"/>
      <c r="G44" s="1173"/>
      <c r="H44" s="1174"/>
      <c r="I44" s="86">
        <v>150</v>
      </c>
      <c r="J44" s="87">
        <v>143</v>
      </c>
      <c r="K44" s="87">
        <v>137</v>
      </c>
      <c r="L44" s="87">
        <v>130</v>
      </c>
      <c r="M44" s="88">
        <v>123</v>
      </c>
    </row>
    <row r="45" spans="2:13" ht="27.75" customHeight="1" x14ac:dyDescent="0.15">
      <c r="B45" s="1169"/>
      <c r="C45" s="1170"/>
      <c r="D45" s="85"/>
      <c r="E45" s="1173" t="s">
        <v>29</v>
      </c>
      <c r="F45" s="1173"/>
      <c r="G45" s="1173"/>
      <c r="H45" s="1174"/>
      <c r="I45" s="86">
        <v>1695</v>
      </c>
      <c r="J45" s="87">
        <v>1775</v>
      </c>
      <c r="K45" s="87">
        <v>1669</v>
      </c>
      <c r="L45" s="87">
        <v>1633</v>
      </c>
      <c r="M45" s="88">
        <v>1503</v>
      </c>
    </row>
    <row r="46" spans="2:13" ht="27.75" customHeight="1" x14ac:dyDescent="0.15">
      <c r="B46" s="1169"/>
      <c r="C46" s="1170"/>
      <c r="D46" s="85"/>
      <c r="E46" s="1173" t="s">
        <v>30</v>
      </c>
      <c r="F46" s="1173"/>
      <c r="G46" s="1173"/>
      <c r="H46" s="1174"/>
      <c r="I46" s="86">
        <v>47</v>
      </c>
      <c r="J46" s="87">
        <v>34</v>
      </c>
      <c r="K46" s="87">
        <v>52</v>
      </c>
      <c r="L46" s="87">
        <v>94</v>
      </c>
      <c r="M46" s="88">
        <v>91</v>
      </c>
    </row>
    <row r="47" spans="2:13" ht="27.75" customHeight="1" x14ac:dyDescent="0.15">
      <c r="B47" s="1169"/>
      <c r="C47" s="1170"/>
      <c r="D47" s="85"/>
      <c r="E47" s="1173" t="s">
        <v>31</v>
      </c>
      <c r="F47" s="1173"/>
      <c r="G47" s="1173"/>
      <c r="H47" s="1174"/>
      <c r="I47" s="86" t="s">
        <v>472</v>
      </c>
      <c r="J47" s="87" t="s">
        <v>472</v>
      </c>
      <c r="K47" s="87" t="s">
        <v>472</v>
      </c>
      <c r="L47" s="87" t="s">
        <v>472</v>
      </c>
      <c r="M47" s="88" t="s">
        <v>472</v>
      </c>
    </row>
    <row r="48" spans="2:13" ht="27.75" customHeight="1" x14ac:dyDescent="0.15">
      <c r="B48" s="1171"/>
      <c r="C48" s="1172"/>
      <c r="D48" s="85"/>
      <c r="E48" s="1173" t="s">
        <v>32</v>
      </c>
      <c r="F48" s="1173"/>
      <c r="G48" s="1173"/>
      <c r="H48" s="1174"/>
      <c r="I48" s="86" t="s">
        <v>472</v>
      </c>
      <c r="J48" s="87" t="s">
        <v>472</v>
      </c>
      <c r="K48" s="87" t="s">
        <v>472</v>
      </c>
      <c r="L48" s="87" t="s">
        <v>472</v>
      </c>
      <c r="M48" s="88" t="s">
        <v>472</v>
      </c>
    </row>
    <row r="49" spans="2:13" ht="27.75" customHeight="1" x14ac:dyDescent="0.15">
      <c r="B49" s="1167" t="s">
        <v>33</v>
      </c>
      <c r="C49" s="1168"/>
      <c r="D49" s="89"/>
      <c r="E49" s="1173" t="s">
        <v>34</v>
      </c>
      <c r="F49" s="1173"/>
      <c r="G49" s="1173"/>
      <c r="H49" s="1174"/>
      <c r="I49" s="86">
        <v>845</v>
      </c>
      <c r="J49" s="87">
        <v>1244</v>
      </c>
      <c r="K49" s="87">
        <v>1652</v>
      </c>
      <c r="L49" s="87">
        <v>1708</v>
      </c>
      <c r="M49" s="88">
        <v>1788</v>
      </c>
    </row>
    <row r="50" spans="2:13" ht="27.75" customHeight="1" x14ac:dyDescent="0.15">
      <c r="B50" s="1169"/>
      <c r="C50" s="1170"/>
      <c r="D50" s="85"/>
      <c r="E50" s="1173" t="s">
        <v>35</v>
      </c>
      <c r="F50" s="1173"/>
      <c r="G50" s="1173"/>
      <c r="H50" s="1174"/>
      <c r="I50" s="86" t="s">
        <v>472</v>
      </c>
      <c r="J50" s="87" t="s">
        <v>472</v>
      </c>
      <c r="K50" s="87" t="s">
        <v>472</v>
      </c>
      <c r="L50" s="87" t="s">
        <v>472</v>
      </c>
      <c r="M50" s="88" t="s">
        <v>472</v>
      </c>
    </row>
    <row r="51" spans="2:13" ht="27.75" customHeight="1" x14ac:dyDescent="0.15">
      <c r="B51" s="1171"/>
      <c r="C51" s="1172"/>
      <c r="D51" s="85"/>
      <c r="E51" s="1173" t="s">
        <v>36</v>
      </c>
      <c r="F51" s="1173"/>
      <c r="G51" s="1173"/>
      <c r="H51" s="1174"/>
      <c r="I51" s="86">
        <v>7101</v>
      </c>
      <c r="J51" s="87">
        <v>7671</v>
      </c>
      <c r="K51" s="87">
        <v>7038</v>
      </c>
      <c r="L51" s="87">
        <v>6550</v>
      </c>
      <c r="M51" s="88">
        <v>5982</v>
      </c>
    </row>
    <row r="52" spans="2:13" ht="27.75" customHeight="1" thickBot="1" x14ac:dyDescent="0.2">
      <c r="B52" s="1175" t="s">
        <v>37</v>
      </c>
      <c r="C52" s="1176"/>
      <c r="D52" s="90"/>
      <c r="E52" s="1177" t="s">
        <v>38</v>
      </c>
      <c r="F52" s="1177"/>
      <c r="G52" s="1177"/>
      <c r="H52" s="1178"/>
      <c r="I52" s="91">
        <v>4733</v>
      </c>
      <c r="J52" s="92">
        <v>2999</v>
      </c>
      <c r="K52" s="92">
        <v>2732</v>
      </c>
      <c r="L52" s="92">
        <v>2521</v>
      </c>
      <c r="M52" s="93">
        <v>2335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149901</v>
      </c>
      <c r="E3" s="116"/>
      <c r="F3" s="117">
        <v>174443</v>
      </c>
      <c r="G3" s="118"/>
      <c r="H3" s="119"/>
    </row>
    <row r="4" spans="1:8" x14ac:dyDescent="0.15">
      <c r="A4" s="120"/>
      <c r="B4" s="121"/>
      <c r="C4" s="122"/>
      <c r="D4" s="123">
        <v>19691</v>
      </c>
      <c r="E4" s="124"/>
      <c r="F4" s="125">
        <v>89518</v>
      </c>
      <c r="G4" s="126"/>
      <c r="H4" s="127"/>
    </row>
    <row r="5" spans="1:8" x14ac:dyDescent="0.15">
      <c r="A5" s="108" t="s">
        <v>506</v>
      </c>
      <c r="B5" s="113"/>
      <c r="C5" s="114"/>
      <c r="D5" s="115">
        <v>144991</v>
      </c>
      <c r="E5" s="116"/>
      <c r="F5" s="117">
        <v>192544</v>
      </c>
      <c r="G5" s="118"/>
      <c r="H5" s="119"/>
    </row>
    <row r="6" spans="1:8" x14ac:dyDescent="0.15">
      <c r="A6" s="120"/>
      <c r="B6" s="121"/>
      <c r="C6" s="122"/>
      <c r="D6" s="123">
        <v>96871</v>
      </c>
      <c r="E6" s="124"/>
      <c r="F6" s="125">
        <v>82235</v>
      </c>
      <c r="G6" s="126"/>
      <c r="H6" s="127"/>
    </row>
    <row r="7" spans="1:8" x14ac:dyDescent="0.15">
      <c r="A7" s="108" t="s">
        <v>507</v>
      </c>
      <c r="B7" s="113"/>
      <c r="C7" s="114"/>
      <c r="D7" s="115">
        <v>104464</v>
      </c>
      <c r="E7" s="116"/>
      <c r="F7" s="117">
        <v>146140</v>
      </c>
      <c r="G7" s="118"/>
      <c r="H7" s="119"/>
    </row>
    <row r="8" spans="1:8" x14ac:dyDescent="0.15">
      <c r="A8" s="120"/>
      <c r="B8" s="121"/>
      <c r="C8" s="122"/>
      <c r="D8" s="123">
        <v>8315</v>
      </c>
      <c r="E8" s="124"/>
      <c r="F8" s="125">
        <v>75451</v>
      </c>
      <c r="G8" s="126"/>
      <c r="H8" s="127"/>
    </row>
    <row r="9" spans="1:8" x14ac:dyDescent="0.15">
      <c r="A9" s="108" t="s">
        <v>508</v>
      </c>
      <c r="B9" s="113"/>
      <c r="C9" s="114"/>
      <c r="D9" s="115">
        <v>139156</v>
      </c>
      <c r="E9" s="116"/>
      <c r="F9" s="117">
        <v>146641</v>
      </c>
      <c r="G9" s="118"/>
      <c r="H9" s="119"/>
    </row>
    <row r="10" spans="1:8" x14ac:dyDescent="0.15">
      <c r="A10" s="120"/>
      <c r="B10" s="121"/>
      <c r="C10" s="122"/>
      <c r="D10" s="123">
        <v>4675</v>
      </c>
      <c r="E10" s="124"/>
      <c r="F10" s="125">
        <v>68142</v>
      </c>
      <c r="G10" s="126"/>
      <c r="H10" s="127"/>
    </row>
    <row r="11" spans="1:8" x14ac:dyDescent="0.15">
      <c r="A11" s="108" t="s">
        <v>509</v>
      </c>
      <c r="B11" s="113"/>
      <c r="C11" s="114"/>
      <c r="D11" s="115">
        <v>229646</v>
      </c>
      <c r="E11" s="116"/>
      <c r="F11" s="117">
        <v>174587</v>
      </c>
      <c r="G11" s="118"/>
      <c r="H11" s="119"/>
    </row>
    <row r="12" spans="1:8" x14ac:dyDescent="0.15">
      <c r="A12" s="120"/>
      <c r="B12" s="121"/>
      <c r="C12" s="128"/>
      <c r="D12" s="123">
        <v>13463</v>
      </c>
      <c r="E12" s="124"/>
      <c r="F12" s="125">
        <v>79695</v>
      </c>
      <c r="G12" s="126"/>
      <c r="H12" s="127"/>
    </row>
    <row r="13" spans="1:8" x14ac:dyDescent="0.15">
      <c r="A13" s="108"/>
      <c r="B13" s="113"/>
      <c r="C13" s="129"/>
      <c r="D13" s="130">
        <v>153632</v>
      </c>
      <c r="E13" s="131"/>
      <c r="F13" s="132">
        <v>166871</v>
      </c>
      <c r="G13" s="133"/>
      <c r="H13" s="119"/>
    </row>
    <row r="14" spans="1:8" x14ac:dyDescent="0.15">
      <c r="A14" s="120"/>
      <c r="B14" s="121"/>
      <c r="C14" s="122"/>
      <c r="D14" s="123">
        <v>28603</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4.75</v>
      </c>
      <c r="C19" s="134">
        <f>ROUND(VALUE(SUBSTITUTE(実質収支比率等に係る経年分析!G$48,"▲","-")),2)</f>
        <v>4.97</v>
      </c>
      <c r="D19" s="134">
        <f>ROUND(VALUE(SUBSTITUTE(実質収支比率等に係る経年分析!H$48,"▲","-")),2)</f>
        <v>3.45</v>
      </c>
      <c r="E19" s="134">
        <f>ROUND(VALUE(SUBSTITUTE(実質収支比率等に係る経年分析!I$48,"▲","-")),2)</f>
        <v>4.22</v>
      </c>
      <c r="F19" s="134">
        <f>ROUND(VALUE(SUBSTITUTE(実質収支比率等に係る経年分析!J$48,"▲","-")),2)</f>
        <v>7.72</v>
      </c>
    </row>
    <row r="20" spans="1:11" x14ac:dyDescent="0.15">
      <c r="A20" s="134" t="s">
        <v>43</v>
      </c>
      <c r="B20" s="134">
        <f>ROUND(VALUE(SUBSTITUTE(実質収支比率等に係る経年分析!F$47,"▲","-")),2)</f>
        <v>8.34</v>
      </c>
      <c r="C20" s="134">
        <f>ROUND(VALUE(SUBSTITUTE(実質収支比率等に係る経年分析!G$47,"▲","-")),2)</f>
        <v>18.16</v>
      </c>
      <c r="D20" s="134">
        <f>ROUND(VALUE(SUBSTITUTE(実質収支比率等に係る経年分析!H$47,"▲","-")),2)</f>
        <v>23.52</v>
      </c>
      <c r="E20" s="134">
        <f>ROUND(VALUE(SUBSTITUTE(実質収支比率等に係る経年分析!I$47,"▲","-")),2)</f>
        <v>25.13</v>
      </c>
      <c r="F20" s="134">
        <f>ROUND(VALUE(SUBSTITUTE(実質収支比率等に係る経年分析!J$47,"▲","-")),2)</f>
        <v>28.18</v>
      </c>
    </row>
    <row r="21" spans="1:11" x14ac:dyDescent="0.15">
      <c r="A21" s="134" t="s">
        <v>44</v>
      </c>
      <c r="B21" s="134">
        <f>IF(ISNUMBER(VALUE(SUBSTITUTE(実質収支比率等に係る経年分析!F$49,"▲","-"))),ROUND(VALUE(SUBSTITUTE(実質収支比率等に係る経年分析!F$49,"▲","-")),2),NA())</f>
        <v>6.45</v>
      </c>
      <c r="C21" s="134">
        <f>IF(ISNUMBER(VALUE(SUBSTITUTE(実質収支比率等に係る経年分析!G$49,"▲","-"))),ROUND(VALUE(SUBSTITUTE(実質収支比率等に係る経年分析!G$49,"▲","-")),2),NA())</f>
        <v>11.65</v>
      </c>
      <c r="D21" s="134">
        <f>IF(ISNUMBER(VALUE(SUBSTITUTE(実質収支比率等に係る経年分析!H$49,"▲","-"))),ROUND(VALUE(SUBSTITUTE(実質収支比率等に係る経年分析!H$49,"▲","-")),2),NA())</f>
        <v>4.95</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8.07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856</v>
      </c>
      <c r="E42" s="136"/>
      <c r="F42" s="136"/>
      <c r="G42" s="136">
        <f>'実質公債費比率（分子）の構造'!L$52</f>
        <v>875</v>
      </c>
      <c r="H42" s="136"/>
      <c r="I42" s="136"/>
      <c r="J42" s="136">
        <f>'実質公債費比率（分子）の構造'!M$52</f>
        <v>881</v>
      </c>
      <c r="K42" s="136"/>
      <c r="L42" s="136"/>
      <c r="M42" s="136">
        <f>'実質公債費比率（分子）の構造'!N$52</f>
        <v>857</v>
      </c>
      <c r="N42" s="136"/>
      <c r="O42" s="136"/>
      <c r="P42" s="136">
        <f>'実質公債費比率（分子）の構造'!O$52</f>
        <v>840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v>
      </c>
      <c r="C45" s="136"/>
      <c r="D45" s="136"/>
      <c r="E45" s="136">
        <f>'実質公債費比率（分子）の構造'!L$49</f>
        <v>10</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x14ac:dyDescent="0.15">
      <c r="A46" s="136" t="s">
        <v>55</v>
      </c>
      <c r="B46" s="136">
        <f>'実質公債費比率（分子）の構造'!K$48</f>
        <v>135</v>
      </c>
      <c r="C46" s="136"/>
      <c r="D46" s="136"/>
      <c r="E46" s="136">
        <f>'実質公債費比率（分子）の構造'!L$48</f>
        <v>141</v>
      </c>
      <c r="F46" s="136"/>
      <c r="G46" s="136"/>
      <c r="H46" s="136">
        <f>'実質公債費比率（分子）の構造'!M$48</f>
        <v>136</v>
      </c>
      <c r="I46" s="136"/>
      <c r="J46" s="136"/>
      <c r="K46" s="136">
        <f>'実質公債費比率（分子）の構造'!N$48</f>
        <v>116</v>
      </c>
      <c r="L46" s="136"/>
      <c r="M46" s="136"/>
      <c r="N46" s="136">
        <f>'実質公債費比率（分子）の構造'!O$48</f>
        <v>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1023</v>
      </c>
      <c r="C49" s="136"/>
      <c r="D49" s="136"/>
      <c r="E49" s="136">
        <f>'実質公債費比率（分子）の構造'!L$45</f>
        <v>1178</v>
      </c>
      <c r="F49" s="136"/>
      <c r="G49" s="136"/>
      <c r="H49" s="136">
        <f>'実質公債費比率（分子）の構造'!M$45</f>
        <v>1148</v>
      </c>
      <c r="I49" s="136"/>
      <c r="J49" s="136"/>
      <c r="K49" s="136">
        <f>'実質公債費比率（分子）の構造'!N$45</f>
        <v>1091</v>
      </c>
      <c r="L49" s="136"/>
      <c r="M49" s="136"/>
      <c r="N49" s="136">
        <f>'実質公債費比率（分子）の構造'!O$45</f>
        <v>1053</v>
      </c>
      <c r="O49" s="136"/>
      <c r="P49" s="136"/>
    </row>
    <row r="50" spans="1:16" x14ac:dyDescent="0.15">
      <c r="A50" s="136" t="s">
        <v>59</v>
      </c>
      <c r="B50" s="136" t="e">
        <f>NA()</f>
        <v>#N/A</v>
      </c>
      <c r="C50" s="136">
        <f>IF(ISNUMBER('実質公債費比率（分子）の構造'!K$53),'実質公債費比率（分子）の構造'!K$53,NA())</f>
        <v>312</v>
      </c>
      <c r="D50" s="136" t="e">
        <f>NA()</f>
        <v>#N/A</v>
      </c>
      <c r="E50" s="136" t="e">
        <f>NA()</f>
        <v>#N/A</v>
      </c>
      <c r="F50" s="136">
        <f>IF(ISNUMBER('実質公債費比率（分子）の構造'!L$53),'実質公債費比率（分子）の構造'!L$53,NA())</f>
        <v>454</v>
      </c>
      <c r="G50" s="136" t="e">
        <f>NA()</f>
        <v>#N/A</v>
      </c>
      <c r="H50" s="136" t="e">
        <f>NA()</f>
        <v>#N/A</v>
      </c>
      <c r="I50" s="136">
        <f>IF(ISNUMBER('実質公債費比率（分子）の構造'!M$53),'実質公債費比率（分子）の構造'!M$53,NA())</f>
        <v>412</v>
      </c>
      <c r="J50" s="136" t="e">
        <f>NA()</f>
        <v>#N/A</v>
      </c>
      <c r="K50" s="136" t="e">
        <f>NA()</f>
        <v>#N/A</v>
      </c>
      <c r="L50" s="136">
        <f>IF(ISNUMBER('実質公債費比率（分子）の構造'!N$53),'実質公債費比率（分子）の構造'!N$53,NA())</f>
        <v>360</v>
      </c>
      <c r="M50" s="136" t="e">
        <f>NA()</f>
        <v>#N/A</v>
      </c>
      <c r="N50" s="136" t="e">
        <f>NA()</f>
        <v>#N/A</v>
      </c>
      <c r="O50" s="136">
        <f>IF(ISNUMBER('実質公債費比率（分子）の構造'!O$53),'実質公債費比率（分子）の構造'!O$53,NA())</f>
        <v>306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7101</v>
      </c>
      <c r="E56" s="135"/>
      <c r="F56" s="135"/>
      <c r="G56" s="135">
        <f>'将来負担比率（分子）の構造'!J$51</f>
        <v>7671</v>
      </c>
      <c r="H56" s="135"/>
      <c r="I56" s="135"/>
      <c r="J56" s="135">
        <f>'将来負担比率（分子）の構造'!K$51</f>
        <v>7038</v>
      </c>
      <c r="K56" s="135"/>
      <c r="L56" s="135"/>
      <c r="M56" s="135">
        <f>'将来負担比率（分子）の構造'!L$51</f>
        <v>6550</v>
      </c>
      <c r="N56" s="135"/>
      <c r="O56" s="135"/>
      <c r="P56" s="135">
        <f>'将来負担比率（分子）の構造'!M$51</f>
        <v>5982</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845</v>
      </c>
      <c r="E58" s="135"/>
      <c r="F58" s="135"/>
      <c r="G58" s="135">
        <f>'将来負担比率（分子）の構造'!J$49</f>
        <v>1244</v>
      </c>
      <c r="H58" s="135"/>
      <c r="I58" s="135"/>
      <c r="J58" s="135">
        <f>'将来負担比率（分子）の構造'!K$49</f>
        <v>1652</v>
      </c>
      <c r="K58" s="135"/>
      <c r="L58" s="135"/>
      <c r="M58" s="135">
        <f>'将来負担比率（分子）の構造'!L$49</f>
        <v>1708</v>
      </c>
      <c r="N58" s="135"/>
      <c r="O58" s="135"/>
      <c r="P58" s="135">
        <f>'将来負担比率（分子）の構造'!M$49</f>
        <v>1788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47</v>
      </c>
      <c r="C61" s="135"/>
      <c r="D61" s="135"/>
      <c r="E61" s="135">
        <f>'将来負担比率（分子）の構造'!J$46</f>
        <v>34</v>
      </c>
      <c r="F61" s="135"/>
      <c r="G61" s="135"/>
      <c r="H61" s="135">
        <f>'将来負担比率（分子）の構造'!K$46</f>
        <v>52</v>
      </c>
      <c r="I61" s="135"/>
      <c r="J61" s="135"/>
      <c r="K61" s="135">
        <f>'将来負担比率（分子）の構造'!L$46</f>
        <v>94</v>
      </c>
      <c r="L61" s="135"/>
      <c r="M61" s="135"/>
      <c r="N61" s="135">
        <f>'将来負担比率（分子）の構造'!M$46</f>
        <v>91</v>
      </c>
      <c r="O61" s="135"/>
      <c r="P61" s="135"/>
    </row>
    <row r="62" spans="1:16" x14ac:dyDescent="0.15">
      <c r="A62" s="135" t="s">
        <v>29</v>
      </c>
      <c r="B62" s="135">
        <f>'将来負担比率（分子）の構造'!I$45</f>
        <v>1695</v>
      </c>
      <c r="C62" s="135"/>
      <c r="D62" s="135"/>
      <c r="E62" s="135">
        <f>'将来負担比率（分子）の構造'!J$45</f>
        <v>1775</v>
      </c>
      <c r="F62" s="135"/>
      <c r="G62" s="135"/>
      <c r="H62" s="135">
        <f>'将来負担比率（分子）の構造'!K$45</f>
        <v>1669</v>
      </c>
      <c r="I62" s="135"/>
      <c r="J62" s="135"/>
      <c r="K62" s="135">
        <f>'将来負担比率（分子）の構造'!L$45</f>
        <v>1633</v>
      </c>
      <c r="L62" s="135"/>
      <c r="M62" s="135"/>
      <c r="N62" s="135">
        <f>'将来負担比率（分子）の構造'!M$45</f>
        <v>1503</v>
      </c>
      <c r="O62" s="135"/>
      <c r="P62" s="135"/>
    </row>
    <row r="63" spans="1:16" x14ac:dyDescent="0.15">
      <c r="A63" s="135" t="s">
        <v>28</v>
      </c>
      <c r="B63" s="135">
        <f>'将来負担比率（分子）の構造'!I$44</f>
        <v>150</v>
      </c>
      <c r="C63" s="135"/>
      <c r="D63" s="135"/>
      <c r="E63" s="135">
        <f>'将来負担比率（分子）の構造'!J$44</f>
        <v>143</v>
      </c>
      <c r="F63" s="135"/>
      <c r="G63" s="135"/>
      <c r="H63" s="135">
        <f>'将来負担比率（分子）の構造'!K$44</f>
        <v>137</v>
      </c>
      <c r="I63" s="135"/>
      <c r="J63" s="135"/>
      <c r="K63" s="135">
        <f>'将来負担比率（分子）の構造'!L$44</f>
        <v>130</v>
      </c>
      <c r="L63" s="135"/>
      <c r="M63" s="135"/>
      <c r="N63" s="135">
        <f>'将来負担比率（分子）の構造'!M$44</f>
        <v>123</v>
      </c>
      <c r="O63" s="135"/>
      <c r="P63" s="135"/>
    </row>
    <row r="64" spans="1:16" x14ac:dyDescent="0.15">
      <c r="A64" s="135" t="s">
        <v>27</v>
      </c>
      <c r="B64" s="135">
        <f>'将来負担比率（分子）の構造'!I$43</f>
        <v>1632</v>
      </c>
      <c r="C64" s="135"/>
      <c r="D64" s="135"/>
      <c r="E64" s="135">
        <f>'将来負担比率（分子）の構造'!J$43</f>
        <v>1592</v>
      </c>
      <c r="F64" s="135"/>
      <c r="G64" s="135"/>
      <c r="H64" s="135">
        <f>'将来負担比率（分子）の構造'!K$43</f>
        <v>1656</v>
      </c>
      <c r="I64" s="135"/>
      <c r="J64" s="135"/>
      <c r="K64" s="135">
        <f>'将来負担比率（分子）の構造'!L$43</f>
        <v>1447</v>
      </c>
      <c r="L64" s="135"/>
      <c r="M64" s="135"/>
      <c r="N64" s="135">
        <f>'将来負担比率（分子）の構造'!M$43</f>
        <v>1295</v>
      </c>
      <c r="O64" s="135"/>
      <c r="P64" s="135"/>
    </row>
    <row r="65" spans="1:16" x14ac:dyDescent="0.15">
      <c r="A65" s="135" t="s">
        <v>26</v>
      </c>
      <c r="B65" s="135">
        <f>'将来負担比率（分子）の構造'!I$42</f>
        <v>385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8772</v>
      </c>
      <c r="C66" s="135"/>
      <c r="D66" s="135"/>
      <c r="E66" s="135">
        <f>'将来負担比率（分子）の構造'!J$41</f>
        <v>8372</v>
      </c>
      <c r="F66" s="135"/>
      <c r="G66" s="135"/>
      <c r="H66" s="135">
        <f>'将来負担比率（分子）の構造'!K$41</f>
        <v>7910</v>
      </c>
      <c r="I66" s="135"/>
      <c r="J66" s="135"/>
      <c r="K66" s="135">
        <f>'将来負担比率（分子）の構造'!L$41</f>
        <v>7476</v>
      </c>
      <c r="L66" s="135"/>
      <c r="M66" s="135"/>
      <c r="N66" s="135">
        <f>'将来負担比率（分子）の構造'!M$41</f>
        <v>7093</v>
      </c>
      <c r="O66" s="135"/>
      <c r="P66" s="135"/>
    </row>
    <row r="67" spans="1:16" x14ac:dyDescent="0.15">
      <c r="A67" s="135" t="s">
        <v>63</v>
      </c>
      <c r="B67" s="135" t="e">
        <f>NA()</f>
        <v>#N/A</v>
      </c>
      <c r="C67" s="135">
        <f>IF(ISNUMBER('将来負担比率（分子）の構造'!I$52), IF('将来負担比率（分子）の構造'!I$52 &lt; 0, 0, '将来負担比率（分子）の構造'!I$52), NA())</f>
        <v>4733</v>
      </c>
      <c r="D67" s="135" t="e">
        <f>NA()</f>
        <v>#N/A</v>
      </c>
      <c r="E67" s="135" t="e">
        <f>NA()</f>
        <v>#N/A</v>
      </c>
      <c r="F67" s="135">
        <f>IF(ISNUMBER('将来負担比率（分子）の構造'!J$52), IF('将来負担比率（分子）の構造'!J$52 &lt; 0, 0, '将来負担比率（分子）の構造'!J$52), NA())</f>
        <v>2999</v>
      </c>
      <c r="G67" s="135" t="e">
        <f>NA()</f>
        <v>#N/A</v>
      </c>
      <c r="H67" s="135" t="e">
        <f>NA()</f>
        <v>#N/A</v>
      </c>
      <c r="I67" s="135">
        <f>IF(ISNUMBER('将来負担比率（分子）の構造'!K$52), IF('将来負担比率（分子）の構造'!K$52 &lt; 0, 0, '将来負担比率（分子）の構造'!K$52), NA())</f>
        <v>2732</v>
      </c>
      <c r="J67" s="135" t="e">
        <f>NA()</f>
        <v>#N/A</v>
      </c>
      <c r="K67" s="135" t="e">
        <f>NA()</f>
        <v>#N/A</v>
      </c>
      <c r="L67" s="135">
        <f>IF(ISNUMBER('将来負担比率（分子）の構造'!L$52), IF('将来負担比率（分子）の構造'!L$52 &lt; 0, 0, '将来負担比率（分子）の構造'!L$52), NA())</f>
        <v>2521</v>
      </c>
      <c r="M67" s="135" t="e">
        <f>NA()</f>
        <v>#N/A</v>
      </c>
      <c r="N67" s="135" t="e">
        <f>NA()</f>
        <v>#N/A</v>
      </c>
      <c r="O67" s="135">
        <f>IF(ISNUMBER('将来負担比率（分子）の構造'!M$52), IF('将来負担比率（分子）の構造'!M$52 &lt; 0, 0, '将来負担比率（分子）の構造'!M$52), NA())</f>
        <v>2335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2015-04-15T02:50:34Z</cp:lastPrinted>
  <dcterms:created xsi:type="dcterms:W3CDTF">2015-02-17T08:00:55Z</dcterms:created>
  <dcterms:modified xsi:type="dcterms:W3CDTF">2016-01-27T01:57:58Z</dcterms:modified>
</cp:coreProperties>
</file>