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230" yWindow="0" windowWidth="10275" windowHeight="80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U63" i="11"/>
  <c r="AP63" i="11"/>
  <c r="AP23" i="11"/>
  <c r="V23" i="11"/>
  <c r="AA23" i="11"/>
  <c r="Q23" i="11"/>
  <c r="AA7"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W43" i="9" s="1"/>
  <c r="BE36" i="9"/>
  <c r="AM36" i="9"/>
  <c r="U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BE34" i="9" l="1"/>
</calcChain>
</file>

<file path=xl/sharedStrings.xml><?xml version="1.0" encoding="utf-8"?>
<sst xmlns="http://schemas.openxmlformats.org/spreadsheetml/2006/main" count="1009" uniqueCount="538">
  <si>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</si>
  <si>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</si>
  <si>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</si>
  <si>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</si>
  <si>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</si>
  <si>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</si>
  <si>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</si>
  <si>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</si>
  <si>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</si>
  <si>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</si>
  <si>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</si>
  <si>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</si>
  <si>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</si>
  <si>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</si>
  <si>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</si>
  <si>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</si>
  <si>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</si>
  <si>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</si>
  <si>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</si>
  <si>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</si>
  <si>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</si>
  <si>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</si>
  <si>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</si>
  <si>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</si>
  <si>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</si>
  <si>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</si>
  <si>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</si>
  <si>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</si>
  <si>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</si>
  <si>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</si>
  <si>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</si>
  <si>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</si>
  <si>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</si>
  <si>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</si>
  <si>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</si>
  <si>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</si>
  <si>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</si>
  <si>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</si>
  <si>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</si>
  <si>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</si>
  <si>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</si>
  <si>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</si>
  <si>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</si>
  <si>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</si>
  <si>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</si>
  <si>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</si>
  <si>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</si>
  <si>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</si>
  <si>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</si>
  <si>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</si>
  <si>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</si>
  <si>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</si>
  <si>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</si>
  <si>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</si>
  <si>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</si>
  <si>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</si>
  <si>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</si>
  <si>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</si>
  <si>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</si>
  <si>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</si>
  <si>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</si>
  <si>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</si>
  <si>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</si>
  <si>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</si>
  <si>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</si>
  <si>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</si>
  <si>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</si>
  <si>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</si>
  <si>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</si>
  <si>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</si>
  <si>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</si>
  <si>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</si>
  <si>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</si>
  <si>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</si>
  <si>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</si>
  <si>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</si>
  <si>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</si>
  <si>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</si>
  <si>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</si>
  <si>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</si>
  <si>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</si>
  <si>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</si>
  <si>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</si>
  <si>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</si>
  <si>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</si>
  <si>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</si>
  <si>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</si>
  <si>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</si>
  <si>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</si>
  <si>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</si>
  <si>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</si>
  <si>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</si>
  <si>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</si>
  <si>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</si>
  <si>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</si>
  <si>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</si>
  <si>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</si>
  <si>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</si>
  <si>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</si>
  <si>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</si>
  <si>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</si>
  <si>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</si>
  <si>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</si>
  <si>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</si>
  <si>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</si>
  <si>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</si>
  <si>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</si>
  <si>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</si>
  <si>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</si>
  <si>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</si>
  <si>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</si>
  <si>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</si>
  <si>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</si>
  <si>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</si>
  <si>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</si>
  <si>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</si>
  <si>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</si>
  <si>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</si>
  <si>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</si>
  <si>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</si>
  <si>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</si>
  <si>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</si>
  <si>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</si>
  <si>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</si>
  <si>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</si>
  <si>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</si>
  <si>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</si>
  <si>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</si>
  <si>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</si>
  <si>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</si>
  <si>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</si>
  <si>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</si>
  <si>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</si>
  <si>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</si>
  <si>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</si>
  <si>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</si>
  <si>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</si>
  <si>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</si>
  <si>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</si>
  <si>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</si>
  <si>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</si>
  <si>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</si>
  <si>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</si>
  <si>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</si>
  <si>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</si>
  <si>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</si>
  <si>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</si>
  <si>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</si>
  <si>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</si>
  <si>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</si>
  <si>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</si>
  <si>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</si>
  <si>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</si>
  <si>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</si>
  <si>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</si>
  <si>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</si>
  <si>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</si>
  <si>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</si>
  <si>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</si>
  <si>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</si>
  <si>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</si>
  <si>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</si>
  <si>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</si>
  <si>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</si>
  <si>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</si>
  <si>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</si>
  <si>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</si>
  <si>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</si>
  <si>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</si>
  <si>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</si>
  <si>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</si>
  <si>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</si>
  <si>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</si>
  <si>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</si>
  <si>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</si>
  <si>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</si>
  <si>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</si>
  <si>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</si>
  <si>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</si>
  <si>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</si>
  <si>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</si>
  <si>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</si>
  <si>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</si>
  <si>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</si>
  <si>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</si>
  <si>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</si>
  <si>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</si>
  <si>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</si>
  <si>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</si>
  <si>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</si>
  <si>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</si>
  <si>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</si>
  <si>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</si>
  <si>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</si>
  <si>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沖縄県与那原町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</si>
  <si>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</si>
  <si>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</si>
  <si>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</si>
  <si>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</si>
  <si>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</si>
  <si>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</si>
  <si>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</si>
  <si>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</si>
  <si>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</si>
  <si>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</si>
  <si>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</si>
  <si>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</si>
  <si>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</si>
  <si>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</si>
  <si>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</si>
  <si>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</si>
  <si>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</si>
  <si>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</si>
  <si>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</si>
  <si>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</si>
  <si>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</si>
  <si>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</si>
  <si>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</si>
  <si>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</si>
  <si>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</si>
  <si>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</si>
  <si>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</si>
  <si>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</si>
  <si>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</si>
  <si>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</si>
  <si>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</si>
  <si>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</si>
  <si>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</si>
  <si>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</si>
  <si>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</si>
  <si>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</si>
  <si>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</si>
  <si>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</si>
  <si>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</si>
  <si>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</si>
  <si>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</si>
  <si>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</si>
  <si>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</si>
  <si>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</si>
  <si>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</si>
  <si>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</si>
  <si>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</si>
  <si>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</si>
  <si>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</si>
  <si>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</si>
  <si>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</si>
  <si>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</si>
  <si>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</si>
  <si>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</si>
  <si>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</si>
  <si>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</si>
  <si>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</si>
  <si>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</si>
  <si>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</si>
  <si>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</si>
  <si>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</si>
  <si>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</si>
  <si>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</si>
  <si>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</si>
  <si>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</si>
  <si>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</si>
  <si>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</si>
  <si>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</si>
  <si>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</si>
  <si>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</si>
  <si>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</si>
  <si>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</si>
  <si>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</si>
  <si>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</si>
  <si>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</si>
  <si>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</si>
  <si>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</si>
  <si>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</si>
  <si>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</si>
  <si>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</si>
  <si>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</si>
  <si>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</si>
  <si>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</si>
  <si>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</si>
  <si>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</si>
  <si>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</si>
  <si>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</si>
  <si>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</si>
  <si>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</si>
  <si>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</si>
  <si>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</si>
  <si>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</si>
  <si>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</si>
  <si>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</si>
  <si>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</si>
  <si>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</si>
  <si>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</si>
  <si>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</si>
  <si>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</si>
  <si>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</si>
  <si>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</si>
  <si>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</si>
  <si>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</si>
  <si>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</si>
  <si>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</si>
  <si>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</si>
  <si>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</si>
  <si>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</si>
  <si>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</si>
  <si>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</si>
  <si>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</si>
  <si>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</si>
  <si>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</si>
  <si>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</si>
  <si>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</si>
  <si>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</si>
  <si>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</si>
  <si>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</si>
  <si>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</si>
  <si>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</si>
  <si>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</si>
  <si>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</si>
  <si>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</si>
  <si>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</si>
  <si>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</si>
  <si>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</si>
  <si>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</si>
  <si>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</si>
  <si>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</si>
  <si>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</si>
  <si>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</si>
  <si>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</si>
  <si>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</si>
  <si>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</si>
  <si>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</si>
  <si>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</si>
  <si>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</si>
  <si>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</si>
  <si>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</si>
  <si>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</si>
  <si>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</si>
  <si>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</si>
  <si>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</si>
  <si>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</si>
  <si>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</si>
  <si>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</si>
  <si>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</si>
  <si>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</si>
  <si>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沖縄県与那原町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</si>
  <si>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</si>
  <si>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</si>
  <si>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</si>
  <si>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</si>
  <si>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</si>
  <si>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</si>
  <si>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</si>
  <si>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</si>
  <si>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</si>
  <si>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</si>
  <si>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</si>
  <si>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</si>
  <si>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</si>
  <si>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</si>
  <si>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</si>
  <si>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</si>
  <si>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</si>
  <si>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</si>
  <si>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</si>
  <si>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</si>
  <si>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</si>
  <si>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</si>
  <si>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</si>
  <si>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</si>
  <si>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</si>
  <si>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</si>
  <si>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</si>
  <si>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</si>
  <si>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</si>
  <si>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</si>
  <si>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</si>
  <si>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</si>
  <si>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</si>
  <si>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</si>
  <si>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</si>
  <si>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</si>
  <si>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</si>
  <si>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</si>
  <si>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</si>
  <si>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</si>
  <si>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</si>
  <si>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</si>
  <si>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</si>
  <si>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</si>
  <si>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</si>
  <si>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</si>
  <si>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</si>
  <si>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</si>
  <si>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</si>
  <si>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</si>
  <si>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</si>
  <si>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</si>
  <si>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</si>
  <si>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</si>
  <si>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</si>
  <si>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</si>
  <si>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</si>
  <si>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</si>
  <si>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</si>
  <si>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</si>
  <si>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</si>
  <si>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</si>
  <si>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</si>
  <si>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</si>
  <si>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</si>
  <si>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</si>
  <si>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</si>
  <si>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</si>
  <si>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</si>
  <si>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</si>
  <si>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</si>
  <si>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</si>
  <si>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</si>
  <si>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</si>
  <si>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</si>
  <si>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</si>
  <si>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</si>
  <si>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</si>
  <si>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</si>
  <si>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</si>
  <si>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</si>
  <si>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</si>
  <si>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</si>
  <si>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</si>
  <si>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</si>
  <si>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</si>
  <si>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</si>
  <si>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</si>
  <si>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</si>
  <si>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</si>
  <si>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</si>
  <si>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</si>
  <si>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</si>
  <si>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</si>
  <si>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</si>
  <si>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</si>
  <si>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</si>
  <si>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</si>
  <si>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</si>
  <si>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</si>
  <si>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</si>
  <si>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</si>
  <si>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</si>
  <si>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</si>
  <si>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</si>
  <si>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</si>
  <si>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</si>
  <si>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</si>
  <si>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</si>
  <si>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</si>
  <si>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</si>
  <si>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</si>
  <si>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</si>
  <si>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</si>
  <si>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</si>
  <si>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</si>
  <si>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</si>
  <si>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</si>
  <si>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</si>
  <si>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</si>
  <si>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</si>
  <si>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</si>
  <si>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</si>
  <si>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</si>
  <si>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</si>
  <si>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</si>
  <si>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</si>
  <si>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</si>
  <si>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</si>
  <si>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</si>
  <si>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</si>
  <si>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</si>
  <si>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</si>
  <si>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</si>
  <si>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</si>
  <si>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</si>
  <si>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</si>
  <si>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</si>
  <si>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</si>
  <si>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</si>
  <si>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</si>
  <si>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</si>
  <si>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</si>
  <si>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</si>
  <si>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</si>
  <si>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</si>
  <si>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</si>
  <si>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</si>
  <si>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</si>
  <si>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</si>
  <si>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</si>
  <si>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</si>
  <si>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</si>
  <si>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</si>
  <si>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</si>
  <si>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</si>
  <si>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</si>
  <si>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</si>
  <si>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</si>
  <si>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</si>
  <si>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</si>
  <si>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</si>
  <si>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</si>
  <si>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</si>
  <si>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</si>
  <si>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</si>
  <si>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</si>
  <si>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</si>
  <si>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</si>
  <si>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</si>
  <si>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</si>
  <si>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</si>
  <si>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0.40</t>
  </si>
  <si>
    <t>▲ 1.56</t>
  </si>
  <si>
    <t>▲ 2.29</t>
  </si>
  <si>
    <t>水道事業会計</t>
  </si>
  <si>
    <t>一般会計</t>
  </si>
  <si>
    <t>公共下水道事業特別会計</t>
  </si>
  <si>
    <t>国民健康保険特別会計</t>
  </si>
  <si>
    <t>▲ 0.46</t>
  </si>
  <si>
    <t>後期高齢者医療特別会計</t>
  </si>
  <si>
    <t>その他会計（赤字）</t>
  </si>
  <si>
    <t>▲ 0.01</t>
  </si>
  <si>
    <t>その他会計（黒字）</t>
  </si>
  <si>
    <t>東部清掃施設組合</t>
    <rPh sb="0" eb="2">
      <t>トウブ</t>
    </rPh>
    <rPh sb="2" eb="4">
      <t>セイソウ</t>
    </rPh>
    <rPh sb="4" eb="6">
      <t>シセツ</t>
    </rPh>
    <rPh sb="6" eb="8">
      <t>クミアイ</t>
    </rPh>
    <phoneticPr fontId="2"/>
  </si>
  <si>
    <t>沖縄県後期高齢者医療広域連合（事業勘定）</t>
    <phoneticPr fontId="2"/>
  </si>
  <si>
    <t>沖縄県後期高齢者医療広域連合（一般会計等）</t>
    <phoneticPr fontId="2"/>
  </si>
  <si>
    <t>沖縄県介護保険広域連合（保健事業勘定）</t>
    <phoneticPr fontId="2"/>
  </si>
  <si>
    <t>沖縄県介護保険広域連合（一般会計等）</t>
    <phoneticPr fontId="2"/>
  </si>
  <si>
    <t>南部広域市町村圏事務組合</t>
    <phoneticPr fontId="2"/>
  </si>
  <si>
    <t>南部広域行政組合</t>
    <phoneticPr fontId="2"/>
  </si>
  <si>
    <t>東部消防組合</t>
    <phoneticPr fontId="2"/>
  </si>
  <si>
    <t>沖縄県市町村総合事務組合</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</si>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</sst>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26" fillId="7" borderId="184" xfId="33" applyNumberFormat="1" applyFont="1" applyFill="1" applyBorder="1" applyAlignment="1" applyProtection="1">
      <alignment horizontal="righ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152873</c:v>
                </c:pt>
                <c:pt idx="1">
                  <c:v>43320</c:v>
                </c:pt>
                <c:pt idx="2">
                  <c:v>56893</c:v>
                </c:pt>
                <c:pt idx="3">
                  <c:v>123018</c:v>
                </c:pt>
                <c:pt idx="4">
                  <c:v>56854</c:v>
                </c:pt>
              </c:numCache>
            </c:numRef>
          </c:val>
          <c:smooth val="0"/>
        </c:ser>
        <c:dLbls>
          <c:showLegendKey val="0"/>
          <c:showVal val="0"/>
          <c:showCatName val="0"/>
          <c:showSerName val="0"/>
          <c:showPercent val="0"/>
          <c:showBubbleSize val="0"/>
        </c:dLbls>
        <c:marker val="1"/>
        <c:smooth val="0"/>
        <c:axId val="120013568"/>
        <c:axId val="120015104"/>
      </c:lineChart>
      <c:catAx>
        <c:axId val="120013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015104"/>
        <c:crosses val="autoZero"/>
        <c:auto val="1"/>
        <c:lblAlgn val="ctr"/>
        <c:lblOffset val="100"/>
        <c:tickLblSkip val="1"/>
        <c:tickMarkSkip val="1"/>
        <c:noMultiLvlLbl val="0"/>
      </c:catAx>
      <c:valAx>
        <c:axId val="1200151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01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3.61</c:v>
                </c:pt>
                <c:pt idx="1">
                  <c:v>5.92</c:v>
                </c:pt>
                <c:pt idx="2">
                  <c:v>5.26</c:v>
                </c:pt>
                <c:pt idx="3">
                  <c:v>3.65</c:v>
                </c:pt>
                <c:pt idx="4">
                  <c:v>1.22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41.75</c:v>
                </c:pt>
                <c:pt idx="1">
                  <c:v>40.79</c:v>
                </c:pt>
                <c:pt idx="2">
                  <c:v>42.01</c:v>
                </c:pt>
                <c:pt idx="3">
                  <c:v>44.21</c:v>
                </c:pt>
                <c:pt idx="4">
                  <c:v>42.49</c:v>
                </c:pt>
              </c:numCache>
            </c:numRef>
          </c:val>
        </c:ser>
        <c:dLbls>
          <c:showLegendKey val="0"/>
          <c:showVal val="0"/>
          <c:showCatName val="0"/>
          <c:showSerName val="0"/>
          <c:showPercent val="0"/>
          <c:showBubbleSize val="0"/>
        </c:dLbls>
        <c:gapWidth val="250"/>
        <c:overlap val="100"/>
        <c:axId val="127820544"/>
        <c:axId val="12782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2.37</c:v>
                </c:pt>
                <c:pt idx="1">
                  <c:v>2.68</c:v>
                </c:pt>
                <c:pt idx="2">
                  <c:v>-0.4</c:v>
                </c:pt>
                <c:pt idx="3">
                  <c:v>-1.56</c:v>
                </c:pt>
                <c:pt idx="4">
                  <c:v>-2.29</c:v>
                </c:pt>
              </c:numCache>
            </c:numRef>
          </c:val>
          <c:smooth val="0"/>
        </c:ser>
        <c:dLbls>
          <c:showLegendKey val="0"/>
          <c:showVal val="0"/>
          <c:showCatName val="0"/>
          <c:showSerName val="0"/>
          <c:showPercent val="0"/>
          <c:showBubbleSize val="0"/>
        </c:dLbls>
        <c:marker val="1"/>
        <c:smooth val="0"/>
        <c:axId val="127820544"/>
        <c:axId val="127822464"/>
      </c:lineChart>
      <c:catAx>
        <c:axId val="12782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822464"/>
        <c:crosses val="autoZero"/>
        <c:auto val="1"/>
        <c:lblAlgn val="ctr"/>
        <c:lblOffset val="100"/>
        <c:tickLblSkip val="1"/>
        <c:tickMarkSkip val="1"/>
        <c:noMultiLvlLbl val="0"/>
      </c:catAx>
      <c:valAx>
        <c:axId val="12782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2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0.01</c:v>
                </c:pt>
                <c:pt idx="4">
                  <c:v>#N/A</c:v>
                </c:pt>
                <c:pt idx="5">
                  <c:v>0.02</c:v>
                </c:pt>
                <c:pt idx="6">
                  <c:v>#N/A</c:v>
                </c:pt>
                <c:pt idx="7">
                  <c:v>0.01</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1.01</c:v>
                </c:pt>
                <c:pt idx="2">
                  <c:v>#N/A</c:v>
                </c:pt>
                <c:pt idx="3">
                  <c:v>1.1100000000000001</c:v>
                </c:pt>
                <c:pt idx="4">
                  <c:v>#N/A</c:v>
                </c:pt>
                <c:pt idx="5">
                  <c:v>0.3</c:v>
                </c:pt>
                <c:pt idx="6">
                  <c:v>0.46</c:v>
                </c:pt>
                <c:pt idx="7">
                  <c:v>#N/A</c:v>
                </c:pt>
                <c:pt idx="8">
                  <c:v>#N/A</c:v>
                </c:pt>
                <c:pt idx="9">
                  <c:v>0.2</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0.17</c:v>
                </c:pt>
                <c:pt idx="2">
                  <c:v>#N/A</c:v>
                </c:pt>
                <c:pt idx="3">
                  <c:v>0.12</c:v>
                </c:pt>
                <c:pt idx="4">
                  <c:v>#N/A</c:v>
                </c:pt>
                <c:pt idx="5">
                  <c:v>0.24</c:v>
                </c:pt>
                <c:pt idx="6">
                  <c:v>#N/A</c:v>
                </c:pt>
                <c:pt idx="7">
                  <c:v>0.18</c:v>
                </c:pt>
                <c:pt idx="8">
                  <c:v>#N/A</c:v>
                </c:pt>
                <c:pt idx="9">
                  <c:v>0.42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3.61</c:v>
                </c:pt>
                <c:pt idx="2">
                  <c:v>#N/A</c:v>
                </c:pt>
                <c:pt idx="3">
                  <c:v>5.92</c:v>
                </c:pt>
                <c:pt idx="4">
                  <c:v>#N/A</c:v>
                </c:pt>
                <c:pt idx="5">
                  <c:v>5.26</c:v>
                </c:pt>
                <c:pt idx="6">
                  <c:v>#N/A</c:v>
                </c:pt>
                <c:pt idx="7">
                  <c:v>3.65</c:v>
                </c:pt>
                <c:pt idx="8">
                  <c:v>#N/A</c:v>
                </c:pt>
                <c:pt idx="9">
                  <c:v>1.22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6.77</c:v>
                </c:pt>
                <c:pt idx="2">
                  <c:v>#N/A</c:v>
                </c:pt>
                <c:pt idx="3">
                  <c:v>7.14</c:v>
                </c:pt>
                <c:pt idx="4">
                  <c:v>#N/A</c:v>
                </c:pt>
                <c:pt idx="5">
                  <c:v>7.89</c:v>
                </c:pt>
                <c:pt idx="6">
                  <c:v>#N/A</c:v>
                </c:pt>
                <c:pt idx="7">
                  <c:v>8.85</c:v>
                </c:pt>
                <c:pt idx="8">
                  <c:v>#N/A</c:v>
                </c:pt>
                <c:pt idx="9">
                  <c:v>7.27</c:v>
                </c:pt>
              </c:numCache>
            </c:numRef>
          </c:val>
        </c:ser>
        <c:dLbls>
          <c:showLegendKey val="0"/>
          <c:showVal val="0"/>
          <c:showCatName val="0"/>
          <c:showSerName val="0"/>
          <c:showPercent val="0"/>
          <c:showBubbleSize val="0"/>
        </c:dLbls>
        <c:gapWidth val="150"/>
        <c:overlap val="100"/>
        <c:axId val="127863424"/>
        <c:axId val="127869312"/>
      </c:barChart>
      <c:catAx>
        <c:axId val="12786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69312"/>
        <c:crosses val="autoZero"/>
        <c:auto val="1"/>
        <c:lblAlgn val="ctr"/>
        <c:lblOffset val="100"/>
        <c:tickLblSkip val="1"/>
        <c:tickMarkSkip val="1"/>
        <c:noMultiLvlLbl val="0"/>
      </c:catAx>
      <c:valAx>
        <c:axId val="12786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6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307</c:v>
                </c:pt>
                <c:pt idx="5">
                  <c:v>358</c:v>
                </c:pt>
                <c:pt idx="8">
                  <c:v>398</c:v>
                </c:pt>
                <c:pt idx="11">
                  <c:v>415</c:v>
                </c:pt>
                <c:pt idx="14">
                  <c:v>441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c:v>
                </c:pt>
                <c:pt idx="3">
                  <c:v>44</c:v>
                </c:pt>
                <c:pt idx="6">
                  <c:v>49</c:v>
                </c:pt>
                <c:pt idx="9">
                  <c:v>47</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90</c:v>
                </c:pt>
                <c:pt idx="3">
                  <c:v>96</c:v>
                </c:pt>
                <c:pt idx="6">
                  <c:v>104</c:v>
                </c:pt>
                <c:pt idx="9">
                  <c:v>112</c:v>
                </c:pt>
                <c:pt idx="12">
                  <c:v>130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466</c:v>
                </c:pt>
                <c:pt idx="3">
                  <c:v>471</c:v>
                </c:pt>
                <c:pt idx="6">
                  <c:v>478</c:v>
                </c:pt>
                <c:pt idx="9">
                  <c:v>515</c:v>
                </c:pt>
                <c:pt idx="12">
                  <c:v>534</c:v>
                </c:pt>
              </c:numCache>
            </c:numRef>
          </c:val>
        </c:ser>
        <c:dLbls>
          <c:showLegendKey val="0"/>
          <c:showVal val="0"/>
          <c:showCatName val="0"/>
          <c:showSerName val="0"/>
          <c:showPercent val="0"/>
          <c:showBubbleSize val="0"/>
        </c:dLbls>
        <c:gapWidth val="100"/>
        <c:overlap val="100"/>
        <c:axId val="128755968"/>
        <c:axId val="12876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268</c:v>
                </c:pt>
                <c:pt idx="2">
                  <c:v>#N/A</c:v>
                </c:pt>
                <c:pt idx="3">
                  <c:v>#N/A</c:v>
                </c:pt>
                <c:pt idx="4">
                  <c:v>253</c:v>
                </c:pt>
                <c:pt idx="5">
                  <c:v>#N/A</c:v>
                </c:pt>
                <c:pt idx="6">
                  <c:v>#N/A</c:v>
                </c:pt>
                <c:pt idx="7">
                  <c:v>233</c:v>
                </c:pt>
                <c:pt idx="8">
                  <c:v>#N/A</c:v>
                </c:pt>
                <c:pt idx="9">
                  <c:v>#N/A</c:v>
                </c:pt>
                <c:pt idx="10">
                  <c:v>260</c:v>
                </c:pt>
                <c:pt idx="11">
                  <c:v>#N/A</c:v>
                </c:pt>
                <c:pt idx="12">
                  <c:v>#N/A</c:v>
                </c:pt>
                <c:pt idx="13">
                  <c:v>270</c:v>
                </c:pt>
                <c:pt idx="14">
                  <c:v>#N/A</c:v>
                </c:pt>
              </c:numCache>
            </c:numRef>
          </c:val>
          <c:smooth val="0"/>
        </c:ser>
        <c:dLbls>
          <c:showLegendKey val="0"/>
          <c:showVal val="0"/>
          <c:showCatName val="0"/>
          <c:showSerName val="0"/>
          <c:showPercent val="0"/>
          <c:showBubbleSize val="0"/>
        </c:dLbls>
        <c:marker val="1"/>
        <c:smooth val="0"/>
        <c:axId val="128755968"/>
        <c:axId val="128762240"/>
      </c:lineChart>
      <c:catAx>
        <c:axId val="1287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62240"/>
        <c:crosses val="autoZero"/>
        <c:auto val="1"/>
        <c:lblAlgn val="ctr"/>
        <c:lblOffset val="100"/>
        <c:tickLblSkip val="1"/>
        <c:tickMarkSkip val="1"/>
        <c:noMultiLvlLbl val="0"/>
      </c:catAx>
      <c:valAx>
        <c:axId val="12876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5227</c:v>
                </c:pt>
                <c:pt idx="5">
                  <c:v>5411</c:v>
                </c:pt>
                <c:pt idx="8">
                  <c:v>5603</c:v>
                </c:pt>
                <c:pt idx="11">
                  <c:v>5575</c:v>
                </c:pt>
                <c:pt idx="14">
                  <c:v>5739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560</c:v>
                </c:pt>
                <c:pt idx="5">
                  <c:v>544</c:v>
                </c:pt>
                <c:pt idx="8">
                  <c:v>527</c:v>
                </c:pt>
                <c:pt idx="11">
                  <c:v>508</c:v>
                </c:pt>
                <c:pt idx="14">
                  <c:v>484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1625</c:v>
                </c:pt>
                <c:pt idx="5">
                  <c:v>2046</c:v>
                </c:pt>
                <c:pt idx="8">
                  <c:v>2160</c:v>
                </c:pt>
                <c:pt idx="11">
                  <c:v>1964</c:v>
                </c:pt>
                <c:pt idx="14">
                  <c:v>1925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538</c:v>
                </c:pt>
                <c:pt idx="3">
                  <c:v>502</c:v>
                </c:pt>
                <c:pt idx="6">
                  <c:v>478</c:v>
                </c:pt>
                <c:pt idx="9">
                  <c:v>449</c:v>
                </c:pt>
                <c:pt idx="12">
                  <c:v>348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718</c:v>
                </c:pt>
                <c:pt idx="3">
                  <c:v>675</c:v>
                </c:pt>
                <c:pt idx="6">
                  <c:v>573</c:v>
                </c:pt>
                <c:pt idx="9">
                  <c:v>533</c:v>
                </c:pt>
                <c:pt idx="12">
                  <c:v>580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2177</c:v>
                </c:pt>
                <c:pt idx="3">
                  <c:v>2198</c:v>
                </c:pt>
                <c:pt idx="6">
                  <c:v>2262</c:v>
                </c:pt>
                <c:pt idx="9">
                  <c:v>2337</c:v>
                </c:pt>
                <c:pt idx="12">
                  <c:v>2347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5538</c:v>
                </c:pt>
                <c:pt idx="3">
                  <c:v>5618</c:v>
                </c:pt>
                <c:pt idx="6">
                  <c:v>5762</c:v>
                </c:pt>
                <c:pt idx="9">
                  <c:v>6182</c:v>
                </c:pt>
                <c:pt idx="12">
                  <c:v>6215</c:v>
                </c:pt>
              </c:numCache>
            </c:numRef>
          </c:val>
        </c:ser>
        <c:dLbls>
          <c:showLegendKey val="0"/>
          <c:showVal val="0"/>
          <c:showCatName val="0"/>
          <c:showSerName val="0"/>
          <c:showPercent val="0"/>
          <c:showBubbleSize val="0"/>
        </c:dLbls>
        <c:gapWidth val="100"/>
        <c:overlap val="100"/>
        <c:axId val="127967616"/>
        <c:axId val="12796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1560</c:v>
                </c:pt>
                <c:pt idx="2">
                  <c:v>#N/A</c:v>
                </c:pt>
                <c:pt idx="3">
                  <c:v>#N/A</c:v>
                </c:pt>
                <c:pt idx="4">
                  <c:v>993</c:v>
                </c:pt>
                <c:pt idx="5">
                  <c:v>#N/A</c:v>
                </c:pt>
                <c:pt idx="6">
                  <c:v>#N/A</c:v>
                </c:pt>
                <c:pt idx="7">
                  <c:v>784</c:v>
                </c:pt>
                <c:pt idx="8">
                  <c:v>#N/A</c:v>
                </c:pt>
                <c:pt idx="9">
                  <c:v>#N/A</c:v>
                </c:pt>
                <c:pt idx="10">
                  <c:v>1454</c:v>
                </c:pt>
                <c:pt idx="11">
                  <c:v>#N/A</c:v>
                </c:pt>
                <c:pt idx="12">
                  <c:v>#N/A</c:v>
                </c:pt>
                <c:pt idx="13">
                  <c:v>1342</c:v>
                </c:pt>
                <c:pt idx="14">
                  <c:v>#N/A</c:v>
                </c:pt>
              </c:numCache>
            </c:numRef>
          </c:val>
          <c:smooth val="0"/>
        </c:ser>
        <c:dLbls>
          <c:showLegendKey val="0"/>
          <c:showVal val="0"/>
          <c:showCatName val="0"/>
          <c:showSerName val="0"/>
          <c:showPercent val="0"/>
          <c:showBubbleSize val="0"/>
        </c:dLbls>
        <c:marker val="1"/>
        <c:smooth val="0"/>
        <c:axId val="127967616"/>
        <c:axId val="127969536"/>
      </c:lineChart>
      <c:catAx>
        <c:axId val="1279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969536"/>
        <c:crosses val="autoZero"/>
        <c:auto val="1"/>
        <c:lblAlgn val="ctr"/>
        <c:lblOffset val="100"/>
        <c:tickLblSkip val="1"/>
        <c:tickMarkSkip val="1"/>
        <c:noMultiLvlLbl val="0"/>
      </c:catAx>
      <c:valAx>
        <c:axId val="12796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18,546
18,454
5.10
6,929,071
6,861,206
43,556
3,572,711
6,214,721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全国平均を下回る所得や町内に中心となる基幹産業がないため、財政基盤が弱く類似団体平均値より低い値である。</a:t>
          </a:r>
          <a:endParaRPr lang="ja-JP" altLang="ja-JP" sz="1400">
            <a:effectLst/>
          </a:endParaRPr>
        </a:p>
        <a:p>
          <a:r>
            <a:rPr lang="ja-JP" altLang="ja-JP" sz="1100">
              <a:solidFill>
                <a:schemeClr val="dk1"/>
              </a:solidFill>
              <a:effectLst/>
              <a:latin typeface="+mn-lt"/>
              <a:ea typeface="+mn-ea"/>
              <a:cs typeface="+mn-cs"/>
            </a:rPr>
            <a:t>今後は埋立地域の更なる人口増加や、企業誘致による地方税増加が予想され財政力指数も徐々に増加することが予想される。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26307</xdr:rowOff>
    </xdr:to>
    <xdr:cxnSp macro="">
      <xdr:nvCxnSpPr>
        <xdr:cNvPr id="69" name="直線コネクタ 68"/>
        <xdr:cNvCxnSpPr/>
      </xdr:nvCxnSpPr>
      <xdr:spPr>
        <a:xfrm flipV="1">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2" name="直線コネクタ 71"/>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8" name="直線コネクタ 77"/>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2" name="円/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4" name="円/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前年度より１．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ポイント増加しましたが、次年度以降更に扶助費、補助費、交際費、普通建設費、</a:t>
          </a:r>
          <a:r>
            <a:rPr lang="ja-JP" altLang="en-US" sz="1100">
              <a:solidFill>
                <a:schemeClr val="dk1"/>
              </a:solidFill>
              <a:effectLst/>
              <a:latin typeface="+mn-lt"/>
              <a:ea typeface="+mn-ea"/>
              <a:cs typeface="+mn-cs"/>
            </a:rPr>
            <a:t>公共施設の維持管理費</a:t>
          </a:r>
          <a:r>
            <a:rPr lang="ja-JP" altLang="ja-JP" sz="1100">
              <a:solidFill>
                <a:schemeClr val="dk1"/>
              </a:solidFill>
              <a:effectLst/>
              <a:latin typeface="+mn-lt"/>
              <a:ea typeface="+mn-ea"/>
              <a:cs typeface="+mn-cs"/>
            </a:rPr>
            <a:t>の増加により年々悪化することが予想されるため、一層の自主財源の確保を行いや行政改革を推進し現水準を維持及び減少するよう努める。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38463</xdr:rowOff>
    </xdr:from>
    <xdr:to>
      <xdr:col>7</xdr:col>
      <xdr:colOff>152400</xdr:colOff>
      <xdr:row>63</xdr:row>
      <xdr:rowOff>100512</xdr:rowOff>
    </xdr:to>
    <xdr:cxnSp macro="">
      <xdr:nvCxnSpPr>
        <xdr:cNvPr id="134" name="直線コネクタ 133"/>
        <xdr:cNvCxnSpPr/>
      </xdr:nvCxnSpPr>
      <xdr:spPr>
        <a:xfrm>
          <a:off x="4114800" y="1083981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168547</xdr:rowOff>
    </xdr:from>
    <xdr:to>
      <xdr:col>6</xdr:col>
      <xdr:colOff>0</xdr:colOff>
      <xdr:row>63</xdr:row>
      <xdr:rowOff>38463</xdr:rowOff>
    </xdr:to>
    <xdr:cxnSp macro="">
      <xdr:nvCxnSpPr>
        <xdr:cNvPr id="137" name="直線コネクタ 136"/>
        <xdr:cNvCxnSpPr/>
      </xdr:nvCxnSpPr>
      <xdr:spPr>
        <a:xfrm>
          <a:off x="3225800" y="1079844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168547</xdr:rowOff>
    </xdr:to>
    <xdr:cxnSp macro="">
      <xdr:nvCxnSpPr>
        <xdr:cNvPr id="140" name="直線コネクタ 139"/>
        <xdr:cNvCxnSpPr/>
      </xdr:nvCxnSpPr>
      <xdr:spPr>
        <a:xfrm>
          <a:off x="2336800" y="1067435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21227</xdr:rowOff>
    </xdr:to>
    <xdr:cxnSp macro="">
      <xdr:nvCxnSpPr>
        <xdr:cNvPr id="143" name="直線コネクタ 142"/>
        <xdr:cNvCxnSpPr/>
      </xdr:nvCxnSpPr>
      <xdr:spPr>
        <a:xfrm flipV="1">
          <a:off x="1447800" y="1067435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49712</xdr:rowOff>
    </xdr:from>
    <xdr:to>
      <xdr:col>7</xdr:col>
      <xdr:colOff>203200</xdr:colOff>
      <xdr:row>63</xdr:row>
      <xdr:rowOff>151312</xdr:rowOff>
    </xdr:to>
    <xdr:sp macro="" textlink="">
      <xdr:nvSpPr>
        <xdr:cNvPr id="153" name="円/楕円 152"/>
        <xdr:cNvSpPr/>
      </xdr:nvSpPr>
      <xdr:spPr>
        <a:xfrm>
          <a:off x="4902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21789</xdr:rowOff>
    </xdr:from>
    <xdr:ext cx="762000" cy="259045"/>
    <xdr:sp macro="" textlink="">
      <xdr:nvSpPr>
        <xdr:cNvPr id="154" name="財政構造の弾力性該当値テキスト"/>
        <xdr:cNvSpPr txBox="1"/>
      </xdr:nvSpPr>
      <xdr:spPr>
        <a:xfrm>
          <a:off x="5041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159113</xdr:rowOff>
    </xdr:from>
    <xdr:to>
      <xdr:col>6</xdr:col>
      <xdr:colOff>50800</xdr:colOff>
      <xdr:row>63</xdr:row>
      <xdr:rowOff>89263</xdr:rowOff>
    </xdr:to>
    <xdr:sp macro="" textlink="">
      <xdr:nvSpPr>
        <xdr:cNvPr id="155" name="円/楕円 154"/>
        <xdr:cNvSpPr/>
      </xdr:nvSpPr>
      <xdr:spPr>
        <a:xfrm>
          <a:off x="4064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99440</xdr:rowOff>
    </xdr:from>
    <xdr:ext cx="736600" cy="259045"/>
    <xdr:sp macro="" textlink="">
      <xdr:nvSpPr>
        <xdr:cNvPr id="156" name="テキスト ボックス 155"/>
        <xdr:cNvSpPr txBox="1"/>
      </xdr:nvSpPr>
      <xdr:spPr>
        <a:xfrm>
          <a:off x="3733800" y="10557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117747</xdr:rowOff>
    </xdr:from>
    <xdr:to>
      <xdr:col>4</xdr:col>
      <xdr:colOff>533400</xdr:colOff>
      <xdr:row>63</xdr:row>
      <xdr:rowOff>47897</xdr:rowOff>
    </xdr:to>
    <xdr:sp macro="" textlink="">
      <xdr:nvSpPr>
        <xdr:cNvPr id="157" name="円/楕円 156"/>
        <xdr:cNvSpPr/>
      </xdr:nvSpPr>
      <xdr:spPr>
        <a:xfrm>
          <a:off x="3175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58074</xdr:rowOff>
    </xdr:from>
    <xdr:ext cx="762000" cy="259045"/>
    <xdr:sp macro="" textlink="">
      <xdr:nvSpPr>
        <xdr:cNvPr id="158" name="テキスト ボックス 157"/>
        <xdr:cNvSpPr txBox="1"/>
      </xdr:nvSpPr>
      <xdr:spPr>
        <a:xfrm>
          <a:off x="2844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9" name="円/楕円 158"/>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60" name="テキスト ボックス 159"/>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141877</xdr:rowOff>
    </xdr:from>
    <xdr:to>
      <xdr:col>2</xdr:col>
      <xdr:colOff>127000</xdr:colOff>
      <xdr:row>63</xdr:row>
      <xdr:rowOff>72027</xdr:rowOff>
    </xdr:to>
    <xdr:sp macro="" textlink="">
      <xdr:nvSpPr>
        <xdr:cNvPr id="161" name="円/楕円 160"/>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82204</xdr:rowOff>
    </xdr:from>
    <xdr:ext cx="762000" cy="259045"/>
    <xdr:sp macro="" textlink="">
      <xdr:nvSpPr>
        <xdr:cNvPr id="162" name="テキスト ボックス 161"/>
        <xdr:cNvSpPr txBox="1"/>
      </xdr:nvSpPr>
      <xdr:spPr>
        <a:xfrm>
          <a:off x="1066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与那原町緊急財政健全化計画及び集中改革プランに沿って定員管理、給与の適正化に努めているため、類似団体平均値よりは大幅に下回っている。次年度以降も維持できるように努めていきたい。</a:t>
          </a:r>
          <a:endParaRPr lang="ja-JP" altLang="ja-JP" sz="1400">
            <a:effectLst/>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95545</xdr:rowOff>
    </xdr:from>
    <xdr:to>
      <xdr:col>7</xdr:col>
      <xdr:colOff>152400</xdr:colOff>
      <xdr:row>82</xdr:row>
      <xdr:rowOff>8786</xdr:rowOff>
    </xdr:to>
    <xdr:cxnSp macro="">
      <xdr:nvCxnSpPr>
        <xdr:cNvPr id="193" name="直線コネクタ 192"/>
        <xdr:cNvCxnSpPr/>
      </xdr:nvCxnSpPr>
      <xdr:spPr>
        <a:xfrm>
          <a:off x="4114800" y="13982995"/>
          <a:ext cx="8382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95545</xdr:rowOff>
    </xdr:from>
    <xdr:to>
      <xdr:col>6</xdr:col>
      <xdr:colOff>0</xdr:colOff>
      <xdr:row>81</xdr:row>
      <xdr:rowOff>114734</xdr:rowOff>
    </xdr:to>
    <xdr:cxnSp macro="">
      <xdr:nvCxnSpPr>
        <xdr:cNvPr id="196" name="直線コネクタ 195"/>
        <xdr:cNvCxnSpPr/>
      </xdr:nvCxnSpPr>
      <xdr:spPr>
        <a:xfrm flipV="1">
          <a:off x="3225800" y="13982995"/>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62607</xdr:rowOff>
    </xdr:from>
    <xdr:to>
      <xdr:col>4</xdr:col>
      <xdr:colOff>482600</xdr:colOff>
      <xdr:row>81</xdr:row>
      <xdr:rowOff>114734</xdr:rowOff>
    </xdr:to>
    <xdr:cxnSp macro="">
      <xdr:nvCxnSpPr>
        <xdr:cNvPr id="199" name="直線コネクタ 198"/>
        <xdr:cNvCxnSpPr/>
      </xdr:nvCxnSpPr>
      <xdr:spPr>
        <a:xfrm>
          <a:off x="2336800" y="13950057"/>
          <a:ext cx="889000" cy="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47321</xdr:rowOff>
    </xdr:from>
    <xdr:to>
      <xdr:col>3</xdr:col>
      <xdr:colOff>279400</xdr:colOff>
      <xdr:row>81</xdr:row>
      <xdr:rowOff>62607</xdr:rowOff>
    </xdr:to>
    <xdr:cxnSp macro="">
      <xdr:nvCxnSpPr>
        <xdr:cNvPr id="202" name="直線コネクタ 201"/>
        <xdr:cNvCxnSpPr/>
      </xdr:nvCxnSpPr>
      <xdr:spPr>
        <a:xfrm>
          <a:off x="1447800" y="13934771"/>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129436</xdr:rowOff>
    </xdr:from>
    <xdr:to>
      <xdr:col>7</xdr:col>
      <xdr:colOff>203200</xdr:colOff>
      <xdr:row>82</xdr:row>
      <xdr:rowOff>59586</xdr:rowOff>
    </xdr:to>
    <xdr:sp macro="" textlink="">
      <xdr:nvSpPr>
        <xdr:cNvPr id="212" name="円/楕円 211"/>
        <xdr:cNvSpPr/>
      </xdr:nvSpPr>
      <xdr:spPr>
        <a:xfrm>
          <a:off x="4902200" y="140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145963</xdr:rowOff>
    </xdr:from>
    <xdr:ext cx="762000" cy="259045"/>
    <xdr:sp macro="" textlink="">
      <xdr:nvSpPr>
        <xdr:cNvPr id="213" name="人件費・物件費等の状況該当値テキスト"/>
        <xdr:cNvSpPr txBox="1"/>
      </xdr:nvSpPr>
      <xdr:spPr>
        <a:xfrm>
          <a:off x="5041900" y="1386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44745</xdr:rowOff>
    </xdr:from>
    <xdr:to>
      <xdr:col>6</xdr:col>
      <xdr:colOff>50800</xdr:colOff>
      <xdr:row>81</xdr:row>
      <xdr:rowOff>146345</xdr:rowOff>
    </xdr:to>
    <xdr:sp macro="" textlink="">
      <xdr:nvSpPr>
        <xdr:cNvPr id="214" name="円/楕円 213"/>
        <xdr:cNvSpPr/>
      </xdr:nvSpPr>
      <xdr:spPr>
        <a:xfrm>
          <a:off x="4064000" y="139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156522</xdr:rowOff>
    </xdr:from>
    <xdr:ext cx="736600" cy="259045"/>
    <xdr:sp macro="" textlink="">
      <xdr:nvSpPr>
        <xdr:cNvPr id="215" name="テキスト ボックス 214"/>
        <xdr:cNvSpPr txBox="1"/>
      </xdr:nvSpPr>
      <xdr:spPr>
        <a:xfrm>
          <a:off x="3733800" y="1370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63934</xdr:rowOff>
    </xdr:from>
    <xdr:to>
      <xdr:col>4</xdr:col>
      <xdr:colOff>533400</xdr:colOff>
      <xdr:row>81</xdr:row>
      <xdr:rowOff>165534</xdr:rowOff>
    </xdr:to>
    <xdr:sp macro="" textlink="">
      <xdr:nvSpPr>
        <xdr:cNvPr id="216" name="円/楕円 215"/>
        <xdr:cNvSpPr/>
      </xdr:nvSpPr>
      <xdr:spPr>
        <a:xfrm>
          <a:off x="3175000" y="139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4261</xdr:rowOff>
    </xdr:from>
    <xdr:ext cx="762000" cy="259045"/>
    <xdr:sp macro="" textlink="">
      <xdr:nvSpPr>
        <xdr:cNvPr id="217" name="テキスト ボックス 216"/>
        <xdr:cNvSpPr txBox="1"/>
      </xdr:nvSpPr>
      <xdr:spPr>
        <a:xfrm>
          <a:off x="2844800" y="1372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11807</xdr:rowOff>
    </xdr:from>
    <xdr:to>
      <xdr:col>3</xdr:col>
      <xdr:colOff>330200</xdr:colOff>
      <xdr:row>81</xdr:row>
      <xdr:rowOff>113407</xdr:rowOff>
    </xdr:to>
    <xdr:sp macro="" textlink="">
      <xdr:nvSpPr>
        <xdr:cNvPr id="218" name="円/楕円 217"/>
        <xdr:cNvSpPr/>
      </xdr:nvSpPr>
      <xdr:spPr>
        <a:xfrm>
          <a:off x="2286000" y="138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123584</xdr:rowOff>
    </xdr:from>
    <xdr:ext cx="762000" cy="259045"/>
    <xdr:sp macro="" textlink="">
      <xdr:nvSpPr>
        <xdr:cNvPr id="219" name="テキスト ボックス 218"/>
        <xdr:cNvSpPr txBox="1"/>
      </xdr:nvSpPr>
      <xdr:spPr>
        <a:xfrm>
          <a:off x="1955800" y="136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91,431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167971</xdr:rowOff>
    </xdr:from>
    <xdr:to>
      <xdr:col>2</xdr:col>
      <xdr:colOff>127000</xdr:colOff>
      <xdr:row>81</xdr:row>
      <xdr:rowOff>98121</xdr:rowOff>
    </xdr:to>
    <xdr:sp macro="" textlink="">
      <xdr:nvSpPr>
        <xdr:cNvPr id="220" name="円/楕円 219"/>
        <xdr:cNvSpPr/>
      </xdr:nvSpPr>
      <xdr:spPr>
        <a:xfrm>
          <a:off x="1397000" y="13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108298</xdr:rowOff>
    </xdr:from>
    <xdr:ext cx="762000" cy="259045"/>
    <xdr:sp macro="" textlink="">
      <xdr:nvSpPr>
        <xdr:cNvPr id="221" name="テキスト ボックス 220"/>
        <xdr:cNvSpPr txBox="1"/>
      </xdr:nvSpPr>
      <xdr:spPr>
        <a:xfrm>
          <a:off x="1066800" y="136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給与体系の見直しが遅れ、類似団体平均を３．</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上回り全国町村平均をも</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ポイント上回っている。</a:t>
          </a:r>
          <a:endParaRPr lang="ja-JP" altLang="ja-JP" sz="1400">
            <a:effectLst/>
          </a:endParaRPr>
        </a:p>
        <a:p>
          <a:r>
            <a:rPr lang="ja-JP" altLang="ja-JP" sz="1100">
              <a:solidFill>
                <a:schemeClr val="dk1"/>
              </a:solidFill>
              <a:effectLst/>
              <a:latin typeface="+mn-lt"/>
              <a:ea typeface="+mn-ea"/>
              <a:cs typeface="+mn-cs"/>
            </a:rPr>
            <a:t>また、全国的にも高い水準にあるため、地域の民間企業の平均給与の状況を踏まえ、給与の適正化に努めることにより、今後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年間で類似団体平均の水準である</a:t>
          </a:r>
          <a:r>
            <a:rPr lang="ja-JP" altLang="en-US" sz="1100">
              <a:solidFill>
                <a:schemeClr val="dk1"/>
              </a:solidFill>
              <a:effectLst/>
              <a:latin typeface="+mn-lt"/>
              <a:ea typeface="+mn-ea"/>
              <a:cs typeface="+mn-cs"/>
            </a:rPr>
            <a:t>９６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％まで低下させる。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91948</xdr:rowOff>
    </xdr:from>
    <xdr:to>
      <xdr:col>24</xdr:col>
      <xdr:colOff>558800</xdr:colOff>
      <xdr:row>88</xdr:row>
      <xdr:rowOff>144780</xdr:rowOff>
    </xdr:to>
    <xdr:cxnSp macro="">
      <xdr:nvCxnSpPr>
        <xdr:cNvPr id="253" name="直線コネクタ 252"/>
        <xdr:cNvCxnSpPr/>
      </xdr:nvCxnSpPr>
      <xdr:spPr>
        <a:xfrm flipV="1">
          <a:off x="16179800" y="14836648"/>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86868</xdr:rowOff>
    </xdr:from>
    <xdr:to>
      <xdr:col>23</xdr:col>
      <xdr:colOff>406400</xdr:colOff>
      <xdr:row>88</xdr:row>
      <xdr:rowOff>144780</xdr:rowOff>
    </xdr:to>
    <xdr:cxnSp macro="">
      <xdr:nvCxnSpPr>
        <xdr:cNvPr id="256" name="直線コネクタ 255"/>
        <xdr:cNvCxnSpPr/>
      </xdr:nvCxnSpPr>
      <xdr:spPr>
        <a:xfrm>
          <a:off x="15290800" y="151744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34037</xdr:rowOff>
    </xdr:from>
    <xdr:to>
      <xdr:col>22</xdr:col>
      <xdr:colOff>203200</xdr:colOff>
      <xdr:row>88</xdr:row>
      <xdr:rowOff>86868</xdr:rowOff>
    </xdr:to>
    <xdr:cxnSp macro="">
      <xdr:nvCxnSpPr>
        <xdr:cNvPr id="259" name="直線コネクタ 258"/>
        <xdr:cNvCxnSpPr/>
      </xdr:nvCxnSpPr>
      <xdr:spPr>
        <a:xfrm>
          <a:off x="14401800" y="14778737"/>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34037</xdr:rowOff>
    </xdr:from>
    <xdr:to>
      <xdr:col>21</xdr:col>
      <xdr:colOff>0</xdr:colOff>
      <xdr:row>86</xdr:row>
      <xdr:rowOff>48513</xdr:rowOff>
    </xdr:to>
    <xdr:cxnSp macro="">
      <xdr:nvCxnSpPr>
        <xdr:cNvPr id="262" name="直線コネクタ 261"/>
        <xdr:cNvCxnSpPr/>
      </xdr:nvCxnSpPr>
      <xdr:spPr>
        <a:xfrm flipV="1">
          <a:off x="13512800" y="1477873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41148</xdr:rowOff>
    </xdr:from>
    <xdr:to>
      <xdr:col>24</xdr:col>
      <xdr:colOff>609600</xdr:colOff>
      <xdr:row>86</xdr:row>
      <xdr:rowOff>142748</xdr:rowOff>
    </xdr:to>
    <xdr:sp macro="" textlink="">
      <xdr:nvSpPr>
        <xdr:cNvPr id="272" name="円/楕円 271"/>
        <xdr:cNvSpPr/>
      </xdr:nvSpPr>
      <xdr:spPr>
        <a:xfrm>
          <a:off x="169672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13225</xdr:rowOff>
    </xdr:from>
    <xdr:ext cx="762000" cy="259045"/>
    <xdr:sp macro="" textlink="">
      <xdr:nvSpPr>
        <xdr:cNvPr id="273" name="給与水準   （国との比較）該当値テキスト"/>
        <xdr:cNvSpPr txBox="1"/>
      </xdr:nvSpPr>
      <xdr:spPr>
        <a:xfrm>
          <a:off x="17106900" y="1475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4" name="円/楕円 273"/>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75" name="テキスト ボックス 274"/>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36068</xdr:rowOff>
    </xdr:from>
    <xdr:to>
      <xdr:col>22</xdr:col>
      <xdr:colOff>254000</xdr:colOff>
      <xdr:row>88</xdr:row>
      <xdr:rowOff>137668</xdr:rowOff>
    </xdr:to>
    <xdr:sp macro="" textlink="">
      <xdr:nvSpPr>
        <xdr:cNvPr id="276" name="円/楕円 275"/>
        <xdr:cNvSpPr/>
      </xdr:nvSpPr>
      <xdr:spPr>
        <a:xfrm>
          <a:off x="15240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122445</xdr:rowOff>
    </xdr:from>
    <xdr:ext cx="762000" cy="259045"/>
    <xdr:sp macro="" textlink="">
      <xdr:nvSpPr>
        <xdr:cNvPr id="277" name="テキスト ボックス 276"/>
        <xdr:cNvSpPr txBox="1"/>
      </xdr:nvSpPr>
      <xdr:spPr>
        <a:xfrm>
          <a:off x="14909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154687</xdr:rowOff>
    </xdr:from>
    <xdr:to>
      <xdr:col>21</xdr:col>
      <xdr:colOff>50800</xdr:colOff>
      <xdr:row>86</xdr:row>
      <xdr:rowOff>84837</xdr:rowOff>
    </xdr:to>
    <xdr:sp macro="" textlink="">
      <xdr:nvSpPr>
        <xdr:cNvPr id="278" name="円/楕円 277"/>
        <xdr:cNvSpPr/>
      </xdr:nvSpPr>
      <xdr:spPr>
        <a:xfrm>
          <a:off x="14351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69614</xdr:rowOff>
    </xdr:from>
    <xdr:ext cx="762000" cy="259045"/>
    <xdr:sp macro="" textlink="">
      <xdr:nvSpPr>
        <xdr:cNvPr id="279" name="テキスト ボックス 278"/>
        <xdr:cNvSpPr txBox="1"/>
      </xdr:nvSpPr>
      <xdr:spPr>
        <a:xfrm>
          <a:off x="14020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169163</xdr:rowOff>
    </xdr:from>
    <xdr:to>
      <xdr:col>19</xdr:col>
      <xdr:colOff>533400</xdr:colOff>
      <xdr:row>86</xdr:row>
      <xdr:rowOff>99313</xdr:rowOff>
    </xdr:to>
    <xdr:sp macro="" textlink="">
      <xdr:nvSpPr>
        <xdr:cNvPr id="280" name="円/楕円 279"/>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84090</xdr:rowOff>
    </xdr:from>
    <xdr:ext cx="762000" cy="259045"/>
    <xdr:sp macro="" textlink="">
      <xdr:nvSpPr>
        <xdr:cNvPr id="281" name="テキスト ボックス 280"/>
        <xdr:cNvSpPr txBox="1"/>
      </xdr:nvSpPr>
      <xdr:spPr>
        <a:xfrm>
          <a:off x="13131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与那原町定員管理適正化計画に基づき職員削減に努めており、その結果、類似団体平均を大幅に下回る職員数となっている。今後とも計画とサービス提供のバランスを考慮しながら適正化に努めます。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58914</xdr:rowOff>
    </xdr:from>
    <xdr:to>
      <xdr:col>24</xdr:col>
      <xdr:colOff>558800</xdr:colOff>
      <xdr:row>60</xdr:row>
      <xdr:rowOff>68298</xdr:rowOff>
    </xdr:to>
    <xdr:cxnSp macro="">
      <xdr:nvCxnSpPr>
        <xdr:cNvPr id="316" name="直線コネクタ 315"/>
        <xdr:cNvCxnSpPr/>
      </xdr:nvCxnSpPr>
      <xdr:spPr>
        <a:xfrm>
          <a:off x="16179800" y="10345914"/>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7"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58914</xdr:rowOff>
    </xdr:from>
    <xdr:to>
      <xdr:col>23</xdr:col>
      <xdr:colOff>406400</xdr:colOff>
      <xdr:row>60</xdr:row>
      <xdr:rowOff>66957</xdr:rowOff>
    </xdr:to>
    <xdr:cxnSp macro="">
      <xdr:nvCxnSpPr>
        <xdr:cNvPr id="319" name="直線コネクタ 318"/>
        <xdr:cNvCxnSpPr/>
      </xdr:nvCxnSpPr>
      <xdr:spPr>
        <a:xfrm flipV="1">
          <a:off x="15290800" y="103459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1" name="テキスト ボックス 320"/>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66957</xdr:rowOff>
    </xdr:from>
    <xdr:to>
      <xdr:col>22</xdr:col>
      <xdr:colOff>203200</xdr:colOff>
      <xdr:row>60</xdr:row>
      <xdr:rowOff>83044</xdr:rowOff>
    </xdr:to>
    <xdr:cxnSp macro="">
      <xdr:nvCxnSpPr>
        <xdr:cNvPr id="322" name="直線コネクタ 321"/>
        <xdr:cNvCxnSpPr/>
      </xdr:nvCxnSpPr>
      <xdr:spPr>
        <a:xfrm flipV="1">
          <a:off x="14401800" y="103539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4" name="テキスト ボックス 323"/>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83044</xdr:rowOff>
    </xdr:from>
    <xdr:to>
      <xdr:col>21</xdr:col>
      <xdr:colOff>0</xdr:colOff>
      <xdr:row>60</xdr:row>
      <xdr:rowOff>109855</xdr:rowOff>
    </xdr:to>
    <xdr:cxnSp macro="">
      <xdr:nvCxnSpPr>
        <xdr:cNvPr id="325" name="直線コネクタ 324"/>
        <xdr:cNvCxnSpPr/>
      </xdr:nvCxnSpPr>
      <xdr:spPr>
        <a:xfrm flipV="1">
          <a:off x="13512800" y="1037004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7" name="テキスト ボックス 326"/>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29" name="テキスト ボックス 328"/>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17498</xdr:rowOff>
    </xdr:from>
    <xdr:to>
      <xdr:col>24</xdr:col>
      <xdr:colOff>609600</xdr:colOff>
      <xdr:row>60</xdr:row>
      <xdr:rowOff>119098</xdr:rowOff>
    </xdr:to>
    <xdr:sp macro="" textlink="">
      <xdr:nvSpPr>
        <xdr:cNvPr id="335" name="円/楕円 334"/>
        <xdr:cNvSpPr/>
      </xdr:nvSpPr>
      <xdr:spPr>
        <a:xfrm>
          <a:off x="169672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34025</xdr:rowOff>
    </xdr:from>
    <xdr:ext cx="762000" cy="259045"/>
    <xdr:sp macro="" textlink="">
      <xdr:nvSpPr>
        <xdr:cNvPr id="336" name="定員管理の状況該当値テキスト"/>
        <xdr:cNvSpPr txBox="1"/>
      </xdr:nvSpPr>
      <xdr:spPr>
        <a:xfrm>
          <a:off x="17106900" y="1014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8114</xdr:rowOff>
    </xdr:from>
    <xdr:to>
      <xdr:col>23</xdr:col>
      <xdr:colOff>457200</xdr:colOff>
      <xdr:row>60</xdr:row>
      <xdr:rowOff>109714</xdr:rowOff>
    </xdr:to>
    <xdr:sp macro="" textlink="">
      <xdr:nvSpPr>
        <xdr:cNvPr id="337" name="円/楕円 336"/>
        <xdr:cNvSpPr/>
      </xdr:nvSpPr>
      <xdr:spPr>
        <a:xfrm>
          <a:off x="16129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119891</xdr:rowOff>
    </xdr:from>
    <xdr:ext cx="736600" cy="259045"/>
    <xdr:sp macro="" textlink="">
      <xdr:nvSpPr>
        <xdr:cNvPr id="338" name="テキスト ボックス 337"/>
        <xdr:cNvSpPr txBox="1"/>
      </xdr:nvSpPr>
      <xdr:spPr>
        <a:xfrm>
          <a:off x="15798800" y="1006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16157</xdr:rowOff>
    </xdr:from>
    <xdr:to>
      <xdr:col>22</xdr:col>
      <xdr:colOff>254000</xdr:colOff>
      <xdr:row>60</xdr:row>
      <xdr:rowOff>117757</xdr:rowOff>
    </xdr:to>
    <xdr:sp macro="" textlink="">
      <xdr:nvSpPr>
        <xdr:cNvPr id="339" name="円/楕円 338"/>
        <xdr:cNvSpPr/>
      </xdr:nvSpPr>
      <xdr:spPr>
        <a:xfrm>
          <a:off x="15240000" y="103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127934</xdr:rowOff>
    </xdr:from>
    <xdr:ext cx="762000" cy="259045"/>
    <xdr:sp macro="" textlink="">
      <xdr:nvSpPr>
        <xdr:cNvPr id="340" name="テキスト ボックス 339"/>
        <xdr:cNvSpPr txBox="1"/>
      </xdr:nvSpPr>
      <xdr:spPr>
        <a:xfrm>
          <a:off x="14909800" y="100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32244</xdr:rowOff>
    </xdr:from>
    <xdr:to>
      <xdr:col>21</xdr:col>
      <xdr:colOff>50800</xdr:colOff>
      <xdr:row>60</xdr:row>
      <xdr:rowOff>133844</xdr:rowOff>
    </xdr:to>
    <xdr:sp macro="" textlink="">
      <xdr:nvSpPr>
        <xdr:cNvPr id="341" name="円/楕円 340"/>
        <xdr:cNvSpPr/>
      </xdr:nvSpPr>
      <xdr:spPr>
        <a:xfrm>
          <a:off x="14351000" y="103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144021</xdr:rowOff>
    </xdr:from>
    <xdr:ext cx="762000" cy="259045"/>
    <xdr:sp macro="" textlink="">
      <xdr:nvSpPr>
        <xdr:cNvPr id="342" name="テキスト ボックス 341"/>
        <xdr:cNvSpPr txBox="1"/>
      </xdr:nvSpPr>
      <xdr:spPr>
        <a:xfrm>
          <a:off x="14020800" y="1008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59055</xdr:rowOff>
    </xdr:from>
    <xdr:to>
      <xdr:col>19</xdr:col>
      <xdr:colOff>533400</xdr:colOff>
      <xdr:row>60</xdr:row>
      <xdr:rowOff>160655</xdr:rowOff>
    </xdr:to>
    <xdr:sp macro="" textlink="">
      <xdr:nvSpPr>
        <xdr:cNvPr id="343" name="円/楕円 342"/>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170832</xdr:rowOff>
    </xdr:from>
    <xdr:ext cx="762000" cy="259045"/>
    <xdr:sp macro="" textlink="">
      <xdr:nvSpPr>
        <xdr:cNvPr id="344" name="テキスト ボックス 343"/>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大型公共投資の適切な取拾選択により、類似団体平均を下回っている。</a:t>
          </a:r>
          <a:endParaRPr lang="ja-JP" altLang="ja-JP" sz="1400">
            <a:effectLst/>
          </a:endParaRPr>
        </a:p>
        <a:p>
          <a:r>
            <a:rPr lang="ja-JP" altLang="ja-JP" sz="1100">
              <a:solidFill>
                <a:schemeClr val="dk1"/>
              </a:solidFill>
              <a:effectLst/>
              <a:latin typeface="+mn-lt"/>
              <a:ea typeface="+mn-ea"/>
              <a:cs typeface="+mn-cs"/>
            </a:rPr>
            <a:t>今後は沖縄振興特別推進交付金事業等の元金償還が始まることにより、</a:t>
          </a:r>
          <a:r>
            <a:rPr lang="ja-JP" altLang="en-US" sz="1100">
              <a:solidFill>
                <a:schemeClr val="dk1"/>
              </a:solidFill>
              <a:effectLst/>
              <a:latin typeface="+mn-lt"/>
              <a:ea typeface="+mn-ea"/>
              <a:cs typeface="+mn-cs"/>
            </a:rPr>
            <a:t>公債</a:t>
          </a:r>
          <a:r>
            <a:rPr lang="ja-JP" altLang="ja-JP" sz="1100">
              <a:solidFill>
                <a:schemeClr val="dk1"/>
              </a:solidFill>
              <a:effectLst/>
              <a:latin typeface="+mn-lt"/>
              <a:ea typeface="+mn-ea"/>
              <a:cs typeface="+mn-cs"/>
            </a:rPr>
            <a:t>費率が上昇することが懸念されるので、事業の緊急性、必要性を勘案しつつ、投資的経費の抑制に努めます。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18415</xdr:rowOff>
    </xdr:to>
    <xdr:cxnSp macro="">
      <xdr:nvCxnSpPr>
        <xdr:cNvPr id="374" name="直線コネクタ 373"/>
        <xdr:cNvCxnSpPr/>
      </xdr:nvCxnSpPr>
      <xdr:spPr>
        <a:xfrm>
          <a:off x="16179800" y="687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18415</xdr:rowOff>
    </xdr:from>
    <xdr:to>
      <xdr:col>23</xdr:col>
      <xdr:colOff>406400</xdr:colOff>
      <xdr:row>40</xdr:row>
      <xdr:rowOff>42545</xdr:rowOff>
    </xdr:to>
    <xdr:cxnSp macro="">
      <xdr:nvCxnSpPr>
        <xdr:cNvPr id="377" name="直線コネクタ 376"/>
        <xdr:cNvCxnSpPr/>
      </xdr:nvCxnSpPr>
      <xdr:spPr>
        <a:xfrm flipV="1">
          <a:off x="15290800" y="687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42545</xdr:rowOff>
    </xdr:from>
    <xdr:to>
      <xdr:col>22</xdr:col>
      <xdr:colOff>203200</xdr:colOff>
      <xdr:row>40</xdr:row>
      <xdr:rowOff>133032</xdr:rowOff>
    </xdr:to>
    <xdr:cxnSp macro="">
      <xdr:nvCxnSpPr>
        <xdr:cNvPr id="380" name="直線コネクタ 379"/>
        <xdr:cNvCxnSpPr/>
      </xdr:nvCxnSpPr>
      <xdr:spPr>
        <a:xfrm flipV="1">
          <a:off x="14401800" y="690054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133032</xdr:rowOff>
    </xdr:from>
    <xdr:to>
      <xdr:col>21</xdr:col>
      <xdr:colOff>0</xdr:colOff>
      <xdr:row>41</xdr:row>
      <xdr:rowOff>33972</xdr:rowOff>
    </xdr:to>
    <xdr:cxnSp macro="">
      <xdr:nvCxnSpPr>
        <xdr:cNvPr id="383" name="直線コネクタ 382"/>
        <xdr:cNvCxnSpPr/>
      </xdr:nvCxnSpPr>
      <xdr:spPr>
        <a:xfrm flipV="1">
          <a:off x="13512800" y="69910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93" name="円/楕円 392"/>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155592</xdr:rowOff>
    </xdr:from>
    <xdr:ext cx="762000" cy="259045"/>
    <xdr:sp macro="" textlink="">
      <xdr:nvSpPr>
        <xdr:cNvPr id="394" name="公債費負担の状況該当値テキスト"/>
        <xdr:cNvSpPr txBox="1"/>
      </xdr:nvSpPr>
      <xdr:spPr>
        <a:xfrm>
          <a:off x="171069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139065</xdr:rowOff>
    </xdr:from>
    <xdr:to>
      <xdr:col>23</xdr:col>
      <xdr:colOff>457200</xdr:colOff>
      <xdr:row>40</xdr:row>
      <xdr:rowOff>69215</xdr:rowOff>
    </xdr:to>
    <xdr:sp macro="" textlink="">
      <xdr:nvSpPr>
        <xdr:cNvPr id="395" name="円/楕円 394"/>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79392</xdr:rowOff>
    </xdr:from>
    <xdr:ext cx="736600" cy="259045"/>
    <xdr:sp macro="" textlink="">
      <xdr:nvSpPr>
        <xdr:cNvPr id="396" name="テキスト ボックス 395"/>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163195</xdr:rowOff>
    </xdr:from>
    <xdr:to>
      <xdr:col>22</xdr:col>
      <xdr:colOff>254000</xdr:colOff>
      <xdr:row>40</xdr:row>
      <xdr:rowOff>93345</xdr:rowOff>
    </xdr:to>
    <xdr:sp macro="" textlink="">
      <xdr:nvSpPr>
        <xdr:cNvPr id="397" name="円/楕円 396"/>
        <xdr:cNvSpPr/>
      </xdr:nvSpPr>
      <xdr:spPr>
        <a:xfrm>
          <a:off x="15240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98" name="テキスト ボックス 397"/>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399" name="円/楕円 398"/>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400" name="テキスト ボックス 399"/>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401" name="円/楕円 400"/>
        <xdr:cNvSpPr/>
      </xdr:nvSpPr>
      <xdr:spPr>
        <a:xfrm>
          <a:off x="13462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402" name="テキスト ボックス 401"/>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与那原町緊急財政健全化計画及び集中改革プランに沿って定員管理、給与の適正化に努めているため、類似団体平均値よりは大幅に下回っている。次年度以降も維持できるように努めていきたい。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84455</xdr:rowOff>
    </xdr:from>
    <xdr:to>
      <xdr:col>24</xdr:col>
      <xdr:colOff>558800</xdr:colOff>
      <xdr:row>15</xdr:row>
      <xdr:rowOff>110033</xdr:rowOff>
    </xdr:to>
    <xdr:cxnSp macro="">
      <xdr:nvCxnSpPr>
        <xdr:cNvPr id="434" name="直線コネクタ 433"/>
        <xdr:cNvCxnSpPr/>
      </xdr:nvCxnSpPr>
      <xdr:spPr>
        <a:xfrm flipV="1">
          <a:off x="16179800" y="2656205"/>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5"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4343</xdr:rowOff>
    </xdr:from>
    <xdr:to>
      <xdr:col>23</xdr:col>
      <xdr:colOff>406400</xdr:colOff>
      <xdr:row>15</xdr:row>
      <xdr:rowOff>110033</xdr:rowOff>
    </xdr:to>
    <xdr:cxnSp macro="">
      <xdr:nvCxnSpPr>
        <xdr:cNvPr id="437" name="直線コネクタ 436"/>
        <xdr:cNvCxnSpPr/>
      </xdr:nvCxnSpPr>
      <xdr:spPr>
        <a:xfrm>
          <a:off x="15290800" y="2576093"/>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39" name="テキスト ボックス 438"/>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4343</xdr:rowOff>
    </xdr:from>
    <xdr:to>
      <xdr:col>22</xdr:col>
      <xdr:colOff>203200</xdr:colOff>
      <xdr:row>15</xdr:row>
      <xdr:rowOff>43434</xdr:rowOff>
    </xdr:to>
    <xdr:cxnSp macro="">
      <xdr:nvCxnSpPr>
        <xdr:cNvPr id="440" name="直線コネクタ 439"/>
        <xdr:cNvCxnSpPr/>
      </xdr:nvCxnSpPr>
      <xdr:spPr>
        <a:xfrm flipV="1">
          <a:off x="14401800" y="257609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2" name="テキスト ボックス 441"/>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43434</xdr:rowOff>
    </xdr:from>
    <xdr:to>
      <xdr:col>21</xdr:col>
      <xdr:colOff>0</xdr:colOff>
      <xdr:row>15</xdr:row>
      <xdr:rowOff>153949</xdr:rowOff>
    </xdr:to>
    <xdr:cxnSp macro="">
      <xdr:nvCxnSpPr>
        <xdr:cNvPr id="443" name="直線コネクタ 442"/>
        <xdr:cNvCxnSpPr/>
      </xdr:nvCxnSpPr>
      <xdr:spPr>
        <a:xfrm flipV="1">
          <a:off x="13512800" y="2615184"/>
          <a:ext cx="8890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45" name="テキスト ボックス 444"/>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7" name="テキスト ボックス 446"/>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33655</xdr:rowOff>
    </xdr:from>
    <xdr:to>
      <xdr:col>24</xdr:col>
      <xdr:colOff>609600</xdr:colOff>
      <xdr:row>15</xdr:row>
      <xdr:rowOff>135255</xdr:rowOff>
    </xdr:to>
    <xdr:sp macro="" textlink="">
      <xdr:nvSpPr>
        <xdr:cNvPr id="453" name="円/楕円 452"/>
        <xdr:cNvSpPr/>
      </xdr:nvSpPr>
      <xdr:spPr>
        <a:xfrm>
          <a:off x="169672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50182</xdr:rowOff>
    </xdr:from>
    <xdr:ext cx="762000" cy="259045"/>
    <xdr:sp macro="" textlink="">
      <xdr:nvSpPr>
        <xdr:cNvPr id="454" name="将来負担の状況該当値テキスト"/>
        <xdr:cNvSpPr txBox="1"/>
      </xdr:nvSpPr>
      <xdr:spPr>
        <a:xfrm>
          <a:off x="17106900" y="245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59233</xdr:rowOff>
    </xdr:from>
    <xdr:to>
      <xdr:col>23</xdr:col>
      <xdr:colOff>457200</xdr:colOff>
      <xdr:row>15</xdr:row>
      <xdr:rowOff>160833</xdr:rowOff>
    </xdr:to>
    <xdr:sp macro="" textlink="">
      <xdr:nvSpPr>
        <xdr:cNvPr id="455" name="円/楕円 454"/>
        <xdr:cNvSpPr/>
      </xdr:nvSpPr>
      <xdr:spPr>
        <a:xfrm>
          <a:off x="16129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171010</xdr:rowOff>
    </xdr:from>
    <xdr:ext cx="736600" cy="259045"/>
    <xdr:sp macro="" textlink="">
      <xdr:nvSpPr>
        <xdr:cNvPr id="456" name="テキスト ボックス 455"/>
        <xdr:cNvSpPr txBox="1"/>
      </xdr:nvSpPr>
      <xdr:spPr>
        <a:xfrm>
          <a:off x="15798800" y="239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124993</xdr:rowOff>
    </xdr:from>
    <xdr:to>
      <xdr:col>22</xdr:col>
      <xdr:colOff>254000</xdr:colOff>
      <xdr:row>15</xdr:row>
      <xdr:rowOff>55143</xdr:rowOff>
    </xdr:to>
    <xdr:sp macro="" textlink="">
      <xdr:nvSpPr>
        <xdr:cNvPr id="457" name="円/楕円 456"/>
        <xdr:cNvSpPr/>
      </xdr:nvSpPr>
      <xdr:spPr>
        <a:xfrm>
          <a:off x="15240000" y="25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65320</xdr:rowOff>
    </xdr:from>
    <xdr:ext cx="762000" cy="259045"/>
    <xdr:sp macro="" textlink="">
      <xdr:nvSpPr>
        <xdr:cNvPr id="458" name="テキスト ボックス 457"/>
        <xdr:cNvSpPr txBox="1"/>
      </xdr:nvSpPr>
      <xdr:spPr>
        <a:xfrm>
          <a:off x="14909800" y="22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164084</xdr:rowOff>
    </xdr:from>
    <xdr:to>
      <xdr:col>21</xdr:col>
      <xdr:colOff>50800</xdr:colOff>
      <xdr:row>15</xdr:row>
      <xdr:rowOff>94234</xdr:rowOff>
    </xdr:to>
    <xdr:sp macro="" textlink="">
      <xdr:nvSpPr>
        <xdr:cNvPr id="459" name="円/楕円 458"/>
        <xdr:cNvSpPr/>
      </xdr:nvSpPr>
      <xdr:spPr>
        <a:xfrm>
          <a:off x="14351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104411</xdr:rowOff>
    </xdr:from>
    <xdr:ext cx="762000" cy="259045"/>
    <xdr:sp macro="" textlink="">
      <xdr:nvSpPr>
        <xdr:cNvPr id="460" name="テキスト ボックス 459"/>
        <xdr:cNvSpPr txBox="1"/>
      </xdr:nvSpPr>
      <xdr:spPr>
        <a:xfrm>
          <a:off x="14020800" y="23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103149</xdr:rowOff>
    </xdr:from>
    <xdr:to>
      <xdr:col>19</xdr:col>
      <xdr:colOff>533400</xdr:colOff>
      <xdr:row>16</xdr:row>
      <xdr:rowOff>33299</xdr:rowOff>
    </xdr:to>
    <xdr:sp macro="" textlink="">
      <xdr:nvSpPr>
        <xdr:cNvPr id="461" name="円/楕円 460"/>
        <xdr:cNvSpPr/>
      </xdr:nvSpPr>
      <xdr:spPr>
        <a:xfrm>
          <a:off x="134620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43476</xdr:rowOff>
    </xdr:from>
    <xdr:ext cx="762000" cy="259045"/>
    <xdr:sp macro="" textlink="">
      <xdr:nvSpPr>
        <xdr:cNvPr id="462" name="テキスト ボックス 461"/>
        <xdr:cNvSpPr txBox="1"/>
      </xdr:nvSpPr>
      <xdr:spPr>
        <a:xfrm>
          <a:off x="13131800" y="244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18,546
18,454
5.10
6,929,071
6,861,206
43,556
3,572,711
6,214,721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与那原町緊急財政健全化計画及び集中改革プランに沿って定員管理、給与の適正化に努めており、類似団体平均より下回っている。今後も適正化計画に基づき、人権費抑制に努めます。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19558</xdr:rowOff>
    </xdr:to>
    <xdr:cxnSp macro="">
      <xdr:nvCxnSpPr>
        <xdr:cNvPr id="63" name="直線コネクタ 62"/>
        <xdr:cNvCxnSpPr/>
      </xdr:nvCxnSpPr>
      <xdr:spPr>
        <a:xfrm flipV="1">
          <a:off x="3987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19558</xdr:rowOff>
    </xdr:to>
    <xdr:cxnSp macro="">
      <xdr:nvCxnSpPr>
        <xdr:cNvPr id="66" name="直線コネクタ 65"/>
        <xdr:cNvCxnSpPr/>
      </xdr:nvCxnSpPr>
      <xdr:spPr>
        <a:xfrm>
          <a:off x="3098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163576</xdr:rowOff>
    </xdr:to>
    <xdr:cxnSp macro="">
      <xdr:nvCxnSpPr>
        <xdr:cNvPr id="69" name="直線コネクタ 68"/>
        <xdr:cNvCxnSpPr/>
      </xdr:nvCxnSpPr>
      <xdr:spPr>
        <a:xfrm>
          <a:off x="2209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51562</xdr:rowOff>
    </xdr:to>
    <xdr:cxnSp macro="">
      <xdr:nvCxnSpPr>
        <xdr:cNvPr id="72" name="直線コネクタ 71"/>
        <xdr:cNvCxnSpPr/>
      </xdr:nvCxnSpPr>
      <xdr:spPr>
        <a:xfrm flipV="1">
          <a:off x="1320800" y="6299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2" name="円/楕円 81"/>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3"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4" name="円/楕円 83"/>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80535</xdr:rowOff>
    </xdr:from>
    <xdr:ext cx="736600" cy="259045"/>
    <xdr:sp macro="" textlink="">
      <xdr:nvSpPr>
        <xdr:cNvPr id="85" name="テキスト ボックス 84"/>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6" name="円/楕円 85"/>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7" name="テキスト ボックス 86"/>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8" name="円/楕円 87"/>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89" name="テキスト ボックス 88"/>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0" name="円/楕円 89"/>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91" name="テキスト ボックス 90"/>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前年度までは、</a:t>
          </a:r>
          <a:r>
            <a:rPr lang="ja-JP" altLang="ja-JP" sz="1100">
              <a:solidFill>
                <a:schemeClr val="dk1"/>
              </a:solidFill>
              <a:effectLst/>
              <a:latin typeface="+mn-lt"/>
              <a:ea typeface="+mn-ea"/>
              <a:cs typeface="+mn-cs"/>
            </a:rPr>
            <a:t>与那原町緊急財政健全化計画及び集中改革プランに沿って需用費の減に努めているため</a:t>
          </a:r>
          <a:r>
            <a:rPr lang="ja-JP" altLang="en-US" sz="1100">
              <a:solidFill>
                <a:schemeClr val="dk1"/>
              </a:solidFill>
              <a:effectLst/>
              <a:latin typeface="+mn-lt"/>
              <a:ea typeface="+mn-ea"/>
              <a:cs typeface="+mn-cs"/>
            </a:rPr>
            <a:t>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よりも</a:t>
          </a:r>
          <a:r>
            <a:rPr lang="ja-JP" altLang="en-US" sz="1100">
              <a:solidFill>
                <a:schemeClr val="dk1"/>
              </a:solidFill>
              <a:effectLst/>
              <a:latin typeface="+mn-lt"/>
              <a:ea typeface="+mn-ea"/>
              <a:cs typeface="+mn-cs"/>
            </a:rPr>
            <a:t>上回ってきている。</a:t>
          </a:r>
          <a:endParaRPr lang="ja-JP" altLang="ja-JP" sz="1400">
            <a:effectLst/>
          </a:endParaRPr>
        </a:p>
        <a:p>
          <a:r>
            <a:rPr lang="ja-JP" altLang="en-US" sz="1100">
              <a:solidFill>
                <a:schemeClr val="dk1"/>
              </a:solidFill>
              <a:effectLst/>
              <a:latin typeface="+mn-lt"/>
              <a:ea typeface="+mn-ea"/>
              <a:cs typeface="+mn-cs"/>
            </a:rPr>
            <a:t>平成２７年度当初予算では、需用費を一律５％～１０％削減を行った。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は、新たに健全化計画作成し</a:t>
          </a:r>
          <a:r>
            <a:rPr lang="ja-JP" altLang="ja-JP" sz="1100">
              <a:solidFill>
                <a:schemeClr val="dk1"/>
              </a:solidFill>
              <a:effectLst/>
              <a:latin typeface="+mn-lt"/>
              <a:ea typeface="+mn-ea"/>
              <a:cs typeface="+mn-cs"/>
            </a:rPr>
            <a:t>需用費や委託料等の抑制を図り、財政健全化に努めます。</a:t>
          </a:r>
          <a:r>
            <a:rPr lang="en-US"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157480</xdr:rowOff>
    </xdr:to>
    <xdr:cxnSp macro="">
      <xdr:nvCxnSpPr>
        <xdr:cNvPr id="124" name="直線コネクタ 123"/>
        <xdr:cNvCxnSpPr/>
      </xdr:nvCxnSpPr>
      <xdr:spPr>
        <a:xfrm>
          <a:off x="15671800" y="27254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153670</xdr:rowOff>
    </xdr:to>
    <xdr:cxnSp macro="">
      <xdr:nvCxnSpPr>
        <xdr:cNvPr id="127" name="直線コネクタ 126"/>
        <xdr:cNvCxnSpPr/>
      </xdr:nvCxnSpPr>
      <xdr:spPr>
        <a:xfrm>
          <a:off x="14782800" y="261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46990</xdr:rowOff>
    </xdr:to>
    <xdr:cxnSp macro="">
      <xdr:nvCxnSpPr>
        <xdr:cNvPr id="130" name="直線コネクタ 129"/>
        <xdr:cNvCxnSpPr/>
      </xdr:nvCxnSpPr>
      <xdr:spPr>
        <a:xfrm>
          <a:off x="13893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31750</xdr:rowOff>
    </xdr:to>
    <xdr:cxnSp macro="">
      <xdr:nvCxnSpPr>
        <xdr:cNvPr id="133" name="直線コネクタ 132"/>
        <xdr:cNvCxnSpPr/>
      </xdr:nvCxnSpPr>
      <xdr:spPr>
        <a:xfrm flipV="1">
          <a:off x="13004800" y="257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3" name="円/楕円 142"/>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78757</xdr:rowOff>
    </xdr:from>
    <xdr:ext cx="762000" cy="259045"/>
    <xdr:sp macro="" textlink="">
      <xdr:nvSpPr>
        <xdr:cNvPr id="144"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5" name="円/楕円 144"/>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6" name="テキスト ボックス 145"/>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7" name="円/楕円 146"/>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8" name="テキスト ボックス 147"/>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9" name="円/楕円 148"/>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0" name="テキスト ボックス 149"/>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1" name="円/楕円 150"/>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2" name="テキスト ボックス 151"/>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扶助費については、類似団体</a:t>
          </a:r>
          <a:r>
            <a:rPr lang="ja-JP" altLang="en-US" sz="1100">
              <a:solidFill>
                <a:sysClr val="windowText" lastClr="000000"/>
              </a:solidFill>
              <a:effectLst/>
              <a:latin typeface="+mn-lt"/>
              <a:ea typeface="+mn-ea"/>
              <a:cs typeface="+mn-cs"/>
            </a:rPr>
            <a:t>では最も</a:t>
          </a:r>
          <a:r>
            <a:rPr lang="ja-JP" altLang="ja-JP" sz="1100">
              <a:solidFill>
                <a:sysClr val="windowText" lastClr="000000"/>
              </a:solidFill>
              <a:effectLst/>
              <a:latin typeface="+mn-lt"/>
              <a:ea typeface="+mn-ea"/>
              <a:cs typeface="+mn-cs"/>
            </a:rPr>
            <a:t>高くなっているが、その原因として、</a:t>
          </a:r>
          <a:r>
            <a:rPr lang="ja-JP" altLang="en-US" sz="1100">
              <a:solidFill>
                <a:sysClr val="windowText" lastClr="000000"/>
              </a:solidFill>
              <a:effectLst/>
              <a:latin typeface="+mn-lt"/>
              <a:ea typeface="+mn-ea"/>
              <a:cs typeface="+mn-cs"/>
            </a:rPr>
            <a:t>埋立地区の人口増に伴い児童手当、障害児通所支援給付費、更生医療給付費</a:t>
          </a:r>
          <a:r>
            <a:rPr lang="ja-JP" altLang="ja-JP" sz="1100">
              <a:solidFill>
                <a:sysClr val="windowText" lastClr="000000"/>
              </a:solidFill>
              <a:effectLst/>
              <a:latin typeface="+mn-lt"/>
              <a:ea typeface="+mn-ea"/>
              <a:cs typeface="+mn-cs"/>
            </a:rPr>
            <a:t>が増えたためであります。</a:t>
          </a:r>
          <a:endParaRPr lang="en-US" altLang="ja-JP" sz="110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今後とも</a:t>
          </a:r>
          <a:r>
            <a:rPr lang="ja-JP" altLang="en-US" sz="1100">
              <a:solidFill>
                <a:sysClr val="windowText" lastClr="000000"/>
              </a:solidFill>
              <a:effectLst/>
              <a:latin typeface="+mn-lt"/>
              <a:ea typeface="+mn-ea"/>
              <a:cs typeface="+mn-cs"/>
            </a:rPr>
            <a:t>埋立地区の人口増加や</a:t>
          </a:r>
          <a:r>
            <a:rPr lang="ja-JP" altLang="ja-JP" sz="1100">
              <a:solidFill>
                <a:sysClr val="windowText" lastClr="000000"/>
              </a:solidFill>
              <a:effectLst/>
              <a:latin typeface="+mn-lt"/>
              <a:ea typeface="+mn-ea"/>
              <a:cs typeface="+mn-cs"/>
            </a:rPr>
            <a:t>長引く不況等により扶助費は年々増加するものと思われます。</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61</xdr:row>
      <xdr:rowOff>37193</xdr:rowOff>
    </xdr:to>
    <xdr:cxnSp macro="">
      <xdr:nvCxnSpPr>
        <xdr:cNvPr id="187" name="直線コネクタ 186"/>
        <xdr:cNvCxnSpPr/>
      </xdr:nvCxnSpPr>
      <xdr:spPr>
        <a:xfrm>
          <a:off x="3987800" y="9695543"/>
          <a:ext cx="8382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59</xdr:row>
      <xdr:rowOff>69850</xdr:rowOff>
    </xdr:to>
    <xdr:cxnSp macro="">
      <xdr:nvCxnSpPr>
        <xdr:cNvPr id="190" name="直線コネクタ 189"/>
        <xdr:cNvCxnSpPr/>
      </xdr:nvCxnSpPr>
      <xdr:spPr>
        <a:xfrm flipV="1">
          <a:off x="3098800" y="96955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69850</xdr:rowOff>
    </xdr:to>
    <xdr:cxnSp macro="">
      <xdr:nvCxnSpPr>
        <xdr:cNvPr id="193" name="直線コネクタ 192"/>
        <xdr:cNvCxnSpPr/>
      </xdr:nvCxnSpPr>
      <xdr:spPr>
        <a:xfrm>
          <a:off x="2209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59</xdr:row>
      <xdr:rowOff>4535</xdr:rowOff>
    </xdr:to>
    <xdr:cxnSp macro="">
      <xdr:nvCxnSpPr>
        <xdr:cNvPr id="196" name="直線コネクタ 195"/>
        <xdr:cNvCxnSpPr/>
      </xdr:nvCxnSpPr>
      <xdr:spPr>
        <a:xfrm>
          <a:off x="1320800" y="100384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157843</xdr:rowOff>
    </xdr:from>
    <xdr:to>
      <xdr:col>7</xdr:col>
      <xdr:colOff>66675</xdr:colOff>
      <xdr:row>61</xdr:row>
      <xdr:rowOff>87993</xdr:rowOff>
    </xdr:to>
    <xdr:sp macro="" textlink="">
      <xdr:nvSpPr>
        <xdr:cNvPr id="206" name="円/楕円 205"/>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66420</xdr:rowOff>
    </xdr:from>
    <xdr:ext cx="762000" cy="259045"/>
    <xdr:sp macro="" textlink="">
      <xdr:nvSpPr>
        <xdr:cNvPr id="207" name="扶助費該当値テキスト"/>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0" name="円/楕円 209"/>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1" name="テキスト ボックス 210"/>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125185</xdr:rowOff>
    </xdr:from>
    <xdr:to>
      <xdr:col>3</xdr:col>
      <xdr:colOff>193675</xdr:colOff>
      <xdr:row>59</xdr:row>
      <xdr:rowOff>55335</xdr:rowOff>
    </xdr:to>
    <xdr:sp macro="" textlink="">
      <xdr:nvSpPr>
        <xdr:cNvPr id="212" name="円/楕円 211"/>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40112</xdr:rowOff>
    </xdr:from>
    <xdr:ext cx="762000" cy="259045"/>
    <xdr:sp macro="" textlink="">
      <xdr:nvSpPr>
        <xdr:cNvPr id="213" name="テキスト ボックス 212"/>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4" name="円/楕円 213"/>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5" name="テキスト ボックス 214"/>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類似団体より下回っており、他会計への繰出金の適正化を図るなどし、一般会計の負担を軽減していくよう努める。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49276</xdr:rowOff>
    </xdr:to>
    <xdr:cxnSp macro="">
      <xdr:nvCxnSpPr>
        <xdr:cNvPr id="245" name="直線コネクタ 244"/>
        <xdr:cNvCxnSpPr/>
      </xdr:nvCxnSpPr>
      <xdr:spPr>
        <a:xfrm flipV="1">
          <a:off x="15671800" y="96047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57</xdr:row>
      <xdr:rowOff>46990</xdr:rowOff>
    </xdr:to>
    <xdr:cxnSp macro="">
      <xdr:nvCxnSpPr>
        <xdr:cNvPr id="248" name="直線コネクタ 247"/>
        <xdr:cNvCxnSpPr/>
      </xdr:nvCxnSpPr>
      <xdr:spPr>
        <a:xfrm flipV="1">
          <a:off x="14782800" y="96504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19558</xdr:rowOff>
    </xdr:from>
    <xdr:to>
      <xdr:col>21</xdr:col>
      <xdr:colOff>361950</xdr:colOff>
      <xdr:row>57</xdr:row>
      <xdr:rowOff>46990</xdr:rowOff>
    </xdr:to>
    <xdr:cxnSp macro="">
      <xdr:nvCxnSpPr>
        <xdr:cNvPr id="251" name="直線コネクタ 250"/>
        <xdr:cNvCxnSpPr/>
      </xdr:nvCxnSpPr>
      <xdr:spPr>
        <a:xfrm>
          <a:off x="13893800" y="9792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19558</xdr:rowOff>
    </xdr:from>
    <xdr:to>
      <xdr:col>20</xdr:col>
      <xdr:colOff>158750</xdr:colOff>
      <xdr:row>57</xdr:row>
      <xdr:rowOff>60706</xdr:rowOff>
    </xdr:to>
    <xdr:cxnSp macro="">
      <xdr:nvCxnSpPr>
        <xdr:cNvPr id="254" name="直線コネクタ 253"/>
        <xdr:cNvCxnSpPr/>
      </xdr:nvCxnSpPr>
      <xdr:spPr>
        <a:xfrm flipV="1">
          <a:off x="13004800" y="9792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4" name="円/楕円 263"/>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5"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6" name="円/楕円 265"/>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67" name="テキスト ボックス 266"/>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68" name="円/楕円 26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69" name="テキスト ボックス 26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140208</xdr:rowOff>
    </xdr:from>
    <xdr:to>
      <xdr:col>20</xdr:col>
      <xdr:colOff>209550</xdr:colOff>
      <xdr:row>57</xdr:row>
      <xdr:rowOff>70358</xdr:rowOff>
    </xdr:to>
    <xdr:sp macro="" textlink="">
      <xdr:nvSpPr>
        <xdr:cNvPr id="270" name="円/楕円 269"/>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55135</xdr:rowOff>
    </xdr:from>
    <xdr:ext cx="762000" cy="259045"/>
    <xdr:sp macro="" textlink="">
      <xdr:nvSpPr>
        <xdr:cNvPr id="271" name="テキスト ボックス 270"/>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2" name="円/楕円 271"/>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3" name="テキスト ボックス 272"/>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補助費については、類似団体平均値より</a:t>
          </a:r>
          <a:r>
            <a:rPr lang="ja-JP" altLang="en-US" sz="1100">
              <a:solidFill>
                <a:schemeClr val="dk1"/>
              </a:solidFill>
              <a:effectLst/>
              <a:latin typeface="+mn-lt"/>
              <a:ea typeface="+mn-ea"/>
              <a:cs typeface="+mn-cs"/>
            </a:rPr>
            <a:t>２．８ポイント下回ってい</a:t>
          </a:r>
          <a:r>
            <a:rPr lang="ja-JP" altLang="ja-JP" sz="1100">
              <a:solidFill>
                <a:schemeClr val="dk1"/>
              </a:solidFill>
              <a:effectLst/>
              <a:latin typeface="+mn-lt"/>
              <a:ea typeface="+mn-ea"/>
              <a:cs typeface="+mn-cs"/>
            </a:rPr>
            <a:t>ます。</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今後とも各種団体への補助金を精査し、見直し、廃止を含めて健全化に努めます。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38</xdr:row>
      <xdr:rowOff>127000</xdr:rowOff>
    </xdr:to>
    <xdr:cxnSp macro="">
      <xdr:nvCxnSpPr>
        <xdr:cNvPr id="303" name="直線コネクタ 302"/>
        <xdr:cNvCxnSpPr/>
      </xdr:nvCxnSpPr>
      <xdr:spPr>
        <a:xfrm flipV="1">
          <a:off x="15671800" y="64637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38</xdr:row>
      <xdr:rowOff>127000</xdr:rowOff>
    </xdr:to>
    <xdr:cxnSp macro="">
      <xdr:nvCxnSpPr>
        <xdr:cNvPr id="306" name="直線コネクタ 305"/>
        <xdr:cNvCxnSpPr/>
      </xdr:nvCxnSpPr>
      <xdr:spPr>
        <a:xfrm>
          <a:off x="14782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69850</xdr:rowOff>
    </xdr:to>
    <xdr:cxnSp macro="">
      <xdr:nvCxnSpPr>
        <xdr:cNvPr id="309" name="直線コネクタ 308"/>
        <xdr:cNvCxnSpPr/>
      </xdr:nvCxnSpPr>
      <xdr:spPr>
        <a:xfrm>
          <a:off x="13893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10414</xdr:rowOff>
    </xdr:to>
    <xdr:cxnSp macro="">
      <xdr:nvCxnSpPr>
        <xdr:cNvPr id="312" name="直線コネクタ 311"/>
        <xdr:cNvCxnSpPr/>
      </xdr:nvCxnSpPr>
      <xdr:spPr>
        <a:xfrm flipV="1">
          <a:off x="13004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2" name="円/楕円 32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24" name="円/楕円 323"/>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25" name="テキスト ボックス 324"/>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6" name="円/楕円 32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7" name="テキスト ボックス 32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8" name="円/楕円 327"/>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29" name="テキスト ボックス 328"/>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0" name="円/楕円 32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31" name="テキスト ボックス 330"/>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類似団体平均より下回っているが、今後沖縄振興特別推進交付金事業の元利償還や学校給食センター</a:t>
          </a:r>
          <a:r>
            <a:rPr lang="ja-JP" altLang="en-US" sz="1100">
              <a:solidFill>
                <a:schemeClr val="dk1"/>
              </a:solidFill>
              <a:effectLst/>
              <a:latin typeface="+mn-lt"/>
              <a:ea typeface="+mn-ea"/>
              <a:cs typeface="+mn-cs"/>
            </a:rPr>
            <a:t>や庁舎や与那原小学校</a:t>
          </a:r>
          <a:r>
            <a:rPr lang="ja-JP" altLang="ja-JP" sz="1100">
              <a:solidFill>
                <a:schemeClr val="dk1"/>
              </a:solidFill>
              <a:effectLst/>
              <a:latin typeface="+mn-lt"/>
              <a:ea typeface="+mn-ea"/>
              <a:cs typeface="+mn-cs"/>
            </a:rPr>
            <a:t>等の建替えも控えているので今後増加してくものと思われる。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後年度に及ぼす影響を考慮し財政運営に努めていきます。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28702</xdr:rowOff>
    </xdr:to>
    <xdr:cxnSp macro="">
      <xdr:nvCxnSpPr>
        <xdr:cNvPr id="361" name="直線コネクタ 360"/>
        <xdr:cNvCxnSpPr/>
      </xdr:nvCxnSpPr>
      <xdr:spPr>
        <a:xfrm>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19558</xdr:rowOff>
    </xdr:to>
    <xdr:cxnSp macro="">
      <xdr:nvCxnSpPr>
        <xdr:cNvPr id="364" name="直線コネクタ 363"/>
        <xdr:cNvCxnSpPr/>
      </xdr:nvCxnSpPr>
      <xdr:spPr>
        <a:xfrm>
          <a:off x="3098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159004</xdr:rowOff>
    </xdr:to>
    <xdr:cxnSp macro="">
      <xdr:nvCxnSpPr>
        <xdr:cNvPr id="367" name="直線コネクタ 366"/>
        <xdr:cNvCxnSpPr/>
      </xdr:nvCxnSpPr>
      <xdr:spPr>
        <a:xfrm flipV="1">
          <a:off x="2209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46989</xdr:rowOff>
    </xdr:to>
    <xdr:cxnSp macro="">
      <xdr:nvCxnSpPr>
        <xdr:cNvPr id="370" name="直線コネクタ 369"/>
        <xdr:cNvCxnSpPr/>
      </xdr:nvCxnSpPr>
      <xdr:spPr>
        <a:xfrm flipV="1">
          <a:off x="1320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80" name="円/楕円 379"/>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1"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2" name="円/楕円 381"/>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3" name="テキスト ボックス 382"/>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4" name="円/楕円 38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5" name="テキスト ボックス 38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86" name="円/楕円 385"/>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87" name="テキスト ボックス 386"/>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88" name="円/楕円 387"/>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89" name="テキスト ボックス 388"/>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類似団体平均より若干下回っているが、今後沖縄振興特別推進事業でのハード事業の整備や学校給食センター</a:t>
          </a:r>
          <a:r>
            <a:rPr lang="ja-JP" altLang="en-US" sz="1100">
              <a:solidFill>
                <a:schemeClr val="dk1"/>
              </a:solidFill>
              <a:effectLst/>
              <a:latin typeface="+mn-lt"/>
              <a:ea typeface="+mn-ea"/>
              <a:cs typeface="+mn-cs"/>
            </a:rPr>
            <a:t>や与那原小学校の</a:t>
          </a:r>
          <a:r>
            <a:rPr lang="ja-JP" altLang="ja-JP" sz="1100">
              <a:solidFill>
                <a:schemeClr val="dk1"/>
              </a:solidFill>
              <a:effectLst/>
              <a:latin typeface="+mn-lt"/>
              <a:ea typeface="+mn-ea"/>
              <a:cs typeface="+mn-cs"/>
            </a:rPr>
            <a:t>建替え</a:t>
          </a:r>
          <a:r>
            <a:rPr lang="ja-JP" altLang="en-US" sz="1100">
              <a:solidFill>
                <a:schemeClr val="dk1"/>
              </a:solidFill>
              <a:effectLst/>
              <a:latin typeface="+mn-lt"/>
              <a:ea typeface="+mn-ea"/>
              <a:cs typeface="+mn-cs"/>
            </a:rPr>
            <a:t>庁舎建設等</a:t>
          </a:r>
          <a:r>
            <a:rPr lang="ja-JP" altLang="ja-JP" sz="1100">
              <a:solidFill>
                <a:schemeClr val="dk1"/>
              </a:solidFill>
              <a:effectLst/>
              <a:latin typeface="+mn-lt"/>
              <a:ea typeface="+mn-ea"/>
              <a:cs typeface="+mn-cs"/>
            </a:rPr>
            <a:t>も控えており今後増加していくものと思われるので、後年度に及ぼす影響を考慮し財政運営に努めていきます。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50800</xdr:rowOff>
    </xdr:to>
    <xdr:cxnSp macro="">
      <xdr:nvCxnSpPr>
        <xdr:cNvPr id="422" name="直線コネクタ 421"/>
        <xdr:cNvCxnSpPr/>
      </xdr:nvCxnSpPr>
      <xdr:spPr>
        <a:xfrm>
          <a:off x="15671800" y="13362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77</xdr:row>
      <xdr:rowOff>161289</xdr:rowOff>
    </xdr:to>
    <xdr:cxnSp macro="">
      <xdr:nvCxnSpPr>
        <xdr:cNvPr id="425" name="直線コネクタ 424"/>
        <xdr:cNvCxnSpPr/>
      </xdr:nvCxnSpPr>
      <xdr:spPr>
        <a:xfrm>
          <a:off x="14782800" y="13351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149861</xdr:rowOff>
    </xdr:to>
    <xdr:cxnSp macro="">
      <xdr:nvCxnSpPr>
        <xdr:cNvPr id="428" name="直線コネクタ 427"/>
        <xdr:cNvCxnSpPr/>
      </xdr:nvCxnSpPr>
      <xdr:spPr>
        <a:xfrm>
          <a:off x="13893800" y="132067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119380</xdr:rowOff>
    </xdr:to>
    <xdr:cxnSp macro="">
      <xdr:nvCxnSpPr>
        <xdr:cNvPr id="431" name="直線コネクタ 430"/>
        <xdr:cNvCxnSpPr/>
      </xdr:nvCxnSpPr>
      <xdr:spPr>
        <a:xfrm flipV="1">
          <a:off x="13004800" y="132067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41" name="円/楕円 440"/>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42"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3" name="円/楕円 442"/>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4" name="テキスト ボックス 44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5" name="円/楕円 444"/>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46" name="テキスト ボックス 445"/>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47" name="円/楕円 446"/>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40657</xdr:rowOff>
    </xdr:from>
    <xdr:ext cx="762000" cy="259045"/>
    <xdr:sp macro="" textlink="">
      <xdr:nvSpPr>
        <xdr:cNvPr id="448" name="テキスト ボックス 447"/>
        <xdr:cNvSpPr txBox="1"/>
      </xdr:nvSpPr>
      <xdr:spPr>
        <a:xfrm>
          <a:off x="13512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49" name="円/楕円 448"/>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154957</xdr:rowOff>
    </xdr:from>
    <xdr:ext cx="762000" cy="259045"/>
    <xdr:sp macro="" textlink="">
      <xdr:nvSpPr>
        <xdr:cNvPr id="450" name="テキスト ボックス 449"/>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沖縄県与那原町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98392</xdr:rowOff>
    </xdr:from>
    <xdr:to>
      <xdr:col>4</xdr:col>
      <xdr:colOff>1117600</xdr:colOff>
      <xdr:row>18</xdr:row>
      <xdr:rowOff>1444</xdr:rowOff>
    </xdr:to>
    <xdr:cxnSp macro="">
      <xdr:nvCxnSpPr>
        <xdr:cNvPr id="52" name="直線コネクタ 51"/>
        <xdr:cNvCxnSpPr/>
      </xdr:nvCxnSpPr>
      <xdr:spPr bwMode="auto">
        <a:xfrm flipV="1">
          <a:off x="5003800" y="3060667"/>
          <a:ext cx="647700" cy="74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1444</xdr:rowOff>
    </xdr:from>
    <xdr:to>
      <xdr:col>4</xdr:col>
      <xdr:colOff>469900</xdr:colOff>
      <xdr:row>18</xdr:row>
      <xdr:rowOff>90000</xdr:rowOff>
    </xdr:to>
    <xdr:cxnSp macro="">
      <xdr:nvCxnSpPr>
        <xdr:cNvPr id="55" name="直線コネクタ 54"/>
        <xdr:cNvCxnSpPr/>
      </xdr:nvCxnSpPr>
      <xdr:spPr bwMode="auto">
        <a:xfrm flipV="1">
          <a:off x="4305300" y="3135169"/>
          <a:ext cx="698500" cy="8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90000</xdr:rowOff>
    </xdr:from>
    <xdr:to>
      <xdr:col>3</xdr:col>
      <xdr:colOff>904875</xdr:colOff>
      <xdr:row>18</xdr:row>
      <xdr:rowOff>106187</xdr:rowOff>
    </xdr:to>
    <xdr:cxnSp macro="">
      <xdr:nvCxnSpPr>
        <xdr:cNvPr id="58" name="直線コネクタ 57"/>
        <xdr:cNvCxnSpPr/>
      </xdr:nvCxnSpPr>
      <xdr:spPr bwMode="auto">
        <a:xfrm flipV="1">
          <a:off x="3606800" y="3223725"/>
          <a:ext cx="698500" cy="1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78602</xdr:rowOff>
    </xdr:from>
    <xdr:to>
      <xdr:col>3</xdr:col>
      <xdr:colOff>206375</xdr:colOff>
      <xdr:row>18</xdr:row>
      <xdr:rowOff>106187</xdr:rowOff>
    </xdr:to>
    <xdr:cxnSp macro="">
      <xdr:nvCxnSpPr>
        <xdr:cNvPr id="61" name="直線コネクタ 60"/>
        <xdr:cNvCxnSpPr/>
      </xdr:nvCxnSpPr>
      <xdr:spPr bwMode="auto">
        <a:xfrm>
          <a:off x="2908300" y="3212327"/>
          <a:ext cx="698500" cy="2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47592</xdr:rowOff>
    </xdr:from>
    <xdr:to>
      <xdr:col>5</xdr:col>
      <xdr:colOff>34925</xdr:colOff>
      <xdr:row>17</xdr:row>
      <xdr:rowOff>149192</xdr:rowOff>
    </xdr:to>
    <xdr:sp macro="" textlink="">
      <xdr:nvSpPr>
        <xdr:cNvPr id="71" name="円/楕円 70"/>
        <xdr:cNvSpPr/>
      </xdr:nvSpPr>
      <xdr:spPr bwMode="auto">
        <a:xfrm>
          <a:off x="5600700" y="300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19669</xdr:rowOff>
    </xdr:from>
    <xdr:ext cx="762000" cy="259045"/>
    <xdr:sp macro="" textlink="">
      <xdr:nvSpPr>
        <xdr:cNvPr id="72" name="人口1人当たり決算額の推移該当値テキスト130"/>
        <xdr:cNvSpPr txBox="1"/>
      </xdr:nvSpPr>
      <xdr:spPr>
        <a:xfrm>
          <a:off x="5740400" y="298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122094</xdr:rowOff>
    </xdr:from>
    <xdr:to>
      <xdr:col>4</xdr:col>
      <xdr:colOff>520700</xdr:colOff>
      <xdr:row>18</xdr:row>
      <xdr:rowOff>52244</xdr:rowOff>
    </xdr:to>
    <xdr:sp macro="" textlink="">
      <xdr:nvSpPr>
        <xdr:cNvPr id="73" name="円/楕円 72"/>
        <xdr:cNvSpPr/>
      </xdr:nvSpPr>
      <xdr:spPr bwMode="auto">
        <a:xfrm>
          <a:off x="4953000" y="308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37021</xdr:rowOff>
    </xdr:from>
    <xdr:ext cx="736600" cy="259045"/>
    <xdr:sp macro="" textlink="">
      <xdr:nvSpPr>
        <xdr:cNvPr id="74" name="テキスト ボックス 73"/>
        <xdr:cNvSpPr txBox="1"/>
      </xdr:nvSpPr>
      <xdr:spPr>
        <a:xfrm>
          <a:off x="4622800" y="317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39200</xdr:rowOff>
    </xdr:from>
    <xdr:to>
      <xdr:col>3</xdr:col>
      <xdr:colOff>955675</xdr:colOff>
      <xdr:row>18</xdr:row>
      <xdr:rowOff>140800</xdr:rowOff>
    </xdr:to>
    <xdr:sp macro="" textlink="">
      <xdr:nvSpPr>
        <xdr:cNvPr id="75" name="円/楕円 74"/>
        <xdr:cNvSpPr/>
      </xdr:nvSpPr>
      <xdr:spPr bwMode="auto">
        <a:xfrm>
          <a:off x="4254500" y="317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125577</xdr:rowOff>
    </xdr:from>
    <xdr:ext cx="762000" cy="259045"/>
    <xdr:sp macro="" textlink="">
      <xdr:nvSpPr>
        <xdr:cNvPr id="76" name="テキスト ボックス 75"/>
        <xdr:cNvSpPr txBox="1"/>
      </xdr:nvSpPr>
      <xdr:spPr>
        <a:xfrm>
          <a:off x="3924300" y="32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55387</xdr:rowOff>
    </xdr:from>
    <xdr:to>
      <xdr:col>3</xdr:col>
      <xdr:colOff>257175</xdr:colOff>
      <xdr:row>18</xdr:row>
      <xdr:rowOff>156987</xdr:rowOff>
    </xdr:to>
    <xdr:sp macro="" textlink="">
      <xdr:nvSpPr>
        <xdr:cNvPr id="77" name="円/楕円 76"/>
        <xdr:cNvSpPr/>
      </xdr:nvSpPr>
      <xdr:spPr bwMode="auto">
        <a:xfrm>
          <a:off x="3556000" y="318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141764</xdr:rowOff>
    </xdr:from>
    <xdr:ext cx="762000" cy="259045"/>
    <xdr:sp macro="" textlink="">
      <xdr:nvSpPr>
        <xdr:cNvPr id="78" name="テキスト ボックス 77"/>
        <xdr:cNvSpPr txBox="1"/>
      </xdr:nvSpPr>
      <xdr:spPr>
        <a:xfrm>
          <a:off x="3225800" y="32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27802</xdr:rowOff>
    </xdr:from>
    <xdr:to>
      <xdr:col>2</xdr:col>
      <xdr:colOff>692150</xdr:colOff>
      <xdr:row>18</xdr:row>
      <xdr:rowOff>129402</xdr:rowOff>
    </xdr:to>
    <xdr:sp macro="" textlink="">
      <xdr:nvSpPr>
        <xdr:cNvPr id="79" name="円/楕円 78"/>
        <xdr:cNvSpPr/>
      </xdr:nvSpPr>
      <xdr:spPr bwMode="auto">
        <a:xfrm>
          <a:off x="2857500" y="316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114179</xdr:rowOff>
    </xdr:from>
    <xdr:ext cx="762000" cy="259045"/>
    <xdr:sp macro="" textlink="">
      <xdr:nvSpPr>
        <xdr:cNvPr id="80" name="テキスト ボックス 79"/>
        <xdr:cNvSpPr txBox="1"/>
      </xdr:nvSpPr>
      <xdr:spPr>
        <a:xfrm>
          <a:off x="2527300" y="324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154832</xdr:rowOff>
    </xdr:from>
    <xdr:to>
      <xdr:col>4</xdr:col>
      <xdr:colOff>1117600</xdr:colOff>
      <xdr:row>37</xdr:row>
      <xdr:rowOff>160757</xdr:rowOff>
    </xdr:to>
    <xdr:cxnSp macro="">
      <xdr:nvCxnSpPr>
        <xdr:cNvPr id="114" name="直線コネクタ 113"/>
        <xdr:cNvCxnSpPr/>
      </xdr:nvCxnSpPr>
      <xdr:spPr bwMode="auto">
        <a:xfrm flipV="1">
          <a:off x="5003800" y="7279532"/>
          <a:ext cx="647700" cy="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160757</xdr:rowOff>
    </xdr:from>
    <xdr:to>
      <xdr:col>4</xdr:col>
      <xdr:colOff>469900</xdr:colOff>
      <xdr:row>37</xdr:row>
      <xdr:rowOff>178721</xdr:rowOff>
    </xdr:to>
    <xdr:cxnSp macro="">
      <xdr:nvCxnSpPr>
        <xdr:cNvPr id="117" name="直線コネクタ 116"/>
        <xdr:cNvCxnSpPr/>
      </xdr:nvCxnSpPr>
      <xdr:spPr bwMode="auto">
        <a:xfrm flipV="1">
          <a:off x="4305300" y="7285457"/>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148355</xdr:rowOff>
    </xdr:from>
    <xdr:to>
      <xdr:col>3</xdr:col>
      <xdr:colOff>904875</xdr:colOff>
      <xdr:row>37</xdr:row>
      <xdr:rowOff>178721</xdr:rowOff>
    </xdr:to>
    <xdr:cxnSp macro="">
      <xdr:nvCxnSpPr>
        <xdr:cNvPr id="120" name="直線コネクタ 119"/>
        <xdr:cNvCxnSpPr/>
      </xdr:nvCxnSpPr>
      <xdr:spPr bwMode="auto">
        <a:xfrm>
          <a:off x="3606800" y="7273055"/>
          <a:ext cx="6985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119437</xdr:rowOff>
    </xdr:from>
    <xdr:to>
      <xdr:col>3</xdr:col>
      <xdr:colOff>206375</xdr:colOff>
      <xdr:row>37</xdr:row>
      <xdr:rowOff>148355</xdr:rowOff>
    </xdr:to>
    <xdr:cxnSp macro="">
      <xdr:nvCxnSpPr>
        <xdr:cNvPr id="123" name="直線コネクタ 122"/>
        <xdr:cNvCxnSpPr/>
      </xdr:nvCxnSpPr>
      <xdr:spPr bwMode="auto">
        <a:xfrm>
          <a:off x="2908300" y="7244137"/>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104032</xdr:rowOff>
    </xdr:from>
    <xdr:to>
      <xdr:col>5</xdr:col>
      <xdr:colOff>34925</xdr:colOff>
      <xdr:row>37</xdr:row>
      <xdr:rowOff>205632</xdr:rowOff>
    </xdr:to>
    <xdr:sp macro="" textlink="">
      <xdr:nvSpPr>
        <xdr:cNvPr id="133" name="円/楕円 132"/>
        <xdr:cNvSpPr/>
      </xdr:nvSpPr>
      <xdr:spPr bwMode="auto">
        <a:xfrm>
          <a:off x="5600700" y="722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76109</xdr:rowOff>
    </xdr:from>
    <xdr:ext cx="762000" cy="259045"/>
    <xdr:sp macro="" textlink="">
      <xdr:nvSpPr>
        <xdr:cNvPr id="134" name="人口1人当たり決算額の推移該当値テキスト445"/>
        <xdr:cNvSpPr txBox="1"/>
      </xdr:nvSpPr>
      <xdr:spPr>
        <a:xfrm>
          <a:off x="5740400" y="72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109957</xdr:rowOff>
    </xdr:from>
    <xdr:to>
      <xdr:col>4</xdr:col>
      <xdr:colOff>520700</xdr:colOff>
      <xdr:row>37</xdr:row>
      <xdr:rowOff>211557</xdr:rowOff>
    </xdr:to>
    <xdr:sp macro="" textlink="">
      <xdr:nvSpPr>
        <xdr:cNvPr id="135" name="円/楕円 134"/>
        <xdr:cNvSpPr/>
      </xdr:nvSpPr>
      <xdr:spPr bwMode="auto">
        <a:xfrm>
          <a:off x="4953000" y="723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196334</xdr:rowOff>
    </xdr:from>
    <xdr:ext cx="736600" cy="259045"/>
    <xdr:sp macro="" textlink="">
      <xdr:nvSpPr>
        <xdr:cNvPr id="136" name="テキスト ボックス 135"/>
        <xdr:cNvSpPr txBox="1"/>
      </xdr:nvSpPr>
      <xdr:spPr>
        <a:xfrm>
          <a:off x="4622800" y="7321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127921</xdr:rowOff>
    </xdr:from>
    <xdr:to>
      <xdr:col>3</xdr:col>
      <xdr:colOff>955675</xdr:colOff>
      <xdr:row>37</xdr:row>
      <xdr:rowOff>229521</xdr:rowOff>
    </xdr:to>
    <xdr:sp macro="" textlink="">
      <xdr:nvSpPr>
        <xdr:cNvPr id="137" name="円/楕円 136"/>
        <xdr:cNvSpPr/>
      </xdr:nvSpPr>
      <xdr:spPr bwMode="auto">
        <a:xfrm>
          <a:off x="4254500" y="725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214298</xdr:rowOff>
    </xdr:from>
    <xdr:ext cx="762000" cy="259045"/>
    <xdr:sp macro="" textlink="">
      <xdr:nvSpPr>
        <xdr:cNvPr id="138" name="テキスト ボックス 137"/>
        <xdr:cNvSpPr txBox="1"/>
      </xdr:nvSpPr>
      <xdr:spPr>
        <a:xfrm>
          <a:off x="3924300" y="73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97555</xdr:rowOff>
    </xdr:from>
    <xdr:to>
      <xdr:col>3</xdr:col>
      <xdr:colOff>257175</xdr:colOff>
      <xdr:row>37</xdr:row>
      <xdr:rowOff>199155</xdr:rowOff>
    </xdr:to>
    <xdr:sp macro="" textlink="">
      <xdr:nvSpPr>
        <xdr:cNvPr id="139" name="円/楕円 138"/>
        <xdr:cNvSpPr/>
      </xdr:nvSpPr>
      <xdr:spPr bwMode="auto">
        <a:xfrm>
          <a:off x="3556000" y="722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183932</xdr:rowOff>
    </xdr:from>
    <xdr:ext cx="762000" cy="259045"/>
    <xdr:sp macro="" textlink="">
      <xdr:nvSpPr>
        <xdr:cNvPr id="140" name="テキスト ボックス 139"/>
        <xdr:cNvSpPr txBox="1"/>
      </xdr:nvSpPr>
      <xdr:spPr>
        <a:xfrm>
          <a:off x="3225800" y="730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68637</xdr:rowOff>
    </xdr:from>
    <xdr:to>
      <xdr:col>2</xdr:col>
      <xdr:colOff>692150</xdr:colOff>
      <xdr:row>37</xdr:row>
      <xdr:rowOff>170237</xdr:rowOff>
    </xdr:to>
    <xdr:sp macro="" textlink="">
      <xdr:nvSpPr>
        <xdr:cNvPr id="141" name="円/楕円 140"/>
        <xdr:cNvSpPr/>
      </xdr:nvSpPr>
      <xdr:spPr bwMode="auto">
        <a:xfrm>
          <a:off x="2857500" y="719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155014</xdr:rowOff>
    </xdr:from>
    <xdr:ext cx="762000" cy="259045"/>
    <xdr:sp macro="" textlink="">
      <xdr:nvSpPr>
        <xdr:cNvPr id="142" name="テキスト ボックス 141"/>
        <xdr:cNvSpPr txBox="1"/>
      </xdr:nvSpPr>
      <xdr:spPr>
        <a:xfrm>
          <a:off x="2527300" y="72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財政調整基金残高については前年度に比べ</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２％</a:t>
          </a:r>
          <a:r>
            <a:rPr lang="ja-JP" altLang="en-US" sz="1100">
              <a:solidFill>
                <a:schemeClr val="dk1"/>
              </a:solidFill>
              <a:effectLst/>
              <a:latin typeface="+mn-lt"/>
              <a:ea typeface="+mn-ea"/>
              <a:cs typeface="+mn-cs"/>
            </a:rPr>
            <a:t>増えて</a:t>
          </a:r>
          <a:r>
            <a:rPr lang="ja-JP" altLang="ja-JP" sz="1100">
              <a:solidFill>
                <a:schemeClr val="dk1"/>
              </a:solidFill>
              <a:effectLst/>
              <a:latin typeface="+mn-lt"/>
              <a:ea typeface="+mn-ea"/>
              <a:cs typeface="+mn-cs"/>
            </a:rPr>
            <a:t>おり、実質収支については</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４３</a:t>
          </a:r>
          <a:r>
            <a:rPr lang="ja-JP" altLang="ja-JP" sz="1100">
              <a:solidFill>
                <a:schemeClr val="dk1"/>
              </a:solidFill>
              <a:effectLst/>
              <a:latin typeface="+mn-lt"/>
              <a:ea typeface="+mn-ea"/>
              <a:cs typeface="+mn-cs"/>
            </a:rPr>
            <a:t>％の減となっており実質単年度収支も</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７３</a:t>
          </a:r>
          <a:r>
            <a:rPr lang="ja-JP" altLang="ja-JP" sz="1100">
              <a:solidFill>
                <a:schemeClr val="dk1"/>
              </a:solidFill>
              <a:effectLst/>
              <a:latin typeface="+mn-lt"/>
              <a:ea typeface="+mn-ea"/>
              <a:cs typeface="+mn-cs"/>
            </a:rPr>
            <a:t>％下がっている。</a:t>
          </a:r>
          <a:endParaRPr lang="ja-JP" altLang="ja-JP" sz="1400">
            <a:effectLst/>
          </a:endParaRPr>
        </a:p>
        <a:p>
          <a:r>
            <a:rPr lang="ja-JP" altLang="ja-JP" sz="1100">
              <a:solidFill>
                <a:schemeClr val="dk1"/>
              </a:solidFill>
              <a:effectLst/>
              <a:latin typeface="+mn-lt"/>
              <a:ea typeface="+mn-ea"/>
              <a:cs typeface="+mn-cs"/>
            </a:rPr>
            <a:t>今後も与那原町緊急財政健全化計画及び集中改革プランに沿い財政の健全化に努める。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年度においては、水道事業会計、一般会計、公共下水道特別会計、後期高齢者医療特別会計の４会計で黒字となっています。</a:t>
          </a:r>
          <a:endParaRPr lang="ja-JP" altLang="ja-JP" sz="1400">
            <a:effectLst/>
          </a:endParaRPr>
        </a:p>
        <a:p>
          <a:r>
            <a:rPr lang="ja-JP" altLang="ja-JP" sz="1100">
              <a:solidFill>
                <a:schemeClr val="dk1"/>
              </a:solidFill>
              <a:effectLst/>
              <a:latin typeface="+mn-lt"/>
              <a:ea typeface="+mn-ea"/>
              <a:cs typeface="+mn-cs"/>
            </a:rPr>
            <a:t>国民健康保険特別会計では法定外の繰入を</a:t>
          </a:r>
          <a:r>
            <a:rPr lang="ja-JP" altLang="en-US" sz="1100">
              <a:solidFill>
                <a:schemeClr val="dk1"/>
              </a:solidFill>
              <a:effectLst/>
              <a:latin typeface="+mn-lt"/>
              <a:ea typeface="+mn-ea"/>
              <a:cs typeface="+mn-cs"/>
            </a:rPr>
            <a:t>３億円繰入している。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法定外繰入を行わなくても黒字になるよう経営努力を進める。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前年度に比べ元利償還金等が</a:t>
          </a:r>
          <a:r>
            <a:rPr lang="ja-JP" altLang="en-US" sz="1100">
              <a:solidFill>
                <a:schemeClr val="dk1"/>
              </a:solidFill>
              <a:effectLst/>
              <a:latin typeface="+mn-lt"/>
              <a:ea typeface="+mn-ea"/>
              <a:cs typeface="+mn-cs"/>
            </a:rPr>
            <a:t>１９</a:t>
          </a:r>
          <a:r>
            <a:rPr lang="ja-JP" altLang="ja-JP" sz="1100">
              <a:solidFill>
                <a:schemeClr val="dk1"/>
              </a:solidFill>
              <a:effectLst/>
              <a:latin typeface="+mn-lt"/>
              <a:ea typeface="+mn-ea"/>
              <a:cs typeface="+mn-cs"/>
            </a:rPr>
            <a:t>百万円増加しており算入公債費等も前年度に比べ</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百万円増加している。</a:t>
          </a:r>
          <a:endParaRPr lang="ja-JP" altLang="ja-JP" sz="1400">
            <a:effectLst/>
          </a:endParaRPr>
        </a:p>
        <a:p>
          <a:r>
            <a:rPr lang="ja-JP" altLang="ja-JP" sz="1100">
              <a:solidFill>
                <a:schemeClr val="dk1"/>
              </a:solidFill>
              <a:effectLst/>
              <a:latin typeface="+mn-lt"/>
              <a:ea typeface="+mn-ea"/>
              <a:cs typeface="+mn-cs"/>
            </a:rPr>
            <a:t>実質</a:t>
          </a:r>
          <a:r>
            <a:rPr lang="ja-JP" altLang="en-US" sz="1100">
              <a:solidFill>
                <a:schemeClr val="dk1"/>
              </a:solidFill>
              <a:effectLst/>
              <a:latin typeface="+mn-lt"/>
              <a:ea typeface="+mn-ea"/>
              <a:cs typeface="+mn-cs"/>
            </a:rPr>
            <a:t>公債</a:t>
          </a:r>
          <a:r>
            <a:rPr lang="ja-JP" altLang="ja-JP" sz="1100">
              <a:solidFill>
                <a:schemeClr val="dk1"/>
              </a:solidFill>
              <a:effectLst/>
              <a:latin typeface="+mn-lt"/>
              <a:ea typeface="+mn-ea"/>
              <a:cs typeface="+mn-cs"/>
            </a:rPr>
            <a:t>費比率の分子は昨年２</a:t>
          </a:r>
          <a:r>
            <a:rPr lang="ja-JP" altLang="en-US" sz="1100">
              <a:solidFill>
                <a:schemeClr val="dk1"/>
              </a:solidFill>
              <a:effectLst/>
              <a:latin typeface="+mn-lt"/>
              <a:ea typeface="+mn-ea"/>
              <a:cs typeface="+mn-cs"/>
            </a:rPr>
            <a:t>６０</a:t>
          </a:r>
          <a:r>
            <a:rPr lang="ja-JP" altLang="ja-JP" sz="1100">
              <a:solidFill>
                <a:schemeClr val="dk1"/>
              </a:solidFill>
              <a:effectLst/>
              <a:latin typeface="+mn-lt"/>
              <a:ea typeface="+mn-ea"/>
              <a:cs typeface="+mn-cs"/>
            </a:rPr>
            <a:t>百万円に対し２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０百万円と</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百万円の増となっている。</a:t>
          </a:r>
          <a:endParaRPr lang="ja-JP" altLang="ja-JP" sz="1400">
            <a:effectLst/>
          </a:endParaRPr>
        </a:p>
        <a:p>
          <a:r>
            <a:rPr lang="ja-JP" altLang="ja-JP" sz="1100">
              <a:solidFill>
                <a:schemeClr val="dk1"/>
              </a:solidFill>
              <a:effectLst/>
              <a:latin typeface="+mn-lt"/>
              <a:ea typeface="+mn-ea"/>
              <a:cs typeface="+mn-cs"/>
            </a:rPr>
            <a:t>今後、元利償還金等の増加が見込まれるので、算入公債費等を抑えていきたい。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将来負担比率は前年度に比べ</a:t>
          </a:r>
          <a:r>
            <a:rPr lang="ja-JP" altLang="en-US" sz="1100">
              <a:solidFill>
                <a:schemeClr val="dk1"/>
              </a:solidFill>
              <a:effectLst/>
              <a:latin typeface="+mn-lt"/>
              <a:ea typeface="+mn-ea"/>
              <a:cs typeface="+mn-cs"/>
            </a:rPr>
            <a:t>１１</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しておりその中でも</a:t>
          </a:r>
          <a:r>
            <a:rPr lang="ja-JP" altLang="en-US" sz="1100">
              <a:solidFill>
                <a:schemeClr val="dk1"/>
              </a:solidFill>
              <a:effectLst/>
              <a:latin typeface="+mn-lt"/>
              <a:ea typeface="+mn-ea"/>
              <a:cs typeface="+mn-cs"/>
            </a:rPr>
            <a:t>退職手当負担見込額</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effectLst/>
          </a:endParaRPr>
        </a:p>
        <a:p>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充当可能財源等では</a:t>
          </a:r>
          <a:r>
            <a:rPr lang="ja-JP" altLang="en-US" sz="1100">
              <a:solidFill>
                <a:schemeClr val="dk1"/>
              </a:solidFill>
              <a:effectLst/>
              <a:latin typeface="+mn-lt"/>
              <a:ea typeface="+mn-ea"/>
              <a:cs typeface="+mn-cs"/>
            </a:rPr>
            <a:t>１０１</a:t>
          </a:r>
          <a:r>
            <a:rPr lang="ja-JP" altLang="ja-JP" sz="1100">
              <a:solidFill>
                <a:schemeClr val="dk1"/>
              </a:solidFill>
              <a:effectLst/>
              <a:latin typeface="+mn-lt"/>
              <a:ea typeface="+mn-ea"/>
              <a:cs typeface="+mn-cs"/>
            </a:rPr>
            <a:t>百万円減少しており、その中でも充当可能基金</a:t>
          </a:r>
          <a:r>
            <a:rPr lang="ja-JP" altLang="en-US" sz="1100">
              <a:solidFill>
                <a:schemeClr val="dk1"/>
              </a:solidFill>
              <a:effectLst/>
              <a:latin typeface="+mn-lt"/>
              <a:ea typeface="+mn-ea"/>
              <a:cs typeface="+mn-cs"/>
            </a:rPr>
            <a:t>３９</a:t>
          </a:r>
          <a:r>
            <a:rPr lang="ja-JP" altLang="ja-JP" sz="1100">
              <a:solidFill>
                <a:schemeClr val="dk1"/>
              </a:solidFill>
              <a:effectLst/>
              <a:latin typeface="+mn-lt"/>
              <a:ea typeface="+mn-ea"/>
              <a:cs typeface="+mn-cs"/>
            </a:rPr>
            <a:t>百万円減少している。</a:t>
          </a:r>
          <a:endParaRPr lang="ja-JP" altLang="ja-JP" sz="1400">
            <a:effectLst/>
          </a:endParaRPr>
        </a:p>
        <a:p>
          <a:r>
            <a:rPr lang="ja-JP" altLang="ja-JP" sz="1100">
              <a:solidFill>
                <a:schemeClr val="dk1"/>
              </a:solidFill>
              <a:effectLst/>
              <a:latin typeface="+mn-lt"/>
              <a:ea typeface="+mn-ea"/>
              <a:cs typeface="+mn-cs"/>
            </a:rPr>
            <a:t>よって将来負担比率の分子は２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年度に比べ</a:t>
          </a:r>
          <a:r>
            <a:rPr lang="ja-JP" altLang="en-US" sz="1100">
              <a:solidFill>
                <a:schemeClr val="dk1"/>
              </a:solidFill>
              <a:effectLst/>
              <a:latin typeface="+mn-lt"/>
              <a:ea typeface="+mn-ea"/>
              <a:cs typeface="+mn-cs"/>
            </a:rPr>
            <a:t>２１８</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6929071</v>
      </c>
      <c r="BO4" s="349"/>
      <c r="BP4" s="349"/>
      <c r="BQ4" s="349"/>
      <c r="BR4" s="349"/>
      <c r="BS4" s="349"/>
      <c r="BT4" s="349"/>
      <c r="BU4" s="350"/>
      <c r="BV4" s="348">
        <v>7763207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6861206</v>
      </c>
      <c r="BO5" s="386"/>
      <c r="BP5" s="386"/>
      <c r="BQ5" s="386"/>
      <c r="BR5" s="386"/>
      <c r="BS5" s="386"/>
      <c r="BT5" s="386"/>
      <c r="BU5" s="387"/>
      <c r="BV5" s="385">
        <v>7435504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88.1</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67865</v>
      </c>
      <c r="BO6" s="386"/>
      <c r="BP6" s="386"/>
      <c r="BQ6" s="386"/>
      <c r="BR6" s="386"/>
      <c r="BS6" s="386"/>
      <c r="BT6" s="386"/>
      <c r="BU6" s="387"/>
      <c r="BV6" s="385">
        <v>327703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24309</v>
      </c>
      <c r="BO7" s="386"/>
      <c r="BP7" s="386"/>
      <c r="BQ7" s="386"/>
      <c r="BR7" s="386"/>
      <c r="BS7" s="386"/>
      <c r="BT7" s="386"/>
      <c r="BU7" s="387"/>
      <c r="BV7" s="385">
        <v>202352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3572711</v>
      </c>
      <c r="CU7" s="386"/>
      <c r="CV7" s="386"/>
      <c r="CW7" s="386"/>
      <c r="CX7" s="386"/>
      <c r="CY7" s="386"/>
      <c r="CZ7" s="386"/>
      <c r="DA7" s="387"/>
      <c r="DB7" s="385">
        <v>3433411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43556</v>
      </c>
      <c r="BO8" s="386"/>
      <c r="BP8" s="386"/>
      <c r="BQ8" s="386"/>
      <c r="BR8" s="386"/>
      <c r="BS8" s="386"/>
      <c r="BT8" s="386"/>
      <c r="BU8" s="387"/>
      <c r="BV8" s="385">
        <v>125351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16318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-81795</v>
      </c>
      <c r="BO9" s="386"/>
      <c r="BP9" s="386"/>
      <c r="BQ9" s="386"/>
      <c r="BR9" s="386"/>
      <c r="BS9" s="386"/>
      <c r="BT9" s="386"/>
      <c r="BU9" s="387"/>
      <c r="BV9" s="385">
        <v>-53609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12.1</v>
      </c>
      <c r="CU9" s="383"/>
      <c r="CV9" s="383"/>
      <c r="CW9" s="383"/>
      <c r="CX9" s="383"/>
      <c r="CY9" s="383"/>
      <c r="CZ9" s="383"/>
      <c r="DA9" s="384"/>
      <c r="DB9" s="382">
        <v>11.2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15343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100000</v>
      </c>
      <c r="BO10" s="386"/>
      <c r="BP10" s="386"/>
      <c r="BQ10" s="386"/>
      <c r="BR10" s="386"/>
      <c r="BS10" s="386"/>
      <c r="BT10" s="386"/>
      <c r="BU10" s="387"/>
      <c r="BV10" s="385">
        <v>40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18546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18454</v>
      </c>
      <c r="S13" s="467"/>
      <c r="T13" s="467"/>
      <c r="U13" s="467"/>
      <c r="V13" s="468"/>
      <c r="W13" s="401" t="s">
        <v>123</v>
      </c>
      <c r="X13" s="402"/>
      <c r="Y13" s="402"/>
      <c r="Z13" s="402"/>
      <c r="AA13" s="402"/>
      <c r="AB13" s="392"/>
      <c r="AC13" s="436">
        <v>118</v>
      </c>
      <c r="AD13" s="437"/>
      <c r="AE13" s="437"/>
      <c r="AF13" s="437"/>
      <c r="AG13" s="476"/>
      <c r="AH13" s="436">
        <v>143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-81795</v>
      </c>
      <c r="BO13" s="386"/>
      <c r="BP13" s="386"/>
      <c r="BQ13" s="386"/>
      <c r="BR13" s="386"/>
      <c r="BS13" s="386"/>
      <c r="BT13" s="386"/>
      <c r="BU13" s="387"/>
      <c r="BV13" s="385">
        <v>-53569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8.1999999999999993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18246</v>
      </c>
      <c r="S14" s="467"/>
      <c r="T14" s="467"/>
      <c r="U14" s="467"/>
      <c r="V14" s="468"/>
      <c r="W14" s="375"/>
      <c r="X14" s="376"/>
      <c r="Y14" s="376"/>
      <c r="Z14" s="376"/>
      <c r="AA14" s="376"/>
      <c r="AB14" s="365"/>
      <c r="AC14" s="469">
        <v>1.8</v>
      </c>
      <c r="AD14" s="470"/>
      <c r="AE14" s="470"/>
      <c r="AF14" s="470"/>
      <c r="AG14" s="471"/>
      <c r="AH14" s="469">
        <v>2.2000000000000002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42.5</v>
      </c>
      <c r="CU14" s="481"/>
      <c r="CV14" s="481"/>
      <c r="CW14" s="481"/>
      <c r="CX14" s="481"/>
      <c r="CY14" s="481"/>
      <c r="CZ14" s="481"/>
      <c r="DA14" s="482"/>
      <c r="DB14" s="480">
        <v>47.8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18157</v>
      </c>
      <c r="S15" s="467"/>
      <c r="T15" s="467"/>
      <c r="U15" s="467"/>
      <c r="V15" s="468"/>
      <c r="W15" s="401" t="s">
        <v>130</v>
      </c>
      <c r="X15" s="402"/>
      <c r="Y15" s="402"/>
      <c r="Z15" s="402"/>
      <c r="AA15" s="402"/>
      <c r="AB15" s="392"/>
      <c r="AC15" s="436">
        <v>1055</v>
      </c>
      <c r="AD15" s="437"/>
      <c r="AE15" s="437"/>
      <c r="AF15" s="437"/>
      <c r="AG15" s="476"/>
      <c r="AH15" s="436">
        <v>1229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1236996</v>
      </c>
      <c r="BO15" s="349"/>
      <c r="BP15" s="349"/>
      <c r="BQ15" s="349"/>
      <c r="BR15" s="349"/>
      <c r="BS15" s="349"/>
      <c r="BT15" s="349"/>
      <c r="BU15" s="350"/>
      <c r="BV15" s="348">
        <v>1138554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16.399999999999999</v>
      </c>
      <c r="AD16" s="470"/>
      <c r="AE16" s="470"/>
      <c r="AF16" s="470"/>
      <c r="AG16" s="471"/>
      <c r="AH16" s="469">
        <v>18.899999999999999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2979376</v>
      </c>
      <c r="BO16" s="386"/>
      <c r="BP16" s="386"/>
      <c r="BQ16" s="386"/>
      <c r="BR16" s="386"/>
      <c r="BS16" s="386"/>
      <c r="BT16" s="386"/>
      <c r="BU16" s="387"/>
      <c r="BV16" s="385">
        <v>2869709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5262</v>
      </c>
      <c r="AD17" s="437"/>
      <c r="AE17" s="437"/>
      <c r="AF17" s="437"/>
      <c r="AG17" s="476"/>
      <c r="AH17" s="436">
        <v>5063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1611286</v>
      </c>
      <c r="BO17" s="386"/>
      <c r="BP17" s="386"/>
      <c r="BQ17" s="386"/>
      <c r="BR17" s="386"/>
      <c r="BS17" s="386"/>
      <c r="BT17" s="386"/>
      <c r="BU17" s="387"/>
      <c r="BV17" s="385">
        <v>1475782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5.0999999999999996</v>
      </c>
      <c r="M18" s="498"/>
      <c r="N18" s="498"/>
      <c r="O18" s="498"/>
      <c r="P18" s="498"/>
      <c r="Q18" s="498"/>
      <c r="R18" s="499"/>
      <c r="S18" s="499"/>
      <c r="T18" s="499"/>
      <c r="U18" s="499"/>
      <c r="V18" s="500"/>
      <c r="W18" s="403"/>
      <c r="X18" s="404"/>
      <c r="Y18" s="404"/>
      <c r="Z18" s="404"/>
      <c r="AA18" s="404"/>
      <c r="AB18" s="395"/>
      <c r="AC18" s="501">
        <v>81.8</v>
      </c>
      <c r="AD18" s="502"/>
      <c r="AE18" s="502"/>
      <c r="AF18" s="502"/>
      <c r="AG18" s="503"/>
      <c r="AH18" s="501">
        <v>78.099999999999994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3199077</v>
      </c>
      <c r="BO18" s="386"/>
      <c r="BP18" s="386"/>
      <c r="BQ18" s="386"/>
      <c r="BR18" s="386"/>
      <c r="BS18" s="386"/>
      <c r="BT18" s="386"/>
      <c r="BU18" s="387"/>
      <c r="BV18" s="385">
        <v>3049173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3200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4226874</v>
      </c>
      <c r="BO19" s="386"/>
      <c r="BP19" s="386"/>
      <c r="BQ19" s="386"/>
      <c r="BR19" s="386"/>
      <c r="BS19" s="386"/>
      <c r="BT19" s="386"/>
      <c r="BU19" s="387"/>
      <c r="BV19" s="385">
        <v>4368250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5805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6214721</v>
      </c>
      <c r="BO23" s="386"/>
      <c r="BP23" s="386"/>
      <c r="BQ23" s="386"/>
      <c r="BR23" s="386"/>
      <c r="BS23" s="386"/>
      <c r="BT23" s="386"/>
      <c r="BU23" s="387"/>
      <c r="BV23" s="385">
        <v>6182089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7290</v>
      </c>
      <c r="R24" s="437"/>
      <c r="S24" s="437"/>
      <c r="T24" s="437"/>
      <c r="U24" s="437"/>
      <c r="V24" s="476"/>
      <c r="W24" s="531"/>
      <c r="X24" s="519"/>
      <c r="Y24" s="520"/>
      <c r="Z24" s="435" t="s">
        <v>153</v>
      </c>
      <c r="AA24" s="415"/>
      <c r="AB24" s="415"/>
      <c r="AC24" s="415"/>
      <c r="AD24" s="415"/>
      <c r="AE24" s="415"/>
      <c r="AF24" s="415"/>
      <c r="AG24" s="416"/>
      <c r="AH24" s="436">
        <v>97</v>
      </c>
      <c r="AI24" s="437"/>
      <c r="AJ24" s="437"/>
      <c r="AK24" s="437"/>
      <c r="AL24" s="476"/>
      <c r="AM24" s="436">
        <v>274122</v>
      </c>
      <c r="AN24" s="437"/>
      <c r="AO24" s="437"/>
      <c r="AP24" s="437"/>
      <c r="AQ24" s="437"/>
      <c r="AR24" s="476"/>
      <c r="AS24" s="436">
        <v>2826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5238933</v>
      </c>
      <c r="BO24" s="386"/>
      <c r="BP24" s="386"/>
      <c r="BQ24" s="386"/>
      <c r="BR24" s="386"/>
      <c r="BS24" s="386"/>
      <c r="BT24" s="386"/>
      <c r="BU24" s="387"/>
      <c r="BV24" s="385">
        <v>5073939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5900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708734</v>
      </c>
      <c r="BO25" s="349"/>
      <c r="BP25" s="349"/>
      <c r="BQ25" s="349"/>
      <c r="BR25" s="349"/>
      <c r="BS25" s="349"/>
      <c r="BT25" s="349"/>
      <c r="BU25" s="350"/>
      <c r="BV25" s="348">
        <v>48242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5540</v>
      </c>
      <c r="R26" s="437"/>
      <c r="S26" s="437"/>
      <c r="T26" s="437"/>
      <c r="U26" s="437"/>
      <c r="V26" s="476"/>
      <c r="W26" s="531"/>
      <c r="X26" s="519"/>
      <c r="Y26" s="520"/>
      <c r="Z26" s="435" t="s">
        <v>159</v>
      </c>
      <c r="AA26" s="539"/>
      <c r="AB26" s="539"/>
      <c r="AC26" s="539"/>
      <c r="AD26" s="539"/>
      <c r="AE26" s="539"/>
      <c r="AF26" s="539"/>
      <c r="AG26" s="540"/>
      <c r="AH26" s="436">
        <v>3</v>
      </c>
      <c r="AI26" s="437"/>
      <c r="AJ26" s="437"/>
      <c r="AK26" s="437"/>
      <c r="AL26" s="476"/>
      <c r="AM26" s="436">
        <v>10542</v>
      </c>
      <c r="AN26" s="437"/>
      <c r="AO26" s="437"/>
      <c r="AP26" s="437"/>
      <c r="AQ26" s="437"/>
      <c r="AR26" s="476"/>
      <c r="AS26" s="436">
        <v>3514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2760</v>
      </c>
      <c r="R27" s="437"/>
      <c r="S27" s="437"/>
      <c r="T27" s="437"/>
      <c r="U27" s="437"/>
      <c r="V27" s="476"/>
      <c r="W27" s="531"/>
      <c r="X27" s="519"/>
      <c r="Y27" s="520"/>
      <c r="Z27" s="435" t="s">
        <v>162</v>
      </c>
      <c r="AA27" s="415"/>
      <c r="AB27" s="415"/>
      <c r="AC27" s="415"/>
      <c r="AD27" s="415"/>
      <c r="AE27" s="415"/>
      <c r="AF27" s="415"/>
      <c r="AG27" s="416"/>
      <c r="AH27" s="436">
        <v>9</v>
      </c>
      <c r="AI27" s="437"/>
      <c r="AJ27" s="437"/>
      <c r="AK27" s="437"/>
      <c r="AL27" s="476"/>
      <c r="AM27" s="436">
        <v>25961</v>
      </c>
      <c r="AN27" s="437"/>
      <c r="AO27" s="437"/>
      <c r="AP27" s="437"/>
      <c r="AQ27" s="437"/>
      <c r="AR27" s="476"/>
      <c r="AS27" s="436">
        <v>2885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2278</v>
      </c>
      <c r="BO27" s="553"/>
      <c r="BP27" s="553"/>
      <c r="BQ27" s="553"/>
      <c r="BR27" s="553"/>
      <c r="BS27" s="553"/>
      <c r="BT27" s="553"/>
      <c r="BU27" s="554"/>
      <c r="BV27" s="552">
        <v>2271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2300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1518062</v>
      </c>
      <c r="BO28" s="349"/>
      <c r="BP28" s="349"/>
      <c r="BQ28" s="349"/>
      <c r="BR28" s="349"/>
      <c r="BS28" s="349"/>
      <c r="BT28" s="349"/>
      <c r="BU28" s="350"/>
      <c r="BV28" s="348">
        <v>1518062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12</v>
      </c>
      <c r="M29" s="437"/>
      <c r="N29" s="437"/>
      <c r="O29" s="437"/>
      <c r="P29" s="476"/>
      <c r="Q29" s="436">
        <v>2150</v>
      </c>
      <c r="R29" s="437"/>
      <c r="S29" s="437"/>
      <c r="T29" s="437"/>
      <c r="U29" s="437"/>
      <c r="V29" s="476"/>
      <c r="W29" s="531"/>
      <c r="X29" s="519"/>
      <c r="Y29" s="520"/>
      <c r="Z29" s="435" t="s">
        <v>169</v>
      </c>
      <c r="AA29" s="415"/>
      <c r="AB29" s="415"/>
      <c r="AC29" s="415"/>
      <c r="AD29" s="415"/>
      <c r="AE29" s="415"/>
      <c r="AF29" s="415"/>
      <c r="AG29" s="416"/>
      <c r="AH29" s="436">
        <v>106</v>
      </c>
      <c r="AI29" s="437"/>
      <c r="AJ29" s="437"/>
      <c r="AK29" s="437"/>
      <c r="AL29" s="476"/>
      <c r="AM29" s="436">
        <v>300083</v>
      </c>
      <c r="AN29" s="437"/>
      <c r="AO29" s="437"/>
      <c r="AP29" s="437"/>
      <c r="AQ29" s="437"/>
      <c r="AR29" s="476"/>
      <c r="AS29" s="436">
        <v>2831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106565</v>
      </c>
      <c r="BO29" s="386"/>
      <c r="BP29" s="386"/>
      <c r="BQ29" s="386"/>
      <c r="BR29" s="386"/>
      <c r="BS29" s="386"/>
      <c r="BT29" s="386"/>
      <c r="BU29" s="387"/>
      <c r="BV29" s="385">
        <v>106522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526897</v>
      </c>
      <c r="BO30" s="553"/>
      <c r="BP30" s="553"/>
      <c r="BQ30" s="553"/>
      <c r="BR30" s="553"/>
      <c r="BS30" s="553"/>
      <c r="BT30" s="553"/>
      <c r="BU30" s="554"/>
      <c r="BV30" s="552">
        <v>568237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東部清掃施設組合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沖縄県市町村自治会館管理組合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沖縄県市町村総合事務組合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東部消防組合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南部広域行政組合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南部広域市町村圏事務組合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沖縄県介護保険広域連合（一般会計等）</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沖縄県介護保険広域連合（保健事業勘定）</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沖縄県後期高齢者医療広域連合（一般会計等）</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15</v>
      </c>
      <c r="BX43" s="564"/>
      <c r="BY43" s="565" t="str">
        <f>IF('各会計、関係団体の財政状況及び健全化判断比率'!B77="","",'各会計、関係団体の財政状況及び健全化判断比率'!B77)</f>
        <v>沖縄県後期高齢者医療広域連合（事業勘定）</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1476955</v>
      </c>
      <c r="S5" s="581"/>
      <c r="T5" s="581"/>
      <c r="U5" s="581"/>
      <c r="V5" s="581"/>
      <c r="W5" s="581"/>
      <c r="X5" s="581"/>
      <c r="Y5" s="582"/>
      <c r="Z5" s="583">
        <v>21.3</v>
      </c>
      <c r="AA5" s="583"/>
      <c r="AB5" s="583"/>
      <c r="AC5" s="583"/>
      <c r="AD5" s="584">
        <v>1476955</v>
      </c>
      <c r="AE5" s="584"/>
      <c r="AF5" s="584"/>
      <c r="AG5" s="584"/>
      <c r="AH5" s="584"/>
      <c r="AI5" s="584"/>
      <c r="AJ5" s="584"/>
      <c r="AK5" s="584"/>
      <c r="AL5" s="585">
        <v>43.3</v>
      </c>
      <c r="AM5" s="586"/>
      <c r="AN5" s="586"/>
      <c r="AO5" s="587"/>
      <c r="AP5" s="577" t="s">
        <v>207</v>
      </c>
      <c r="AQ5" s="578"/>
      <c r="AR5" s="578"/>
      <c r="AS5" s="578"/>
      <c r="AT5" s="578"/>
      <c r="AU5" s="578"/>
      <c r="AV5" s="578"/>
      <c r="AW5" s="578"/>
      <c r="AX5" s="578"/>
      <c r="AY5" s="578"/>
      <c r="AZ5" s="578"/>
      <c r="BA5" s="578"/>
      <c r="BB5" s="578"/>
      <c r="BC5" s="578"/>
      <c r="BD5" s="578"/>
      <c r="BE5" s="578"/>
      <c r="BF5" s="579"/>
      <c r="BG5" s="591">
        <v>1476955</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33863</v>
      </c>
      <c r="S6" s="592"/>
      <c r="T6" s="592"/>
      <c r="U6" s="592"/>
      <c r="V6" s="592"/>
      <c r="W6" s="592"/>
      <c r="X6" s="592"/>
      <c r="Y6" s="593"/>
      <c r="Z6" s="594">
        <v>0.5</v>
      </c>
      <c r="AA6" s="594"/>
      <c r="AB6" s="594"/>
      <c r="AC6" s="594"/>
      <c r="AD6" s="595">
        <v>33863</v>
      </c>
      <c r="AE6" s="595"/>
      <c r="AF6" s="595"/>
      <c r="AG6" s="595"/>
      <c r="AH6" s="595"/>
      <c r="AI6" s="595"/>
      <c r="AJ6" s="595"/>
      <c r="AK6" s="595"/>
      <c r="AL6" s="596">
        <v>1</v>
      </c>
      <c r="AM6" s="597"/>
      <c r="AN6" s="597"/>
      <c r="AO6" s="598"/>
      <c r="AP6" s="588" t="s">
        <v>213</v>
      </c>
      <c r="AQ6" s="589"/>
      <c r="AR6" s="589"/>
      <c r="AS6" s="589"/>
      <c r="AT6" s="589"/>
      <c r="AU6" s="589"/>
      <c r="AV6" s="589"/>
      <c r="AW6" s="589"/>
      <c r="AX6" s="589"/>
      <c r="AY6" s="589"/>
      <c r="AZ6" s="589"/>
      <c r="BA6" s="589"/>
      <c r="BB6" s="589"/>
      <c r="BC6" s="589"/>
      <c r="BD6" s="589"/>
      <c r="BE6" s="589"/>
      <c r="BF6" s="590"/>
      <c r="BG6" s="591">
        <v>1476955</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100259</v>
      </c>
      <c r="CS6" s="592"/>
      <c r="CT6" s="592"/>
      <c r="CU6" s="592"/>
      <c r="CV6" s="592"/>
      <c r="CW6" s="592"/>
      <c r="CX6" s="592"/>
      <c r="CY6" s="593"/>
      <c r="CZ6" s="594">
        <v>1.5</v>
      </c>
      <c r="DA6" s="594"/>
      <c r="DB6" s="594"/>
      <c r="DC6" s="594"/>
      <c r="DD6" s="600" t="s">
        <v>208</v>
      </c>
      <c r="DE6" s="592"/>
      <c r="DF6" s="592"/>
      <c r="DG6" s="592"/>
      <c r="DH6" s="592"/>
      <c r="DI6" s="592"/>
      <c r="DJ6" s="592"/>
      <c r="DK6" s="592"/>
      <c r="DL6" s="592"/>
      <c r="DM6" s="592"/>
      <c r="DN6" s="592"/>
      <c r="DO6" s="592"/>
      <c r="DP6" s="593"/>
      <c r="DQ6" s="600">
        <v>100259</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3079</v>
      </c>
      <c r="S7" s="592"/>
      <c r="T7" s="592"/>
      <c r="U7" s="592"/>
      <c r="V7" s="592"/>
      <c r="W7" s="592"/>
      <c r="X7" s="592"/>
      <c r="Y7" s="593"/>
      <c r="Z7" s="594">
        <v>0</v>
      </c>
      <c r="AA7" s="594"/>
      <c r="AB7" s="594"/>
      <c r="AC7" s="594"/>
      <c r="AD7" s="595">
        <v>3079</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660506</v>
      </c>
      <c r="BH7" s="592"/>
      <c r="BI7" s="592"/>
      <c r="BJ7" s="592"/>
      <c r="BK7" s="592"/>
      <c r="BL7" s="592"/>
      <c r="BM7" s="592"/>
      <c r="BN7" s="593"/>
      <c r="BO7" s="594">
        <v>44.7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902309</v>
      </c>
      <c r="CS7" s="592"/>
      <c r="CT7" s="592"/>
      <c r="CU7" s="592"/>
      <c r="CV7" s="592"/>
      <c r="CW7" s="592"/>
      <c r="CX7" s="592"/>
      <c r="CY7" s="593"/>
      <c r="CZ7" s="594">
        <v>13.2</v>
      </c>
      <c r="DA7" s="594"/>
      <c r="DB7" s="594"/>
      <c r="DC7" s="594"/>
      <c r="DD7" s="600">
        <v>110800</v>
      </c>
      <c r="DE7" s="592"/>
      <c r="DF7" s="592"/>
      <c r="DG7" s="592"/>
      <c r="DH7" s="592"/>
      <c r="DI7" s="592"/>
      <c r="DJ7" s="592"/>
      <c r="DK7" s="592"/>
      <c r="DL7" s="592"/>
      <c r="DM7" s="592"/>
      <c r="DN7" s="592"/>
      <c r="DO7" s="592"/>
      <c r="DP7" s="593"/>
      <c r="DQ7" s="600">
        <v>703729</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2222</v>
      </c>
      <c r="S8" s="592"/>
      <c r="T8" s="592"/>
      <c r="U8" s="592"/>
      <c r="V8" s="592"/>
      <c r="W8" s="592"/>
      <c r="X8" s="592"/>
      <c r="Y8" s="593"/>
      <c r="Z8" s="594">
        <v>0</v>
      </c>
      <c r="AA8" s="594"/>
      <c r="AB8" s="594"/>
      <c r="AC8" s="594"/>
      <c r="AD8" s="595">
        <v>2222</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17233</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2556768</v>
      </c>
      <c r="CS8" s="592"/>
      <c r="CT8" s="592"/>
      <c r="CU8" s="592"/>
      <c r="CV8" s="592"/>
      <c r="CW8" s="592"/>
      <c r="CX8" s="592"/>
      <c r="CY8" s="593"/>
      <c r="CZ8" s="594">
        <v>37.299999999999997</v>
      </c>
      <c r="DA8" s="594"/>
      <c r="DB8" s="594"/>
      <c r="DC8" s="594"/>
      <c r="DD8" s="600">
        <v>124176</v>
      </c>
      <c r="DE8" s="592"/>
      <c r="DF8" s="592"/>
      <c r="DG8" s="592"/>
      <c r="DH8" s="592"/>
      <c r="DI8" s="592"/>
      <c r="DJ8" s="592"/>
      <c r="DK8" s="592"/>
      <c r="DL8" s="592"/>
      <c r="DM8" s="592"/>
      <c r="DN8" s="592"/>
      <c r="DO8" s="592"/>
      <c r="DP8" s="593"/>
      <c r="DQ8" s="600">
        <v>1214986</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3670</v>
      </c>
      <c r="S9" s="592"/>
      <c r="T9" s="592"/>
      <c r="U9" s="592"/>
      <c r="V9" s="592"/>
      <c r="W9" s="592"/>
      <c r="X9" s="592"/>
      <c r="Y9" s="593"/>
      <c r="Z9" s="594">
        <v>0.1</v>
      </c>
      <c r="AA9" s="594"/>
      <c r="AB9" s="594"/>
      <c r="AC9" s="594"/>
      <c r="AD9" s="595">
        <v>3670</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538647</v>
      </c>
      <c r="BH9" s="592"/>
      <c r="BI9" s="592"/>
      <c r="BJ9" s="592"/>
      <c r="BK9" s="592"/>
      <c r="BL9" s="592"/>
      <c r="BM9" s="592"/>
      <c r="BN9" s="593"/>
      <c r="BO9" s="594">
        <v>36.5</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477491</v>
      </c>
      <c r="CS9" s="592"/>
      <c r="CT9" s="592"/>
      <c r="CU9" s="592"/>
      <c r="CV9" s="592"/>
      <c r="CW9" s="592"/>
      <c r="CX9" s="592"/>
      <c r="CY9" s="593"/>
      <c r="CZ9" s="594">
        <v>7</v>
      </c>
      <c r="DA9" s="594"/>
      <c r="DB9" s="594"/>
      <c r="DC9" s="594"/>
      <c r="DD9" s="600" t="s">
        <v>111</v>
      </c>
      <c r="DE9" s="592"/>
      <c r="DF9" s="592"/>
      <c r="DG9" s="592"/>
      <c r="DH9" s="592"/>
      <c r="DI9" s="592"/>
      <c r="DJ9" s="592"/>
      <c r="DK9" s="592"/>
      <c r="DL9" s="592"/>
      <c r="DM9" s="592"/>
      <c r="DN9" s="592"/>
      <c r="DO9" s="592"/>
      <c r="DP9" s="593"/>
      <c r="DQ9" s="600">
        <v>432981</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115030</v>
      </c>
      <c r="S10" s="592"/>
      <c r="T10" s="592"/>
      <c r="U10" s="592"/>
      <c r="V10" s="592"/>
      <c r="W10" s="592"/>
      <c r="X10" s="592"/>
      <c r="Y10" s="593"/>
      <c r="Z10" s="594">
        <v>1.7</v>
      </c>
      <c r="AA10" s="594"/>
      <c r="AB10" s="594"/>
      <c r="AC10" s="594"/>
      <c r="AD10" s="595">
        <v>115030</v>
      </c>
      <c r="AE10" s="595"/>
      <c r="AF10" s="595"/>
      <c r="AG10" s="595"/>
      <c r="AH10" s="595"/>
      <c r="AI10" s="595"/>
      <c r="AJ10" s="595"/>
      <c r="AK10" s="595"/>
      <c r="AL10" s="596">
        <v>3.4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34299</v>
      </c>
      <c r="BH10" s="592"/>
      <c r="BI10" s="592"/>
      <c r="BJ10" s="592"/>
      <c r="BK10" s="592"/>
      <c r="BL10" s="592"/>
      <c r="BM10" s="592"/>
      <c r="BN10" s="593"/>
      <c r="BO10" s="594">
        <v>2.2999999999999998</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1668</v>
      </c>
      <c r="S11" s="592"/>
      <c r="T11" s="592"/>
      <c r="U11" s="592"/>
      <c r="V11" s="592"/>
      <c r="W11" s="592"/>
      <c r="X11" s="592"/>
      <c r="Y11" s="593"/>
      <c r="Z11" s="594">
        <v>0</v>
      </c>
      <c r="AA11" s="594"/>
      <c r="AB11" s="594"/>
      <c r="AC11" s="594"/>
      <c r="AD11" s="595">
        <v>1668</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70327</v>
      </c>
      <c r="BH11" s="592"/>
      <c r="BI11" s="592"/>
      <c r="BJ11" s="592"/>
      <c r="BK11" s="592"/>
      <c r="BL11" s="592"/>
      <c r="BM11" s="592"/>
      <c r="BN11" s="593"/>
      <c r="BO11" s="594">
        <v>4.8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44668</v>
      </c>
      <c r="CS11" s="592"/>
      <c r="CT11" s="592"/>
      <c r="CU11" s="592"/>
      <c r="CV11" s="592"/>
      <c r="CW11" s="592"/>
      <c r="CX11" s="592"/>
      <c r="CY11" s="593"/>
      <c r="CZ11" s="594">
        <v>0.7</v>
      </c>
      <c r="DA11" s="594"/>
      <c r="DB11" s="594"/>
      <c r="DC11" s="594"/>
      <c r="DD11" s="600" t="s">
        <v>111</v>
      </c>
      <c r="DE11" s="592"/>
      <c r="DF11" s="592"/>
      <c r="DG11" s="592"/>
      <c r="DH11" s="592"/>
      <c r="DI11" s="592"/>
      <c r="DJ11" s="592"/>
      <c r="DK11" s="592"/>
      <c r="DL11" s="592"/>
      <c r="DM11" s="592"/>
      <c r="DN11" s="592"/>
      <c r="DO11" s="592"/>
      <c r="DP11" s="593"/>
      <c r="DQ11" s="600">
        <v>19976</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667444</v>
      </c>
      <c r="BH12" s="592"/>
      <c r="BI12" s="592"/>
      <c r="BJ12" s="592"/>
      <c r="BK12" s="592"/>
      <c r="BL12" s="592"/>
      <c r="BM12" s="592"/>
      <c r="BN12" s="593"/>
      <c r="BO12" s="594">
        <v>45.2</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285311</v>
      </c>
      <c r="CS12" s="592"/>
      <c r="CT12" s="592"/>
      <c r="CU12" s="592"/>
      <c r="CV12" s="592"/>
      <c r="CW12" s="592"/>
      <c r="CX12" s="592"/>
      <c r="CY12" s="593"/>
      <c r="CZ12" s="594">
        <v>4.2</v>
      </c>
      <c r="DA12" s="594"/>
      <c r="DB12" s="594"/>
      <c r="DC12" s="594"/>
      <c r="DD12" s="600">
        <v>100457</v>
      </c>
      <c r="DE12" s="592"/>
      <c r="DF12" s="592"/>
      <c r="DG12" s="592"/>
      <c r="DH12" s="592"/>
      <c r="DI12" s="592"/>
      <c r="DJ12" s="592"/>
      <c r="DK12" s="592"/>
      <c r="DL12" s="592"/>
      <c r="DM12" s="592"/>
      <c r="DN12" s="592"/>
      <c r="DO12" s="592"/>
      <c r="DP12" s="593"/>
      <c r="DQ12" s="600">
        <v>41758</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7189</v>
      </c>
      <c r="S13" s="592"/>
      <c r="T13" s="592"/>
      <c r="U13" s="592"/>
      <c r="V13" s="592"/>
      <c r="W13" s="592"/>
      <c r="X13" s="592"/>
      <c r="Y13" s="593"/>
      <c r="Z13" s="594">
        <v>0.1</v>
      </c>
      <c r="AA13" s="594"/>
      <c r="AB13" s="594"/>
      <c r="AC13" s="594"/>
      <c r="AD13" s="595">
        <v>7189</v>
      </c>
      <c r="AE13" s="595"/>
      <c r="AF13" s="595"/>
      <c r="AG13" s="595"/>
      <c r="AH13" s="595"/>
      <c r="AI13" s="595"/>
      <c r="AJ13" s="595"/>
      <c r="AK13" s="595"/>
      <c r="AL13" s="596">
        <v>0.2</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662152</v>
      </c>
      <c r="BH13" s="592"/>
      <c r="BI13" s="592"/>
      <c r="BJ13" s="592"/>
      <c r="BK13" s="592"/>
      <c r="BL13" s="592"/>
      <c r="BM13" s="592"/>
      <c r="BN13" s="593"/>
      <c r="BO13" s="594">
        <v>44.8</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592237</v>
      </c>
      <c r="CS13" s="592"/>
      <c r="CT13" s="592"/>
      <c r="CU13" s="592"/>
      <c r="CV13" s="592"/>
      <c r="CW13" s="592"/>
      <c r="CX13" s="592"/>
      <c r="CY13" s="593"/>
      <c r="CZ13" s="594">
        <v>8.6</v>
      </c>
      <c r="DA13" s="594"/>
      <c r="DB13" s="594"/>
      <c r="DC13" s="594"/>
      <c r="DD13" s="600">
        <v>260955</v>
      </c>
      <c r="DE13" s="592"/>
      <c r="DF13" s="592"/>
      <c r="DG13" s="592"/>
      <c r="DH13" s="592"/>
      <c r="DI13" s="592"/>
      <c r="DJ13" s="592"/>
      <c r="DK13" s="592"/>
      <c r="DL13" s="592"/>
      <c r="DM13" s="592"/>
      <c r="DN13" s="592"/>
      <c r="DO13" s="592"/>
      <c r="DP13" s="593"/>
      <c r="DQ13" s="600">
        <v>279251</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48997</v>
      </c>
      <c r="BH14" s="592"/>
      <c r="BI14" s="592"/>
      <c r="BJ14" s="592"/>
      <c r="BK14" s="592"/>
      <c r="BL14" s="592"/>
      <c r="BM14" s="592"/>
      <c r="BN14" s="593"/>
      <c r="BO14" s="594">
        <v>3.3</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222489</v>
      </c>
      <c r="CS14" s="592"/>
      <c r="CT14" s="592"/>
      <c r="CU14" s="592"/>
      <c r="CV14" s="592"/>
      <c r="CW14" s="592"/>
      <c r="CX14" s="592"/>
      <c r="CY14" s="593"/>
      <c r="CZ14" s="594">
        <v>3.2</v>
      </c>
      <c r="DA14" s="594"/>
      <c r="DB14" s="594"/>
      <c r="DC14" s="594"/>
      <c r="DD14" s="600" t="s">
        <v>111</v>
      </c>
      <c r="DE14" s="592"/>
      <c r="DF14" s="592"/>
      <c r="DG14" s="592"/>
      <c r="DH14" s="592"/>
      <c r="DI14" s="592"/>
      <c r="DJ14" s="592"/>
      <c r="DK14" s="592"/>
      <c r="DL14" s="592"/>
      <c r="DM14" s="592"/>
      <c r="DN14" s="592"/>
      <c r="DO14" s="592"/>
      <c r="DP14" s="593"/>
      <c r="DQ14" s="600">
        <v>222489</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9626</v>
      </c>
      <c r="S15" s="592"/>
      <c r="T15" s="592"/>
      <c r="U15" s="592"/>
      <c r="V15" s="592"/>
      <c r="W15" s="592"/>
      <c r="X15" s="592"/>
      <c r="Y15" s="593"/>
      <c r="Z15" s="594">
        <v>0.1</v>
      </c>
      <c r="AA15" s="594"/>
      <c r="AB15" s="594"/>
      <c r="AC15" s="594"/>
      <c r="AD15" s="595">
        <v>9626</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100008</v>
      </c>
      <c r="BH15" s="592"/>
      <c r="BI15" s="592"/>
      <c r="BJ15" s="592"/>
      <c r="BK15" s="592"/>
      <c r="BL15" s="592"/>
      <c r="BM15" s="592"/>
      <c r="BN15" s="593"/>
      <c r="BO15" s="594">
        <v>6.8</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1145722</v>
      </c>
      <c r="CS15" s="592"/>
      <c r="CT15" s="592"/>
      <c r="CU15" s="592"/>
      <c r="CV15" s="592"/>
      <c r="CW15" s="592"/>
      <c r="CX15" s="592"/>
      <c r="CY15" s="593"/>
      <c r="CZ15" s="594">
        <v>16.7</v>
      </c>
      <c r="DA15" s="594"/>
      <c r="DB15" s="594"/>
      <c r="DC15" s="594"/>
      <c r="DD15" s="600">
        <v>458029</v>
      </c>
      <c r="DE15" s="592"/>
      <c r="DF15" s="592"/>
      <c r="DG15" s="592"/>
      <c r="DH15" s="592"/>
      <c r="DI15" s="592"/>
      <c r="DJ15" s="592"/>
      <c r="DK15" s="592"/>
      <c r="DL15" s="592"/>
      <c r="DM15" s="592"/>
      <c r="DN15" s="592"/>
      <c r="DO15" s="592"/>
      <c r="DP15" s="593"/>
      <c r="DQ15" s="600">
        <v>656603</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1912851</v>
      </c>
      <c r="S16" s="592"/>
      <c r="T16" s="592"/>
      <c r="U16" s="592"/>
      <c r="V16" s="592"/>
      <c r="W16" s="592"/>
      <c r="X16" s="592"/>
      <c r="Y16" s="593"/>
      <c r="Z16" s="594">
        <v>27.6</v>
      </c>
      <c r="AA16" s="594"/>
      <c r="AB16" s="594"/>
      <c r="AC16" s="594"/>
      <c r="AD16" s="595">
        <v>1742380</v>
      </c>
      <c r="AE16" s="595"/>
      <c r="AF16" s="595"/>
      <c r="AG16" s="595"/>
      <c r="AH16" s="595"/>
      <c r="AI16" s="595"/>
      <c r="AJ16" s="595"/>
      <c r="AK16" s="595"/>
      <c r="AL16" s="596">
        <v>51.1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1742380</v>
      </c>
      <c r="S17" s="592"/>
      <c r="T17" s="592"/>
      <c r="U17" s="592"/>
      <c r="V17" s="592"/>
      <c r="W17" s="592"/>
      <c r="X17" s="592"/>
      <c r="Y17" s="593"/>
      <c r="Z17" s="594">
        <v>25.1</v>
      </c>
      <c r="AA17" s="594"/>
      <c r="AB17" s="594"/>
      <c r="AC17" s="594"/>
      <c r="AD17" s="595">
        <v>1742380</v>
      </c>
      <c r="AE17" s="595"/>
      <c r="AF17" s="595"/>
      <c r="AG17" s="595"/>
      <c r="AH17" s="595"/>
      <c r="AI17" s="595"/>
      <c r="AJ17" s="595"/>
      <c r="AK17" s="595"/>
      <c r="AL17" s="596">
        <v>51.1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533952</v>
      </c>
      <c r="CS17" s="592"/>
      <c r="CT17" s="592"/>
      <c r="CU17" s="592"/>
      <c r="CV17" s="592"/>
      <c r="CW17" s="592"/>
      <c r="CX17" s="592"/>
      <c r="CY17" s="593"/>
      <c r="CZ17" s="594">
        <v>7.8</v>
      </c>
      <c r="DA17" s="594"/>
      <c r="DB17" s="594"/>
      <c r="DC17" s="594"/>
      <c r="DD17" s="600" t="s">
        <v>111</v>
      </c>
      <c r="DE17" s="592"/>
      <c r="DF17" s="592"/>
      <c r="DG17" s="592"/>
      <c r="DH17" s="592"/>
      <c r="DI17" s="592"/>
      <c r="DJ17" s="592"/>
      <c r="DK17" s="592"/>
      <c r="DL17" s="592"/>
      <c r="DM17" s="592"/>
      <c r="DN17" s="592"/>
      <c r="DO17" s="592"/>
      <c r="DP17" s="593"/>
      <c r="DQ17" s="600">
        <v>511286</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170471</v>
      </c>
      <c r="S18" s="592"/>
      <c r="T18" s="592"/>
      <c r="U18" s="592"/>
      <c r="V18" s="592"/>
      <c r="W18" s="592"/>
      <c r="X18" s="592"/>
      <c r="Y18" s="593"/>
      <c r="Z18" s="594">
        <v>2.5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3566153</v>
      </c>
      <c r="S20" s="592"/>
      <c r="T20" s="592"/>
      <c r="U20" s="592"/>
      <c r="V20" s="592"/>
      <c r="W20" s="592"/>
      <c r="X20" s="592"/>
      <c r="Y20" s="593"/>
      <c r="Z20" s="594">
        <v>51.5</v>
      </c>
      <c r="AA20" s="594"/>
      <c r="AB20" s="594"/>
      <c r="AC20" s="594"/>
      <c r="AD20" s="595">
        <v>3395682</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6861206</v>
      </c>
      <c r="CS20" s="592"/>
      <c r="CT20" s="592"/>
      <c r="CU20" s="592"/>
      <c r="CV20" s="592"/>
      <c r="CW20" s="592"/>
      <c r="CX20" s="592"/>
      <c r="CY20" s="593"/>
      <c r="CZ20" s="594">
        <v>100</v>
      </c>
      <c r="DA20" s="594"/>
      <c r="DB20" s="594"/>
      <c r="DC20" s="594"/>
      <c r="DD20" s="600">
        <v>1054417</v>
      </c>
      <c r="DE20" s="592"/>
      <c r="DF20" s="592"/>
      <c r="DG20" s="592"/>
      <c r="DH20" s="592"/>
      <c r="DI20" s="592"/>
      <c r="DJ20" s="592"/>
      <c r="DK20" s="592"/>
      <c r="DL20" s="592"/>
      <c r="DM20" s="592"/>
      <c r="DN20" s="592"/>
      <c r="DO20" s="592"/>
      <c r="DP20" s="593"/>
      <c r="DQ20" s="600">
        <v>4183318</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2702</v>
      </c>
      <c r="S21" s="592"/>
      <c r="T21" s="592"/>
      <c r="U21" s="592"/>
      <c r="V21" s="592"/>
      <c r="W21" s="592"/>
      <c r="X21" s="592"/>
      <c r="Y21" s="593"/>
      <c r="Z21" s="594">
        <v>0</v>
      </c>
      <c r="AA21" s="594"/>
      <c r="AB21" s="594"/>
      <c r="AC21" s="594"/>
      <c r="AD21" s="595">
        <v>2702</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240555</v>
      </c>
      <c r="S22" s="592"/>
      <c r="T22" s="592"/>
      <c r="U22" s="592"/>
      <c r="V22" s="592"/>
      <c r="W22" s="592"/>
      <c r="X22" s="592"/>
      <c r="Y22" s="593"/>
      <c r="Z22" s="594">
        <v>3.5</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77113</v>
      </c>
      <c r="S23" s="592"/>
      <c r="T23" s="592"/>
      <c r="U23" s="592"/>
      <c r="V23" s="592"/>
      <c r="W23" s="592"/>
      <c r="X23" s="592"/>
      <c r="Y23" s="593"/>
      <c r="Z23" s="594">
        <v>1.1000000000000001</v>
      </c>
      <c r="AA23" s="594"/>
      <c r="AB23" s="594"/>
      <c r="AC23" s="594"/>
      <c r="AD23" s="595" t="s">
        <v>111</v>
      </c>
      <c r="AE23" s="595"/>
      <c r="AF23" s="595"/>
      <c r="AG23" s="595"/>
      <c r="AH23" s="595"/>
      <c r="AI23" s="595"/>
      <c r="AJ23" s="595"/>
      <c r="AK23" s="595"/>
      <c r="AL23" s="596" t="s">
        <v>111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12774</v>
      </c>
      <c r="S24" s="592"/>
      <c r="T24" s="592"/>
      <c r="U24" s="592"/>
      <c r="V24" s="592"/>
      <c r="W24" s="592"/>
      <c r="X24" s="592"/>
      <c r="Y24" s="593"/>
      <c r="Z24" s="594">
        <v>0.2</v>
      </c>
      <c r="AA24" s="594"/>
      <c r="AB24" s="594"/>
      <c r="AC24" s="594"/>
      <c r="AD24" s="595">
        <v>303</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2997398</v>
      </c>
      <c r="CS24" s="581"/>
      <c r="CT24" s="581"/>
      <c r="CU24" s="581"/>
      <c r="CV24" s="581"/>
      <c r="CW24" s="581"/>
      <c r="CX24" s="581"/>
      <c r="CY24" s="582"/>
      <c r="CZ24" s="620">
        <v>43.7</v>
      </c>
      <c r="DA24" s="621"/>
      <c r="DB24" s="621"/>
      <c r="DC24" s="622"/>
      <c r="DD24" s="619">
        <v>1860333</v>
      </c>
      <c r="DE24" s="581"/>
      <c r="DF24" s="581"/>
      <c r="DG24" s="581"/>
      <c r="DH24" s="581"/>
      <c r="DI24" s="581"/>
      <c r="DJ24" s="581"/>
      <c r="DK24" s="582"/>
      <c r="DL24" s="619">
        <v>1750244</v>
      </c>
      <c r="DM24" s="581"/>
      <c r="DN24" s="581"/>
      <c r="DO24" s="581"/>
      <c r="DP24" s="581"/>
      <c r="DQ24" s="581"/>
      <c r="DR24" s="581"/>
      <c r="DS24" s="581"/>
      <c r="DT24" s="581"/>
      <c r="DU24" s="581"/>
      <c r="DV24" s="582"/>
      <c r="DW24" s="585">
        <v>48.2</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921749</v>
      </c>
      <c r="S25" s="592"/>
      <c r="T25" s="592"/>
      <c r="U25" s="592"/>
      <c r="V25" s="592"/>
      <c r="W25" s="592"/>
      <c r="X25" s="592"/>
      <c r="Y25" s="593"/>
      <c r="Z25" s="594">
        <v>13.3</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1057724</v>
      </c>
      <c r="CS25" s="611"/>
      <c r="CT25" s="611"/>
      <c r="CU25" s="611"/>
      <c r="CV25" s="611"/>
      <c r="CW25" s="611"/>
      <c r="CX25" s="611"/>
      <c r="CY25" s="612"/>
      <c r="CZ25" s="625">
        <v>15.4</v>
      </c>
      <c r="DA25" s="626"/>
      <c r="DB25" s="626"/>
      <c r="DC25" s="627"/>
      <c r="DD25" s="600">
        <v>917889</v>
      </c>
      <c r="DE25" s="611"/>
      <c r="DF25" s="611"/>
      <c r="DG25" s="611"/>
      <c r="DH25" s="611"/>
      <c r="DI25" s="611"/>
      <c r="DJ25" s="611"/>
      <c r="DK25" s="612"/>
      <c r="DL25" s="600">
        <v>841314</v>
      </c>
      <c r="DM25" s="611"/>
      <c r="DN25" s="611"/>
      <c r="DO25" s="611"/>
      <c r="DP25" s="611"/>
      <c r="DQ25" s="611"/>
      <c r="DR25" s="611"/>
      <c r="DS25" s="611"/>
      <c r="DT25" s="611"/>
      <c r="DU25" s="611"/>
      <c r="DV25" s="612"/>
      <c r="DW25" s="596">
        <v>23.2</v>
      </c>
      <c r="DX25" s="623"/>
      <c r="DY25" s="623"/>
      <c r="DZ25" s="623"/>
      <c r="EA25" s="623"/>
      <c r="EB25" s="623"/>
      <c r="EC25" s="624"/>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537538</v>
      </c>
      <c r="CS26" s="592"/>
      <c r="CT26" s="592"/>
      <c r="CU26" s="592"/>
      <c r="CV26" s="592"/>
      <c r="CW26" s="592"/>
      <c r="CX26" s="592"/>
      <c r="CY26" s="593"/>
      <c r="CZ26" s="625">
        <v>7.8</v>
      </c>
      <c r="DA26" s="626"/>
      <c r="DB26" s="626"/>
      <c r="DC26" s="627"/>
      <c r="DD26" s="600">
        <v>465392</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x14ac:dyDescent="0.15">
      <c r="B27" s="588" t="s">
        <v>278</v>
      </c>
      <c r="C27" s="589"/>
      <c r="D27" s="589"/>
      <c r="E27" s="589"/>
      <c r="F27" s="589"/>
      <c r="G27" s="589"/>
      <c r="H27" s="589"/>
      <c r="I27" s="589"/>
      <c r="J27" s="589"/>
      <c r="K27" s="589"/>
      <c r="L27" s="589"/>
      <c r="M27" s="589"/>
      <c r="N27" s="589"/>
      <c r="O27" s="589"/>
      <c r="P27" s="589"/>
      <c r="Q27" s="590"/>
      <c r="R27" s="591">
        <v>1071224</v>
      </c>
      <c r="S27" s="592"/>
      <c r="T27" s="592"/>
      <c r="U27" s="592"/>
      <c r="V27" s="592"/>
      <c r="W27" s="592"/>
      <c r="X27" s="592"/>
      <c r="Y27" s="593"/>
      <c r="Z27" s="594">
        <v>15.5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1476955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1405722</v>
      </c>
      <c r="CS27" s="611"/>
      <c r="CT27" s="611"/>
      <c r="CU27" s="611"/>
      <c r="CV27" s="611"/>
      <c r="CW27" s="611"/>
      <c r="CX27" s="611"/>
      <c r="CY27" s="612"/>
      <c r="CZ27" s="625">
        <v>20.5</v>
      </c>
      <c r="DA27" s="626"/>
      <c r="DB27" s="626"/>
      <c r="DC27" s="627"/>
      <c r="DD27" s="600">
        <v>431158</v>
      </c>
      <c r="DE27" s="611"/>
      <c r="DF27" s="611"/>
      <c r="DG27" s="611"/>
      <c r="DH27" s="611"/>
      <c r="DI27" s="611"/>
      <c r="DJ27" s="611"/>
      <c r="DK27" s="612"/>
      <c r="DL27" s="600">
        <v>397644</v>
      </c>
      <c r="DM27" s="611"/>
      <c r="DN27" s="611"/>
      <c r="DO27" s="611"/>
      <c r="DP27" s="611"/>
      <c r="DQ27" s="611"/>
      <c r="DR27" s="611"/>
      <c r="DS27" s="611"/>
      <c r="DT27" s="611"/>
      <c r="DU27" s="611"/>
      <c r="DV27" s="612"/>
      <c r="DW27" s="596">
        <v>11</v>
      </c>
      <c r="DX27" s="623"/>
      <c r="DY27" s="623"/>
      <c r="DZ27" s="623"/>
      <c r="EA27" s="623"/>
      <c r="EB27" s="623"/>
      <c r="EC27" s="624"/>
    </row>
    <row r="28" spans="2:133" ht="11.25" customHeight="1" x14ac:dyDescent="0.15">
      <c r="B28" s="588" t="s">
        <v>281</v>
      </c>
      <c r="C28" s="589"/>
      <c r="D28" s="589"/>
      <c r="E28" s="589"/>
      <c r="F28" s="589"/>
      <c r="G28" s="589"/>
      <c r="H28" s="589"/>
      <c r="I28" s="589"/>
      <c r="J28" s="589"/>
      <c r="K28" s="589"/>
      <c r="L28" s="589"/>
      <c r="M28" s="589"/>
      <c r="N28" s="589"/>
      <c r="O28" s="589"/>
      <c r="P28" s="589"/>
      <c r="Q28" s="590"/>
      <c r="R28" s="591">
        <v>3305</v>
      </c>
      <c r="S28" s="592"/>
      <c r="T28" s="592"/>
      <c r="U28" s="592"/>
      <c r="V28" s="592"/>
      <c r="W28" s="592"/>
      <c r="X28" s="592"/>
      <c r="Y28" s="593"/>
      <c r="Z28" s="594">
        <v>0</v>
      </c>
      <c r="AA28" s="594"/>
      <c r="AB28" s="594"/>
      <c r="AC28" s="594"/>
      <c r="AD28" s="595">
        <v>2979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533952</v>
      </c>
      <c r="CS28" s="592"/>
      <c r="CT28" s="592"/>
      <c r="CU28" s="592"/>
      <c r="CV28" s="592"/>
      <c r="CW28" s="592"/>
      <c r="CX28" s="592"/>
      <c r="CY28" s="593"/>
      <c r="CZ28" s="625">
        <v>7.8</v>
      </c>
      <c r="DA28" s="626"/>
      <c r="DB28" s="626"/>
      <c r="DC28" s="627"/>
      <c r="DD28" s="600">
        <v>511286</v>
      </c>
      <c r="DE28" s="592"/>
      <c r="DF28" s="592"/>
      <c r="DG28" s="592"/>
      <c r="DH28" s="592"/>
      <c r="DI28" s="592"/>
      <c r="DJ28" s="592"/>
      <c r="DK28" s="593"/>
      <c r="DL28" s="600">
        <v>511286</v>
      </c>
      <c r="DM28" s="592"/>
      <c r="DN28" s="592"/>
      <c r="DO28" s="592"/>
      <c r="DP28" s="592"/>
      <c r="DQ28" s="592"/>
      <c r="DR28" s="592"/>
      <c r="DS28" s="592"/>
      <c r="DT28" s="592"/>
      <c r="DU28" s="592"/>
      <c r="DV28" s="593"/>
      <c r="DW28" s="596">
        <v>14.1</v>
      </c>
      <c r="DX28" s="623"/>
      <c r="DY28" s="623"/>
      <c r="DZ28" s="623"/>
      <c r="EA28" s="623"/>
      <c r="EB28" s="623"/>
      <c r="EC28" s="624"/>
    </row>
    <row r="29" spans="2:133" ht="11.25" customHeight="1" x14ac:dyDescent="0.15">
      <c r="B29" s="588" t="s">
        <v>283</v>
      </c>
      <c r="C29" s="589"/>
      <c r="D29" s="589"/>
      <c r="E29" s="589"/>
      <c r="F29" s="589"/>
      <c r="G29" s="589"/>
      <c r="H29" s="589"/>
      <c r="I29" s="589"/>
      <c r="J29" s="589"/>
      <c r="K29" s="589"/>
      <c r="L29" s="589"/>
      <c r="M29" s="589"/>
      <c r="N29" s="589"/>
      <c r="O29" s="589"/>
      <c r="P29" s="589"/>
      <c r="Q29" s="590"/>
      <c r="R29" s="591">
        <v>5834</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533832</v>
      </c>
      <c r="CS29" s="611"/>
      <c r="CT29" s="611"/>
      <c r="CU29" s="611"/>
      <c r="CV29" s="611"/>
      <c r="CW29" s="611"/>
      <c r="CX29" s="611"/>
      <c r="CY29" s="612"/>
      <c r="CZ29" s="625">
        <v>7.8</v>
      </c>
      <c r="DA29" s="626"/>
      <c r="DB29" s="626"/>
      <c r="DC29" s="627"/>
      <c r="DD29" s="600">
        <v>511166</v>
      </c>
      <c r="DE29" s="611"/>
      <c r="DF29" s="611"/>
      <c r="DG29" s="611"/>
      <c r="DH29" s="611"/>
      <c r="DI29" s="611"/>
      <c r="DJ29" s="611"/>
      <c r="DK29" s="612"/>
      <c r="DL29" s="600">
        <v>511166</v>
      </c>
      <c r="DM29" s="611"/>
      <c r="DN29" s="611"/>
      <c r="DO29" s="611"/>
      <c r="DP29" s="611"/>
      <c r="DQ29" s="611"/>
      <c r="DR29" s="611"/>
      <c r="DS29" s="611"/>
      <c r="DT29" s="611"/>
      <c r="DU29" s="611"/>
      <c r="DV29" s="612"/>
      <c r="DW29" s="596">
        <v>14.1</v>
      </c>
      <c r="DX29" s="623"/>
      <c r="DY29" s="623"/>
      <c r="DZ29" s="623"/>
      <c r="EA29" s="623"/>
      <c r="EB29" s="623"/>
      <c r="EC29" s="624"/>
    </row>
    <row r="30" spans="2:133" ht="11.25" customHeight="1" x14ac:dyDescent="0.15">
      <c r="B30" s="588" t="s">
        <v>287</v>
      </c>
      <c r="C30" s="589"/>
      <c r="D30" s="589"/>
      <c r="E30" s="589"/>
      <c r="F30" s="589"/>
      <c r="G30" s="589"/>
      <c r="H30" s="589"/>
      <c r="I30" s="589"/>
      <c r="J30" s="589"/>
      <c r="K30" s="589"/>
      <c r="L30" s="589"/>
      <c r="M30" s="589"/>
      <c r="N30" s="589"/>
      <c r="O30" s="589"/>
      <c r="P30" s="589"/>
      <c r="Q30" s="590"/>
      <c r="R30" s="591">
        <v>158808</v>
      </c>
      <c r="S30" s="592"/>
      <c r="T30" s="592"/>
      <c r="U30" s="592"/>
      <c r="V30" s="592"/>
      <c r="W30" s="592"/>
      <c r="X30" s="592"/>
      <c r="Y30" s="593"/>
      <c r="Z30" s="594">
        <v>2.2999999999999998</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v>
      </c>
      <c r="BH30" s="650"/>
      <c r="BI30" s="650"/>
      <c r="BJ30" s="650"/>
      <c r="BK30" s="650"/>
      <c r="BL30" s="650"/>
      <c r="BM30" s="586">
        <v>96.9</v>
      </c>
      <c r="BN30" s="650"/>
      <c r="BO30" s="650"/>
      <c r="BP30" s="650"/>
      <c r="BQ30" s="651"/>
      <c r="BR30" s="649">
        <v>98.2</v>
      </c>
      <c r="BS30" s="650"/>
      <c r="BT30" s="650"/>
      <c r="BU30" s="650"/>
      <c r="BV30" s="650"/>
      <c r="BW30" s="650"/>
      <c r="BX30" s="586">
        <v>95.6</v>
      </c>
      <c r="BY30" s="650"/>
      <c r="BZ30" s="650"/>
      <c r="CA30" s="650"/>
      <c r="CB30" s="651"/>
      <c r="CD30" s="654"/>
      <c r="CE30" s="655"/>
      <c r="CF30" s="605" t="s">
        <v>290</v>
      </c>
      <c r="CG30" s="606"/>
      <c r="CH30" s="606"/>
      <c r="CI30" s="606"/>
      <c r="CJ30" s="606"/>
      <c r="CK30" s="606"/>
      <c r="CL30" s="606"/>
      <c r="CM30" s="606"/>
      <c r="CN30" s="606"/>
      <c r="CO30" s="606"/>
      <c r="CP30" s="606"/>
      <c r="CQ30" s="607"/>
      <c r="CR30" s="591">
        <v>447213</v>
      </c>
      <c r="CS30" s="592"/>
      <c r="CT30" s="592"/>
      <c r="CU30" s="592"/>
      <c r="CV30" s="592"/>
      <c r="CW30" s="592"/>
      <c r="CX30" s="592"/>
      <c r="CY30" s="593"/>
      <c r="CZ30" s="625">
        <v>6.5</v>
      </c>
      <c r="DA30" s="626"/>
      <c r="DB30" s="626"/>
      <c r="DC30" s="627"/>
      <c r="DD30" s="600">
        <v>424547</v>
      </c>
      <c r="DE30" s="592"/>
      <c r="DF30" s="592"/>
      <c r="DG30" s="592"/>
      <c r="DH30" s="592"/>
      <c r="DI30" s="592"/>
      <c r="DJ30" s="592"/>
      <c r="DK30" s="593"/>
      <c r="DL30" s="600">
        <v>424547</v>
      </c>
      <c r="DM30" s="592"/>
      <c r="DN30" s="592"/>
      <c r="DO30" s="592"/>
      <c r="DP30" s="592"/>
      <c r="DQ30" s="592"/>
      <c r="DR30" s="592"/>
      <c r="DS30" s="592"/>
      <c r="DT30" s="592"/>
      <c r="DU30" s="592"/>
      <c r="DV30" s="593"/>
      <c r="DW30" s="596">
        <v>11.7</v>
      </c>
      <c r="DX30" s="623"/>
      <c r="DY30" s="623"/>
      <c r="DZ30" s="623"/>
      <c r="EA30" s="623"/>
      <c r="EB30" s="623"/>
      <c r="EC30" s="624"/>
    </row>
    <row r="31" spans="2:133" ht="11.25" customHeight="1" x14ac:dyDescent="0.15">
      <c r="B31" s="588" t="s">
        <v>291</v>
      </c>
      <c r="C31" s="589"/>
      <c r="D31" s="589"/>
      <c r="E31" s="589"/>
      <c r="F31" s="589"/>
      <c r="G31" s="589"/>
      <c r="H31" s="589"/>
      <c r="I31" s="589"/>
      <c r="J31" s="589"/>
      <c r="K31" s="589"/>
      <c r="L31" s="589"/>
      <c r="M31" s="589"/>
      <c r="N31" s="589"/>
      <c r="O31" s="589"/>
      <c r="P31" s="589"/>
      <c r="Q31" s="590"/>
      <c r="R31" s="591">
        <v>327703</v>
      </c>
      <c r="S31" s="592"/>
      <c r="T31" s="592"/>
      <c r="U31" s="592"/>
      <c r="V31" s="592"/>
      <c r="W31" s="592"/>
      <c r="X31" s="592"/>
      <c r="Y31" s="593"/>
      <c r="Z31" s="594">
        <v>4.7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99.2</v>
      </c>
      <c r="BH31" s="611"/>
      <c r="BI31" s="611"/>
      <c r="BJ31" s="611"/>
      <c r="BK31" s="611"/>
      <c r="BL31" s="611"/>
      <c r="BM31" s="597">
        <v>98.2</v>
      </c>
      <c r="BN31" s="647"/>
      <c r="BO31" s="647"/>
      <c r="BP31" s="647"/>
      <c r="BQ31" s="648"/>
      <c r="BR31" s="646">
        <v>98.7</v>
      </c>
      <c r="BS31" s="611"/>
      <c r="BT31" s="611"/>
      <c r="BU31" s="611"/>
      <c r="BV31" s="611"/>
      <c r="BW31" s="611"/>
      <c r="BX31" s="597">
        <v>97.5</v>
      </c>
      <c r="BY31" s="647"/>
      <c r="BZ31" s="647"/>
      <c r="CA31" s="647"/>
      <c r="CB31" s="648"/>
      <c r="CD31" s="654"/>
      <c r="CE31" s="655"/>
      <c r="CF31" s="605" t="s">
        <v>294</v>
      </c>
      <c r="CG31" s="606"/>
      <c r="CH31" s="606"/>
      <c r="CI31" s="606"/>
      <c r="CJ31" s="606"/>
      <c r="CK31" s="606"/>
      <c r="CL31" s="606"/>
      <c r="CM31" s="606"/>
      <c r="CN31" s="606"/>
      <c r="CO31" s="606"/>
      <c r="CP31" s="606"/>
      <c r="CQ31" s="607"/>
      <c r="CR31" s="591">
        <v>86619</v>
      </c>
      <c r="CS31" s="611"/>
      <c r="CT31" s="611"/>
      <c r="CU31" s="611"/>
      <c r="CV31" s="611"/>
      <c r="CW31" s="611"/>
      <c r="CX31" s="611"/>
      <c r="CY31" s="612"/>
      <c r="CZ31" s="625">
        <v>1.3</v>
      </c>
      <c r="DA31" s="626"/>
      <c r="DB31" s="626"/>
      <c r="DC31" s="627"/>
      <c r="DD31" s="600">
        <v>86619</v>
      </c>
      <c r="DE31" s="611"/>
      <c r="DF31" s="611"/>
      <c r="DG31" s="611"/>
      <c r="DH31" s="611"/>
      <c r="DI31" s="611"/>
      <c r="DJ31" s="611"/>
      <c r="DK31" s="612"/>
      <c r="DL31" s="600">
        <v>86619</v>
      </c>
      <c r="DM31" s="611"/>
      <c r="DN31" s="611"/>
      <c r="DO31" s="611"/>
      <c r="DP31" s="611"/>
      <c r="DQ31" s="611"/>
      <c r="DR31" s="611"/>
      <c r="DS31" s="611"/>
      <c r="DT31" s="611"/>
      <c r="DU31" s="611"/>
      <c r="DV31" s="612"/>
      <c r="DW31" s="596">
        <v>2.4</v>
      </c>
      <c r="DX31" s="623"/>
      <c r="DY31" s="623"/>
      <c r="DZ31" s="623"/>
      <c r="EA31" s="623"/>
      <c r="EB31" s="623"/>
      <c r="EC31" s="624"/>
    </row>
    <row r="32" spans="2:133" ht="11.25" customHeight="1" x14ac:dyDescent="0.15">
      <c r="B32" s="588" t="s">
        <v>295</v>
      </c>
      <c r="C32" s="589"/>
      <c r="D32" s="589"/>
      <c r="E32" s="589"/>
      <c r="F32" s="589"/>
      <c r="G32" s="589"/>
      <c r="H32" s="589"/>
      <c r="I32" s="589"/>
      <c r="J32" s="589"/>
      <c r="K32" s="589"/>
      <c r="L32" s="589"/>
      <c r="M32" s="589"/>
      <c r="N32" s="589"/>
      <c r="O32" s="589"/>
      <c r="P32" s="589"/>
      <c r="Q32" s="590"/>
      <c r="R32" s="591">
        <v>61306</v>
      </c>
      <c r="S32" s="592"/>
      <c r="T32" s="592"/>
      <c r="U32" s="592"/>
      <c r="V32" s="592"/>
      <c r="W32" s="592"/>
      <c r="X32" s="592"/>
      <c r="Y32" s="593"/>
      <c r="Z32" s="594">
        <v>0.9</v>
      </c>
      <c r="AA32" s="594"/>
      <c r="AB32" s="594"/>
      <c r="AC32" s="594"/>
      <c r="AD32" s="595">
        <v>9685</v>
      </c>
      <c r="AE32" s="595"/>
      <c r="AF32" s="595"/>
      <c r="AG32" s="595"/>
      <c r="AH32" s="595"/>
      <c r="AI32" s="595"/>
      <c r="AJ32" s="595"/>
      <c r="AK32" s="595"/>
      <c r="AL32" s="596">
        <v>0.3</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98.6</v>
      </c>
      <c r="BH32" s="659"/>
      <c r="BI32" s="659"/>
      <c r="BJ32" s="659"/>
      <c r="BK32" s="659"/>
      <c r="BL32" s="659"/>
      <c r="BM32" s="660">
        <v>95.4</v>
      </c>
      <c r="BN32" s="659"/>
      <c r="BO32" s="659"/>
      <c r="BP32" s="659"/>
      <c r="BQ32" s="661"/>
      <c r="BR32" s="658">
        <v>97.5</v>
      </c>
      <c r="BS32" s="659"/>
      <c r="BT32" s="659"/>
      <c r="BU32" s="659"/>
      <c r="BV32" s="659"/>
      <c r="BW32" s="659"/>
      <c r="BX32" s="660">
        <v>93.5</v>
      </c>
      <c r="BY32" s="659"/>
      <c r="BZ32" s="659"/>
      <c r="CA32" s="659"/>
      <c r="CB32" s="661"/>
      <c r="CD32" s="656"/>
      <c r="CE32" s="657"/>
      <c r="CF32" s="605" t="s">
        <v>297</v>
      </c>
      <c r="CG32" s="606"/>
      <c r="CH32" s="606"/>
      <c r="CI32" s="606"/>
      <c r="CJ32" s="606"/>
      <c r="CK32" s="606"/>
      <c r="CL32" s="606"/>
      <c r="CM32" s="606"/>
      <c r="CN32" s="606"/>
      <c r="CO32" s="606"/>
      <c r="CP32" s="606"/>
      <c r="CQ32" s="607"/>
      <c r="CR32" s="591">
        <v>120</v>
      </c>
      <c r="CS32" s="592"/>
      <c r="CT32" s="592"/>
      <c r="CU32" s="592"/>
      <c r="CV32" s="592"/>
      <c r="CW32" s="592"/>
      <c r="CX32" s="592"/>
      <c r="CY32" s="593"/>
      <c r="CZ32" s="625">
        <v>0</v>
      </c>
      <c r="DA32" s="626"/>
      <c r="DB32" s="626"/>
      <c r="DC32" s="627"/>
      <c r="DD32" s="600">
        <v>120</v>
      </c>
      <c r="DE32" s="592"/>
      <c r="DF32" s="592"/>
      <c r="DG32" s="592"/>
      <c r="DH32" s="592"/>
      <c r="DI32" s="592"/>
      <c r="DJ32" s="592"/>
      <c r="DK32" s="593"/>
      <c r="DL32" s="600">
        <v>120</v>
      </c>
      <c r="DM32" s="592"/>
      <c r="DN32" s="592"/>
      <c r="DO32" s="592"/>
      <c r="DP32" s="592"/>
      <c r="DQ32" s="592"/>
      <c r="DR32" s="592"/>
      <c r="DS32" s="592"/>
      <c r="DT32" s="592"/>
      <c r="DU32" s="592"/>
      <c r="DV32" s="593"/>
      <c r="DW32" s="596">
        <v>0</v>
      </c>
      <c r="DX32" s="623"/>
      <c r="DY32" s="623"/>
      <c r="DZ32" s="623"/>
      <c r="EA32" s="623"/>
      <c r="EB32" s="623"/>
      <c r="EC32" s="624"/>
    </row>
    <row r="33" spans="2:133" ht="11.25" customHeight="1" x14ac:dyDescent="0.15">
      <c r="B33" s="588" t="s">
        <v>298</v>
      </c>
      <c r="C33" s="589"/>
      <c r="D33" s="589"/>
      <c r="E33" s="589"/>
      <c r="F33" s="589"/>
      <c r="G33" s="589"/>
      <c r="H33" s="589"/>
      <c r="I33" s="589"/>
      <c r="J33" s="589"/>
      <c r="K33" s="589"/>
      <c r="L33" s="589"/>
      <c r="M33" s="589"/>
      <c r="N33" s="589"/>
      <c r="O33" s="589"/>
      <c r="P33" s="589"/>
      <c r="Q33" s="590"/>
      <c r="R33" s="591">
        <v>479845</v>
      </c>
      <c r="S33" s="592"/>
      <c r="T33" s="592"/>
      <c r="U33" s="592"/>
      <c r="V33" s="592"/>
      <c r="W33" s="592"/>
      <c r="X33" s="592"/>
      <c r="Y33" s="593"/>
      <c r="Z33" s="594">
        <v>6.9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2809391</v>
      </c>
      <c r="CS33" s="611"/>
      <c r="CT33" s="611"/>
      <c r="CU33" s="611"/>
      <c r="CV33" s="611"/>
      <c r="CW33" s="611"/>
      <c r="CX33" s="611"/>
      <c r="CY33" s="612"/>
      <c r="CZ33" s="625">
        <v>40.9</v>
      </c>
      <c r="DA33" s="626"/>
      <c r="DB33" s="626"/>
      <c r="DC33" s="627"/>
      <c r="DD33" s="600">
        <v>2171694</v>
      </c>
      <c r="DE33" s="611"/>
      <c r="DF33" s="611"/>
      <c r="DG33" s="611"/>
      <c r="DH33" s="611"/>
      <c r="DI33" s="611"/>
      <c r="DJ33" s="611"/>
      <c r="DK33" s="612"/>
      <c r="DL33" s="600">
        <v>1448833</v>
      </c>
      <c r="DM33" s="611"/>
      <c r="DN33" s="611"/>
      <c r="DO33" s="611"/>
      <c r="DP33" s="611"/>
      <c r="DQ33" s="611"/>
      <c r="DR33" s="611"/>
      <c r="DS33" s="611"/>
      <c r="DT33" s="611"/>
      <c r="DU33" s="611"/>
      <c r="DV33" s="612"/>
      <c r="DW33" s="596">
        <v>39.9</v>
      </c>
      <c r="DX33" s="623"/>
      <c r="DY33" s="623"/>
      <c r="DZ33" s="623"/>
      <c r="EA33" s="623"/>
      <c r="EB33" s="623"/>
      <c r="EC33" s="624"/>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1149905</v>
      </c>
      <c r="CS34" s="592"/>
      <c r="CT34" s="592"/>
      <c r="CU34" s="592"/>
      <c r="CV34" s="592"/>
      <c r="CW34" s="592"/>
      <c r="CX34" s="592"/>
      <c r="CY34" s="593"/>
      <c r="CZ34" s="625">
        <v>16.8</v>
      </c>
      <c r="DA34" s="626"/>
      <c r="DB34" s="626"/>
      <c r="DC34" s="627"/>
      <c r="DD34" s="600">
        <v>672467</v>
      </c>
      <c r="DE34" s="592"/>
      <c r="DF34" s="592"/>
      <c r="DG34" s="592"/>
      <c r="DH34" s="592"/>
      <c r="DI34" s="592"/>
      <c r="DJ34" s="592"/>
      <c r="DK34" s="593"/>
      <c r="DL34" s="600">
        <v>505098</v>
      </c>
      <c r="DM34" s="592"/>
      <c r="DN34" s="592"/>
      <c r="DO34" s="592"/>
      <c r="DP34" s="592"/>
      <c r="DQ34" s="592"/>
      <c r="DR34" s="592"/>
      <c r="DS34" s="592"/>
      <c r="DT34" s="592"/>
      <c r="DU34" s="592"/>
      <c r="DV34" s="593"/>
      <c r="DW34" s="596">
        <v>13.9</v>
      </c>
      <c r="DX34" s="623"/>
      <c r="DY34" s="623"/>
      <c r="DZ34" s="623"/>
      <c r="EA34" s="623"/>
      <c r="EB34" s="623"/>
      <c r="EC34" s="624"/>
    </row>
    <row r="35" spans="2:133" ht="11.25" customHeight="1" x14ac:dyDescent="0.15">
      <c r="B35" s="588" t="s">
        <v>304</v>
      </c>
      <c r="C35" s="589"/>
      <c r="D35" s="589"/>
      <c r="E35" s="589"/>
      <c r="F35" s="589"/>
      <c r="G35" s="589"/>
      <c r="H35" s="589"/>
      <c r="I35" s="589"/>
      <c r="J35" s="589"/>
      <c r="K35" s="589"/>
      <c r="L35" s="589"/>
      <c r="M35" s="589"/>
      <c r="N35" s="589"/>
      <c r="O35" s="589"/>
      <c r="P35" s="589"/>
      <c r="Q35" s="590"/>
      <c r="R35" s="591">
        <v>219045</v>
      </c>
      <c r="S35" s="592"/>
      <c r="T35" s="592"/>
      <c r="U35" s="592"/>
      <c r="V35" s="592"/>
      <c r="W35" s="592"/>
      <c r="X35" s="592"/>
      <c r="Y35" s="593"/>
      <c r="Z35" s="594">
        <v>3.2</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821476</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7089</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24043</v>
      </c>
      <c r="CS35" s="611"/>
      <c r="CT35" s="611"/>
      <c r="CU35" s="611"/>
      <c r="CV35" s="611"/>
      <c r="CW35" s="611"/>
      <c r="CX35" s="611"/>
      <c r="CY35" s="612"/>
      <c r="CZ35" s="625">
        <v>0.4</v>
      </c>
      <c r="DA35" s="626"/>
      <c r="DB35" s="626"/>
      <c r="DC35" s="627"/>
      <c r="DD35" s="600">
        <v>22252</v>
      </c>
      <c r="DE35" s="611"/>
      <c r="DF35" s="611"/>
      <c r="DG35" s="611"/>
      <c r="DH35" s="611"/>
      <c r="DI35" s="611"/>
      <c r="DJ35" s="611"/>
      <c r="DK35" s="612"/>
      <c r="DL35" s="600">
        <v>22201</v>
      </c>
      <c r="DM35" s="611"/>
      <c r="DN35" s="611"/>
      <c r="DO35" s="611"/>
      <c r="DP35" s="611"/>
      <c r="DQ35" s="611"/>
      <c r="DR35" s="611"/>
      <c r="DS35" s="611"/>
      <c r="DT35" s="611"/>
      <c r="DU35" s="611"/>
      <c r="DV35" s="612"/>
      <c r="DW35" s="596">
        <v>0.6</v>
      </c>
      <c r="DX35" s="623"/>
      <c r="DY35" s="623"/>
      <c r="DZ35" s="623"/>
      <c r="EA35" s="623"/>
      <c r="EB35" s="623"/>
      <c r="EC35" s="624"/>
    </row>
    <row r="36" spans="2:133" ht="11.25" customHeight="1" x14ac:dyDescent="0.15">
      <c r="B36" s="634" t="s">
        <v>308</v>
      </c>
      <c r="C36" s="635"/>
      <c r="D36" s="635"/>
      <c r="E36" s="635"/>
      <c r="F36" s="635"/>
      <c r="G36" s="635"/>
      <c r="H36" s="635"/>
      <c r="I36" s="635"/>
      <c r="J36" s="635"/>
      <c r="K36" s="635"/>
      <c r="L36" s="635"/>
      <c r="M36" s="635"/>
      <c r="N36" s="635"/>
      <c r="O36" s="635"/>
      <c r="P36" s="635"/>
      <c r="Q36" s="636"/>
      <c r="R36" s="663">
        <v>6929071</v>
      </c>
      <c r="S36" s="664"/>
      <c r="T36" s="664"/>
      <c r="U36" s="664"/>
      <c r="V36" s="664"/>
      <c r="W36" s="664"/>
      <c r="X36" s="664"/>
      <c r="Y36" s="665"/>
      <c r="Z36" s="666">
        <v>100</v>
      </c>
      <c r="AA36" s="666"/>
      <c r="AB36" s="666"/>
      <c r="AC36" s="666"/>
      <c r="AD36" s="667">
        <v>3411351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172000</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-214532</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696456</v>
      </c>
      <c r="CS36" s="592"/>
      <c r="CT36" s="592"/>
      <c r="CU36" s="592"/>
      <c r="CV36" s="592"/>
      <c r="CW36" s="592"/>
      <c r="CX36" s="592"/>
      <c r="CY36" s="593"/>
      <c r="CZ36" s="625">
        <v>10.199999999999999</v>
      </c>
      <c r="DA36" s="626"/>
      <c r="DB36" s="626"/>
      <c r="DC36" s="627"/>
      <c r="DD36" s="600">
        <v>614072</v>
      </c>
      <c r="DE36" s="592"/>
      <c r="DF36" s="592"/>
      <c r="DG36" s="592"/>
      <c r="DH36" s="592"/>
      <c r="DI36" s="592"/>
      <c r="DJ36" s="592"/>
      <c r="DK36" s="593"/>
      <c r="DL36" s="600">
        <v>583607</v>
      </c>
      <c r="DM36" s="592"/>
      <c r="DN36" s="592"/>
      <c r="DO36" s="592"/>
      <c r="DP36" s="592"/>
      <c r="DQ36" s="592"/>
      <c r="DR36" s="592"/>
      <c r="DS36" s="592"/>
      <c r="DT36" s="592"/>
      <c r="DU36" s="592"/>
      <c r="DV36" s="593"/>
      <c r="DW36" s="596">
        <v>16.100000000000001</v>
      </c>
      <c r="DX36" s="623"/>
      <c r="DY36" s="623"/>
      <c r="DZ36" s="623"/>
      <c r="EA36" s="623"/>
      <c r="EB36" s="623"/>
      <c r="EC36" s="624"/>
    </row>
    <row r="37" spans="2:133" ht="11.25" customHeight="1" x14ac:dyDescent="0.15">
      <c r="AQ37" s="670" t="s">
        <v>312</v>
      </c>
      <c r="AR37" s="671"/>
      <c r="AS37" s="671"/>
      <c r="AT37" s="671"/>
      <c r="AU37" s="671"/>
      <c r="AV37" s="671"/>
      <c r="AW37" s="671"/>
      <c r="AX37" s="671"/>
      <c r="AY37" s="672"/>
      <c r="AZ37" s="591">
        <v>660</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2921</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474324</v>
      </c>
      <c r="CS37" s="611"/>
      <c r="CT37" s="611"/>
      <c r="CU37" s="611"/>
      <c r="CV37" s="611"/>
      <c r="CW37" s="611"/>
      <c r="CX37" s="611"/>
      <c r="CY37" s="612"/>
      <c r="CZ37" s="625">
        <v>6.9</v>
      </c>
      <c r="DA37" s="626"/>
      <c r="DB37" s="626"/>
      <c r="DC37" s="627"/>
      <c r="DD37" s="600">
        <v>474324</v>
      </c>
      <c r="DE37" s="611"/>
      <c r="DF37" s="611"/>
      <c r="DG37" s="611"/>
      <c r="DH37" s="611"/>
      <c r="DI37" s="611"/>
      <c r="DJ37" s="611"/>
      <c r="DK37" s="612"/>
      <c r="DL37" s="600">
        <v>464698</v>
      </c>
      <c r="DM37" s="611"/>
      <c r="DN37" s="611"/>
      <c r="DO37" s="611"/>
      <c r="DP37" s="611"/>
      <c r="DQ37" s="611"/>
      <c r="DR37" s="611"/>
      <c r="DS37" s="611"/>
      <c r="DT37" s="611"/>
      <c r="DU37" s="611"/>
      <c r="DV37" s="612"/>
      <c r="DW37" s="596">
        <v>12.8</v>
      </c>
      <c r="DX37" s="623"/>
      <c r="DY37" s="623"/>
      <c r="DZ37" s="623"/>
      <c r="EA37" s="623"/>
      <c r="EB37" s="623"/>
      <c r="EC37" s="624"/>
    </row>
    <row r="38" spans="2:133" ht="11.25" customHeight="1" x14ac:dyDescent="0.15">
      <c r="AQ38" s="670" t="s">
        <v>315</v>
      </c>
      <c r="AR38" s="671"/>
      <c r="AS38" s="671"/>
      <c r="AT38" s="671"/>
      <c r="AU38" s="671"/>
      <c r="AV38" s="671"/>
      <c r="AW38" s="671"/>
      <c r="AX38" s="671"/>
      <c r="AY38" s="672"/>
      <c r="AZ38" s="591" t="s">
        <v>316</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5726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821476</v>
      </c>
      <c r="CS38" s="592"/>
      <c r="CT38" s="592"/>
      <c r="CU38" s="592"/>
      <c r="CV38" s="592"/>
      <c r="CW38" s="592"/>
      <c r="CX38" s="592"/>
      <c r="CY38" s="593"/>
      <c r="CZ38" s="625">
        <v>12</v>
      </c>
      <c r="DA38" s="626"/>
      <c r="DB38" s="626"/>
      <c r="DC38" s="627"/>
      <c r="DD38" s="600">
        <v>745511</v>
      </c>
      <c r="DE38" s="592"/>
      <c r="DF38" s="592"/>
      <c r="DG38" s="592"/>
      <c r="DH38" s="592"/>
      <c r="DI38" s="592"/>
      <c r="DJ38" s="592"/>
      <c r="DK38" s="593"/>
      <c r="DL38" s="600">
        <v>337927</v>
      </c>
      <c r="DM38" s="592"/>
      <c r="DN38" s="592"/>
      <c r="DO38" s="592"/>
      <c r="DP38" s="592"/>
      <c r="DQ38" s="592"/>
      <c r="DR38" s="592"/>
      <c r="DS38" s="592"/>
      <c r="DT38" s="592"/>
      <c r="DU38" s="592"/>
      <c r="DV38" s="593"/>
      <c r="DW38" s="596">
        <v>9.3000000000000007</v>
      </c>
      <c r="DX38" s="623"/>
      <c r="DY38" s="623"/>
      <c r="DZ38" s="623"/>
      <c r="EA38" s="623"/>
      <c r="EB38" s="623"/>
      <c r="EC38" s="624"/>
    </row>
    <row r="39" spans="2:133" ht="11.25" customHeight="1" x14ac:dyDescent="0.15">
      <c r="AQ39" s="670" t="s">
        <v>319</v>
      </c>
      <c r="AR39" s="671"/>
      <c r="AS39" s="671"/>
      <c r="AT39" s="671"/>
      <c r="AU39" s="671"/>
      <c r="AV39" s="671"/>
      <c r="AW39" s="671"/>
      <c r="AX39" s="671"/>
      <c r="AY39" s="672"/>
      <c r="AZ39" s="591" t="s">
        <v>316</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58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117511</v>
      </c>
      <c r="CS39" s="611"/>
      <c r="CT39" s="611"/>
      <c r="CU39" s="611"/>
      <c r="CV39" s="611"/>
      <c r="CW39" s="611"/>
      <c r="CX39" s="611"/>
      <c r="CY39" s="612"/>
      <c r="CZ39" s="625">
        <v>1.7</v>
      </c>
      <c r="DA39" s="626"/>
      <c r="DB39" s="626"/>
      <c r="DC39" s="627"/>
      <c r="DD39" s="600">
        <v>117392</v>
      </c>
      <c r="DE39" s="611"/>
      <c r="DF39" s="611"/>
      <c r="DG39" s="611"/>
      <c r="DH39" s="611"/>
      <c r="DI39" s="611"/>
      <c r="DJ39" s="611"/>
      <c r="DK39" s="612"/>
      <c r="DL39" s="600" t="s">
        <v>316</v>
      </c>
      <c r="DM39" s="611"/>
      <c r="DN39" s="611"/>
      <c r="DO39" s="611"/>
      <c r="DP39" s="611"/>
      <c r="DQ39" s="611"/>
      <c r="DR39" s="611"/>
      <c r="DS39" s="611"/>
      <c r="DT39" s="611"/>
      <c r="DU39" s="611"/>
      <c r="DV39" s="612"/>
      <c r="DW39" s="596" t="s">
        <v>316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366515</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139</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t="s">
        <v>316</v>
      </c>
      <c r="CS40" s="592"/>
      <c r="CT40" s="592"/>
      <c r="CU40" s="592"/>
      <c r="CV40" s="592"/>
      <c r="CW40" s="592"/>
      <c r="CX40" s="592"/>
      <c r="CY40" s="593"/>
      <c r="CZ40" s="625" t="s">
        <v>316</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282301</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245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1054417</v>
      </c>
      <c r="CS42" s="592"/>
      <c r="CT42" s="592"/>
      <c r="CU42" s="592"/>
      <c r="CV42" s="592"/>
      <c r="CW42" s="592"/>
      <c r="CX42" s="592"/>
      <c r="CY42" s="593"/>
      <c r="CZ42" s="625">
        <v>15.4</v>
      </c>
      <c r="DA42" s="674"/>
      <c r="DB42" s="674"/>
      <c r="DC42" s="675"/>
      <c r="DD42" s="600">
        <v>151291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316</v>
      </c>
      <c r="CS43" s="611"/>
      <c r="CT43" s="611"/>
      <c r="CU43" s="611"/>
      <c r="CV43" s="611"/>
      <c r="CW43" s="611"/>
      <c r="CX43" s="611"/>
      <c r="CY43" s="612"/>
      <c r="CZ43" s="625" t="s">
        <v>316</v>
      </c>
      <c r="DA43" s="626"/>
      <c r="DB43" s="626"/>
      <c r="DC43" s="627"/>
      <c r="DD43" s="600" t="s">
        <v>316</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286</v>
      </c>
      <c r="CE44" s="698"/>
      <c r="CF44" s="588" t="s">
        <v>335</v>
      </c>
      <c r="CG44" s="589"/>
      <c r="CH44" s="589"/>
      <c r="CI44" s="589"/>
      <c r="CJ44" s="589"/>
      <c r="CK44" s="589"/>
      <c r="CL44" s="589"/>
      <c r="CM44" s="589"/>
      <c r="CN44" s="589"/>
      <c r="CO44" s="589"/>
      <c r="CP44" s="589"/>
      <c r="CQ44" s="590"/>
      <c r="CR44" s="591">
        <v>1054417</v>
      </c>
      <c r="CS44" s="592"/>
      <c r="CT44" s="592"/>
      <c r="CU44" s="592"/>
      <c r="CV44" s="592"/>
      <c r="CW44" s="592"/>
      <c r="CX44" s="592"/>
      <c r="CY44" s="593"/>
      <c r="CZ44" s="625">
        <v>15.4</v>
      </c>
      <c r="DA44" s="674"/>
      <c r="DB44" s="674"/>
      <c r="DC44" s="675"/>
      <c r="DD44" s="600">
        <v>151291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854618</v>
      </c>
      <c r="CS45" s="611"/>
      <c r="CT45" s="611"/>
      <c r="CU45" s="611"/>
      <c r="CV45" s="611"/>
      <c r="CW45" s="611"/>
      <c r="CX45" s="611"/>
      <c r="CY45" s="612"/>
      <c r="CZ45" s="625">
        <v>12.5</v>
      </c>
      <c r="DA45" s="626"/>
      <c r="DB45" s="626"/>
      <c r="DC45" s="627"/>
      <c r="DD45" s="600">
        <v>79653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199799</v>
      </c>
      <c r="CS46" s="592"/>
      <c r="CT46" s="592"/>
      <c r="CU46" s="592"/>
      <c r="CV46" s="592"/>
      <c r="CW46" s="592"/>
      <c r="CX46" s="592"/>
      <c r="CY46" s="593"/>
      <c r="CZ46" s="625">
        <v>2.9</v>
      </c>
      <c r="DA46" s="674"/>
      <c r="DB46" s="674"/>
      <c r="DC46" s="675"/>
      <c r="DD46" s="600">
        <v>71638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t="s">
        <v>316</v>
      </c>
      <c r="CS47" s="611"/>
      <c r="CT47" s="611"/>
      <c r="CU47" s="611"/>
      <c r="CV47" s="611"/>
      <c r="CW47" s="611"/>
      <c r="CX47" s="611"/>
      <c r="CY47" s="612"/>
      <c r="CZ47" s="625" t="s">
        <v>316</v>
      </c>
      <c r="DA47" s="626"/>
      <c r="DB47" s="626"/>
      <c r="DC47" s="627"/>
      <c r="DD47" s="600" t="s">
        <v>316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6861206</v>
      </c>
      <c r="CS49" s="659"/>
      <c r="CT49" s="659"/>
      <c r="CU49" s="659"/>
      <c r="CV49" s="659"/>
      <c r="CW49" s="659"/>
      <c r="CX49" s="659"/>
      <c r="CY49" s="686"/>
      <c r="CZ49" s="687">
        <v>100</v>
      </c>
      <c r="DA49" s="688"/>
      <c r="DB49" s="688"/>
      <c r="DC49" s="689"/>
      <c r="DD49" s="690">
        <v>4183318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85" sqref="AK85:AO8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6929</v>
      </c>
      <c r="R7" s="721"/>
      <c r="S7" s="721"/>
      <c r="T7" s="721"/>
      <c r="U7" s="721"/>
      <c r="V7" s="721">
        <v>6861</v>
      </c>
      <c r="W7" s="721"/>
      <c r="X7" s="721"/>
      <c r="Y7" s="721"/>
      <c r="Z7" s="721"/>
      <c r="AA7" s="721">
        <f>Q7-V7</f>
        <v>68</v>
      </c>
      <c r="AB7" s="721"/>
      <c r="AC7" s="721"/>
      <c r="AD7" s="721"/>
      <c r="AE7" s="722"/>
      <c r="AF7" s="723">
        <v>44</v>
      </c>
      <c r="AG7" s="724"/>
      <c r="AH7" s="724"/>
      <c r="AI7" s="724"/>
      <c r="AJ7" s="725"/>
      <c r="AK7" s="760">
        <v>0</v>
      </c>
      <c r="AL7" s="761"/>
      <c r="AM7" s="761"/>
      <c r="AN7" s="761"/>
      <c r="AO7" s="761"/>
      <c r="AP7" s="761">
        <v>6215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365</v>
      </c>
      <c r="B23" s="776" t="s">
        <v>366</v>
      </c>
      <c r="C23" s="777"/>
      <c r="D23" s="777"/>
      <c r="E23" s="777"/>
      <c r="F23" s="777"/>
      <c r="G23" s="777"/>
      <c r="H23" s="777"/>
      <c r="I23" s="777"/>
      <c r="J23" s="777"/>
      <c r="K23" s="777"/>
      <c r="L23" s="777"/>
      <c r="M23" s="777"/>
      <c r="N23" s="777"/>
      <c r="O23" s="777"/>
      <c r="P23" s="778"/>
      <c r="Q23" s="779">
        <f>SUM(Q7:Q22)</f>
        <v>6929</v>
      </c>
      <c r="R23" s="780"/>
      <c r="S23" s="780"/>
      <c r="T23" s="780"/>
      <c r="U23" s="780"/>
      <c r="V23" s="781">
        <f t="shared" ref="V23" si="0">SUM(V7:V22)</f>
        <v>6861</v>
      </c>
      <c r="W23" s="796"/>
      <c r="X23" s="796"/>
      <c r="Y23" s="796"/>
      <c r="Z23" s="1183"/>
      <c r="AA23" s="781">
        <f t="shared" ref="AA23" si="1">SUM(AA7:AA22)</f>
        <v>68</v>
      </c>
      <c r="AB23" s="796"/>
      <c r="AC23" s="796"/>
      <c r="AD23" s="796"/>
      <c r="AE23" s="797"/>
      <c r="AF23" s="782">
        <v>44</v>
      </c>
      <c r="AG23" s="780"/>
      <c r="AH23" s="780"/>
      <c r="AI23" s="780"/>
      <c r="AJ23" s="783"/>
      <c r="AK23" s="784"/>
      <c r="AL23" s="785"/>
      <c r="AM23" s="785"/>
      <c r="AN23" s="785"/>
      <c r="AO23" s="785"/>
      <c r="AP23" s="781">
        <f t="shared" ref="AP23" si="2">SUM(AP7:AP22)</f>
        <v>6215</v>
      </c>
      <c r="AQ23" s="796"/>
      <c r="AR23" s="796"/>
      <c r="AS23" s="796"/>
      <c r="AT23" s="1183"/>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377</v>
      </c>
      <c r="C28" s="718"/>
      <c r="D28" s="718"/>
      <c r="E28" s="718"/>
      <c r="F28" s="718"/>
      <c r="G28" s="718"/>
      <c r="H28" s="718"/>
      <c r="I28" s="718"/>
      <c r="J28" s="718"/>
      <c r="K28" s="718"/>
      <c r="L28" s="718"/>
      <c r="M28" s="718"/>
      <c r="N28" s="718"/>
      <c r="O28" s="718"/>
      <c r="P28" s="719"/>
      <c r="Q28" s="808">
        <v>2347</v>
      </c>
      <c r="R28" s="809"/>
      <c r="S28" s="809"/>
      <c r="T28" s="809"/>
      <c r="U28" s="809"/>
      <c r="V28" s="809">
        <v>2340</v>
      </c>
      <c r="W28" s="809"/>
      <c r="X28" s="809"/>
      <c r="Y28" s="809"/>
      <c r="Z28" s="809"/>
      <c r="AA28" s="809">
        <v>7</v>
      </c>
      <c r="AB28" s="809"/>
      <c r="AC28" s="809"/>
      <c r="AD28" s="809"/>
      <c r="AE28" s="810"/>
      <c r="AF28" s="811">
        <v>7</v>
      </c>
      <c r="AG28" s="809"/>
      <c r="AH28" s="809"/>
      <c r="AI28" s="809"/>
      <c r="AJ28" s="812"/>
      <c r="AK28" s="813">
        <v>335</v>
      </c>
      <c r="AL28" s="804"/>
      <c r="AM28" s="804"/>
      <c r="AN28" s="804"/>
      <c r="AO28" s="804"/>
      <c r="AP28" s="804">
        <v>0</v>
      </c>
      <c r="AQ28" s="804"/>
      <c r="AR28" s="804"/>
      <c r="AS28" s="804"/>
      <c r="AT28" s="804"/>
      <c r="AU28" s="804">
        <v>335</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378</v>
      </c>
      <c r="C29" s="742"/>
      <c r="D29" s="742"/>
      <c r="E29" s="742"/>
      <c r="F29" s="742"/>
      <c r="G29" s="742"/>
      <c r="H29" s="742"/>
      <c r="I29" s="742"/>
      <c r="J29" s="742"/>
      <c r="K29" s="742"/>
      <c r="L29" s="742"/>
      <c r="M29" s="742"/>
      <c r="N29" s="742"/>
      <c r="O29" s="742"/>
      <c r="P29" s="743"/>
      <c r="Q29" s="744">
        <v>109</v>
      </c>
      <c r="R29" s="745"/>
      <c r="S29" s="745"/>
      <c r="T29" s="745"/>
      <c r="U29" s="745"/>
      <c r="V29" s="745">
        <v>108</v>
      </c>
      <c r="W29" s="745"/>
      <c r="X29" s="745"/>
      <c r="Y29" s="745"/>
      <c r="Z29" s="745"/>
      <c r="AA29" s="745">
        <v>1</v>
      </c>
      <c r="AB29" s="745"/>
      <c r="AC29" s="745"/>
      <c r="AD29" s="745"/>
      <c r="AE29" s="746"/>
      <c r="AF29" s="747">
        <v>1</v>
      </c>
      <c r="AG29" s="748"/>
      <c r="AH29" s="748"/>
      <c r="AI29" s="748"/>
      <c r="AJ29" s="749"/>
      <c r="AK29" s="816">
        <v>4</v>
      </c>
      <c r="AL29" s="817"/>
      <c r="AM29" s="817"/>
      <c r="AN29" s="817"/>
      <c r="AO29" s="817"/>
      <c r="AP29" s="817">
        <v>0</v>
      </c>
      <c r="AQ29" s="817"/>
      <c r="AR29" s="817"/>
      <c r="AS29" s="817"/>
      <c r="AT29" s="817"/>
      <c r="AU29" s="817">
        <v>4</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379</v>
      </c>
      <c r="C30" s="742"/>
      <c r="D30" s="742"/>
      <c r="E30" s="742"/>
      <c r="F30" s="742"/>
      <c r="G30" s="742"/>
      <c r="H30" s="742"/>
      <c r="I30" s="742"/>
      <c r="J30" s="742"/>
      <c r="K30" s="742"/>
      <c r="L30" s="742"/>
      <c r="M30" s="742"/>
      <c r="N30" s="742"/>
      <c r="O30" s="742"/>
      <c r="P30" s="743"/>
      <c r="Q30" s="744">
        <v>314</v>
      </c>
      <c r="R30" s="745"/>
      <c r="S30" s="745"/>
      <c r="T30" s="745"/>
      <c r="U30" s="745"/>
      <c r="V30" s="745">
        <v>54</v>
      </c>
      <c r="W30" s="745"/>
      <c r="X30" s="745"/>
      <c r="Y30" s="745"/>
      <c r="Z30" s="745"/>
      <c r="AA30" s="745">
        <v>260</v>
      </c>
      <c r="AB30" s="745"/>
      <c r="AC30" s="745"/>
      <c r="AD30" s="745"/>
      <c r="AE30" s="746"/>
      <c r="AF30" s="747">
        <v>260</v>
      </c>
      <c r="AG30" s="748"/>
      <c r="AH30" s="748"/>
      <c r="AI30" s="748"/>
      <c r="AJ30" s="749"/>
      <c r="AK30" s="816">
        <v>0</v>
      </c>
      <c r="AL30" s="817"/>
      <c r="AM30" s="817"/>
      <c r="AN30" s="817"/>
      <c r="AO30" s="817"/>
      <c r="AP30" s="817">
        <v>0</v>
      </c>
      <c r="AQ30" s="817"/>
      <c r="AR30" s="817"/>
      <c r="AS30" s="817"/>
      <c r="AT30" s="817"/>
      <c r="AU30" s="817">
        <v>0</v>
      </c>
      <c r="AV30" s="817"/>
      <c r="AW30" s="817"/>
      <c r="AX30" s="817"/>
      <c r="AY30" s="817"/>
      <c r="AZ30" s="818"/>
      <c r="BA30" s="818"/>
      <c r="BB30" s="818"/>
      <c r="BC30" s="818"/>
      <c r="BD30" s="818"/>
      <c r="BE30" s="814" t="s">
        <v>380</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562</v>
      </c>
      <c r="R31" s="745"/>
      <c r="S31" s="745"/>
      <c r="T31" s="745"/>
      <c r="U31" s="745"/>
      <c r="V31" s="745">
        <v>547</v>
      </c>
      <c r="W31" s="745"/>
      <c r="X31" s="745"/>
      <c r="Y31" s="745"/>
      <c r="Z31" s="745"/>
      <c r="AA31" s="745">
        <v>15</v>
      </c>
      <c r="AB31" s="745"/>
      <c r="AC31" s="745"/>
      <c r="AD31" s="745"/>
      <c r="AE31" s="746"/>
      <c r="AF31" s="747">
        <v>15</v>
      </c>
      <c r="AG31" s="748"/>
      <c r="AH31" s="748"/>
      <c r="AI31" s="748"/>
      <c r="AJ31" s="749"/>
      <c r="AK31" s="816">
        <v>169</v>
      </c>
      <c r="AL31" s="817"/>
      <c r="AM31" s="817"/>
      <c r="AN31" s="817"/>
      <c r="AO31" s="817"/>
      <c r="AP31" s="817">
        <v>2451</v>
      </c>
      <c r="AQ31" s="817"/>
      <c r="AR31" s="817"/>
      <c r="AS31" s="817"/>
      <c r="AT31" s="817"/>
      <c r="AU31" s="817">
        <v>169</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365</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282</v>
      </c>
      <c r="AG63" s="828"/>
      <c r="AH63" s="828"/>
      <c r="AI63" s="828"/>
      <c r="AJ63" s="829"/>
      <c r="AK63" s="830"/>
      <c r="AL63" s="825"/>
      <c r="AM63" s="825"/>
      <c r="AN63" s="825"/>
      <c r="AO63" s="825"/>
      <c r="AP63" s="828">
        <f>SUM(AP28:AP62)</f>
        <v>2451</v>
      </c>
      <c r="AQ63" s="828"/>
      <c r="AR63" s="828"/>
      <c r="AS63" s="828"/>
      <c r="AT63" s="828"/>
      <c r="AU63" s="828">
        <f>SUM(AU28:AU62)</f>
        <v>508</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386</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387</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528</v>
      </c>
      <c r="C68" s="856"/>
      <c r="D68" s="856"/>
      <c r="E68" s="856"/>
      <c r="F68" s="856"/>
      <c r="G68" s="856"/>
      <c r="H68" s="856"/>
      <c r="I68" s="856"/>
      <c r="J68" s="856"/>
      <c r="K68" s="856"/>
      <c r="L68" s="856"/>
      <c r="M68" s="856"/>
      <c r="N68" s="856"/>
      <c r="O68" s="856"/>
      <c r="P68" s="857"/>
      <c r="Q68" s="858">
        <v>902</v>
      </c>
      <c r="R68" s="852"/>
      <c r="S68" s="852"/>
      <c r="T68" s="852"/>
      <c r="U68" s="852"/>
      <c r="V68" s="852">
        <v>728</v>
      </c>
      <c r="W68" s="852"/>
      <c r="X68" s="852"/>
      <c r="Y68" s="852"/>
      <c r="Z68" s="852"/>
      <c r="AA68" s="852">
        <v>175</v>
      </c>
      <c r="AB68" s="852"/>
      <c r="AC68" s="852"/>
      <c r="AD68" s="852"/>
      <c r="AE68" s="852"/>
      <c r="AF68" s="852">
        <v>0</v>
      </c>
      <c r="AG68" s="852"/>
      <c r="AH68" s="852"/>
      <c r="AI68" s="852"/>
      <c r="AJ68" s="852"/>
      <c r="AK68" s="852">
        <v>0</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537</v>
      </c>
      <c r="C69" s="860"/>
      <c r="D69" s="860"/>
      <c r="E69" s="860"/>
      <c r="F69" s="860"/>
      <c r="G69" s="860"/>
      <c r="H69" s="860"/>
      <c r="I69" s="860"/>
      <c r="J69" s="860"/>
      <c r="K69" s="860"/>
      <c r="L69" s="860"/>
      <c r="M69" s="860"/>
      <c r="N69" s="860"/>
      <c r="O69" s="860"/>
      <c r="P69" s="861"/>
      <c r="Q69" s="862">
        <v>250</v>
      </c>
      <c r="R69" s="817"/>
      <c r="S69" s="817"/>
      <c r="T69" s="817"/>
      <c r="U69" s="817"/>
      <c r="V69" s="817">
        <v>239</v>
      </c>
      <c r="W69" s="817"/>
      <c r="X69" s="817"/>
      <c r="Y69" s="817"/>
      <c r="Z69" s="817"/>
      <c r="AA69" s="817">
        <v>11</v>
      </c>
      <c r="AB69" s="817"/>
      <c r="AC69" s="817"/>
      <c r="AD69" s="817"/>
      <c r="AE69" s="817"/>
      <c r="AF69" s="817">
        <v>0</v>
      </c>
      <c r="AG69" s="817"/>
      <c r="AH69" s="817"/>
      <c r="AI69" s="817"/>
      <c r="AJ69" s="817"/>
      <c r="AK69" s="817">
        <v>64</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536</v>
      </c>
      <c r="C70" s="860"/>
      <c r="D70" s="860"/>
      <c r="E70" s="860"/>
      <c r="F70" s="860"/>
      <c r="G70" s="860"/>
      <c r="H70" s="860"/>
      <c r="I70" s="860"/>
      <c r="J70" s="860"/>
      <c r="K70" s="860"/>
      <c r="L70" s="860"/>
      <c r="M70" s="860"/>
      <c r="N70" s="860"/>
      <c r="O70" s="860"/>
      <c r="P70" s="861"/>
      <c r="Q70" s="862">
        <v>15564</v>
      </c>
      <c r="R70" s="817"/>
      <c r="S70" s="817"/>
      <c r="T70" s="817"/>
      <c r="U70" s="817"/>
      <c r="V70" s="817">
        <v>14402</v>
      </c>
      <c r="W70" s="817"/>
      <c r="X70" s="817"/>
      <c r="Y70" s="817"/>
      <c r="Z70" s="817"/>
      <c r="AA70" s="817">
        <v>1162</v>
      </c>
      <c r="AB70" s="817"/>
      <c r="AC70" s="817"/>
      <c r="AD70" s="817"/>
      <c r="AE70" s="817"/>
      <c r="AF70" s="817">
        <v>0</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535</v>
      </c>
      <c r="C71" s="860"/>
      <c r="D71" s="860"/>
      <c r="E71" s="860"/>
      <c r="F71" s="860"/>
      <c r="G71" s="860"/>
      <c r="H71" s="860"/>
      <c r="I71" s="860"/>
      <c r="J71" s="860"/>
      <c r="K71" s="860"/>
      <c r="L71" s="860"/>
      <c r="M71" s="860"/>
      <c r="N71" s="860"/>
      <c r="O71" s="860"/>
      <c r="P71" s="861"/>
      <c r="Q71" s="862">
        <v>1230</v>
      </c>
      <c r="R71" s="817"/>
      <c r="S71" s="817"/>
      <c r="T71" s="817"/>
      <c r="U71" s="817"/>
      <c r="V71" s="817">
        <v>1191</v>
      </c>
      <c r="W71" s="817"/>
      <c r="X71" s="817"/>
      <c r="Y71" s="817"/>
      <c r="Z71" s="817"/>
      <c r="AA71" s="817">
        <v>39</v>
      </c>
      <c r="AB71" s="817"/>
      <c r="AC71" s="817"/>
      <c r="AD71" s="817"/>
      <c r="AE71" s="817"/>
      <c r="AF71" s="817">
        <v>0</v>
      </c>
      <c r="AG71" s="817"/>
      <c r="AH71" s="817"/>
      <c r="AI71" s="817"/>
      <c r="AJ71" s="817"/>
      <c r="AK71" s="817">
        <v>34</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534</v>
      </c>
      <c r="C72" s="860"/>
      <c r="D72" s="860"/>
      <c r="E72" s="860"/>
      <c r="F72" s="860"/>
      <c r="G72" s="860"/>
      <c r="H72" s="860"/>
      <c r="I72" s="860"/>
      <c r="J72" s="860"/>
      <c r="K72" s="860"/>
      <c r="L72" s="860"/>
      <c r="M72" s="860"/>
      <c r="N72" s="860"/>
      <c r="O72" s="860"/>
      <c r="P72" s="861"/>
      <c r="Q72" s="862">
        <v>321</v>
      </c>
      <c r="R72" s="817"/>
      <c r="S72" s="817"/>
      <c r="T72" s="817"/>
      <c r="U72" s="817"/>
      <c r="V72" s="817">
        <v>304</v>
      </c>
      <c r="W72" s="817"/>
      <c r="X72" s="817"/>
      <c r="Y72" s="817"/>
      <c r="Z72" s="817"/>
      <c r="AA72" s="817">
        <v>17</v>
      </c>
      <c r="AB72" s="817"/>
      <c r="AC72" s="817"/>
      <c r="AD72" s="817"/>
      <c r="AE72" s="817"/>
      <c r="AF72" s="817">
        <v>0</v>
      </c>
      <c r="AG72" s="817"/>
      <c r="AH72" s="817"/>
      <c r="AI72" s="817"/>
      <c r="AJ72" s="817"/>
      <c r="AK72" s="817">
        <v>3</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533</v>
      </c>
      <c r="C73" s="860"/>
      <c r="D73" s="860"/>
      <c r="E73" s="860"/>
      <c r="F73" s="860"/>
      <c r="G73" s="860"/>
      <c r="H73" s="860"/>
      <c r="I73" s="860"/>
      <c r="J73" s="860"/>
      <c r="K73" s="860"/>
      <c r="L73" s="860"/>
      <c r="M73" s="860"/>
      <c r="N73" s="860"/>
      <c r="O73" s="860"/>
      <c r="P73" s="861"/>
      <c r="Q73" s="862">
        <v>1492</v>
      </c>
      <c r="R73" s="817"/>
      <c r="S73" s="817"/>
      <c r="T73" s="817"/>
      <c r="U73" s="817"/>
      <c r="V73" s="817">
        <v>1308</v>
      </c>
      <c r="W73" s="817"/>
      <c r="X73" s="817"/>
      <c r="Y73" s="817"/>
      <c r="Z73" s="817"/>
      <c r="AA73" s="817">
        <v>183</v>
      </c>
      <c r="AB73" s="817"/>
      <c r="AC73" s="817"/>
      <c r="AD73" s="817"/>
      <c r="AE73" s="817"/>
      <c r="AF73" s="817">
        <v>0</v>
      </c>
      <c r="AG73" s="817"/>
      <c r="AH73" s="817"/>
      <c r="AI73" s="817"/>
      <c r="AJ73" s="817"/>
      <c r="AK73" s="817">
        <v>188</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532</v>
      </c>
      <c r="C74" s="860"/>
      <c r="D74" s="860"/>
      <c r="E74" s="860"/>
      <c r="F74" s="860"/>
      <c r="G74" s="860"/>
      <c r="H74" s="860"/>
      <c r="I74" s="860"/>
      <c r="J74" s="860"/>
      <c r="K74" s="860"/>
      <c r="L74" s="860"/>
      <c r="M74" s="860"/>
      <c r="N74" s="860"/>
      <c r="O74" s="860"/>
      <c r="P74" s="861"/>
      <c r="Q74" s="862">
        <v>536</v>
      </c>
      <c r="R74" s="817"/>
      <c r="S74" s="817"/>
      <c r="T74" s="817"/>
      <c r="U74" s="817"/>
      <c r="V74" s="817">
        <v>503</v>
      </c>
      <c r="W74" s="817"/>
      <c r="X74" s="817"/>
      <c r="Y74" s="817"/>
      <c r="Z74" s="817"/>
      <c r="AA74" s="817">
        <v>32</v>
      </c>
      <c r="AB74" s="817"/>
      <c r="AC74" s="817"/>
      <c r="AD74" s="817"/>
      <c r="AE74" s="817"/>
      <c r="AF74" s="817">
        <v>0</v>
      </c>
      <c r="AG74" s="817"/>
      <c r="AH74" s="817"/>
      <c r="AI74" s="817"/>
      <c r="AJ74" s="817"/>
      <c r="AK74" s="817">
        <v>29</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531</v>
      </c>
      <c r="C75" s="860"/>
      <c r="D75" s="860"/>
      <c r="E75" s="860"/>
      <c r="F75" s="860"/>
      <c r="G75" s="860"/>
      <c r="H75" s="860"/>
      <c r="I75" s="860"/>
      <c r="J75" s="860"/>
      <c r="K75" s="860"/>
      <c r="L75" s="860"/>
      <c r="M75" s="860"/>
      <c r="N75" s="860"/>
      <c r="O75" s="860"/>
      <c r="P75" s="861"/>
      <c r="Q75" s="865">
        <v>132</v>
      </c>
      <c r="R75" s="866"/>
      <c r="S75" s="866"/>
      <c r="T75" s="866"/>
      <c r="U75" s="816"/>
      <c r="V75" s="867">
        <v>115</v>
      </c>
      <c r="W75" s="866"/>
      <c r="X75" s="866"/>
      <c r="Y75" s="866"/>
      <c r="Z75" s="816"/>
      <c r="AA75" s="867">
        <v>18</v>
      </c>
      <c r="AB75" s="866"/>
      <c r="AC75" s="866"/>
      <c r="AD75" s="866"/>
      <c r="AE75" s="816"/>
      <c r="AF75" s="867">
        <v>0</v>
      </c>
      <c r="AG75" s="866"/>
      <c r="AH75" s="866"/>
      <c r="AI75" s="866"/>
      <c r="AJ75" s="816"/>
      <c r="AK75" s="867">
        <v>0</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530</v>
      </c>
      <c r="C76" s="860"/>
      <c r="D76" s="860"/>
      <c r="E76" s="860"/>
      <c r="F76" s="860"/>
      <c r="G76" s="860"/>
      <c r="H76" s="860"/>
      <c r="I76" s="860"/>
      <c r="J76" s="860"/>
      <c r="K76" s="860"/>
      <c r="L76" s="860"/>
      <c r="M76" s="860"/>
      <c r="N76" s="860"/>
      <c r="O76" s="860"/>
      <c r="P76" s="861"/>
      <c r="Q76" s="865">
        <v>27510</v>
      </c>
      <c r="R76" s="866"/>
      <c r="S76" s="866"/>
      <c r="T76" s="866"/>
      <c r="U76" s="816"/>
      <c r="V76" s="867">
        <v>0</v>
      </c>
      <c r="W76" s="866"/>
      <c r="X76" s="866"/>
      <c r="Y76" s="866"/>
      <c r="Z76" s="816"/>
      <c r="AA76" s="867">
        <v>0</v>
      </c>
      <c r="AB76" s="866"/>
      <c r="AC76" s="866"/>
      <c r="AD76" s="866"/>
      <c r="AE76" s="816"/>
      <c r="AF76" s="867">
        <v>0</v>
      </c>
      <c r="AG76" s="866"/>
      <c r="AH76" s="866"/>
      <c r="AI76" s="866"/>
      <c r="AJ76" s="816"/>
      <c r="AK76" s="867">
        <v>3976</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529</v>
      </c>
      <c r="C77" s="860"/>
      <c r="D77" s="860"/>
      <c r="E77" s="860"/>
      <c r="F77" s="860"/>
      <c r="G77" s="860"/>
      <c r="H77" s="860"/>
      <c r="I77" s="860"/>
      <c r="J77" s="860"/>
      <c r="K77" s="860"/>
      <c r="L77" s="860"/>
      <c r="M77" s="860"/>
      <c r="N77" s="860"/>
      <c r="O77" s="860"/>
      <c r="P77" s="861"/>
      <c r="Q77" s="865">
        <v>131545</v>
      </c>
      <c r="R77" s="866"/>
      <c r="S77" s="866"/>
      <c r="T77" s="866"/>
      <c r="U77" s="816"/>
      <c r="V77" s="867">
        <v>127825</v>
      </c>
      <c r="W77" s="866"/>
      <c r="X77" s="866"/>
      <c r="Y77" s="866"/>
      <c r="Z77" s="816"/>
      <c r="AA77" s="867">
        <v>3719</v>
      </c>
      <c r="AB77" s="866"/>
      <c r="AC77" s="866"/>
      <c r="AD77" s="866"/>
      <c r="AE77" s="816"/>
      <c r="AF77" s="867">
        <v>0</v>
      </c>
      <c r="AG77" s="866"/>
      <c r="AH77" s="866"/>
      <c r="AI77" s="866"/>
      <c r="AJ77" s="816"/>
      <c r="AK77" s="867">
        <v>1556</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365</v>
      </c>
      <c r="B88" s="776" t="s">
        <v>388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SUM(AF68:AF87)</f>
        <v>0</v>
      </c>
      <c r="AG88" s="828"/>
      <c r="AH88" s="828"/>
      <c r="AI88" s="828"/>
      <c r="AJ88" s="828"/>
      <c r="AK88" s="825"/>
      <c r="AL88" s="825"/>
      <c r="AM88" s="825"/>
      <c r="AN88" s="825"/>
      <c r="AO88" s="825"/>
      <c r="AP88" s="828">
        <v>0</v>
      </c>
      <c r="AQ88" s="828"/>
      <c r="AR88" s="828"/>
      <c r="AS88" s="828"/>
      <c r="AT88" s="828"/>
      <c r="AU88" s="828">
        <v>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389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397</v>
      </c>
      <c r="AB109" s="881"/>
      <c r="AC109" s="881"/>
      <c r="AD109" s="881"/>
      <c r="AE109" s="882"/>
      <c r="AF109" s="880" t="s">
        <v>285</v>
      </c>
      <c r="AG109" s="881"/>
      <c r="AH109" s="881"/>
      <c r="AI109" s="881"/>
      <c r="AJ109" s="882"/>
      <c r="AK109" s="880" t="s">
        <v>284</v>
      </c>
      <c r="AL109" s="881"/>
      <c r="AM109" s="881"/>
      <c r="AN109" s="881"/>
      <c r="AO109" s="882"/>
      <c r="AP109" s="880" t="s">
        <v>398</v>
      </c>
      <c r="AQ109" s="881"/>
      <c r="AR109" s="881"/>
      <c r="AS109" s="881"/>
      <c r="AT109" s="883"/>
      <c r="AU109" s="902" t="s">
        <v>396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397</v>
      </c>
      <c r="BR109" s="881"/>
      <c r="BS109" s="881"/>
      <c r="BT109" s="881"/>
      <c r="BU109" s="882"/>
      <c r="BV109" s="880" t="s">
        <v>285</v>
      </c>
      <c r="BW109" s="881"/>
      <c r="BX109" s="881"/>
      <c r="BY109" s="881"/>
      <c r="BZ109" s="882"/>
      <c r="CA109" s="880" t="s">
        <v>284</v>
      </c>
      <c r="CB109" s="881"/>
      <c r="CC109" s="881"/>
      <c r="CD109" s="881"/>
      <c r="CE109" s="882"/>
      <c r="CF109" s="903" t="s">
        <v>398</v>
      </c>
      <c r="CG109" s="903"/>
      <c r="CH109" s="903"/>
      <c r="CI109" s="903"/>
      <c r="CJ109" s="903"/>
      <c r="CK109" s="880" t="s">
        <v>399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397</v>
      </c>
      <c r="DH109" s="881"/>
      <c r="DI109" s="881"/>
      <c r="DJ109" s="881"/>
      <c r="DK109" s="882"/>
      <c r="DL109" s="880" t="s">
        <v>285</v>
      </c>
      <c r="DM109" s="881"/>
      <c r="DN109" s="881"/>
      <c r="DO109" s="881"/>
      <c r="DP109" s="882"/>
      <c r="DQ109" s="880" t="s">
        <v>284</v>
      </c>
      <c r="DR109" s="881"/>
      <c r="DS109" s="881"/>
      <c r="DT109" s="881"/>
      <c r="DU109" s="882"/>
      <c r="DV109" s="880" t="s">
        <v>398</v>
      </c>
      <c r="DW109" s="881"/>
      <c r="DX109" s="881"/>
      <c r="DY109" s="881"/>
      <c r="DZ109" s="883"/>
    </row>
    <row r="110" spans="1:131" s="197" customFormat="1" ht="26.25" customHeight="1" x14ac:dyDescent="0.15">
      <c r="A110" s="884" t="s">
        <v>400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478095</v>
      </c>
      <c r="AB110" s="888"/>
      <c r="AC110" s="888"/>
      <c r="AD110" s="888"/>
      <c r="AE110" s="889"/>
      <c r="AF110" s="890">
        <v>515137</v>
      </c>
      <c r="AG110" s="888"/>
      <c r="AH110" s="888"/>
      <c r="AI110" s="888"/>
      <c r="AJ110" s="889"/>
      <c r="AK110" s="890">
        <v>533832</v>
      </c>
      <c r="AL110" s="888"/>
      <c r="AM110" s="888"/>
      <c r="AN110" s="888"/>
      <c r="AO110" s="889"/>
      <c r="AP110" s="891">
        <v>16.899999999999999</v>
      </c>
      <c r="AQ110" s="892"/>
      <c r="AR110" s="892"/>
      <c r="AS110" s="892"/>
      <c r="AT110" s="893"/>
      <c r="AU110" s="894" t="s">
        <v>61</v>
      </c>
      <c r="AV110" s="895"/>
      <c r="AW110" s="895"/>
      <c r="AX110" s="895"/>
      <c r="AY110" s="896"/>
      <c r="AZ110" s="938" t="s">
        <v>401</v>
      </c>
      <c r="BA110" s="885"/>
      <c r="BB110" s="885"/>
      <c r="BC110" s="885"/>
      <c r="BD110" s="885"/>
      <c r="BE110" s="885"/>
      <c r="BF110" s="885"/>
      <c r="BG110" s="885"/>
      <c r="BH110" s="885"/>
      <c r="BI110" s="885"/>
      <c r="BJ110" s="885"/>
      <c r="BK110" s="885"/>
      <c r="BL110" s="885"/>
      <c r="BM110" s="885"/>
      <c r="BN110" s="885"/>
      <c r="BO110" s="885"/>
      <c r="BP110" s="886"/>
      <c r="BQ110" s="924">
        <v>5761845</v>
      </c>
      <c r="BR110" s="925"/>
      <c r="BS110" s="925"/>
      <c r="BT110" s="925"/>
      <c r="BU110" s="925"/>
      <c r="BV110" s="925">
        <v>6182089</v>
      </c>
      <c r="BW110" s="925"/>
      <c r="BX110" s="925"/>
      <c r="BY110" s="925"/>
      <c r="BZ110" s="925"/>
      <c r="CA110" s="925">
        <v>6214721</v>
      </c>
      <c r="CB110" s="925"/>
      <c r="CC110" s="925"/>
      <c r="CD110" s="925"/>
      <c r="CE110" s="925"/>
      <c r="CF110" s="939">
        <v>197</v>
      </c>
      <c r="CG110" s="940"/>
      <c r="CH110" s="940"/>
      <c r="CI110" s="940"/>
      <c r="CJ110" s="940"/>
      <c r="CK110" s="941" t="s">
        <v>402</v>
      </c>
      <c r="CL110" s="942"/>
      <c r="CM110" s="921" t="s">
        <v>403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405</v>
      </c>
      <c r="BA111" s="948"/>
      <c r="BB111" s="948"/>
      <c r="BC111" s="948"/>
      <c r="BD111" s="948"/>
      <c r="BE111" s="948"/>
      <c r="BF111" s="948"/>
      <c r="BG111" s="948"/>
      <c r="BH111" s="948"/>
      <c r="BI111" s="948"/>
      <c r="BJ111" s="948"/>
      <c r="BK111" s="948"/>
      <c r="BL111" s="948"/>
      <c r="BM111" s="948"/>
      <c r="BN111" s="948"/>
      <c r="BO111" s="948"/>
      <c r="BP111" s="949"/>
      <c r="BQ111" s="917">
        <v>125</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407</v>
      </c>
      <c r="B112" s="951"/>
      <c r="C112" s="948" t="s">
        <v>408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409</v>
      </c>
      <c r="BA112" s="948"/>
      <c r="BB112" s="948"/>
      <c r="BC112" s="948"/>
      <c r="BD112" s="948"/>
      <c r="BE112" s="948"/>
      <c r="BF112" s="948"/>
      <c r="BG112" s="948"/>
      <c r="BH112" s="948"/>
      <c r="BI112" s="948"/>
      <c r="BJ112" s="948"/>
      <c r="BK112" s="948"/>
      <c r="BL112" s="948"/>
      <c r="BM112" s="948"/>
      <c r="BN112" s="948"/>
      <c r="BO112" s="948"/>
      <c r="BP112" s="949"/>
      <c r="BQ112" s="917">
        <v>2262461</v>
      </c>
      <c r="BR112" s="918"/>
      <c r="BS112" s="918"/>
      <c r="BT112" s="918"/>
      <c r="BU112" s="918"/>
      <c r="BV112" s="918">
        <v>2337212</v>
      </c>
      <c r="BW112" s="918"/>
      <c r="BX112" s="918"/>
      <c r="BY112" s="918"/>
      <c r="BZ112" s="918"/>
      <c r="CA112" s="918">
        <v>2347081</v>
      </c>
      <c r="CB112" s="918"/>
      <c r="CC112" s="918"/>
      <c r="CD112" s="918"/>
      <c r="CE112" s="918"/>
      <c r="CF112" s="912">
        <v>74.400000000000006</v>
      </c>
      <c r="CG112" s="913"/>
      <c r="CH112" s="913"/>
      <c r="CI112" s="913"/>
      <c r="CJ112" s="913"/>
      <c r="CK112" s="943"/>
      <c r="CL112" s="944"/>
      <c r="CM112" s="914" t="s">
        <v>410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103577</v>
      </c>
      <c r="AB113" s="932"/>
      <c r="AC113" s="932"/>
      <c r="AD113" s="932"/>
      <c r="AE113" s="933"/>
      <c r="AF113" s="934">
        <v>112089</v>
      </c>
      <c r="AG113" s="932"/>
      <c r="AH113" s="932"/>
      <c r="AI113" s="932"/>
      <c r="AJ113" s="933"/>
      <c r="AK113" s="934">
        <v>129746</v>
      </c>
      <c r="AL113" s="932"/>
      <c r="AM113" s="932"/>
      <c r="AN113" s="932"/>
      <c r="AO113" s="933"/>
      <c r="AP113" s="935">
        <v>4.0999999999999996</v>
      </c>
      <c r="AQ113" s="936"/>
      <c r="AR113" s="936"/>
      <c r="AS113" s="936"/>
      <c r="AT113" s="937"/>
      <c r="AU113" s="897"/>
      <c r="AV113" s="898"/>
      <c r="AW113" s="898"/>
      <c r="AX113" s="898"/>
      <c r="AY113" s="899"/>
      <c r="AZ113" s="947" t="s">
        <v>412</v>
      </c>
      <c r="BA113" s="948"/>
      <c r="BB113" s="948"/>
      <c r="BC113" s="948"/>
      <c r="BD113" s="948"/>
      <c r="BE113" s="948"/>
      <c r="BF113" s="948"/>
      <c r="BG113" s="948"/>
      <c r="BH113" s="948"/>
      <c r="BI113" s="948"/>
      <c r="BJ113" s="948"/>
      <c r="BK113" s="948"/>
      <c r="BL113" s="948"/>
      <c r="BM113" s="948"/>
      <c r="BN113" s="948"/>
      <c r="BO113" s="948"/>
      <c r="BP113" s="949"/>
      <c r="BQ113" s="917">
        <v>573150</v>
      </c>
      <c r="BR113" s="918"/>
      <c r="BS113" s="918"/>
      <c r="BT113" s="918"/>
      <c r="BU113" s="918"/>
      <c r="BV113" s="918">
        <v>533262</v>
      </c>
      <c r="BW113" s="918"/>
      <c r="BX113" s="918"/>
      <c r="BY113" s="918"/>
      <c r="BZ113" s="918"/>
      <c r="CA113" s="918">
        <v>579542</v>
      </c>
      <c r="CB113" s="918"/>
      <c r="CC113" s="918"/>
      <c r="CD113" s="918"/>
      <c r="CE113" s="918"/>
      <c r="CF113" s="912">
        <v>18.399999999999999</v>
      </c>
      <c r="CG113" s="913"/>
      <c r="CH113" s="913"/>
      <c r="CI113" s="913"/>
      <c r="CJ113" s="913"/>
      <c r="CK113" s="943"/>
      <c r="CL113" s="944"/>
      <c r="CM113" s="914" t="s">
        <v>413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49180</v>
      </c>
      <c r="AB114" s="957"/>
      <c r="AC114" s="957"/>
      <c r="AD114" s="957"/>
      <c r="AE114" s="958"/>
      <c r="AF114" s="959">
        <v>46924</v>
      </c>
      <c r="AG114" s="957"/>
      <c r="AH114" s="957"/>
      <c r="AI114" s="957"/>
      <c r="AJ114" s="958"/>
      <c r="AK114" s="959">
        <v>46834</v>
      </c>
      <c r="AL114" s="957"/>
      <c r="AM114" s="957"/>
      <c r="AN114" s="957"/>
      <c r="AO114" s="958"/>
      <c r="AP114" s="960">
        <v>1.5</v>
      </c>
      <c r="AQ114" s="961"/>
      <c r="AR114" s="961"/>
      <c r="AS114" s="961"/>
      <c r="AT114" s="962"/>
      <c r="AU114" s="897"/>
      <c r="AV114" s="898"/>
      <c r="AW114" s="898"/>
      <c r="AX114" s="898"/>
      <c r="AY114" s="899"/>
      <c r="AZ114" s="947" t="s">
        <v>415</v>
      </c>
      <c r="BA114" s="948"/>
      <c r="BB114" s="948"/>
      <c r="BC114" s="948"/>
      <c r="BD114" s="948"/>
      <c r="BE114" s="948"/>
      <c r="BF114" s="948"/>
      <c r="BG114" s="948"/>
      <c r="BH114" s="948"/>
      <c r="BI114" s="948"/>
      <c r="BJ114" s="948"/>
      <c r="BK114" s="948"/>
      <c r="BL114" s="948"/>
      <c r="BM114" s="948"/>
      <c r="BN114" s="948"/>
      <c r="BO114" s="948"/>
      <c r="BP114" s="949"/>
      <c r="BQ114" s="917">
        <v>477511</v>
      </c>
      <c r="BR114" s="918"/>
      <c r="BS114" s="918"/>
      <c r="BT114" s="918"/>
      <c r="BU114" s="918"/>
      <c r="BV114" s="918">
        <v>449209</v>
      </c>
      <c r="BW114" s="918"/>
      <c r="BX114" s="918"/>
      <c r="BY114" s="918"/>
      <c r="BZ114" s="918"/>
      <c r="CA114" s="918">
        <v>348135</v>
      </c>
      <c r="CB114" s="918"/>
      <c r="CC114" s="918"/>
      <c r="CD114" s="918"/>
      <c r="CE114" s="918"/>
      <c r="CF114" s="912">
        <v>11</v>
      </c>
      <c r="CG114" s="913"/>
      <c r="CH114" s="913"/>
      <c r="CI114" s="913"/>
      <c r="CJ114" s="913"/>
      <c r="CK114" s="943"/>
      <c r="CL114" s="944"/>
      <c r="CM114" s="914" t="s">
        <v>416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417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418</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419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238</v>
      </c>
      <c r="AB116" s="957"/>
      <c r="AC116" s="957"/>
      <c r="AD116" s="957"/>
      <c r="AE116" s="958"/>
      <c r="AF116" s="959">
        <v>587</v>
      </c>
      <c r="AG116" s="957"/>
      <c r="AH116" s="957"/>
      <c r="AI116" s="957"/>
      <c r="AJ116" s="958"/>
      <c r="AK116" s="959">
        <v>120</v>
      </c>
      <c r="AL116" s="957"/>
      <c r="AM116" s="957"/>
      <c r="AN116" s="957"/>
      <c r="AO116" s="958"/>
      <c r="AP116" s="960">
        <v>0</v>
      </c>
      <c r="AQ116" s="961"/>
      <c r="AR116" s="961"/>
      <c r="AS116" s="961"/>
      <c r="AT116" s="962"/>
      <c r="AU116" s="897"/>
      <c r="AV116" s="898"/>
      <c r="AW116" s="898"/>
      <c r="AX116" s="898"/>
      <c r="AY116" s="899"/>
      <c r="AZ116" s="947" t="s">
        <v>421</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423</v>
      </c>
      <c r="Z117" s="882"/>
      <c r="AA117" s="994">
        <v>631090</v>
      </c>
      <c r="AB117" s="964"/>
      <c r="AC117" s="964"/>
      <c r="AD117" s="964"/>
      <c r="AE117" s="965"/>
      <c r="AF117" s="963">
        <v>674737</v>
      </c>
      <c r="AG117" s="964"/>
      <c r="AH117" s="964"/>
      <c r="AI117" s="964"/>
      <c r="AJ117" s="965"/>
      <c r="AK117" s="963">
        <v>710532</v>
      </c>
      <c r="AL117" s="964"/>
      <c r="AM117" s="964"/>
      <c r="AN117" s="964"/>
      <c r="AO117" s="965"/>
      <c r="AP117" s="966"/>
      <c r="AQ117" s="967"/>
      <c r="AR117" s="967"/>
      <c r="AS117" s="967"/>
      <c r="AT117" s="968"/>
      <c r="AU117" s="897"/>
      <c r="AV117" s="898"/>
      <c r="AW117" s="898"/>
      <c r="AX117" s="898"/>
      <c r="AY117" s="899"/>
      <c r="AZ117" s="993" t="s">
        <v>424</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399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397</v>
      </c>
      <c r="AB118" s="881"/>
      <c r="AC118" s="881"/>
      <c r="AD118" s="881"/>
      <c r="AE118" s="882"/>
      <c r="AF118" s="880" t="s">
        <v>285</v>
      </c>
      <c r="AG118" s="881"/>
      <c r="AH118" s="881"/>
      <c r="AI118" s="881"/>
      <c r="AJ118" s="882"/>
      <c r="AK118" s="880" t="s">
        <v>284</v>
      </c>
      <c r="AL118" s="881"/>
      <c r="AM118" s="881"/>
      <c r="AN118" s="881"/>
      <c r="AO118" s="882"/>
      <c r="AP118" s="988" t="s">
        <v>398</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426</v>
      </c>
      <c r="BP118" s="992"/>
      <c r="BQ118" s="983">
        <v>9075092</v>
      </c>
      <c r="BR118" s="984"/>
      <c r="BS118" s="984"/>
      <c r="BT118" s="984"/>
      <c r="BU118" s="984"/>
      <c r="BV118" s="984">
        <v>9501772</v>
      </c>
      <c r="BW118" s="984"/>
      <c r="BX118" s="984"/>
      <c r="BY118" s="984"/>
      <c r="BZ118" s="984"/>
      <c r="CA118" s="984">
        <v>9489479</v>
      </c>
      <c r="CB118" s="984"/>
      <c r="CC118" s="984"/>
      <c r="CD118" s="984"/>
      <c r="CE118" s="984"/>
      <c r="CF118" s="985"/>
      <c r="CG118" s="986"/>
      <c r="CH118" s="986"/>
      <c r="CI118" s="986"/>
      <c r="CJ118" s="987"/>
      <c r="CK118" s="943"/>
      <c r="CL118" s="944"/>
      <c r="CM118" s="914" t="s">
        <v>427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402</v>
      </c>
      <c r="B119" s="942"/>
      <c r="C119" s="921" t="s">
        <v>403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428</v>
      </c>
      <c r="AV119" s="976"/>
      <c r="AW119" s="976"/>
      <c r="AX119" s="976"/>
      <c r="AY119" s="977"/>
      <c r="AZ119" s="938" t="s">
        <v>429</v>
      </c>
      <c r="BA119" s="885"/>
      <c r="BB119" s="885"/>
      <c r="BC119" s="885"/>
      <c r="BD119" s="885"/>
      <c r="BE119" s="885"/>
      <c r="BF119" s="885"/>
      <c r="BG119" s="885"/>
      <c r="BH119" s="885"/>
      <c r="BI119" s="885"/>
      <c r="BJ119" s="885"/>
      <c r="BK119" s="885"/>
      <c r="BL119" s="885"/>
      <c r="BM119" s="885"/>
      <c r="BN119" s="885"/>
      <c r="BO119" s="885"/>
      <c r="BP119" s="886"/>
      <c r="BQ119" s="924">
        <v>2160352</v>
      </c>
      <c r="BR119" s="925"/>
      <c r="BS119" s="925"/>
      <c r="BT119" s="925"/>
      <c r="BU119" s="925"/>
      <c r="BV119" s="925">
        <v>1963841</v>
      </c>
      <c r="BW119" s="925"/>
      <c r="BX119" s="925"/>
      <c r="BY119" s="925"/>
      <c r="BZ119" s="925"/>
      <c r="CA119" s="925">
        <v>1924724</v>
      </c>
      <c r="CB119" s="925"/>
      <c r="CC119" s="925"/>
      <c r="CD119" s="925"/>
      <c r="CE119" s="925"/>
      <c r="CF119" s="939">
        <v>61</v>
      </c>
      <c r="CG119" s="940"/>
      <c r="CH119" s="940"/>
      <c r="CI119" s="940"/>
      <c r="CJ119" s="940"/>
      <c r="CK119" s="945"/>
      <c r="CL119" s="946"/>
      <c r="CM119" s="1002" t="s">
        <v>430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125</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406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431</v>
      </c>
      <c r="BA120" s="948"/>
      <c r="BB120" s="948"/>
      <c r="BC120" s="948"/>
      <c r="BD120" s="948"/>
      <c r="BE120" s="948"/>
      <c r="BF120" s="948"/>
      <c r="BG120" s="948"/>
      <c r="BH120" s="948"/>
      <c r="BI120" s="948"/>
      <c r="BJ120" s="948"/>
      <c r="BK120" s="948"/>
      <c r="BL120" s="948"/>
      <c r="BM120" s="948"/>
      <c r="BN120" s="948"/>
      <c r="BO120" s="948"/>
      <c r="BP120" s="949"/>
      <c r="BQ120" s="917">
        <v>526922</v>
      </c>
      <c r="BR120" s="918"/>
      <c r="BS120" s="918"/>
      <c r="BT120" s="918"/>
      <c r="BU120" s="918"/>
      <c r="BV120" s="918">
        <v>508027</v>
      </c>
      <c r="BW120" s="918"/>
      <c r="BX120" s="918"/>
      <c r="BY120" s="918"/>
      <c r="BZ120" s="918"/>
      <c r="CA120" s="918">
        <v>483971</v>
      </c>
      <c r="CB120" s="918"/>
      <c r="CC120" s="918"/>
      <c r="CD120" s="918"/>
      <c r="CE120" s="918"/>
      <c r="CF120" s="912">
        <v>15.3</v>
      </c>
      <c r="CG120" s="913"/>
      <c r="CH120" s="913"/>
      <c r="CI120" s="913"/>
      <c r="CJ120" s="913"/>
      <c r="CK120" s="1011" t="s">
        <v>432</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2262461</v>
      </c>
      <c r="DH120" s="925"/>
      <c r="DI120" s="925"/>
      <c r="DJ120" s="925"/>
      <c r="DK120" s="925"/>
      <c r="DL120" s="925">
        <v>2337212</v>
      </c>
      <c r="DM120" s="925"/>
      <c r="DN120" s="925"/>
      <c r="DO120" s="925"/>
      <c r="DP120" s="925"/>
      <c r="DQ120" s="925">
        <v>2347081</v>
      </c>
      <c r="DR120" s="925"/>
      <c r="DS120" s="925"/>
      <c r="DT120" s="925"/>
      <c r="DU120" s="925"/>
      <c r="DV120" s="926">
        <v>74.400000000000006</v>
      </c>
      <c r="DW120" s="926"/>
      <c r="DX120" s="926"/>
      <c r="DY120" s="926"/>
      <c r="DZ120" s="927"/>
    </row>
    <row r="121" spans="1:130" s="197" customFormat="1" ht="26.25" customHeight="1" x14ac:dyDescent="0.15">
      <c r="A121" s="973"/>
      <c r="B121" s="944"/>
      <c r="C121" s="1008" t="s">
        <v>433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434</v>
      </c>
      <c r="BA121" s="969"/>
      <c r="BB121" s="969"/>
      <c r="BC121" s="969"/>
      <c r="BD121" s="969"/>
      <c r="BE121" s="969"/>
      <c r="BF121" s="969"/>
      <c r="BG121" s="969"/>
      <c r="BH121" s="969"/>
      <c r="BI121" s="969"/>
      <c r="BJ121" s="969"/>
      <c r="BK121" s="969"/>
      <c r="BL121" s="969"/>
      <c r="BM121" s="969"/>
      <c r="BN121" s="969"/>
      <c r="BO121" s="969"/>
      <c r="BP121" s="970"/>
      <c r="BQ121" s="983">
        <v>5603374</v>
      </c>
      <c r="BR121" s="984"/>
      <c r="BS121" s="984"/>
      <c r="BT121" s="984"/>
      <c r="BU121" s="984"/>
      <c r="BV121" s="984">
        <v>5575466</v>
      </c>
      <c r="BW121" s="984"/>
      <c r="BX121" s="984"/>
      <c r="BY121" s="984"/>
      <c r="BZ121" s="984"/>
      <c r="CA121" s="984">
        <v>5739195</v>
      </c>
      <c r="CB121" s="984"/>
      <c r="CC121" s="984"/>
      <c r="CD121" s="984"/>
      <c r="CE121" s="984"/>
      <c r="CF121" s="1022">
        <v>181.9</v>
      </c>
      <c r="CG121" s="1023"/>
      <c r="CH121" s="1023"/>
      <c r="CI121" s="1023"/>
      <c r="CJ121" s="1023"/>
      <c r="CK121" s="1014"/>
      <c r="CL121" s="1015"/>
      <c r="CM121" s="1015"/>
      <c r="CN121" s="1015"/>
      <c r="CO121" s="1016"/>
      <c r="CP121" s="1005" t="s">
        <v>379</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x14ac:dyDescent="0.15">
      <c r="A122" s="973"/>
      <c r="B122" s="944"/>
      <c r="C122" s="914" t="s">
        <v>416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435</v>
      </c>
      <c r="BP122" s="992"/>
      <c r="BQ122" s="1032">
        <v>8290648</v>
      </c>
      <c r="BR122" s="1033"/>
      <c r="BS122" s="1033"/>
      <c r="BT122" s="1033"/>
      <c r="BU122" s="1033"/>
      <c r="BV122" s="1033">
        <v>8047334</v>
      </c>
      <c r="BW122" s="1033"/>
      <c r="BX122" s="1033"/>
      <c r="BY122" s="1033"/>
      <c r="BZ122" s="1033"/>
      <c r="CA122" s="1033">
        <v>8147890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25.9</v>
      </c>
      <c r="BR123" s="1025"/>
      <c r="BS123" s="1025"/>
      <c r="BT123" s="1025"/>
      <c r="BU123" s="1025"/>
      <c r="BV123" s="1025">
        <v>47.8</v>
      </c>
      <c r="BW123" s="1025"/>
      <c r="BX123" s="1025"/>
      <c r="BY123" s="1025"/>
      <c r="BZ123" s="1025"/>
      <c r="CA123" s="1025">
        <v>42.5</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437</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427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438</v>
      </c>
      <c r="CL125" s="1012"/>
      <c r="CM125" s="1012"/>
      <c r="CN125" s="1012"/>
      <c r="CO125" s="1013"/>
      <c r="CP125" s="938" t="s">
        <v>439</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440</v>
      </c>
      <c r="AY126" s="1035"/>
      <c r="AZ126" s="1035"/>
      <c r="BA126" s="1035"/>
      <c r="BB126" s="1035"/>
      <c r="BC126" s="1035"/>
      <c r="BD126" s="1035"/>
      <c r="BE126" s="1036"/>
      <c r="BF126" s="1050" t="s">
        <v>441</v>
      </c>
      <c r="BG126" s="1035"/>
      <c r="BH126" s="1035"/>
      <c r="BI126" s="1035"/>
      <c r="BJ126" s="1035"/>
      <c r="BK126" s="1035"/>
      <c r="BL126" s="1036"/>
      <c r="BM126" s="1050" t="s">
        <v>442</v>
      </c>
      <c r="BN126" s="1035"/>
      <c r="BO126" s="1035"/>
      <c r="BP126" s="1035"/>
      <c r="BQ126" s="1035"/>
      <c r="BR126" s="1035"/>
      <c r="BS126" s="1036"/>
      <c r="BT126" s="1050" t="s">
        <v>443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444</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446</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447</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448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449</v>
      </c>
      <c r="X128" s="1071"/>
      <c r="Y128" s="1071"/>
      <c r="Z128" s="1072"/>
      <c r="AA128" s="1087">
        <v>26994</v>
      </c>
      <c r="AB128" s="1088"/>
      <c r="AC128" s="1088"/>
      <c r="AD128" s="1088"/>
      <c r="AE128" s="1089"/>
      <c r="AF128" s="1090">
        <v>23149</v>
      </c>
      <c r="AG128" s="1088"/>
      <c r="AH128" s="1088"/>
      <c r="AI128" s="1088"/>
      <c r="AJ128" s="1089"/>
      <c r="AK128" s="1090">
        <v>22666</v>
      </c>
      <c r="AL128" s="1088"/>
      <c r="AM128" s="1088"/>
      <c r="AN128" s="1088"/>
      <c r="AO128" s="1089"/>
      <c r="AP128" s="1091"/>
      <c r="AQ128" s="1092"/>
      <c r="AR128" s="1092"/>
      <c r="AS128" s="1092"/>
      <c r="AT128" s="1093"/>
      <c r="AU128" s="235"/>
      <c r="AV128" s="235"/>
      <c r="AW128" s="235"/>
      <c r="AX128" s="1052" t="s">
        <v>450</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451</v>
      </c>
      <c r="X129" s="1059"/>
      <c r="Y129" s="1059"/>
      <c r="Z129" s="1060"/>
      <c r="AA129" s="956">
        <v>3399646</v>
      </c>
      <c r="AB129" s="957"/>
      <c r="AC129" s="957"/>
      <c r="AD129" s="957"/>
      <c r="AE129" s="958"/>
      <c r="AF129" s="959">
        <v>3433411</v>
      </c>
      <c r="AG129" s="957"/>
      <c r="AH129" s="957"/>
      <c r="AI129" s="957"/>
      <c r="AJ129" s="958"/>
      <c r="AK129" s="959">
        <v>3572711</v>
      </c>
      <c r="AL129" s="957"/>
      <c r="AM129" s="957"/>
      <c r="AN129" s="957"/>
      <c r="AO129" s="958"/>
      <c r="AP129" s="1061"/>
      <c r="AQ129" s="1062"/>
      <c r="AR129" s="1062"/>
      <c r="AS129" s="1062"/>
      <c r="AT129" s="1063"/>
      <c r="AU129" s="235"/>
      <c r="AV129" s="235"/>
      <c r="AW129" s="235"/>
      <c r="AX129" s="1052" t="s">
        <v>452</v>
      </c>
      <c r="AY129" s="948"/>
      <c r="AZ129" s="948"/>
      <c r="BA129" s="948"/>
      <c r="BB129" s="948"/>
      <c r="BC129" s="948"/>
      <c r="BD129" s="948"/>
      <c r="BE129" s="949"/>
      <c r="BF129" s="1053">
        <v>8.1999999999999993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454</v>
      </c>
      <c r="X130" s="1059"/>
      <c r="Y130" s="1059"/>
      <c r="Z130" s="1060"/>
      <c r="AA130" s="956">
        <v>371616</v>
      </c>
      <c r="AB130" s="957"/>
      <c r="AC130" s="957"/>
      <c r="AD130" s="957"/>
      <c r="AE130" s="958"/>
      <c r="AF130" s="959">
        <v>391988</v>
      </c>
      <c r="AG130" s="957"/>
      <c r="AH130" s="957"/>
      <c r="AI130" s="957"/>
      <c r="AJ130" s="958"/>
      <c r="AK130" s="959">
        <v>418230</v>
      </c>
      <c r="AL130" s="957"/>
      <c r="AM130" s="957"/>
      <c r="AN130" s="957"/>
      <c r="AO130" s="958"/>
      <c r="AP130" s="1061"/>
      <c r="AQ130" s="1062"/>
      <c r="AR130" s="1062"/>
      <c r="AS130" s="1062"/>
      <c r="AT130" s="1063"/>
      <c r="AU130" s="235"/>
      <c r="AV130" s="235"/>
      <c r="AW130" s="235"/>
      <c r="AX130" s="1111" t="s">
        <v>455</v>
      </c>
      <c r="AY130" s="1043"/>
      <c r="AZ130" s="1043"/>
      <c r="BA130" s="1043"/>
      <c r="BB130" s="1043"/>
      <c r="BC130" s="1043"/>
      <c r="BD130" s="1043"/>
      <c r="BE130" s="1044"/>
      <c r="BF130" s="1073">
        <v>42.5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456</v>
      </c>
      <c r="X131" s="1082"/>
      <c r="Y131" s="1082"/>
      <c r="Z131" s="1083"/>
      <c r="AA131" s="995">
        <v>3028030</v>
      </c>
      <c r="AB131" s="996"/>
      <c r="AC131" s="996"/>
      <c r="AD131" s="996"/>
      <c r="AE131" s="997"/>
      <c r="AF131" s="998">
        <v>3041423</v>
      </c>
      <c r="AG131" s="996"/>
      <c r="AH131" s="996"/>
      <c r="AI131" s="996"/>
      <c r="AJ131" s="997"/>
      <c r="AK131" s="998">
        <v>3154481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458</v>
      </c>
      <c r="W132" s="1099"/>
      <c r="X132" s="1099"/>
      <c r="Y132" s="1099"/>
      <c r="Z132" s="1100"/>
      <c r="AA132" s="1101">
        <v>7.6775989669999998</v>
      </c>
      <c r="AB132" s="1102"/>
      <c r="AC132" s="1102"/>
      <c r="AD132" s="1102"/>
      <c r="AE132" s="1103"/>
      <c r="AF132" s="1104">
        <v>8.5354782940000007</v>
      </c>
      <c r="AG132" s="1102"/>
      <c r="AH132" s="1102"/>
      <c r="AI132" s="1102"/>
      <c r="AJ132" s="1103"/>
      <c r="AK132" s="1104">
        <v>8.5477135539999995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459</v>
      </c>
      <c r="W133" s="1106"/>
      <c r="X133" s="1106"/>
      <c r="Y133" s="1106"/>
      <c r="Z133" s="1107"/>
      <c r="AA133" s="1108">
        <v>8.6</v>
      </c>
      <c r="AB133" s="1109"/>
      <c r="AC133" s="1109"/>
      <c r="AD133" s="1109"/>
      <c r="AE133" s="1110"/>
      <c r="AF133" s="1108">
        <v>8.1999999999999993</v>
      </c>
      <c r="AG133" s="1109"/>
      <c r="AH133" s="1109"/>
      <c r="AI133" s="1109"/>
      <c r="AJ133" s="1110"/>
      <c r="AK133" s="1108">
        <v>8.1999999999999993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5" t="s">
        <v>462</v>
      </c>
      <c r="L7" s="254"/>
      <c r="M7" s="255" t="s">
        <v>463</v>
      </c>
      <c r="N7" s="256"/>
    </row>
    <row r="8" spans="1:16" x14ac:dyDescent="0.15">
      <c r="A8" s="248"/>
      <c r="B8" s="244"/>
      <c r="C8" s="244"/>
      <c r="D8" s="244"/>
      <c r="E8" s="244"/>
      <c r="F8" s="244"/>
      <c r="G8" s="257"/>
      <c r="H8" s="258"/>
      <c r="I8" s="258"/>
      <c r="J8" s="259"/>
      <c r="K8" s="1116"/>
      <c r="L8" s="260" t="s">
        <v>464</v>
      </c>
      <c r="M8" s="261" t="s">
        <v>465</v>
      </c>
      <c r="N8" s="262" t="s">
        <v>466</v>
      </c>
    </row>
    <row r="9" spans="1:16" x14ac:dyDescent="0.15">
      <c r="A9" s="248"/>
      <c r="B9" s="244"/>
      <c r="C9" s="244"/>
      <c r="D9" s="244"/>
      <c r="E9" s="244"/>
      <c r="F9" s="244"/>
      <c r="G9" s="1117" t="s">
        <v>467</v>
      </c>
      <c r="H9" s="1118"/>
      <c r="I9" s="1118"/>
      <c r="J9" s="1119"/>
      <c r="K9" s="263">
        <v>1057724</v>
      </c>
      <c r="L9" s="264">
        <v>57032</v>
      </c>
      <c r="M9" s="265">
        <v>76983</v>
      </c>
      <c r="N9" s="266">
        <v>-25.9</v>
      </c>
    </row>
    <row r="10" spans="1:16" x14ac:dyDescent="0.15">
      <c r="A10" s="248"/>
      <c r="B10" s="244"/>
      <c r="C10" s="244"/>
      <c r="D10" s="244"/>
      <c r="E10" s="244"/>
      <c r="F10" s="244"/>
      <c r="G10" s="1117" t="s">
        <v>468</v>
      </c>
      <c r="H10" s="1118"/>
      <c r="I10" s="1118"/>
      <c r="J10" s="1119"/>
      <c r="K10" s="267">
        <v>135328</v>
      </c>
      <c r="L10" s="268">
        <v>7297</v>
      </c>
      <c r="M10" s="269">
        <v>8074</v>
      </c>
      <c r="N10" s="270">
        <v>-9.6</v>
      </c>
    </row>
    <row r="11" spans="1:16" ht="13.5" customHeight="1" x14ac:dyDescent="0.15">
      <c r="A11" s="248"/>
      <c r="B11" s="244"/>
      <c r="C11" s="244"/>
      <c r="D11" s="244"/>
      <c r="E11" s="244"/>
      <c r="F11" s="244"/>
      <c r="G11" s="1117" t="s">
        <v>469</v>
      </c>
      <c r="H11" s="1118"/>
      <c r="I11" s="1118"/>
      <c r="J11" s="1119"/>
      <c r="K11" s="267">
        <v>474324</v>
      </c>
      <c r="L11" s="268">
        <v>25576</v>
      </c>
      <c r="M11" s="269">
        <v>11657</v>
      </c>
      <c r="N11" s="270">
        <v>119.4</v>
      </c>
    </row>
    <row r="12" spans="1:16" ht="13.5" customHeight="1" x14ac:dyDescent="0.15">
      <c r="A12" s="248"/>
      <c r="B12" s="244"/>
      <c r="C12" s="244"/>
      <c r="D12" s="244"/>
      <c r="E12" s="244"/>
      <c r="F12" s="244"/>
      <c r="G12" s="1117" t="s">
        <v>470</v>
      </c>
      <c r="H12" s="1118"/>
      <c r="I12" s="1118"/>
      <c r="J12" s="1119"/>
      <c r="K12" s="267" t="s">
        <v>471</v>
      </c>
      <c r="L12" s="268" t="s">
        <v>471</v>
      </c>
      <c r="M12" s="269">
        <v>448</v>
      </c>
      <c r="N12" s="270" t="s">
        <v>471</v>
      </c>
    </row>
    <row r="13" spans="1:16" ht="13.5" customHeight="1" x14ac:dyDescent="0.15">
      <c r="A13" s="248"/>
      <c r="B13" s="244"/>
      <c r="C13" s="244"/>
      <c r="D13" s="244"/>
      <c r="E13" s="244"/>
      <c r="F13" s="244"/>
      <c r="G13" s="1117" t="s">
        <v>472</v>
      </c>
      <c r="H13" s="1118"/>
      <c r="I13" s="1118"/>
      <c r="J13" s="1119"/>
      <c r="K13" s="267" t="s">
        <v>471</v>
      </c>
      <c r="L13" s="268" t="s">
        <v>471</v>
      </c>
      <c r="M13" s="269" t="s">
        <v>471</v>
      </c>
      <c r="N13" s="270" t="s">
        <v>471</v>
      </c>
    </row>
    <row r="14" spans="1:16" ht="13.5" customHeight="1" x14ac:dyDescent="0.15">
      <c r="A14" s="248"/>
      <c r="B14" s="244"/>
      <c r="C14" s="244"/>
      <c r="D14" s="244"/>
      <c r="E14" s="244"/>
      <c r="F14" s="244"/>
      <c r="G14" s="1117" t="s">
        <v>473</v>
      </c>
      <c r="H14" s="1118"/>
      <c r="I14" s="1118"/>
      <c r="J14" s="1119"/>
      <c r="K14" s="267" t="s">
        <v>471</v>
      </c>
      <c r="L14" s="268" t="s">
        <v>471</v>
      </c>
      <c r="M14" s="269">
        <v>3486</v>
      </c>
      <c r="N14" s="270" t="s">
        <v>471</v>
      </c>
    </row>
    <row r="15" spans="1:16" ht="13.5" customHeight="1" x14ac:dyDescent="0.15">
      <c r="A15" s="248"/>
      <c r="B15" s="244"/>
      <c r="C15" s="244"/>
      <c r="D15" s="244"/>
      <c r="E15" s="244"/>
      <c r="F15" s="244"/>
      <c r="G15" s="1117" t="s">
        <v>474</v>
      </c>
      <c r="H15" s="1118"/>
      <c r="I15" s="1118"/>
      <c r="J15" s="1119"/>
      <c r="K15" s="267" t="s">
        <v>471</v>
      </c>
      <c r="L15" s="268" t="s">
        <v>471</v>
      </c>
      <c r="M15" s="269">
        <v>1601</v>
      </c>
      <c r="N15" s="270" t="s">
        <v>471</v>
      </c>
    </row>
    <row r="16" spans="1:16" x14ac:dyDescent="0.15">
      <c r="A16" s="248"/>
      <c r="B16" s="244"/>
      <c r="C16" s="244"/>
      <c r="D16" s="244"/>
      <c r="E16" s="244"/>
      <c r="F16" s="244"/>
      <c r="G16" s="1120" t="s">
        <v>475</v>
      </c>
      <c r="H16" s="1121"/>
      <c r="I16" s="1121"/>
      <c r="J16" s="1122"/>
      <c r="K16" s="268">
        <v>-174372</v>
      </c>
      <c r="L16" s="268">
        <v>-9402</v>
      </c>
      <c r="M16" s="269">
        <v>-9493</v>
      </c>
      <c r="N16" s="270">
        <v>-1</v>
      </c>
    </row>
    <row r="17" spans="1:16" x14ac:dyDescent="0.15">
      <c r="A17" s="248"/>
      <c r="B17" s="244"/>
      <c r="C17" s="244"/>
      <c r="D17" s="244"/>
      <c r="E17" s="244"/>
      <c r="F17" s="244"/>
      <c r="G17" s="1120" t="s">
        <v>169</v>
      </c>
      <c r="H17" s="1121"/>
      <c r="I17" s="1121"/>
      <c r="J17" s="1122"/>
      <c r="K17" s="268">
        <v>1493004</v>
      </c>
      <c r="L17" s="268">
        <v>80503</v>
      </c>
      <c r="M17" s="269">
        <v>92756</v>
      </c>
      <c r="N17" s="270">
        <v>-13.2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2" t="s">
        <v>480</v>
      </c>
      <c r="H21" s="1113"/>
      <c r="I21" s="1113"/>
      <c r="J21" s="1114"/>
      <c r="K21" s="280">
        <v>5.72</v>
      </c>
      <c r="L21" s="281">
        <v>8.7799999999999994</v>
      </c>
      <c r="M21" s="282">
        <v>-3.06</v>
      </c>
      <c r="N21" s="249"/>
      <c r="O21" s="283"/>
      <c r="P21" s="279"/>
    </row>
    <row r="22" spans="1:16" s="284" customFormat="1" x14ac:dyDescent="0.15">
      <c r="A22" s="279"/>
      <c r="B22" s="249"/>
      <c r="C22" s="249"/>
      <c r="D22" s="249"/>
      <c r="E22" s="249"/>
      <c r="F22" s="249"/>
      <c r="G22" s="1112" t="s">
        <v>481</v>
      </c>
      <c r="H22" s="1113"/>
      <c r="I22" s="1113"/>
      <c r="J22" s="1114"/>
      <c r="K22" s="285">
        <v>99.8</v>
      </c>
      <c r="L22" s="286">
        <v>96.3</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5" t="s">
        <v>462</v>
      </c>
      <c r="L30" s="254"/>
      <c r="M30" s="255" t="s">
        <v>463</v>
      </c>
      <c r="N30" s="256"/>
    </row>
    <row r="31" spans="1:16" x14ac:dyDescent="0.15">
      <c r="A31" s="248"/>
      <c r="B31" s="244"/>
      <c r="C31" s="244"/>
      <c r="D31" s="244"/>
      <c r="E31" s="244"/>
      <c r="F31" s="244"/>
      <c r="G31" s="257"/>
      <c r="H31" s="258"/>
      <c r="I31" s="258"/>
      <c r="J31" s="259"/>
      <c r="K31" s="1116"/>
      <c r="L31" s="260" t="s">
        <v>464</v>
      </c>
      <c r="M31" s="261" t="s">
        <v>465</v>
      </c>
      <c r="N31" s="262" t="s">
        <v>466</v>
      </c>
    </row>
    <row r="32" spans="1:16" ht="27" customHeight="1" x14ac:dyDescent="0.15">
      <c r="A32" s="248"/>
      <c r="B32" s="244"/>
      <c r="C32" s="244"/>
      <c r="D32" s="244"/>
      <c r="E32" s="244"/>
      <c r="F32" s="244"/>
      <c r="G32" s="1128" t="s">
        <v>485</v>
      </c>
      <c r="H32" s="1129"/>
      <c r="I32" s="1129"/>
      <c r="J32" s="1130"/>
      <c r="K32" s="294">
        <v>533832</v>
      </c>
      <c r="L32" s="294">
        <v>28784</v>
      </c>
      <c r="M32" s="295">
        <v>53752</v>
      </c>
      <c r="N32" s="296">
        <v>-46.5</v>
      </c>
    </row>
    <row r="33" spans="1:16" ht="13.5" customHeight="1" x14ac:dyDescent="0.15">
      <c r="A33" s="248"/>
      <c r="B33" s="244"/>
      <c r="C33" s="244"/>
      <c r="D33" s="244"/>
      <c r="E33" s="244"/>
      <c r="F33" s="244"/>
      <c r="G33" s="1128" t="s">
        <v>486</v>
      </c>
      <c r="H33" s="1129"/>
      <c r="I33" s="1129"/>
      <c r="J33" s="1130"/>
      <c r="K33" s="294" t="s">
        <v>471</v>
      </c>
      <c r="L33" s="294" t="s">
        <v>471</v>
      </c>
      <c r="M33" s="295" t="s">
        <v>471</v>
      </c>
      <c r="N33" s="296" t="s">
        <v>471</v>
      </c>
    </row>
    <row r="34" spans="1:16" ht="27" customHeight="1" x14ac:dyDescent="0.15">
      <c r="A34" s="248"/>
      <c r="B34" s="244"/>
      <c r="C34" s="244"/>
      <c r="D34" s="244"/>
      <c r="E34" s="244"/>
      <c r="F34" s="244"/>
      <c r="G34" s="1128" t="s">
        <v>487</v>
      </c>
      <c r="H34" s="1129"/>
      <c r="I34" s="1129"/>
      <c r="J34" s="1130"/>
      <c r="K34" s="294" t="s">
        <v>471</v>
      </c>
      <c r="L34" s="294" t="s">
        <v>471</v>
      </c>
      <c r="M34" s="295">
        <v>8</v>
      </c>
      <c r="N34" s="296" t="s">
        <v>471</v>
      </c>
    </row>
    <row r="35" spans="1:16" ht="27" customHeight="1" x14ac:dyDescent="0.15">
      <c r="A35" s="248"/>
      <c r="B35" s="244"/>
      <c r="C35" s="244"/>
      <c r="D35" s="244"/>
      <c r="E35" s="244"/>
      <c r="F35" s="244"/>
      <c r="G35" s="1128" t="s">
        <v>488</v>
      </c>
      <c r="H35" s="1129"/>
      <c r="I35" s="1129"/>
      <c r="J35" s="1130"/>
      <c r="K35" s="294">
        <v>129746</v>
      </c>
      <c r="L35" s="294">
        <v>6996</v>
      </c>
      <c r="M35" s="295">
        <v>15811</v>
      </c>
      <c r="N35" s="296">
        <v>-55.8</v>
      </c>
    </row>
    <row r="36" spans="1:16" ht="27" customHeight="1" x14ac:dyDescent="0.15">
      <c r="A36" s="248"/>
      <c r="B36" s="244"/>
      <c r="C36" s="244"/>
      <c r="D36" s="244"/>
      <c r="E36" s="244"/>
      <c r="F36" s="244"/>
      <c r="G36" s="1128" t="s">
        <v>489</v>
      </c>
      <c r="H36" s="1129"/>
      <c r="I36" s="1129"/>
      <c r="J36" s="1130"/>
      <c r="K36" s="294">
        <v>46834</v>
      </c>
      <c r="L36" s="294">
        <v>2525</v>
      </c>
      <c r="M36" s="295">
        <v>3371</v>
      </c>
      <c r="N36" s="296">
        <v>-25.1</v>
      </c>
    </row>
    <row r="37" spans="1:16" ht="13.5" customHeight="1" x14ac:dyDescent="0.15">
      <c r="A37" s="248"/>
      <c r="B37" s="244"/>
      <c r="C37" s="244"/>
      <c r="D37" s="244"/>
      <c r="E37" s="244"/>
      <c r="F37" s="244"/>
      <c r="G37" s="1128" t="s">
        <v>490</v>
      </c>
      <c r="H37" s="1129"/>
      <c r="I37" s="1129"/>
      <c r="J37" s="1130"/>
      <c r="K37" s="294" t="s">
        <v>471</v>
      </c>
      <c r="L37" s="294" t="s">
        <v>471</v>
      </c>
      <c r="M37" s="295">
        <v>1425</v>
      </c>
      <c r="N37" s="296" t="s">
        <v>471</v>
      </c>
    </row>
    <row r="38" spans="1:16" ht="27" customHeight="1" x14ac:dyDescent="0.15">
      <c r="A38" s="248"/>
      <c r="B38" s="244"/>
      <c r="C38" s="244"/>
      <c r="D38" s="244"/>
      <c r="E38" s="244"/>
      <c r="F38" s="244"/>
      <c r="G38" s="1131" t="s">
        <v>491</v>
      </c>
      <c r="H38" s="1132"/>
      <c r="I38" s="1132"/>
      <c r="J38" s="1133"/>
      <c r="K38" s="297">
        <v>120</v>
      </c>
      <c r="L38" s="297">
        <v>6</v>
      </c>
      <c r="M38" s="298">
        <v>8</v>
      </c>
      <c r="N38" s="299">
        <v>-25</v>
      </c>
      <c r="O38" s="293"/>
    </row>
    <row r="39" spans="1:16" x14ac:dyDescent="0.15">
      <c r="A39" s="248"/>
      <c r="B39" s="244"/>
      <c r="C39" s="244"/>
      <c r="D39" s="244"/>
      <c r="E39" s="244"/>
      <c r="F39" s="244"/>
      <c r="G39" s="1131" t="s">
        <v>492</v>
      </c>
      <c r="H39" s="1132"/>
      <c r="I39" s="1132"/>
      <c r="J39" s="1133"/>
      <c r="K39" s="300">
        <v>-22666</v>
      </c>
      <c r="L39" s="300">
        <v>-1222</v>
      </c>
      <c r="M39" s="301">
        <v>-3247</v>
      </c>
      <c r="N39" s="302">
        <v>-62.4</v>
      </c>
      <c r="O39" s="293"/>
    </row>
    <row r="40" spans="1:16" ht="27" customHeight="1" x14ac:dyDescent="0.15">
      <c r="A40" s="248"/>
      <c r="B40" s="244"/>
      <c r="C40" s="244"/>
      <c r="D40" s="244"/>
      <c r="E40" s="244"/>
      <c r="F40" s="244"/>
      <c r="G40" s="1128" t="s">
        <v>493</v>
      </c>
      <c r="H40" s="1129"/>
      <c r="I40" s="1129"/>
      <c r="J40" s="1130"/>
      <c r="K40" s="300">
        <v>-418230</v>
      </c>
      <c r="L40" s="300">
        <v>-22551</v>
      </c>
      <c r="M40" s="301">
        <v>-45760</v>
      </c>
      <c r="N40" s="302">
        <v>-50.7</v>
      </c>
      <c r="O40" s="293"/>
    </row>
    <row r="41" spans="1:16" x14ac:dyDescent="0.15">
      <c r="A41" s="248"/>
      <c r="B41" s="244"/>
      <c r="C41" s="244"/>
      <c r="D41" s="244"/>
      <c r="E41" s="244"/>
      <c r="F41" s="244"/>
      <c r="G41" s="1134" t="s">
        <v>279</v>
      </c>
      <c r="H41" s="1135"/>
      <c r="I41" s="1135"/>
      <c r="J41" s="1136"/>
      <c r="K41" s="294">
        <v>269636</v>
      </c>
      <c r="L41" s="300">
        <v>14539</v>
      </c>
      <c r="M41" s="301">
        <v>25369</v>
      </c>
      <c r="N41" s="302">
        <v>-42.7</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3" t="s">
        <v>462</v>
      </c>
      <c r="J49" s="1125" t="s">
        <v>497</v>
      </c>
      <c r="K49" s="1126"/>
      <c r="L49" s="1126"/>
      <c r="M49" s="1126"/>
      <c r="N49" s="1127"/>
    </row>
    <row r="50" spans="1:14" x14ac:dyDescent="0.15">
      <c r="A50" s="248"/>
      <c r="B50" s="244"/>
      <c r="C50" s="244"/>
      <c r="D50" s="244"/>
      <c r="E50" s="244"/>
      <c r="F50" s="244"/>
      <c r="G50" s="312"/>
      <c r="H50" s="313"/>
      <c r="I50" s="1124"/>
      <c r="J50" s="314" t="s">
        <v>498</v>
      </c>
      <c r="K50" s="315" t="s">
        <v>499</v>
      </c>
      <c r="L50" s="316" t="s">
        <v>500</v>
      </c>
      <c r="M50" s="317" t="s">
        <v>501</v>
      </c>
      <c r="N50" s="318" t="s">
        <v>502</v>
      </c>
    </row>
    <row r="51" spans="1:14" x14ac:dyDescent="0.15">
      <c r="A51" s="248"/>
      <c r="B51" s="244"/>
      <c r="C51" s="244"/>
      <c r="D51" s="244"/>
      <c r="E51" s="244"/>
      <c r="F51" s="244"/>
      <c r="G51" s="310" t="s">
        <v>503</v>
      </c>
      <c r="H51" s="311"/>
      <c r="I51" s="319">
        <v>2486484</v>
      </c>
      <c r="J51" s="320">
        <v>152873</v>
      </c>
      <c r="K51" s="321">
        <v>-2.7</v>
      </c>
      <c r="L51" s="322">
        <v>65529</v>
      </c>
      <c r="M51" s="323">
        <v>43</v>
      </c>
      <c r="N51" s="324">
        <v>-45.7</v>
      </c>
    </row>
    <row r="52" spans="1:14" x14ac:dyDescent="0.15">
      <c r="A52" s="248"/>
      <c r="B52" s="244"/>
      <c r="C52" s="244"/>
      <c r="D52" s="244"/>
      <c r="E52" s="244"/>
      <c r="F52" s="244"/>
      <c r="G52" s="325"/>
      <c r="H52" s="326" t="s">
        <v>504</v>
      </c>
      <c r="I52" s="327">
        <v>1175202</v>
      </c>
      <c r="J52" s="328">
        <v>72253</v>
      </c>
      <c r="K52" s="329">
        <v>281.89999999999998</v>
      </c>
      <c r="L52" s="330">
        <v>32858</v>
      </c>
      <c r="M52" s="331">
        <v>44.5</v>
      </c>
      <c r="N52" s="332">
        <v>237.4</v>
      </c>
    </row>
    <row r="53" spans="1:14" x14ac:dyDescent="0.15">
      <c r="A53" s="248"/>
      <c r="B53" s="244"/>
      <c r="C53" s="244"/>
      <c r="D53" s="244"/>
      <c r="E53" s="244"/>
      <c r="F53" s="244"/>
      <c r="G53" s="310" t="s">
        <v>505</v>
      </c>
      <c r="H53" s="311"/>
      <c r="I53" s="319">
        <v>736042</v>
      </c>
      <c r="J53" s="320">
        <v>43320</v>
      </c>
      <c r="K53" s="321">
        <v>-71.7</v>
      </c>
      <c r="L53" s="322">
        <v>64717</v>
      </c>
      <c r="M53" s="323">
        <v>-1.2</v>
      </c>
      <c r="N53" s="324">
        <v>-70.5</v>
      </c>
    </row>
    <row r="54" spans="1:14" x14ac:dyDescent="0.15">
      <c r="A54" s="248"/>
      <c r="B54" s="244"/>
      <c r="C54" s="244"/>
      <c r="D54" s="244"/>
      <c r="E54" s="244"/>
      <c r="F54" s="244"/>
      <c r="G54" s="325"/>
      <c r="H54" s="326" t="s">
        <v>504</v>
      </c>
      <c r="I54" s="327">
        <v>430742</v>
      </c>
      <c r="J54" s="328">
        <v>25351</v>
      </c>
      <c r="K54" s="329">
        <v>-64.900000000000006</v>
      </c>
      <c r="L54" s="330">
        <v>31931</v>
      </c>
      <c r="M54" s="331">
        <v>-2.8</v>
      </c>
      <c r="N54" s="332">
        <v>-62.1</v>
      </c>
    </row>
    <row r="55" spans="1:14" x14ac:dyDescent="0.15">
      <c r="A55" s="248"/>
      <c r="B55" s="244"/>
      <c r="C55" s="244"/>
      <c r="D55" s="244"/>
      <c r="E55" s="244"/>
      <c r="F55" s="244"/>
      <c r="G55" s="310" t="s">
        <v>506</v>
      </c>
      <c r="H55" s="311"/>
      <c r="I55" s="319">
        <v>995566</v>
      </c>
      <c r="J55" s="320">
        <v>56893</v>
      </c>
      <c r="K55" s="321">
        <v>31.3</v>
      </c>
      <c r="L55" s="322">
        <v>61557</v>
      </c>
      <c r="M55" s="323">
        <v>-4.9000000000000004</v>
      </c>
      <c r="N55" s="324">
        <v>36.200000000000003</v>
      </c>
    </row>
    <row r="56" spans="1:14" x14ac:dyDescent="0.15">
      <c r="A56" s="248"/>
      <c r="B56" s="244"/>
      <c r="C56" s="244"/>
      <c r="D56" s="244"/>
      <c r="E56" s="244"/>
      <c r="F56" s="244"/>
      <c r="G56" s="325"/>
      <c r="H56" s="326" t="s">
        <v>504</v>
      </c>
      <c r="I56" s="327">
        <v>228680</v>
      </c>
      <c r="J56" s="328">
        <v>13068</v>
      </c>
      <c r="K56" s="329">
        <v>-48.5</v>
      </c>
      <c r="L56" s="330">
        <v>32497</v>
      </c>
      <c r="M56" s="331">
        <v>1.8</v>
      </c>
      <c r="N56" s="332">
        <v>-50.3</v>
      </c>
    </row>
    <row r="57" spans="1:14" x14ac:dyDescent="0.15">
      <c r="A57" s="248"/>
      <c r="B57" s="244"/>
      <c r="C57" s="244"/>
      <c r="D57" s="244"/>
      <c r="E57" s="244"/>
      <c r="F57" s="244"/>
      <c r="G57" s="310" t="s">
        <v>507</v>
      </c>
      <c r="H57" s="311"/>
      <c r="I57" s="319">
        <v>2244578</v>
      </c>
      <c r="J57" s="320">
        <v>123018</v>
      </c>
      <c r="K57" s="321">
        <v>116.2</v>
      </c>
      <c r="L57" s="322">
        <v>69806</v>
      </c>
      <c r="M57" s="323">
        <v>13.4</v>
      </c>
      <c r="N57" s="324">
        <v>102.8</v>
      </c>
    </row>
    <row r="58" spans="1:14" x14ac:dyDescent="0.15">
      <c r="A58" s="248"/>
      <c r="B58" s="244"/>
      <c r="C58" s="244"/>
      <c r="D58" s="244"/>
      <c r="E58" s="244"/>
      <c r="F58" s="244"/>
      <c r="G58" s="325"/>
      <c r="H58" s="326" t="s">
        <v>504</v>
      </c>
      <c r="I58" s="327">
        <v>586801</v>
      </c>
      <c r="J58" s="328">
        <v>32161</v>
      </c>
      <c r="K58" s="329">
        <v>146.1</v>
      </c>
      <c r="L58" s="330">
        <v>32823</v>
      </c>
      <c r="M58" s="331">
        <v>1</v>
      </c>
      <c r="N58" s="332">
        <v>145.1</v>
      </c>
    </row>
    <row r="59" spans="1:14" x14ac:dyDescent="0.15">
      <c r="A59" s="248"/>
      <c r="B59" s="244"/>
      <c r="C59" s="244"/>
      <c r="D59" s="244"/>
      <c r="E59" s="244"/>
      <c r="F59" s="244"/>
      <c r="G59" s="310" t="s">
        <v>508</v>
      </c>
      <c r="H59" s="311"/>
      <c r="I59" s="319">
        <v>1054417</v>
      </c>
      <c r="J59" s="320">
        <v>56854</v>
      </c>
      <c r="K59" s="321">
        <v>-53.8</v>
      </c>
      <c r="L59" s="322">
        <v>74444</v>
      </c>
      <c r="M59" s="323">
        <v>6.6</v>
      </c>
      <c r="N59" s="324">
        <v>-60.4</v>
      </c>
    </row>
    <row r="60" spans="1:14" x14ac:dyDescent="0.15">
      <c r="A60" s="248"/>
      <c r="B60" s="244"/>
      <c r="C60" s="244"/>
      <c r="D60" s="244"/>
      <c r="E60" s="244"/>
      <c r="F60" s="244"/>
      <c r="G60" s="325"/>
      <c r="H60" s="326" t="s">
        <v>504</v>
      </c>
      <c r="I60" s="333">
        <v>199799</v>
      </c>
      <c r="J60" s="328">
        <v>10773</v>
      </c>
      <c r="K60" s="329">
        <v>-66.5</v>
      </c>
      <c r="L60" s="330">
        <v>34175</v>
      </c>
      <c r="M60" s="331">
        <v>4.0999999999999996</v>
      </c>
      <c r="N60" s="332">
        <v>-70.599999999999994</v>
      </c>
    </row>
    <row r="61" spans="1:14" x14ac:dyDescent="0.15">
      <c r="A61" s="248"/>
      <c r="B61" s="244"/>
      <c r="C61" s="244"/>
      <c r="D61" s="244"/>
      <c r="E61" s="244"/>
      <c r="F61" s="244"/>
      <c r="G61" s="310" t="s">
        <v>509</v>
      </c>
      <c r="H61" s="334"/>
      <c r="I61" s="335">
        <v>1503417</v>
      </c>
      <c r="J61" s="336">
        <v>86592</v>
      </c>
      <c r="K61" s="337">
        <v>3.9</v>
      </c>
      <c r="L61" s="338">
        <v>67211</v>
      </c>
      <c r="M61" s="339">
        <v>11.4</v>
      </c>
      <c r="N61" s="324">
        <v>-7.5</v>
      </c>
    </row>
    <row r="62" spans="1:14" x14ac:dyDescent="0.15">
      <c r="A62" s="248"/>
      <c r="B62" s="244"/>
      <c r="C62" s="244"/>
      <c r="D62" s="244"/>
      <c r="E62" s="244"/>
      <c r="F62" s="244"/>
      <c r="G62" s="325"/>
      <c r="H62" s="326" t="s">
        <v>504</v>
      </c>
      <c r="I62" s="327">
        <v>524245</v>
      </c>
      <c r="J62" s="328">
        <v>30721</v>
      </c>
      <c r="K62" s="329">
        <v>49.6</v>
      </c>
      <c r="L62" s="330">
        <v>32857</v>
      </c>
      <c r="M62" s="331">
        <v>9.6999999999999993</v>
      </c>
      <c r="N62" s="332">
        <v>39.9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7" t="s">
        <v>3</v>
      </c>
      <c r="D47" s="1137"/>
      <c r="E47" s="1138"/>
      <c r="F47" s="11">
        <v>41.75</v>
      </c>
      <c r="G47" s="12">
        <v>40.79</v>
      </c>
      <c r="H47" s="12">
        <v>42.01</v>
      </c>
      <c r="I47" s="12">
        <v>44.21</v>
      </c>
      <c r="J47" s="13">
        <v>42.49</v>
      </c>
    </row>
    <row r="48" spans="2:10" ht="57.75" customHeight="1" x14ac:dyDescent="0.15">
      <c r="B48" s="14"/>
      <c r="C48" s="1139" t="s">
        <v>4</v>
      </c>
      <c r="D48" s="1139"/>
      <c r="E48" s="1140"/>
      <c r="F48" s="15">
        <v>3.61</v>
      </c>
      <c r="G48" s="16">
        <v>5.92</v>
      </c>
      <c r="H48" s="16">
        <v>5.26</v>
      </c>
      <c r="I48" s="16">
        <v>3.65</v>
      </c>
      <c r="J48" s="17">
        <v>1.22</v>
      </c>
    </row>
    <row r="49" spans="2:10" ht="57.75" customHeight="1" thickBot="1" x14ac:dyDescent="0.2">
      <c r="B49" s="18"/>
      <c r="C49" s="1141" t="s">
        <v>5</v>
      </c>
      <c r="D49" s="1141"/>
      <c r="E49" s="1142"/>
      <c r="F49" s="19">
        <v>2.37</v>
      </c>
      <c r="G49" s="20">
        <v>2.68</v>
      </c>
      <c r="H49" s="20" t="s">
        <v>516</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49" t="s">
        <v>519</v>
      </c>
      <c r="D34" s="1149"/>
      <c r="E34" s="1150"/>
      <c r="F34" s="32">
        <v>6.77</v>
      </c>
      <c r="G34" s="33">
        <v>7.14</v>
      </c>
      <c r="H34" s="33">
        <v>7.89</v>
      </c>
      <c r="I34" s="33">
        <v>8.85</v>
      </c>
      <c r="J34" s="34">
        <v>7.27</v>
      </c>
      <c r="K34" s="22"/>
      <c r="L34" s="22"/>
      <c r="M34" s="22"/>
      <c r="N34" s="22"/>
      <c r="O34" s="22"/>
      <c r="P34" s="22"/>
    </row>
    <row r="35" spans="1:16" ht="39" customHeight="1" x14ac:dyDescent="0.15">
      <c r="A35" s="22"/>
      <c r="B35" s="35"/>
      <c r="C35" s="1143" t="s">
        <v>520</v>
      </c>
      <c r="D35" s="1144"/>
      <c r="E35" s="1145"/>
      <c r="F35" s="36">
        <v>3.61</v>
      </c>
      <c r="G35" s="37">
        <v>5.92</v>
      </c>
      <c r="H35" s="37">
        <v>5.26</v>
      </c>
      <c r="I35" s="37">
        <v>3.65</v>
      </c>
      <c r="J35" s="38">
        <v>1.22</v>
      </c>
      <c r="K35" s="22"/>
      <c r="L35" s="22"/>
      <c r="M35" s="22"/>
      <c r="N35" s="22"/>
      <c r="O35" s="22"/>
      <c r="P35" s="22"/>
    </row>
    <row r="36" spans="1:16" ht="39" customHeight="1" x14ac:dyDescent="0.15">
      <c r="A36" s="22"/>
      <c r="B36" s="35"/>
      <c r="C36" s="1143" t="s">
        <v>521</v>
      </c>
      <c r="D36" s="1144"/>
      <c r="E36" s="1145"/>
      <c r="F36" s="36">
        <v>0.17</v>
      </c>
      <c r="G36" s="37">
        <v>0.12</v>
      </c>
      <c r="H36" s="37">
        <v>0.24</v>
      </c>
      <c r="I36" s="37">
        <v>0.18</v>
      </c>
      <c r="J36" s="38">
        <v>0.42</v>
      </c>
      <c r="K36" s="22"/>
      <c r="L36" s="22"/>
      <c r="M36" s="22"/>
      <c r="N36" s="22"/>
      <c r="O36" s="22"/>
      <c r="P36" s="22"/>
    </row>
    <row r="37" spans="1:16" ht="39" customHeight="1" x14ac:dyDescent="0.15">
      <c r="A37" s="22"/>
      <c r="B37" s="35"/>
      <c r="C37" s="1143" t="s">
        <v>522</v>
      </c>
      <c r="D37" s="1144"/>
      <c r="E37" s="1145"/>
      <c r="F37" s="36">
        <v>1.01</v>
      </c>
      <c r="G37" s="37">
        <v>1.1100000000000001</v>
      </c>
      <c r="H37" s="37">
        <v>0.3</v>
      </c>
      <c r="I37" s="37" t="s">
        <v>523</v>
      </c>
      <c r="J37" s="38">
        <v>0.2</v>
      </c>
      <c r="K37" s="22"/>
      <c r="L37" s="22"/>
      <c r="M37" s="22"/>
      <c r="N37" s="22"/>
      <c r="O37" s="22"/>
      <c r="P37" s="22"/>
    </row>
    <row r="38" spans="1:16" ht="39" customHeight="1" x14ac:dyDescent="0.15">
      <c r="A38" s="22"/>
      <c r="B38" s="35"/>
      <c r="C38" s="1143" t="s">
        <v>524</v>
      </c>
      <c r="D38" s="1144"/>
      <c r="E38" s="1145"/>
      <c r="F38" s="36">
        <v>0.11</v>
      </c>
      <c r="G38" s="37">
        <v>0.01</v>
      </c>
      <c r="H38" s="37">
        <v>0.02</v>
      </c>
      <c r="I38" s="37">
        <v>0.01</v>
      </c>
      <c r="J38" s="38">
        <v>0.02</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525</v>
      </c>
      <c r="D42" s="1144"/>
      <c r="E42" s="1145"/>
      <c r="F42" s="36" t="s">
        <v>526</v>
      </c>
      <c r="G42" s="37" t="s">
        <v>471</v>
      </c>
      <c r="H42" s="37" t="s">
        <v>471</v>
      </c>
      <c r="I42" s="37" t="s">
        <v>471</v>
      </c>
      <c r="J42" s="38" t="s">
        <v>471</v>
      </c>
      <c r="K42" s="22"/>
      <c r="L42" s="22"/>
      <c r="M42" s="22"/>
      <c r="N42" s="22"/>
      <c r="O42" s="22"/>
      <c r="P42" s="22"/>
    </row>
    <row r="43" spans="1:16" ht="39" customHeight="1" thickBot="1" x14ac:dyDescent="0.2">
      <c r="A43" s="22"/>
      <c r="B43" s="40"/>
      <c r="C43" s="1146" t="s">
        <v>527</v>
      </c>
      <c r="D43" s="1147"/>
      <c r="E43" s="1148"/>
      <c r="F43" s="41" t="s">
        <v>471</v>
      </c>
      <c r="G43" s="42">
        <v>0</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466</v>
      </c>
      <c r="L45" s="60">
        <v>471</v>
      </c>
      <c r="M45" s="60">
        <v>478</v>
      </c>
      <c r="N45" s="60">
        <v>515</v>
      </c>
      <c r="O45" s="61">
        <v>534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471</v>
      </c>
      <c r="L46" s="64" t="s">
        <v>471</v>
      </c>
      <c r="M46" s="64" t="s">
        <v>471</v>
      </c>
      <c r="N46" s="64" t="s">
        <v>471</v>
      </c>
      <c r="O46" s="65" t="s">
        <v>471</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471</v>
      </c>
      <c r="L47" s="64" t="s">
        <v>471</v>
      </c>
      <c r="M47" s="64" t="s">
        <v>471</v>
      </c>
      <c r="N47" s="64" t="s">
        <v>471</v>
      </c>
      <c r="O47" s="65" t="s">
        <v>471</v>
      </c>
      <c r="P47" s="48"/>
      <c r="Q47" s="48"/>
      <c r="R47" s="48"/>
      <c r="S47" s="48"/>
      <c r="T47" s="48"/>
      <c r="U47" s="48"/>
    </row>
    <row r="48" spans="1:21" ht="30.75" customHeight="1" x14ac:dyDescent="0.15">
      <c r="A48" s="48"/>
      <c r="B48" s="1161"/>
      <c r="C48" s="1162"/>
      <c r="D48" s="62"/>
      <c r="E48" s="1153" t="s">
        <v>15</v>
      </c>
      <c r="F48" s="1153"/>
      <c r="G48" s="1153"/>
      <c r="H48" s="1153"/>
      <c r="I48" s="1153"/>
      <c r="J48" s="1154"/>
      <c r="K48" s="63">
        <v>90</v>
      </c>
      <c r="L48" s="64">
        <v>96</v>
      </c>
      <c r="M48" s="64">
        <v>104</v>
      </c>
      <c r="N48" s="64">
        <v>112</v>
      </c>
      <c r="O48" s="65">
        <v>130</v>
      </c>
      <c r="P48" s="48"/>
      <c r="Q48" s="48"/>
      <c r="R48" s="48"/>
      <c r="S48" s="48"/>
      <c r="T48" s="48"/>
      <c r="U48" s="48"/>
    </row>
    <row r="49" spans="1:21" ht="30.75" customHeight="1" x14ac:dyDescent="0.15">
      <c r="A49" s="48"/>
      <c r="B49" s="1161"/>
      <c r="C49" s="1162"/>
      <c r="D49" s="62"/>
      <c r="E49" s="1153" t="s">
        <v>16</v>
      </c>
      <c r="F49" s="1153"/>
      <c r="G49" s="1153"/>
      <c r="H49" s="1153"/>
      <c r="I49" s="1153"/>
      <c r="J49" s="1154"/>
      <c r="K49" s="63">
        <v>18</v>
      </c>
      <c r="L49" s="64">
        <v>44</v>
      </c>
      <c r="M49" s="64">
        <v>49</v>
      </c>
      <c r="N49" s="64">
        <v>47</v>
      </c>
      <c r="O49" s="65">
        <v>47</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471</v>
      </c>
      <c r="L50" s="64">
        <v>0</v>
      </c>
      <c r="M50" s="64" t="s">
        <v>471</v>
      </c>
      <c r="N50" s="64" t="s">
        <v>471</v>
      </c>
      <c r="O50" s="65" t="s">
        <v>471</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0</v>
      </c>
      <c r="M51" s="64">
        <v>0</v>
      </c>
      <c r="N51" s="64">
        <v>1</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307</v>
      </c>
      <c r="L52" s="64">
        <v>358</v>
      </c>
      <c r="M52" s="64">
        <v>398</v>
      </c>
      <c r="N52" s="64">
        <v>415</v>
      </c>
      <c r="O52" s="65">
        <v>441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268</v>
      </c>
      <c r="L53" s="69">
        <v>253</v>
      </c>
      <c r="M53" s="69">
        <v>233</v>
      </c>
      <c r="N53" s="69">
        <v>260</v>
      </c>
      <c r="O53" s="70">
        <v>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67" t="s">
        <v>24</v>
      </c>
      <c r="C41" s="1168"/>
      <c r="D41" s="81"/>
      <c r="E41" s="1173" t="s">
        <v>25</v>
      </c>
      <c r="F41" s="1173"/>
      <c r="G41" s="1173"/>
      <c r="H41" s="1174"/>
      <c r="I41" s="82">
        <v>5538</v>
      </c>
      <c r="J41" s="83">
        <v>5618</v>
      </c>
      <c r="K41" s="83">
        <v>5762</v>
      </c>
      <c r="L41" s="83">
        <v>6182</v>
      </c>
      <c r="M41" s="84">
        <v>6215</v>
      </c>
    </row>
    <row r="42" spans="2:13" ht="27.75" customHeight="1" x14ac:dyDescent="0.15">
      <c r="B42" s="1169"/>
      <c r="C42" s="1170"/>
      <c r="D42" s="85"/>
      <c r="E42" s="1175" t="s">
        <v>26</v>
      </c>
      <c r="F42" s="1175"/>
      <c r="G42" s="1175"/>
      <c r="H42" s="1176"/>
      <c r="I42" s="86" t="s">
        <v>471</v>
      </c>
      <c r="J42" s="87">
        <v>0</v>
      </c>
      <c r="K42" s="87">
        <v>0</v>
      </c>
      <c r="L42" s="87" t="s">
        <v>471</v>
      </c>
      <c r="M42" s="88" t="s">
        <v>471</v>
      </c>
    </row>
    <row r="43" spans="2:13" ht="27.75" customHeight="1" x14ac:dyDescent="0.15">
      <c r="B43" s="1169"/>
      <c r="C43" s="1170"/>
      <c r="D43" s="85"/>
      <c r="E43" s="1175" t="s">
        <v>27</v>
      </c>
      <c r="F43" s="1175"/>
      <c r="G43" s="1175"/>
      <c r="H43" s="1176"/>
      <c r="I43" s="86">
        <v>2177</v>
      </c>
      <c r="J43" s="87">
        <v>2198</v>
      </c>
      <c r="K43" s="87">
        <v>2262</v>
      </c>
      <c r="L43" s="87">
        <v>2337</v>
      </c>
      <c r="M43" s="88">
        <v>2347</v>
      </c>
    </row>
    <row r="44" spans="2:13" ht="27.75" customHeight="1" x14ac:dyDescent="0.15">
      <c r="B44" s="1169"/>
      <c r="C44" s="1170"/>
      <c r="D44" s="85"/>
      <c r="E44" s="1175" t="s">
        <v>28</v>
      </c>
      <c r="F44" s="1175"/>
      <c r="G44" s="1175"/>
      <c r="H44" s="1176"/>
      <c r="I44" s="86">
        <v>718</v>
      </c>
      <c r="J44" s="87">
        <v>675</v>
      </c>
      <c r="K44" s="87">
        <v>573</v>
      </c>
      <c r="L44" s="87">
        <v>533</v>
      </c>
      <c r="M44" s="88">
        <v>580</v>
      </c>
    </row>
    <row r="45" spans="2:13" ht="27.75" customHeight="1" x14ac:dyDescent="0.15">
      <c r="B45" s="1169"/>
      <c r="C45" s="1170"/>
      <c r="D45" s="85"/>
      <c r="E45" s="1175" t="s">
        <v>29</v>
      </c>
      <c r="F45" s="1175"/>
      <c r="G45" s="1175"/>
      <c r="H45" s="1176"/>
      <c r="I45" s="86">
        <v>538</v>
      </c>
      <c r="J45" s="87">
        <v>502</v>
      </c>
      <c r="K45" s="87">
        <v>478</v>
      </c>
      <c r="L45" s="87">
        <v>449</v>
      </c>
      <c r="M45" s="88">
        <v>348</v>
      </c>
    </row>
    <row r="46" spans="2:13" ht="27.75" customHeight="1" x14ac:dyDescent="0.15">
      <c r="B46" s="1169"/>
      <c r="C46" s="1170"/>
      <c r="D46" s="85"/>
      <c r="E46" s="1175" t="s">
        <v>30</v>
      </c>
      <c r="F46" s="1175"/>
      <c r="G46" s="1175"/>
      <c r="H46" s="1176"/>
      <c r="I46" s="86" t="s">
        <v>471</v>
      </c>
      <c r="J46" s="87" t="s">
        <v>471</v>
      </c>
      <c r="K46" s="87" t="s">
        <v>471</v>
      </c>
      <c r="L46" s="87" t="s">
        <v>471</v>
      </c>
      <c r="M46" s="88" t="s">
        <v>471</v>
      </c>
    </row>
    <row r="47" spans="2:13" ht="27.75" customHeight="1" x14ac:dyDescent="0.15">
      <c r="B47" s="1169"/>
      <c r="C47" s="1170"/>
      <c r="D47" s="85"/>
      <c r="E47" s="1175" t="s">
        <v>31</v>
      </c>
      <c r="F47" s="1175"/>
      <c r="G47" s="1175"/>
      <c r="H47" s="1176"/>
      <c r="I47" s="86" t="s">
        <v>471</v>
      </c>
      <c r="J47" s="87" t="s">
        <v>471</v>
      </c>
      <c r="K47" s="87" t="s">
        <v>471</v>
      </c>
      <c r="L47" s="87" t="s">
        <v>471</v>
      </c>
      <c r="M47" s="88" t="s">
        <v>471</v>
      </c>
    </row>
    <row r="48" spans="2:13" ht="27.75" customHeight="1" x14ac:dyDescent="0.15">
      <c r="B48" s="1171"/>
      <c r="C48" s="1172"/>
      <c r="D48" s="85"/>
      <c r="E48" s="1175" t="s">
        <v>32</v>
      </c>
      <c r="F48" s="1175"/>
      <c r="G48" s="1175"/>
      <c r="H48" s="1176"/>
      <c r="I48" s="86" t="s">
        <v>471</v>
      </c>
      <c r="J48" s="87" t="s">
        <v>471</v>
      </c>
      <c r="K48" s="87" t="s">
        <v>471</v>
      </c>
      <c r="L48" s="87" t="s">
        <v>471</v>
      </c>
      <c r="M48" s="88" t="s">
        <v>471</v>
      </c>
    </row>
    <row r="49" spans="2:13" ht="27.75" customHeight="1" x14ac:dyDescent="0.15">
      <c r="B49" s="1177" t="s">
        <v>33</v>
      </c>
      <c r="C49" s="1178"/>
      <c r="D49" s="89"/>
      <c r="E49" s="1175" t="s">
        <v>34</v>
      </c>
      <c r="F49" s="1175"/>
      <c r="G49" s="1175"/>
      <c r="H49" s="1176"/>
      <c r="I49" s="86">
        <v>1625</v>
      </c>
      <c r="J49" s="87">
        <v>2046</v>
      </c>
      <c r="K49" s="87">
        <v>2160</v>
      </c>
      <c r="L49" s="87">
        <v>1964</v>
      </c>
      <c r="M49" s="88">
        <v>1925</v>
      </c>
    </row>
    <row r="50" spans="2:13" ht="27.75" customHeight="1" x14ac:dyDescent="0.15">
      <c r="B50" s="1169"/>
      <c r="C50" s="1170"/>
      <c r="D50" s="85"/>
      <c r="E50" s="1175" t="s">
        <v>35</v>
      </c>
      <c r="F50" s="1175"/>
      <c r="G50" s="1175"/>
      <c r="H50" s="1176"/>
      <c r="I50" s="86">
        <v>560</v>
      </c>
      <c r="J50" s="87">
        <v>544</v>
      </c>
      <c r="K50" s="87">
        <v>527</v>
      </c>
      <c r="L50" s="87">
        <v>508</v>
      </c>
      <c r="M50" s="88">
        <v>484</v>
      </c>
    </row>
    <row r="51" spans="2:13" ht="27.75" customHeight="1" x14ac:dyDescent="0.15">
      <c r="B51" s="1171"/>
      <c r="C51" s="1172"/>
      <c r="D51" s="85"/>
      <c r="E51" s="1175" t="s">
        <v>36</v>
      </c>
      <c r="F51" s="1175"/>
      <c r="G51" s="1175"/>
      <c r="H51" s="1176"/>
      <c r="I51" s="86">
        <v>5227</v>
      </c>
      <c r="J51" s="87">
        <v>5411</v>
      </c>
      <c r="K51" s="87">
        <v>5603</v>
      </c>
      <c r="L51" s="87">
        <v>5575</v>
      </c>
      <c r="M51" s="88">
        <v>5739</v>
      </c>
    </row>
    <row r="52" spans="2:13" ht="27.75" customHeight="1" thickBot="1" x14ac:dyDescent="0.2">
      <c r="B52" s="1179" t="s">
        <v>37</v>
      </c>
      <c r="C52" s="1180"/>
      <c r="D52" s="90"/>
      <c r="E52" s="1181" t="s">
        <v>38</v>
      </c>
      <c r="F52" s="1181"/>
      <c r="G52" s="1181"/>
      <c r="H52" s="1182"/>
      <c r="I52" s="91">
        <v>1560</v>
      </c>
      <c r="J52" s="92">
        <v>993</v>
      </c>
      <c r="K52" s="92">
        <v>784</v>
      </c>
      <c r="L52" s="92">
        <v>1454</v>
      </c>
      <c r="M52" s="93">
        <v>1342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152873</v>
      </c>
      <c r="E3" s="116"/>
      <c r="F3" s="117">
        <v>65529</v>
      </c>
      <c r="G3" s="118"/>
      <c r="H3" s="119"/>
    </row>
    <row r="4" spans="1:8" x14ac:dyDescent="0.15">
      <c r="A4" s="120"/>
      <c r="B4" s="121"/>
      <c r="C4" s="122"/>
      <c r="D4" s="123">
        <v>72253</v>
      </c>
      <c r="E4" s="124"/>
      <c r="F4" s="125">
        <v>32858</v>
      </c>
      <c r="G4" s="126"/>
      <c r="H4" s="127"/>
    </row>
    <row r="5" spans="1:8" x14ac:dyDescent="0.15">
      <c r="A5" s="108" t="s">
        <v>505</v>
      </c>
      <c r="B5" s="113"/>
      <c r="C5" s="114"/>
      <c r="D5" s="115">
        <v>43320</v>
      </c>
      <c r="E5" s="116"/>
      <c r="F5" s="117">
        <v>64717</v>
      </c>
      <c r="G5" s="118"/>
      <c r="H5" s="119"/>
    </row>
    <row r="6" spans="1:8" x14ac:dyDescent="0.15">
      <c r="A6" s="120"/>
      <c r="B6" s="121"/>
      <c r="C6" s="122"/>
      <c r="D6" s="123">
        <v>25351</v>
      </c>
      <c r="E6" s="124"/>
      <c r="F6" s="125">
        <v>31931</v>
      </c>
      <c r="G6" s="126"/>
      <c r="H6" s="127"/>
    </row>
    <row r="7" spans="1:8" x14ac:dyDescent="0.15">
      <c r="A7" s="108" t="s">
        <v>506</v>
      </c>
      <c r="B7" s="113"/>
      <c r="C7" s="114"/>
      <c r="D7" s="115">
        <v>56893</v>
      </c>
      <c r="E7" s="116"/>
      <c r="F7" s="117">
        <v>61557</v>
      </c>
      <c r="G7" s="118"/>
      <c r="H7" s="119"/>
    </row>
    <row r="8" spans="1:8" x14ac:dyDescent="0.15">
      <c r="A8" s="120"/>
      <c r="B8" s="121"/>
      <c r="C8" s="122"/>
      <c r="D8" s="123">
        <v>13068</v>
      </c>
      <c r="E8" s="124"/>
      <c r="F8" s="125">
        <v>32497</v>
      </c>
      <c r="G8" s="126"/>
      <c r="H8" s="127"/>
    </row>
    <row r="9" spans="1:8" x14ac:dyDescent="0.15">
      <c r="A9" s="108" t="s">
        <v>507</v>
      </c>
      <c r="B9" s="113"/>
      <c r="C9" s="114"/>
      <c r="D9" s="115">
        <v>123018</v>
      </c>
      <c r="E9" s="116"/>
      <c r="F9" s="117">
        <v>69806</v>
      </c>
      <c r="G9" s="118"/>
      <c r="H9" s="119"/>
    </row>
    <row r="10" spans="1:8" x14ac:dyDescent="0.15">
      <c r="A10" s="120"/>
      <c r="B10" s="121"/>
      <c r="C10" s="122"/>
      <c r="D10" s="123">
        <v>32161</v>
      </c>
      <c r="E10" s="124"/>
      <c r="F10" s="125">
        <v>32823</v>
      </c>
      <c r="G10" s="126"/>
      <c r="H10" s="127"/>
    </row>
    <row r="11" spans="1:8" x14ac:dyDescent="0.15">
      <c r="A11" s="108" t="s">
        <v>508</v>
      </c>
      <c r="B11" s="113"/>
      <c r="C11" s="114"/>
      <c r="D11" s="115">
        <v>56854</v>
      </c>
      <c r="E11" s="116"/>
      <c r="F11" s="117">
        <v>74444</v>
      </c>
      <c r="G11" s="118"/>
      <c r="H11" s="119"/>
    </row>
    <row r="12" spans="1:8" x14ac:dyDescent="0.15">
      <c r="A12" s="120"/>
      <c r="B12" s="121"/>
      <c r="C12" s="128"/>
      <c r="D12" s="123">
        <v>10773</v>
      </c>
      <c r="E12" s="124"/>
      <c r="F12" s="125">
        <v>34175</v>
      </c>
      <c r="G12" s="126"/>
      <c r="H12" s="127"/>
    </row>
    <row r="13" spans="1:8" x14ac:dyDescent="0.15">
      <c r="A13" s="108"/>
      <c r="B13" s="113"/>
      <c r="C13" s="129"/>
      <c r="D13" s="130">
        <v>86592</v>
      </c>
      <c r="E13" s="131"/>
      <c r="F13" s="132">
        <v>67211</v>
      </c>
      <c r="G13" s="133"/>
      <c r="H13" s="119"/>
    </row>
    <row r="14" spans="1:8" x14ac:dyDescent="0.15">
      <c r="A14" s="120"/>
      <c r="B14" s="121"/>
      <c r="C14" s="122"/>
      <c r="D14" s="123">
        <v>30721</v>
      </c>
      <c r="E14" s="124"/>
      <c r="F14" s="125">
        <v>32857</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3.61</v>
      </c>
      <c r="C19" s="134">
        <f>ROUND(VALUE(SUBSTITUTE(実質収支比率等に係る経年分析!G$48,"▲","-")),2)</f>
        <v>5.92</v>
      </c>
      <c r="D19" s="134">
        <f>ROUND(VALUE(SUBSTITUTE(実質収支比率等に係る経年分析!H$48,"▲","-")),2)</f>
        <v>5.26</v>
      </c>
      <c r="E19" s="134">
        <f>ROUND(VALUE(SUBSTITUTE(実質収支比率等に係る経年分析!I$48,"▲","-")),2)</f>
        <v>3.65</v>
      </c>
      <c r="F19" s="134">
        <f>ROUND(VALUE(SUBSTITUTE(実質収支比率等に係る経年分析!J$48,"▲","-")),2)</f>
        <v>1.22</v>
      </c>
    </row>
    <row r="20" spans="1:11" x14ac:dyDescent="0.15">
      <c r="A20" s="134" t="s">
        <v>43</v>
      </c>
      <c r="B20" s="134">
        <f>ROUND(VALUE(SUBSTITUTE(実質収支比率等に係る経年分析!F$47,"▲","-")),2)</f>
        <v>41.75</v>
      </c>
      <c r="C20" s="134">
        <f>ROUND(VALUE(SUBSTITUTE(実質収支比率等に係る経年分析!G$47,"▲","-")),2)</f>
        <v>40.79</v>
      </c>
      <c r="D20" s="134">
        <f>ROUND(VALUE(SUBSTITUTE(実質収支比率等に係る経年分析!H$47,"▲","-")),2)</f>
        <v>42.01</v>
      </c>
      <c r="E20" s="134">
        <f>ROUND(VALUE(SUBSTITUTE(実質収支比率等に係る経年分析!I$47,"▲","-")),2)</f>
        <v>44.21</v>
      </c>
      <c r="F20" s="134">
        <f>ROUND(VALUE(SUBSTITUTE(実質収支比率等に係る経年分析!J$47,"▲","-")),2)</f>
        <v>42.49</v>
      </c>
    </row>
    <row r="21" spans="1:11" x14ac:dyDescent="0.15">
      <c r="A21" s="134" t="s">
        <v>44</v>
      </c>
      <c r="B21" s="134">
        <f>IF(ISNUMBER(VALUE(SUBSTITUTE(実質収支比率等に係る経年分析!F$49,"▲","-"))),ROUND(VALUE(SUBSTITUTE(実質収支比率等に係る経年分析!F$49,"▲","-")),2),NA())</f>
        <v>2.37</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-2.29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f>IF(ROUND(VALUE(SUBSTITUTE(連結実質赤字比率に係る赤字・黒字の構成分析!I$37,"▲", "-")), 2) &lt; 0, ABS(ROUND(VALUE(SUBSTITUTE(連結実質赤字比率に係る赤字・黒字の構成分析!I$37,"▲", "-")), 2)), NA())</f>
        <v>0.46</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307</v>
      </c>
      <c r="E42" s="136"/>
      <c r="F42" s="136"/>
      <c r="G42" s="136">
        <f>'実質公債費比率（分子）の構造'!L$52</f>
        <v>358</v>
      </c>
      <c r="H42" s="136"/>
      <c r="I42" s="136"/>
      <c r="J42" s="136">
        <f>'実質公債費比率（分子）の構造'!M$52</f>
        <v>398</v>
      </c>
      <c r="K42" s="136"/>
      <c r="L42" s="136"/>
      <c r="M42" s="136">
        <f>'実質公債費比率（分子）の構造'!N$52</f>
        <v>415</v>
      </c>
      <c r="N42" s="136"/>
      <c r="O42" s="136"/>
      <c r="P42" s="136">
        <f>'実質公債費比率（分子）の構造'!O$52</f>
        <v>441</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x14ac:dyDescent="0.15">
      <c r="A44" s="136" t="s">
        <v>53</v>
      </c>
      <c r="B44" s="136" t="str">
        <f>'実質公債費比率（分子）の構造'!K$50</f>
        <v>-</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18</v>
      </c>
      <c r="C45" s="136"/>
      <c r="D45" s="136"/>
      <c r="E45" s="136">
        <f>'実質公債費比率（分子）の構造'!L$49</f>
        <v>44</v>
      </c>
      <c r="F45" s="136"/>
      <c r="G45" s="136"/>
      <c r="H45" s="136">
        <f>'実質公債費比率（分子）の構造'!M$49</f>
        <v>49</v>
      </c>
      <c r="I45" s="136"/>
      <c r="J45" s="136"/>
      <c r="K45" s="136">
        <f>'実質公債費比率（分子）の構造'!N$49</f>
        <v>47</v>
      </c>
      <c r="L45" s="136"/>
      <c r="M45" s="136"/>
      <c r="N45" s="136">
        <f>'実質公債費比率（分子）の構造'!O$49</f>
        <v>47</v>
      </c>
      <c r="O45" s="136"/>
      <c r="P45" s="136"/>
    </row>
    <row r="46" spans="1:16" x14ac:dyDescent="0.15">
      <c r="A46" s="136" t="s">
        <v>55</v>
      </c>
      <c r="B46" s="136">
        <f>'実質公債費比率（分子）の構造'!K$48</f>
        <v>90</v>
      </c>
      <c r="C46" s="136"/>
      <c r="D46" s="136"/>
      <c r="E46" s="136">
        <f>'実質公債費比率（分子）の構造'!L$48</f>
        <v>96</v>
      </c>
      <c r="F46" s="136"/>
      <c r="G46" s="136"/>
      <c r="H46" s="136">
        <f>'実質公債費比率（分子）の構造'!M$48</f>
        <v>104</v>
      </c>
      <c r="I46" s="136"/>
      <c r="J46" s="136"/>
      <c r="K46" s="136">
        <f>'実質公債費比率（分子）の構造'!N$48</f>
        <v>112</v>
      </c>
      <c r="L46" s="136"/>
      <c r="M46" s="136"/>
      <c r="N46" s="136">
        <f>'実質公債費比率（分子）の構造'!O$48</f>
        <v>130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466</v>
      </c>
      <c r="C49" s="136"/>
      <c r="D49" s="136"/>
      <c r="E49" s="136">
        <f>'実質公債費比率（分子）の構造'!L$45</f>
        <v>471</v>
      </c>
      <c r="F49" s="136"/>
      <c r="G49" s="136"/>
      <c r="H49" s="136">
        <f>'実質公債費比率（分子）の構造'!M$45</f>
        <v>478</v>
      </c>
      <c r="I49" s="136"/>
      <c r="J49" s="136"/>
      <c r="K49" s="136">
        <f>'実質公債費比率（分子）の構造'!N$45</f>
        <v>515</v>
      </c>
      <c r="L49" s="136"/>
      <c r="M49" s="136"/>
      <c r="N49" s="136">
        <f>'実質公債費比率（分子）の構造'!O$45</f>
        <v>534</v>
      </c>
      <c r="O49" s="136"/>
      <c r="P49" s="136"/>
    </row>
    <row r="50" spans="1:16" x14ac:dyDescent="0.15">
      <c r="A50" s="136" t="s">
        <v>59</v>
      </c>
      <c r="B50" s="136" t="e">
        <f>NA()</f>
        <v>#N/A</v>
      </c>
      <c r="C50" s="136">
        <f>IF(ISNUMBER('実質公債費比率（分子）の構造'!K$53),'実質公債費比率（分子）の構造'!K$53,NA())</f>
        <v>268</v>
      </c>
      <c r="D50" s="136" t="e">
        <f>NA()</f>
        <v>#N/A</v>
      </c>
      <c r="E50" s="136" t="e">
        <f>NA()</f>
        <v>#N/A</v>
      </c>
      <c r="F50" s="136">
        <f>IF(ISNUMBER('実質公債費比率（分子）の構造'!L$53),'実質公債費比率（分子）の構造'!L$53,NA())</f>
        <v>253</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260</v>
      </c>
      <c r="M50" s="136" t="e">
        <f>NA()</f>
        <v>#N/A</v>
      </c>
      <c r="N50" s="136" t="e">
        <f>NA()</f>
        <v>#N/A</v>
      </c>
      <c r="O50" s="136">
        <f>IF(ISNUMBER('実質公債費比率（分子）の構造'!O$53),'実質公債費比率（分子）の構造'!O$53,NA())</f>
        <v>270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5227</v>
      </c>
      <c r="E56" s="135"/>
      <c r="F56" s="135"/>
      <c r="G56" s="135">
        <f>'将来負担比率（分子）の構造'!J$51</f>
        <v>5411</v>
      </c>
      <c r="H56" s="135"/>
      <c r="I56" s="135"/>
      <c r="J56" s="135">
        <f>'将来負担比率（分子）の構造'!K$51</f>
        <v>5603</v>
      </c>
      <c r="K56" s="135"/>
      <c r="L56" s="135"/>
      <c r="M56" s="135">
        <f>'将来負担比率（分子）の構造'!L$51</f>
        <v>5575</v>
      </c>
      <c r="N56" s="135"/>
      <c r="O56" s="135"/>
      <c r="P56" s="135">
        <f>'将来負担比率（分子）の構造'!M$51</f>
        <v>5739</v>
      </c>
    </row>
    <row r="57" spans="1:16" x14ac:dyDescent="0.15">
      <c r="A57" s="135" t="s">
        <v>35</v>
      </c>
      <c r="B57" s="135"/>
      <c r="C57" s="135"/>
      <c r="D57" s="135">
        <f>'将来負担比率（分子）の構造'!I$50</f>
        <v>560</v>
      </c>
      <c r="E57" s="135"/>
      <c r="F57" s="135"/>
      <c r="G57" s="135">
        <f>'将来負担比率（分子）の構造'!J$50</f>
        <v>544</v>
      </c>
      <c r="H57" s="135"/>
      <c r="I57" s="135"/>
      <c r="J57" s="135">
        <f>'将来負担比率（分子）の構造'!K$50</f>
        <v>527</v>
      </c>
      <c r="K57" s="135"/>
      <c r="L57" s="135"/>
      <c r="M57" s="135">
        <f>'将来負担比率（分子）の構造'!L$50</f>
        <v>508</v>
      </c>
      <c r="N57" s="135"/>
      <c r="O57" s="135"/>
      <c r="P57" s="135">
        <f>'将来負担比率（分子）の構造'!M$50</f>
        <v>484</v>
      </c>
    </row>
    <row r="58" spans="1:16" x14ac:dyDescent="0.15">
      <c r="A58" s="135" t="s">
        <v>34</v>
      </c>
      <c r="B58" s="135"/>
      <c r="C58" s="135"/>
      <c r="D58" s="135">
        <f>'将来負担比率（分子）の構造'!I$49</f>
        <v>1625</v>
      </c>
      <c r="E58" s="135"/>
      <c r="F58" s="135"/>
      <c r="G58" s="135">
        <f>'将来負担比率（分子）の構造'!J$49</f>
        <v>2046</v>
      </c>
      <c r="H58" s="135"/>
      <c r="I58" s="135"/>
      <c r="J58" s="135">
        <f>'将来負担比率（分子）の構造'!K$49</f>
        <v>2160</v>
      </c>
      <c r="K58" s="135"/>
      <c r="L58" s="135"/>
      <c r="M58" s="135">
        <f>'将来負担比率（分子）の構造'!L$49</f>
        <v>1964</v>
      </c>
      <c r="N58" s="135"/>
      <c r="O58" s="135"/>
      <c r="P58" s="135">
        <f>'将来負担比率（分子）の構造'!M$49</f>
        <v>1925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538</v>
      </c>
      <c r="C62" s="135"/>
      <c r="D62" s="135"/>
      <c r="E62" s="135">
        <f>'将来負担比率（分子）の構造'!J$45</f>
        <v>502</v>
      </c>
      <c r="F62" s="135"/>
      <c r="G62" s="135"/>
      <c r="H62" s="135">
        <f>'将来負担比率（分子）の構造'!K$45</f>
        <v>478</v>
      </c>
      <c r="I62" s="135"/>
      <c r="J62" s="135"/>
      <c r="K62" s="135">
        <f>'将来負担比率（分子）の構造'!L$45</f>
        <v>449</v>
      </c>
      <c r="L62" s="135"/>
      <c r="M62" s="135"/>
      <c r="N62" s="135">
        <f>'将来負担比率（分子）の構造'!M$45</f>
        <v>348</v>
      </c>
      <c r="O62" s="135"/>
      <c r="P62" s="135"/>
    </row>
    <row r="63" spans="1:16" x14ac:dyDescent="0.15">
      <c r="A63" s="135" t="s">
        <v>28</v>
      </c>
      <c r="B63" s="135">
        <f>'将来負担比率（分子）の構造'!I$44</f>
        <v>718</v>
      </c>
      <c r="C63" s="135"/>
      <c r="D63" s="135"/>
      <c r="E63" s="135">
        <f>'将来負担比率（分子）の構造'!J$44</f>
        <v>675</v>
      </c>
      <c r="F63" s="135"/>
      <c r="G63" s="135"/>
      <c r="H63" s="135">
        <f>'将来負担比率（分子）の構造'!K$44</f>
        <v>573</v>
      </c>
      <c r="I63" s="135"/>
      <c r="J63" s="135"/>
      <c r="K63" s="135">
        <f>'将来負担比率（分子）の構造'!L$44</f>
        <v>533</v>
      </c>
      <c r="L63" s="135"/>
      <c r="M63" s="135"/>
      <c r="N63" s="135">
        <f>'将来負担比率（分子）の構造'!M$44</f>
        <v>580</v>
      </c>
      <c r="O63" s="135"/>
      <c r="P63" s="135"/>
    </row>
    <row r="64" spans="1:16" x14ac:dyDescent="0.15">
      <c r="A64" s="135" t="s">
        <v>27</v>
      </c>
      <c r="B64" s="135">
        <f>'将来負担比率（分子）の構造'!I$43</f>
        <v>2177</v>
      </c>
      <c r="C64" s="135"/>
      <c r="D64" s="135"/>
      <c r="E64" s="135">
        <f>'将来負担比率（分子）の構造'!J$43</f>
        <v>2198</v>
      </c>
      <c r="F64" s="135"/>
      <c r="G64" s="135"/>
      <c r="H64" s="135">
        <f>'将来負担比率（分子）の構造'!K$43</f>
        <v>2262</v>
      </c>
      <c r="I64" s="135"/>
      <c r="J64" s="135"/>
      <c r="K64" s="135">
        <f>'将来負担比率（分子）の構造'!L$43</f>
        <v>2337</v>
      </c>
      <c r="L64" s="135"/>
      <c r="M64" s="135"/>
      <c r="N64" s="135">
        <f>'将来負担比率（分子）の構造'!M$43</f>
        <v>2347</v>
      </c>
      <c r="O64" s="135"/>
      <c r="P64" s="135"/>
    </row>
    <row r="65" spans="1:16" x14ac:dyDescent="0.15">
      <c r="A65" s="135" t="s">
        <v>26</v>
      </c>
      <c r="B65" s="135" t="str">
        <f>'将来負担比率（分子）の構造'!I$42</f>
        <v>-</v>
      </c>
      <c r="C65" s="135"/>
      <c r="D65" s="135"/>
      <c r="E65" s="135">
        <f>'将来負担比率（分子）の構造'!J$42</f>
        <v>0</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5538</v>
      </c>
      <c r="C66" s="135"/>
      <c r="D66" s="135"/>
      <c r="E66" s="135">
        <f>'将来負担比率（分子）の構造'!J$41</f>
        <v>5618</v>
      </c>
      <c r="F66" s="135"/>
      <c r="G66" s="135"/>
      <c r="H66" s="135">
        <f>'将来負担比率（分子）の構造'!K$41</f>
        <v>5762</v>
      </c>
      <c r="I66" s="135"/>
      <c r="J66" s="135"/>
      <c r="K66" s="135">
        <f>'将来負担比率（分子）の構造'!L$41</f>
        <v>6182</v>
      </c>
      <c r="L66" s="135"/>
      <c r="M66" s="135"/>
      <c r="N66" s="135">
        <f>'将来負担比率（分子）の構造'!M$41</f>
        <v>6215</v>
      </c>
      <c r="O66" s="135"/>
      <c r="P66" s="135"/>
    </row>
    <row r="67" spans="1:16" x14ac:dyDescent="0.15">
      <c r="A67" s="135" t="s">
        <v>63</v>
      </c>
      <c r="B67" s="135" t="e">
        <f>NA()</f>
        <v>#N/A</v>
      </c>
      <c r="C67" s="135">
        <f>IF(ISNUMBER('将来負担比率（分子）の構造'!I$52), IF('将来負担比率（分子）の構造'!I$52 &lt; 0, 0, '将来負担比率（分子）の構造'!I$52), NA())</f>
        <v>1560</v>
      </c>
      <c r="D67" s="135" t="e">
        <f>NA()</f>
        <v>#N/A</v>
      </c>
      <c r="E67" s="135" t="e">
        <f>NA()</f>
        <v>#N/A</v>
      </c>
      <c r="F67" s="135">
        <f>IF(ISNUMBER('将来負担比率（分子）の構造'!J$52), IF('将来負担比率（分子）の構造'!J$52 &lt; 0, 0, '将来負担比率（分子）の構造'!J$52), NA())</f>
        <v>993</v>
      </c>
      <c r="G67" s="135" t="e">
        <f>NA()</f>
        <v>#N/A</v>
      </c>
      <c r="H67" s="135" t="e">
        <f>NA()</f>
        <v>#N/A</v>
      </c>
      <c r="I67" s="135">
        <f>IF(ISNUMBER('将来負担比率（分子）の構造'!K$52), IF('将来負担比率（分子）の構造'!K$52 &lt; 0, 0, '将来負担比率（分子）の構造'!K$52), NA())</f>
        <v>784</v>
      </c>
      <c r="J67" s="135" t="e">
        <f>NA()</f>
        <v>#N/A</v>
      </c>
      <c r="K67" s="135" t="e">
        <f>NA()</f>
        <v>#N/A</v>
      </c>
      <c r="L67" s="135">
        <f>IF(ISNUMBER('将来負担比率（分子）の構造'!L$52), IF('将来負担比率（分子）の構造'!L$52 &lt; 0, 0, '将来負担比率（分子）の構造'!L$52), NA())</f>
        <v>1454</v>
      </c>
      <c r="M67" s="135" t="e">
        <f>NA()</f>
        <v>#N/A</v>
      </c>
      <c r="N67" s="135" t="e">
        <f>NA()</f>
        <v>#N/A</v>
      </c>
      <c r="O67" s="135">
        <f>IF(ISNUMBER('将来負担比率（分子）の構造'!M$52), IF('将来負担比率（分子）の構造'!M$52 &lt; 0, 0, '将来負担比率（分子）の構造'!M$52), NA())</f>
        <v>1342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2015-04-22T10:29:29Z</cp:lastPrinted>
  <dcterms:created xsi:type="dcterms:W3CDTF">2015-02-17T08:00:06Z</dcterms:created>
  <dcterms:modified xsi:type="dcterms:W3CDTF">2016-01-21T02:39:08Z</dcterms:modified>
</cp:coreProperties>
</file>