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C:\Users\T-NAKA\Desktop\"/>
    </mc:Choice>
  </mc:AlternateContent>
  <xr:revisionPtr revIDLastSave="0" documentId="13_ncr:1_{C9E5CBD6-98AA-4C17-9462-521EFC4D21E2}" xr6:coauthVersionLast="45" xr6:coauthVersionMax="45" xr10:uidLastSave="{00000000-0000-0000-0000-000000000000}"/>
  <workbookProtection workbookAlgorithmName="SHA-512" workbookHashValue="j9eMuTZVfbQy+dcmRYx8tE79BbEm4sjfhcBIC7x6vSXzHzFwjBdGkuUWew7OAOnTZUHYGmq5zjENApY9C/jdaQ==" workbookSaltValue="DiamNmoobVk+9YlMk5DGbA==" workbookSpinCount="100000" lockStructure="1"/>
  <bookViews>
    <workbookView xWindow="585" yWindow="405" windowWidth="29100" windowHeight="13965"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N6" i="5"/>
  <c r="M6" i="5"/>
  <c r="AD8" i="4" s="1"/>
  <c r="L6" i="5"/>
  <c r="W8" i="4" s="1"/>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BB10" i="4"/>
  <c r="AT10" i="4"/>
  <c r="AL10" i="4"/>
  <c r="W10" i="4"/>
  <c r="I10" i="4"/>
  <c r="B10" i="4"/>
  <c r="P8" i="4"/>
  <c r="I8" i="4"/>
  <c r="B8" i="4"/>
  <c r="B6" i="4"/>
  <c r="C10" i="5" l="1"/>
  <c r="D10" i="5"/>
  <c r="E10" i="5"/>
  <c r="B10" i="5"/>
</calcChain>
</file>

<file path=xl/sharedStrings.xml><?xml version="1.0" encoding="utf-8"?>
<sst xmlns="http://schemas.openxmlformats.org/spreadsheetml/2006/main" count="223" uniqueCount="108">
  <si>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</si>
  <si>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</si>
  <si>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</si>
  <si>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</si>
  <si>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</si>
  <si>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</si>
  <si>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</si>
  <si>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</si>
  <si>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</si>
  <si>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</si>
  <si>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</si>
  <si>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</si>
  <si>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</si>
  <si>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</si>
  <si>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</si>
  <si>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</si>
  <si>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</si>
  <si>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</si>
  <si>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</si>
  <si>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</si>
  <si>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</si>
  <si>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</si>
  <si>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</si>
  <si>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</si>
  <si>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</si>
  <si>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</si>
  <si>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</si>
  <si>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</si>
  <si>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</si>
  <si>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</si>
  <si>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</si>
  <si>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</si>
  <si>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</si>
  <si>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</si>
  <si>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</si>
  <si>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</si>
  <si>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</si>
  <si>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</si>
  <si>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</si>
  <si>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</si>
  <si>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</si>
  <si>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</si>
  <si>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</si>
  <si>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</si>
  <si>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</si>
  <si>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</si>
  <si>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</si>
  <si>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</si>
  <si>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</si>
  <si>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</si>
  <si>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</si>
  <si>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</si>
  <si>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</si>
  <si>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</si>
  <si>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</si>
  <si>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</si>
  <si>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</si>
  <si>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</si>
  <si>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</si>
  <si>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</si>
  <si>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</si>
  <si>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</si>
  <si>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</si>
  <si>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</si>
  <si>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</si>
  <si>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</si>
  <si>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</si>
  <si>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</si>
  <si>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</si>
  <si>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</si>
  <si>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</si>
  <si>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</si>
  <si>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</si>
  <si>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</si>
  <si>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</si>
  <si>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</si>
  <si>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</si>
  <si>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</si>
  <si>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</si>
  <si>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</si>
  <si>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</si>
  <si>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</si>
  <si>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</si>
  <si>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</si>
  <si>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</si>
  <si>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</si>
  <si>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</si>
  <si>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</si>
  <si>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</si>
  <si>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</si>
  <si>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</si>
  <si>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</si>
  <si>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</si>
  <si>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南部水道企業団</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</si>
  <si>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</si>
  <si>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</si>
  <si>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</si>
  <si>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</si>
  <si>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</si>
  <si>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</si>
  <si>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</si>
  <si>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</si>
  <si>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</si>
  <si>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</si>
  <si>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</si>
  <si>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各年度の値が黒字であることを示す給水収益で維持管理費や支払利息等の費用を賄えていることになりますが、今後見込まれる施設更新に充てる財源を計画的に確保するため更なる経営の効率化を図る必要があります。　　　　　　　　　　　　　　　　　　　　　　　　　　　②累積欠損金比率　　　　　　　　　　　　　　　　　　　　　　　　　　　営業収益に対する累積欠損が発生していない0％を示していますので健全な経営が維持されています。　　　　　　　　　　　　　　　　　　　　　　　　　　　　③流動比率　　　　　　　　　　　　　　　　　　　　　　　　　　　　　　１年以内に支払うべき債務に対して、支払う現金等がある状況が１００％以上である。資金残高も増加しています。　　　　　　　　　　　　　　　　　　　　　　　　　　④企業債残高対給水収益比率　　　　　　　　　　　　　　　　　　　　　　　　　　　　　　　　　　給水収益に対する企業債残高を示す指標で低い値が望ましく、今後も借入れ予定がないことから継続して低下していく予定です。　　　　　　　　　　　　　　　　　　　　　　　　　　　　　　　⑤料金回収率　　　　　　　　　　　　　　　　　　　　　　　　　　　給水に係る費用を給水収益でどの程度賄えているかを示す指標であり、継続して上昇していることから、適切な料金収入の確保が達成できています。　　　　　　　　　　　　　　　　　　　　　　　　　         　⑥給水原価　　　　　　　　　　　　　　　　　　　　　　　　　　　　100%を上回っており引続き維持できるように努める。企業局からの受水が8割を占める事業体であることを踏まえ、さらなる費用縮減に取り組む必要があります。　　　　　　　　　　　　　　　　　　　　　　　　　　　　　⑦施設利用率　　　　　　　　　　　　　　　　　　　　　　　　　　　一般的に高い方が効率的であるといえますが、今後も人口増加が見込まれ配水量も微増していくと予測されるため、現状においては、施設能力に余力がある方が望ましいと分析しています。　　　　　　　　　　　　　　
⑧有収率　　　　　　　　　　　　　　　　　　　　　　　　　
引続き95％を維持をしていくため、今後も各種漏水防止対策を効果的に進めていく必要があります。　　</t>
    <rPh sb="33" eb="34">
      <t>カク</t>
    </rPh>
    <rPh sb="34" eb="36">
      <t>ネンド</t>
    </rPh>
    <rPh sb="37" eb="38">
      <t>アタイ</t>
    </rPh>
    <rPh sb="39" eb="41">
      <t>クロジ</t>
    </rPh>
    <rPh sb="47" eb="48">
      <t>シメ</t>
    </rPh>
    <rPh sb="83" eb="85">
      <t>コンゴ</t>
    </rPh>
    <rPh sb="85" eb="87">
      <t>ミコ</t>
    </rPh>
    <rPh sb="303" eb="304">
      <t>ネン</t>
    </rPh>
    <rPh sb="304" eb="306">
      <t>イナイ</t>
    </rPh>
    <rPh sb="307" eb="309">
      <t>シハラ</t>
    </rPh>
    <rPh sb="312" eb="314">
      <t>サイム</t>
    </rPh>
    <rPh sb="315" eb="316">
      <t>タイ</t>
    </rPh>
    <rPh sb="319" eb="321">
      <t>シハラ</t>
    </rPh>
    <rPh sb="322" eb="324">
      <t>ゲンキン</t>
    </rPh>
    <rPh sb="324" eb="325">
      <t>トウ</t>
    </rPh>
    <rPh sb="328" eb="330">
      <t>ジョウキョウ</t>
    </rPh>
    <rPh sb="335" eb="337">
      <t>イジョウ</t>
    </rPh>
    <rPh sb="341" eb="343">
      <t>シキン</t>
    </rPh>
    <rPh sb="343" eb="345">
      <t>ザンダカ</t>
    </rPh>
    <rPh sb="346" eb="348">
      <t>ゾウカ</t>
    </rPh>
    <rPh sb="455" eb="457">
      <t>コンゴ</t>
    </rPh>
    <rPh sb="458" eb="460">
      <t>カリイ</t>
    </rPh>
    <rPh sb="480" eb="482">
      <t>ヨテイ</t>
    </rPh>
    <rPh sb="581" eb="583">
      <t>ケイゾク</t>
    </rPh>
    <rPh sb="585" eb="587">
      <t>ジョウショウ</t>
    </rPh>
    <rPh sb="689" eb="691">
      <t>ウワマワ</t>
    </rPh>
    <rPh sb="695" eb="697">
      <t>ヒキツヅ</t>
    </rPh>
    <rPh sb="698" eb="700">
      <t>イジ</t>
    </rPh>
    <rPh sb="706" eb="707">
      <t>ツト</t>
    </rPh>
    <rPh sb="827" eb="828">
      <t>ホウ</t>
    </rPh>
    <rPh sb="829" eb="832">
      <t>コウリツテキ</t>
    </rPh>
    <rPh sb="865" eb="867">
      <t>ヨソク</t>
    </rPh>
    <rPh sb="873" eb="875">
      <t>ゲンジョウ</t>
    </rPh>
    <rPh sb="883" eb="885">
      <t>ノウリョク</t>
    </rPh>
    <rPh sb="951" eb="953">
      <t>ヒキツヅ</t>
    </rPh>
    <rPh sb="968" eb="970">
      <t>コンゴ</t>
    </rPh>
    <rPh sb="973" eb="975">
      <t>ロウスイ</t>
    </rPh>
    <rPh sb="975" eb="977">
      <t>ボウシ</t>
    </rPh>
    <rPh sb="980" eb="983">
      <t>コウカテキ</t>
    </rPh>
    <rPh sb="984" eb="985">
      <t>スス</t>
    </rPh>
    <phoneticPr fontId="4"/>
  </si>
  <si>
    <t>全国的には、人口減少による給水収益の減少と施設の大量更新により水道事業の経営は非常に厳しい状況となっていますが、沖縄県においては、今後も人口の増加が予測されていることから給水収益の微増傾向が続くと予測しています。しかしながら、、給水区域内における商工業、大型施設、インバウンド等の社会的要因による確かな需要増加も見込まれないことから、引き続き経営の効率化に取り組む必要があります。
経営状況は今後も良好な状態で推移していくと予想されますが、その間に更新需要の原資を効果的に内部留保資金しつつ、現有施設の長寿命化を図り、計画的に拡張と更新を進めていく必要があります。</t>
    <rPh sb="0" eb="2">
      <t>ゼンコク</t>
    </rPh>
    <rPh sb="2" eb="3">
      <t>テキ</t>
    </rPh>
    <rPh sb="6" eb="8">
      <t>ジンコウ</t>
    </rPh>
    <rPh sb="8" eb="10">
      <t>ゲンショウ</t>
    </rPh>
    <rPh sb="13" eb="15">
      <t>キュウスイ</t>
    </rPh>
    <rPh sb="15" eb="17">
      <t>シュウエキ</t>
    </rPh>
    <rPh sb="18" eb="20">
      <t>ゲンショウ</t>
    </rPh>
    <rPh sb="21" eb="23">
      <t>シセツ</t>
    </rPh>
    <rPh sb="65" eb="67">
      <t>コンゴ</t>
    </rPh>
    <rPh sb="90" eb="92">
      <t>ビゾウ</t>
    </rPh>
    <rPh sb="95" eb="96">
      <t>ツヅ</t>
    </rPh>
    <rPh sb="98" eb="100">
      <t>ヨソク</t>
    </rPh>
    <rPh sb="124" eb="126">
      <t>コウギョウ</t>
    </rPh>
    <rPh sb="127" eb="129">
      <t>オオガタ</t>
    </rPh>
    <rPh sb="129" eb="131">
      <t>シセツ</t>
    </rPh>
    <rPh sb="140" eb="143">
      <t>シャカイテキ</t>
    </rPh>
    <rPh sb="143" eb="145">
      <t>ヨウイン</t>
    </rPh>
    <rPh sb="148" eb="149">
      <t>タシ</t>
    </rPh>
    <rPh sb="151" eb="153">
      <t>ジュヨウ</t>
    </rPh>
    <rPh sb="153" eb="155">
      <t>ゾウカ</t>
    </rPh>
    <rPh sb="156" eb="158">
      <t>ミコ</t>
    </rPh>
    <rPh sb="167" eb="168">
      <t>ヒ</t>
    </rPh>
    <rPh sb="169" eb="170">
      <t>ツヅ</t>
    </rPh>
    <rPh sb="174" eb="177">
      <t>コウリツカ</t>
    </rPh>
    <rPh sb="178" eb="179">
      <t>ト</t>
    </rPh>
    <rPh sb="180" eb="181">
      <t>ク</t>
    </rPh>
    <rPh sb="182" eb="184">
      <t>ヒツヨウ</t>
    </rPh>
    <rPh sb="196" eb="198">
      <t>コンゴ</t>
    </rPh>
    <rPh sb="226" eb="228">
      <t>ジュヨウ</t>
    </rPh>
    <phoneticPr fontId="17"/>
  </si>
  <si>
    <t>①有形固定資産減価償却率　　　　　　　　　　　　　　
平均値より数値が高いため、将来の施設の更新に取り組む必要がある。
②管路経年化率　　　　　　　　　　　　　
法定耐用年数を過ぎた管路の割合は類似団体平均値に比べ低い数値を示しています。今後、一定の条件を満たす管路においては、法定耐用年数を更新の基準とせず、実使用可能年数まで延命化を図る（妥当性のある更新基準年の設定）計画に基づき更新することから、法定耐用年数で経年化率が算出される当該分析値は上昇しますが、施設の有効活用（長寿命化）の経営手法として多くの事業体で実施されている施策であることから、特に問題はありません。　　　　　　　　　　　　　　　　　　　　　　　　　　　　　　　　　　　　　　　　　　　　　　　　　　③管路更新率　　　　　　　　　　　　　　　　　　　　　
当該年度に更新した管路延長の割合を示す指標です。法定耐用年数４０年更新を基準とすると１年で2.5％の更新率となります。特に管路については、法定耐用年数よりも長く使用できると判断される区間については延命化（長寿命化）を図りつつ、更新需要の平準化、優先順位の決定により計画的に更新する必要があります。　　　　　　　　　　　　　　　　　　　　　　　　　　　　　　　　　　　　　　　　　　　　　　　　　　　　　　　　　　　　　　　　　　　　　　　　　　　　　　　　　　　　　　　　　　　　　　　　　　　　　　　　　　　　　　　　</t>
    <rPh sb="1" eb="3">
      <t>ユウケイ</t>
    </rPh>
    <rPh sb="3" eb="5">
      <t>コテイ</t>
    </rPh>
    <rPh sb="5" eb="7">
      <t>シサン</t>
    </rPh>
    <rPh sb="7" eb="9">
      <t>ゲンカ</t>
    </rPh>
    <rPh sb="9" eb="11">
      <t>ショウキャク</t>
    </rPh>
    <rPh sb="11" eb="12">
      <t>リツ</t>
    </rPh>
    <rPh sb="27" eb="29">
      <t>ヘイキン</t>
    </rPh>
    <rPh sb="29" eb="30">
      <t>アタイ</t>
    </rPh>
    <rPh sb="32" eb="34">
      <t>スウチ</t>
    </rPh>
    <rPh sb="35" eb="36">
      <t>タカ</t>
    </rPh>
    <rPh sb="40" eb="42">
      <t>ショウライ</t>
    </rPh>
    <rPh sb="43" eb="45">
      <t>シセツ</t>
    </rPh>
    <rPh sb="46" eb="48">
      <t>コウシン</t>
    </rPh>
    <rPh sb="49" eb="50">
      <t>ト</t>
    </rPh>
    <rPh sb="51" eb="52">
      <t>ク</t>
    </rPh>
    <rPh sb="53" eb="55">
      <t>ヒツヨウ</t>
    </rPh>
    <rPh sb="61" eb="63">
      <t>カンロ</t>
    </rPh>
    <rPh sb="63" eb="66">
      <t>ケイネンカ</t>
    </rPh>
    <rPh sb="66" eb="67">
      <t>リツ</t>
    </rPh>
    <rPh sb="81" eb="83">
      <t>ホウテイ</t>
    </rPh>
    <rPh sb="83" eb="85">
      <t>タイヨウ</t>
    </rPh>
    <rPh sb="85" eb="87">
      <t>ネンスウ</t>
    </rPh>
    <rPh sb="88" eb="89">
      <t>ス</t>
    </rPh>
    <rPh sb="91" eb="93">
      <t>カンロ</t>
    </rPh>
    <rPh sb="94" eb="96">
      <t>ワリアイ</t>
    </rPh>
    <rPh sb="97" eb="99">
      <t>ルイジ</t>
    </rPh>
    <rPh sb="99" eb="101">
      <t>ダンタイ</t>
    </rPh>
    <rPh sb="101" eb="103">
      <t>ヘイキン</t>
    </rPh>
    <rPh sb="103" eb="104">
      <t>チ</t>
    </rPh>
    <rPh sb="105" eb="106">
      <t>クラ</t>
    </rPh>
    <rPh sb="107" eb="108">
      <t>ヒク</t>
    </rPh>
    <rPh sb="109" eb="110">
      <t>スウ</t>
    </rPh>
    <rPh sb="110" eb="111">
      <t>ネ</t>
    </rPh>
    <rPh sb="112" eb="113">
      <t>シメ</t>
    </rPh>
    <rPh sb="119" eb="121">
      <t>コンゴ</t>
    </rPh>
    <rPh sb="122" eb="124">
      <t>イッテイ</t>
    </rPh>
    <rPh sb="125" eb="127">
      <t>ジョウケン</t>
    </rPh>
    <rPh sb="128" eb="129">
      <t>ミ</t>
    </rPh>
    <rPh sb="131" eb="132">
      <t>カン</t>
    </rPh>
    <rPh sb="132" eb="133">
      <t>ロ</t>
    </rPh>
    <rPh sb="139" eb="141">
      <t>ホウテイ</t>
    </rPh>
    <rPh sb="141" eb="143">
      <t>タイヨウ</t>
    </rPh>
    <rPh sb="143" eb="145">
      <t>ネンスウ</t>
    </rPh>
    <rPh sb="146" eb="148">
      <t>コウシン</t>
    </rPh>
    <rPh sb="149" eb="151">
      <t>キジュン</t>
    </rPh>
    <rPh sb="155" eb="156">
      <t>ジツ</t>
    </rPh>
    <rPh sb="156" eb="158">
      <t>シヨウ</t>
    </rPh>
    <rPh sb="158" eb="160">
      <t>カノウ</t>
    </rPh>
    <rPh sb="160" eb="162">
      <t>ネンスウ</t>
    </rPh>
    <rPh sb="164" eb="166">
      <t>エンメイ</t>
    </rPh>
    <rPh sb="166" eb="167">
      <t>カ</t>
    </rPh>
    <rPh sb="168" eb="169">
      <t>ハカ</t>
    </rPh>
    <rPh sb="171" eb="174">
      <t>ダトウセイ</t>
    </rPh>
    <rPh sb="177" eb="179">
      <t>コウシン</t>
    </rPh>
    <rPh sb="179" eb="181">
      <t>キジュン</t>
    </rPh>
    <rPh sb="181" eb="182">
      <t>ネン</t>
    </rPh>
    <rPh sb="183" eb="185">
      <t>セッテイ</t>
    </rPh>
    <rPh sb="186" eb="188">
      <t>ケイカク</t>
    </rPh>
    <rPh sb="189" eb="190">
      <t>モト</t>
    </rPh>
    <rPh sb="192" eb="194">
      <t>コウシン</t>
    </rPh>
    <rPh sb="338" eb="340">
      <t>カンロ</t>
    </rPh>
    <rPh sb="340" eb="342">
      <t>コウシン</t>
    </rPh>
    <rPh sb="342" eb="343">
      <t>リツ</t>
    </rPh>
    <rPh sb="365" eb="367">
      <t>トウガイ</t>
    </rPh>
    <rPh sb="367" eb="369">
      <t>ネンド</t>
    </rPh>
    <rPh sb="370" eb="372">
      <t>コウシン</t>
    </rPh>
    <rPh sb="374" eb="376">
      <t>カンロ</t>
    </rPh>
    <rPh sb="376" eb="378">
      <t>エンチョウ</t>
    </rPh>
    <rPh sb="379" eb="381">
      <t>ワリアイ</t>
    </rPh>
    <rPh sb="382" eb="383">
      <t>シメ</t>
    </rPh>
    <rPh sb="384" eb="386">
      <t>シヒョウ</t>
    </rPh>
    <rPh sb="389" eb="395">
      <t>ホウテイタイヨウネンスウ</t>
    </rPh>
    <rPh sb="397" eb="398">
      <t>ネン</t>
    </rPh>
    <rPh sb="398" eb="400">
      <t>コウシン</t>
    </rPh>
    <rPh sb="401" eb="403">
      <t>キジュン</t>
    </rPh>
    <rPh sb="408" eb="409">
      <t>ネン</t>
    </rPh>
    <rPh sb="415" eb="417">
      <t>コウシン</t>
    </rPh>
    <rPh sb="417" eb="418">
      <t>リツ</t>
    </rPh>
    <rPh sb="424" eb="425">
      <t>トク</t>
    </rPh>
    <rPh sb="426" eb="427">
      <t>カン</t>
    </rPh>
    <rPh sb="427" eb="428">
      <t>ロ</t>
    </rPh>
    <rPh sb="434" eb="436">
      <t>ホウテイ</t>
    </rPh>
    <rPh sb="436" eb="440">
      <t>タイヨウネンスウ</t>
    </rPh>
    <rPh sb="443" eb="444">
      <t>ナガ</t>
    </rPh>
    <rPh sb="445" eb="447">
      <t>シヨウ</t>
    </rPh>
    <rPh sb="451" eb="453">
      <t>ハンダン</t>
    </rPh>
    <rPh sb="456" eb="458">
      <t>クカン</t>
    </rPh>
    <rPh sb="463" eb="465">
      <t>エンメイ</t>
    </rPh>
    <rPh sb="465" eb="466">
      <t>カ</t>
    </rPh>
    <rPh sb="467" eb="469">
      <t>チョウジュ</t>
    </rPh>
    <rPh sb="469" eb="470">
      <t>メイ</t>
    </rPh>
    <rPh sb="470" eb="471">
      <t>カ</t>
    </rPh>
    <rPh sb="473" eb="474">
      <t>ハカ</t>
    </rPh>
    <rPh sb="478" eb="480">
      <t>コウシン</t>
    </rPh>
    <rPh sb="480" eb="482">
      <t>ジュヨウ</t>
    </rPh>
    <rPh sb="483" eb="486">
      <t>ヘイジュンカ</t>
    </rPh>
    <rPh sb="487" eb="489">
      <t>ユウセン</t>
    </rPh>
    <rPh sb="489" eb="491">
      <t>ジュンイ</t>
    </rPh>
    <rPh sb="492" eb="494">
      <t>ケッテイ</t>
    </rPh>
    <rPh sb="497" eb="499">
      <t>ケイカク</t>
    </rPh>
    <rPh sb="499" eb="500">
      <t>テキ</t>
    </rPh>
    <rPh sb="501" eb="503">
      <t>コウシン</t>
    </rPh>
    <rPh sb="505" eb="50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</si>
</sst>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5"/>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2" applyFont="1" applyBorder="1" applyAlignment="1" applyProtection="1">
      <alignment horizontal="left" vertical="top" wrapText="1"/>
      <protection locked="0"/>
    </xf>
    <xf numFmtId="0" fontId="16" fillId="0" borderId="0" xfId="2" applyFont="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16" fillId="0" borderId="11"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xr:uid="{71A3D783-660C-4C1F-994B-ED9A2CCBEFB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0.22</c:v>
                </c:pt>
                <c:pt idx="1">
                  <c:v>0.5</c:v>
                </c:pt>
                <c:pt idx="2">
                  <c:v>0.65</c:v>
                </c:pt>
                <c:pt idx="3">
                  <c:v>1.47</c:v>
                </c:pt>
                <c:pt idx="4">
                  <c:v>0.71</c:v>
                </c:pt>
              </c:numCache>
            </c:numRef>
          </c:val>
          <c:extLst>
            <c:ext xmlns:c16="http://schemas.microsoft.com/office/drawing/2014/chart" uri="{C3380CC4-5D6E-409C-BE32-E72D297353CC}">
              <c16:uniqueId val="{00000000-50E6-4867-AB3A-789DDEB438F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50E6-4867-AB3A-789DDEB438F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81.64</c:v>
                </c:pt>
                <c:pt idx="1">
                  <c:v>82.02</c:v>
                </c:pt>
                <c:pt idx="2">
                  <c:v>83.29</c:v>
                </c:pt>
                <c:pt idx="3">
                  <c:v>88.54</c:v>
                </c:pt>
                <c:pt idx="4">
                  <c:v>88.13</c:v>
                </c:pt>
              </c:numCache>
            </c:numRef>
          </c:val>
          <c:extLst>
            <c:ext xmlns:c16="http://schemas.microsoft.com/office/drawing/2014/chart" uri="{C3380CC4-5D6E-409C-BE32-E72D297353CC}">
              <c16:uniqueId val="{00000000-27DF-46B7-B4ED-C0B6CCEA47B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27DF-46B7-B4ED-C0B6CCEA47B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95.17</c:v>
                </c:pt>
                <c:pt idx="1">
                  <c:v>95.71</c:v>
                </c:pt>
                <c:pt idx="2">
                  <c:v>94.95</c:v>
                </c:pt>
                <c:pt idx="3">
                  <c:v>95.1</c:v>
                </c:pt>
                <c:pt idx="4">
                  <c:v>95.2</c:v>
                </c:pt>
              </c:numCache>
            </c:numRef>
          </c:val>
          <c:extLst>
            <c:ext xmlns:c16="http://schemas.microsoft.com/office/drawing/2014/chart" uri="{C3380CC4-5D6E-409C-BE32-E72D297353CC}">
              <c16:uniqueId val="{00000000-2D15-4ED2-A407-ED58F94ED92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2D15-4ED2-A407-ED58F94ED92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109.8</c:v>
                </c:pt>
                <c:pt idx="1">
                  <c:v>109.68</c:v>
                </c:pt>
                <c:pt idx="2">
                  <c:v>111.33</c:v>
                </c:pt>
                <c:pt idx="3">
                  <c:v>113.91</c:v>
                </c:pt>
                <c:pt idx="4">
                  <c:v>110</c:v>
                </c:pt>
              </c:numCache>
            </c:numRef>
          </c:val>
          <c:extLst>
            <c:ext xmlns:c16="http://schemas.microsoft.com/office/drawing/2014/chart" uri="{C3380CC4-5D6E-409C-BE32-E72D297353CC}">
              <c16:uniqueId val="{00000000-3081-4436-B7EC-C6F3057D465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3081-4436-B7EC-C6F3057D465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47.04</c:v>
                </c:pt>
                <c:pt idx="1">
                  <c:v>48.16</c:v>
                </c:pt>
                <c:pt idx="2">
                  <c:v>48.89</c:v>
                </c:pt>
                <c:pt idx="3">
                  <c:v>49.5</c:v>
                </c:pt>
                <c:pt idx="4">
                  <c:v>50.13</c:v>
                </c:pt>
              </c:numCache>
            </c:numRef>
          </c:val>
          <c:extLst>
            <c:ext xmlns:c16="http://schemas.microsoft.com/office/drawing/2014/chart" uri="{C3380CC4-5D6E-409C-BE32-E72D297353CC}">
              <c16:uniqueId val="{00000000-0D36-4662-BFFC-D8ACB4EA6F6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0D36-4662-BFFC-D8ACB4EA6F6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
                  <c:v>0</c:v>
                </c:pt>
                <c:pt idx="1">
                  <c:v>1.78</c:v>
                </c:pt>
                <c:pt idx="2">
                  <c:v>0.04</c:v>
                </c:pt>
                <c:pt idx="3">
                  <c:v>4.79</c:v>
                </c:pt>
                <c:pt idx="4">
                  <c:v>5.14</c:v>
                </c:pt>
              </c:numCache>
            </c:numRef>
          </c:val>
          <c:extLst>
            <c:ext xmlns:c16="http://schemas.microsoft.com/office/drawing/2014/chart" uri="{C3380CC4-5D6E-409C-BE32-E72D297353CC}">
              <c16:uniqueId val="{00000000-013A-43C1-AD60-A28A7E293C1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013A-43C1-AD60-A28A7E293C1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1A-4688-BE9D-A18A0CCD72E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D91A-4688-BE9D-A18A0CCD72E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691.62</c:v>
                </c:pt>
                <c:pt idx="1">
                  <c:v>651.73</c:v>
                </c:pt>
                <c:pt idx="2">
                  <c:v>809.09</c:v>
                </c:pt>
                <c:pt idx="3">
                  <c:v>777.95</c:v>
                </c:pt>
                <c:pt idx="4">
                  <c:v>655.44</c:v>
                </c:pt>
              </c:numCache>
            </c:numRef>
          </c:val>
          <c:extLst>
            <c:ext xmlns:c16="http://schemas.microsoft.com/office/drawing/2014/chart" uri="{C3380CC4-5D6E-409C-BE32-E72D297353CC}">
              <c16:uniqueId val="{00000000-B197-46CA-A497-549E86ED0C1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B197-46CA-A497-549E86ED0C1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121.91</c:v>
                </c:pt>
                <c:pt idx="1">
                  <c:v>113.24</c:v>
                </c:pt>
                <c:pt idx="2">
                  <c:v>104.43</c:v>
                </c:pt>
                <c:pt idx="3">
                  <c:v>95.36</c:v>
                </c:pt>
                <c:pt idx="4">
                  <c:v>87.57</c:v>
                </c:pt>
              </c:numCache>
            </c:numRef>
          </c:val>
          <c:extLst>
            <c:ext xmlns:c16="http://schemas.microsoft.com/office/drawing/2014/chart" uri="{C3380CC4-5D6E-409C-BE32-E72D297353CC}">
              <c16:uniqueId val="{00000000-1C85-4F73-8319-F31B558D347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1C85-4F73-8319-F31B558D347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108.08</c:v>
                </c:pt>
                <c:pt idx="1">
                  <c:v>108.8</c:v>
                </c:pt>
                <c:pt idx="2">
                  <c:v>110.75</c:v>
                </c:pt>
                <c:pt idx="3">
                  <c:v>111.19</c:v>
                </c:pt>
                <c:pt idx="4">
                  <c:v>107.73</c:v>
                </c:pt>
              </c:numCache>
            </c:numRef>
          </c:val>
          <c:extLst>
            <c:ext xmlns:c16="http://schemas.microsoft.com/office/drawing/2014/chart" uri="{C3380CC4-5D6E-409C-BE32-E72D297353CC}">
              <c16:uniqueId val="{00000000-25C0-482B-8EC4-332DD8F4F08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25C0-482B-8EC4-332DD8F4F08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185.24</c:v>
                </c:pt>
                <c:pt idx="1">
                  <c:v>182.55</c:v>
                </c:pt>
                <c:pt idx="2">
                  <c:v>179.09</c:v>
                </c:pt>
                <c:pt idx="3">
                  <c:v>178.03</c:v>
                </c:pt>
                <c:pt idx="4">
                  <c:v>183.17</c:v>
                </c:pt>
              </c:numCache>
            </c:numRef>
          </c:val>
          <c:extLst>
            <c:ext xmlns:c16="http://schemas.microsoft.com/office/drawing/2014/chart" uri="{C3380CC4-5D6E-409C-BE32-E72D297353CC}">
              <c16:uniqueId val="{00000000-A0EB-4B85-989C-6D9F430AB0D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A0EB-4B85-989C-6D9F430AB0D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25" zoomScale="70" zoomScaleNormal="7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沖縄県　南部水道企業団</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自治体職員</v>
      </c>
      <c r="AE8" s="59"/>
      <c r="AF8" s="59"/>
      <c r="AG8" s="59"/>
      <c r="AH8" s="59"/>
      <c r="AI8" s="59"/>
      <c r="AJ8" s="59"/>
      <c r="AK8" s="4"/>
      <c r="AL8" s="60" t="str">
        <f>データ!$R$6</f>
        <v>-</v>
      </c>
      <c r="AM8" s="60"/>
      <c r="AN8" s="60"/>
      <c r="AO8" s="60"/>
      <c r="AP8" s="60"/>
      <c r="AQ8" s="60"/>
      <c r="AR8" s="60"/>
      <c r="AS8" s="60"/>
      <c r="AT8" s="51" t="str">
        <f>データ!$S$6</f>
        <v>-</v>
      </c>
      <c r="AU8" s="52"/>
      <c r="AV8" s="52"/>
      <c r="AW8" s="52"/>
      <c r="AX8" s="52"/>
      <c r="AY8" s="52"/>
      <c r="AZ8" s="52"/>
      <c r="BA8" s="52"/>
      <c r="BB8" s="53" t="str">
        <f>データ!$T$6</f>
        <v>-</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80.94</v>
      </c>
      <c r="J10" s="52"/>
      <c r="K10" s="52"/>
      <c r="L10" s="52"/>
      <c r="M10" s="52"/>
      <c r="N10" s="52"/>
      <c r="O10" s="63"/>
      <c r="P10" s="53">
        <f>データ!$P$6</f>
        <v>100</v>
      </c>
      <c r="Q10" s="53"/>
      <c r="R10" s="53"/>
      <c r="S10" s="53"/>
      <c r="T10" s="53"/>
      <c r="U10" s="53"/>
      <c r="V10" s="53"/>
      <c r="W10" s="60">
        <f>データ!$Q$6</f>
        <v>3421</v>
      </c>
      <c r="X10" s="60"/>
      <c r="Y10" s="60"/>
      <c r="Z10" s="60"/>
      <c r="AA10" s="60"/>
      <c r="AB10" s="60"/>
      <c r="AC10" s="60"/>
      <c r="AD10" s="2"/>
      <c r="AE10" s="2"/>
      <c r="AF10" s="2"/>
      <c r="AG10" s="2"/>
      <c r="AH10" s="4"/>
      <c r="AI10" s="4"/>
      <c r="AJ10" s="4"/>
      <c r="AK10" s="4"/>
      <c r="AL10" s="60">
        <f>データ!$U$6</f>
        <v>70596</v>
      </c>
      <c r="AM10" s="60"/>
      <c r="AN10" s="60"/>
      <c r="AO10" s="60"/>
      <c r="AP10" s="60"/>
      <c r="AQ10" s="60"/>
      <c r="AR10" s="60"/>
      <c r="AS10" s="60"/>
      <c r="AT10" s="51">
        <f>データ!$V$6</f>
        <v>37.72</v>
      </c>
      <c r="AU10" s="52"/>
      <c r="AV10" s="52"/>
      <c r="AW10" s="52"/>
      <c r="AX10" s="52"/>
      <c r="AY10" s="52"/>
      <c r="AZ10" s="52"/>
      <c r="BA10" s="52"/>
      <c r="BB10" s="53">
        <f>データ!$W$6</f>
        <v>1871.58</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107</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VCnndv4IWY5C0jUGWbgsTNc6m/ASJFovxsQGqPct6jvCaLmsocRfO8lcrHqDkf9WH4fnvP0qPiV6vXu2UnFl7Q==" saltValue="xVPGjgsYDOnRPZfbNq06o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478016</v>
      </c>
      <c r="D6" s="34">
        <f t="shared" si="3"/>
        <v>46</v>
      </c>
      <c r="E6" s="34">
        <f t="shared" si="3"/>
        <v>1</v>
      </c>
      <c r="F6" s="34">
        <f t="shared" si="3"/>
        <v>0</v>
      </c>
      <c r="G6" s="34">
        <f t="shared" si="3"/>
        <v>1</v>
      </c>
      <c r="H6" s="34" t="str">
        <f t="shared" si="3"/>
        <v>沖縄県　南部水道企業団</v>
      </c>
      <c r="I6" s="34" t="str">
        <f t="shared" si="3"/>
        <v>法適用</v>
      </c>
      <c r="J6" s="34" t="str">
        <f t="shared" si="3"/>
        <v>水道事業</v>
      </c>
      <c r="K6" s="34" t="str">
        <f t="shared" si="3"/>
        <v>末端給水事業</v>
      </c>
      <c r="L6" s="34" t="str">
        <f t="shared" si="3"/>
        <v>A4</v>
      </c>
      <c r="M6" s="34" t="str">
        <f t="shared" si="3"/>
        <v>自治体職員</v>
      </c>
      <c r="N6" s="35" t="str">
        <f t="shared" si="3"/>
        <v>-</v>
      </c>
      <c r="O6" s="35">
        <f t="shared" si="3"/>
        <v>80.94</v>
      </c>
      <c r="P6" s="35">
        <f t="shared" si="3"/>
        <v>100</v>
      </c>
      <c r="Q6" s="35">
        <f t="shared" si="3"/>
        <v>3421</v>
      </c>
      <c r="R6" s="35" t="str">
        <f t="shared" si="3"/>
        <v>-</v>
      </c>
      <c r="S6" s="35" t="str">
        <f t="shared" si="3"/>
        <v>-</v>
      </c>
      <c r="T6" s="35" t="str">
        <f t="shared" si="3"/>
        <v>-</v>
      </c>
      <c r="U6" s="35">
        <f t="shared" si="3"/>
        <v>70596</v>
      </c>
      <c r="V6" s="35">
        <f t="shared" si="3"/>
        <v>37.72</v>
      </c>
      <c r="W6" s="35">
        <f t="shared" si="3"/>
        <v>1871.58</v>
      </c>
      <c r="X6" s="36">
        <f>IF(X7="",NA(),X7)</f>
        <v>109.8</v>
      </c>
      <c r="Y6" s="36">
        <f t="shared" ref="Y6:AG6" si="4">IF(Y7="",NA(),Y7)</f>
        <v>109.68</v>
      </c>
      <c r="Z6" s="36">
        <f t="shared" si="4"/>
        <v>111.33</v>
      </c>
      <c r="AA6" s="36">
        <f t="shared" si="4"/>
        <v>113.91</v>
      </c>
      <c r="AB6" s="36">
        <f t="shared" si="4"/>
        <v>110</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691.62</v>
      </c>
      <c r="AU6" s="36">
        <f t="shared" ref="AU6:BC6" si="6">IF(AU7="",NA(),AU7)</f>
        <v>651.73</v>
      </c>
      <c r="AV6" s="36">
        <f t="shared" si="6"/>
        <v>809.09</v>
      </c>
      <c r="AW6" s="36">
        <f t="shared" si="6"/>
        <v>777.95</v>
      </c>
      <c r="AX6" s="36">
        <f t="shared" si="6"/>
        <v>655.44</v>
      </c>
      <c r="AY6" s="36">
        <f t="shared" si="6"/>
        <v>335.95</v>
      </c>
      <c r="AZ6" s="36">
        <f t="shared" si="6"/>
        <v>346.59</v>
      </c>
      <c r="BA6" s="36">
        <f t="shared" si="6"/>
        <v>357.82</v>
      </c>
      <c r="BB6" s="36">
        <f t="shared" si="6"/>
        <v>355.5</v>
      </c>
      <c r="BC6" s="36">
        <f t="shared" si="6"/>
        <v>349.83</v>
      </c>
      <c r="BD6" s="35" t="str">
        <f>IF(BD7="","",IF(BD7="-","【-】","【"&amp;SUBSTITUTE(TEXT(BD7,"#,##0.00"),"-","△")&amp;"】"))</f>
        <v>【261.93】</v>
      </c>
      <c r="BE6" s="36">
        <f>IF(BE7="",NA(),BE7)</f>
        <v>121.91</v>
      </c>
      <c r="BF6" s="36">
        <f t="shared" ref="BF6:BN6" si="7">IF(BF7="",NA(),BF7)</f>
        <v>113.24</v>
      </c>
      <c r="BG6" s="36">
        <f t="shared" si="7"/>
        <v>104.43</v>
      </c>
      <c r="BH6" s="36">
        <f t="shared" si="7"/>
        <v>95.36</v>
      </c>
      <c r="BI6" s="36">
        <f t="shared" si="7"/>
        <v>87.57</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108.08</v>
      </c>
      <c r="BQ6" s="36">
        <f t="shared" ref="BQ6:BY6" si="8">IF(BQ7="",NA(),BQ7)</f>
        <v>108.8</v>
      </c>
      <c r="BR6" s="36">
        <f t="shared" si="8"/>
        <v>110.75</v>
      </c>
      <c r="BS6" s="36">
        <f t="shared" si="8"/>
        <v>111.19</v>
      </c>
      <c r="BT6" s="36">
        <f t="shared" si="8"/>
        <v>107.73</v>
      </c>
      <c r="BU6" s="36">
        <f t="shared" si="8"/>
        <v>105.21</v>
      </c>
      <c r="BV6" s="36">
        <f t="shared" si="8"/>
        <v>105.71</v>
      </c>
      <c r="BW6" s="36">
        <f t="shared" si="8"/>
        <v>106.01</v>
      </c>
      <c r="BX6" s="36">
        <f t="shared" si="8"/>
        <v>104.57</v>
      </c>
      <c r="BY6" s="36">
        <f t="shared" si="8"/>
        <v>103.54</v>
      </c>
      <c r="BZ6" s="35" t="str">
        <f>IF(BZ7="","",IF(BZ7="-","【-】","【"&amp;SUBSTITUTE(TEXT(BZ7,"#,##0.00"),"-","△")&amp;"】"))</f>
        <v>【103.91】</v>
      </c>
      <c r="CA6" s="36">
        <f>IF(CA7="",NA(),CA7)</f>
        <v>185.24</v>
      </c>
      <c r="CB6" s="36">
        <f t="shared" ref="CB6:CJ6" si="9">IF(CB7="",NA(),CB7)</f>
        <v>182.55</v>
      </c>
      <c r="CC6" s="36">
        <f t="shared" si="9"/>
        <v>179.09</v>
      </c>
      <c r="CD6" s="36">
        <f t="shared" si="9"/>
        <v>178.03</v>
      </c>
      <c r="CE6" s="36">
        <f t="shared" si="9"/>
        <v>183.17</v>
      </c>
      <c r="CF6" s="36">
        <f t="shared" si="9"/>
        <v>162.59</v>
      </c>
      <c r="CG6" s="36">
        <f t="shared" si="9"/>
        <v>162.15</v>
      </c>
      <c r="CH6" s="36">
        <f t="shared" si="9"/>
        <v>162.24</v>
      </c>
      <c r="CI6" s="36">
        <f t="shared" si="9"/>
        <v>165.47</v>
      </c>
      <c r="CJ6" s="36">
        <f t="shared" si="9"/>
        <v>167.46</v>
      </c>
      <c r="CK6" s="35" t="str">
        <f>IF(CK7="","",IF(CK7="-","【-】","【"&amp;SUBSTITUTE(TEXT(CK7,"#,##0.00"),"-","△")&amp;"】"))</f>
        <v>【167.11】</v>
      </c>
      <c r="CL6" s="36">
        <f>IF(CL7="",NA(),CL7)</f>
        <v>81.64</v>
      </c>
      <c r="CM6" s="36">
        <f t="shared" ref="CM6:CU6" si="10">IF(CM7="",NA(),CM7)</f>
        <v>82.02</v>
      </c>
      <c r="CN6" s="36">
        <f t="shared" si="10"/>
        <v>83.29</v>
      </c>
      <c r="CO6" s="36">
        <f t="shared" si="10"/>
        <v>88.54</v>
      </c>
      <c r="CP6" s="36">
        <f t="shared" si="10"/>
        <v>88.13</v>
      </c>
      <c r="CQ6" s="36">
        <f t="shared" si="10"/>
        <v>59.17</v>
      </c>
      <c r="CR6" s="36">
        <f t="shared" si="10"/>
        <v>59.34</v>
      </c>
      <c r="CS6" s="36">
        <f t="shared" si="10"/>
        <v>59.11</v>
      </c>
      <c r="CT6" s="36">
        <f t="shared" si="10"/>
        <v>59.74</v>
      </c>
      <c r="CU6" s="36">
        <f t="shared" si="10"/>
        <v>59.46</v>
      </c>
      <c r="CV6" s="35" t="str">
        <f>IF(CV7="","",IF(CV7="-","【-】","【"&amp;SUBSTITUTE(TEXT(CV7,"#,##0.00"),"-","△")&amp;"】"))</f>
        <v>【60.27】</v>
      </c>
      <c r="CW6" s="36">
        <f>IF(CW7="",NA(),CW7)</f>
        <v>95.17</v>
      </c>
      <c r="CX6" s="36">
        <f t="shared" ref="CX6:DF6" si="11">IF(CX7="",NA(),CX7)</f>
        <v>95.71</v>
      </c>
      <c r="CY6" s="36">
        <f t="shared" si="11"/>
        <v>94.95</v>
      </c>
      <c r="CZ6" s="36">
        <f t="shared" si="11"/>
        <v>95.1</v>
      </c>
      <c r="DA6" s="36">
        <f t="shared" si="11"/>
        <v>95.2</v>
      </c>
      <c r="DB6" s="36">
        <f t="shared" si="11"/>
        <v>87.6</v>
      </c>
      <c r="DC6" s="36">
        <f t="shared" si="11"/>
        <v>87.74</v>
      </c>
      <c r="DD6" s="36">
        <f t="shared" si="11"/>
        <v>87.91</v>
      </c>
      <c r="DE6" s="36">
        <f t="shared" si="11"/>
        <v>87.28</v>
      </c>
      <c r="DF6" s="36">
        <f t="shared" si="11"/>
        <v>87.41</v>
      </c>
      <c r="DG6" s="35" t="str">
        <f>IF(DG7="","",IF(DG7="-","【-】","【"&amp;SUBSTITUTE(TEXT(DG7,"#,##0.00"),"-","△")&amp;"】"))</f>
        <v>【89.92】</v>
      </c>
      <c r="DH6" s="36">
        <f>IF(DH7="",NA(),DH7)</f>
        <v>47.04</v>
      </c>
      <c r="DI6" s="36">
        <f t="shared" ref="DI6:DQ6" si="12">IF(DI7="",NA(),DI7)</f>
        <v>48.16</v>
      </c>
      <c r="DJ6" s="36">
        <f t="shared" si="12"/>
        <v>48.89</v>
      </c>
      <c r="DK6" s="36">
        <f t="shared" si="12"/>
        <v>49.5</v>
      </c>
      <c r="DL6" s="36">
        <f t="shared" si="12"/>
        <v>50.13</v>
      </c>
      <c r="DM6" s="36">
        <f t="shared" si="12"/>
        <v>45.25</v>
      </c>
      <c r="DN6" s="36">
        <f t="shared" si="12"/>
        <v>46.27</v>
      </c>
      <c r="DO6" s="36">
        <f t="shared" si="12"/>
        <v>46.88</v>
      </c>
      <c r="DP6" s="36">
        <f t="shared" si="12"/>
        <v>46.94</v>
      </c>
      <c r="DQ6" s="36">
        <f t="shared" si="12"/>
        <v>47.62</v>
      </c>
      <c r="DR6" s="35" t="str">
        <f>IF(DR7="","",IF(DR7="-","【-】","【"&amp;SUBSTITUTE(TEXT(DR7,"#,##0.00"),"-","△")&amp;"】"))</f>
        <v>【48.85】</v>
      </c>
      <c r="DS6" s="35">
        <f>IF(DS7="",NA(),DS7)</f>
        <v>0</v>
      </c>
      <c r="DT6" s="36">
        <f t="shared" ref="DT6:EB6" si="13">IF(DT7="",NA(),DT7)</f>
        <v>1.78</v>
      </c>
      <c r="DU6" s="36">
        <f t="shared" si="13"/>
        <v>0.04</v>
      </c>
      <c r="DV6" s="36">
        <f t="shared" si="13"/>
        <v>4.79</v>
      </c>
      <c r="DW6" s="36">
        <f t="shared" si="13"/>
        <v>5.14</v>
      </c>
      <c r="DX6" s="36">
        <f t="shared" si="13"/>
        <v>10.71</v>
      </c>
      <c r="DY6" s="36">
        <f t="shared" si="13"/>
        <v>10.93</v>
      </c>
      <c r="DZ6" s="36">
        <f t="shared" si="13"/>
        <v>13.39</v>
      </c>
      <c r="EA6" s="36">
        <f t="shared" si="13"/>
        <v>14.48</v>
      </c>
      <c r="EB6" s="36">
        <f t="shared" si="13"/>
        <v>16.27</v>
      </c>
      <c r="EC6" s="35" t="str">
        <f>IF(EC7="","",IF(EC7="-","【-】","【"&amp;SUBSTITUTE(TEXT(EC7,"#,##0.00"),"-","△")&amp;"】"))</f>
        <v>【17.80】</v>
      </c>
      <c r="ED6" s="36">
        <f>IF(ED7="",NA(),ED7)</f>
        <v>0.22</v>
      </c>
      <c r="EE6" s="36">
        <f t="shared" ref="EE6:EM6" si="14">IF(EE7="",NA(),EE7)</f>
        <v>0.5</v>
      </c>
      <c r="EF6" s="36">
        <f t="shared" si="14"/>
        <v>0.65</v>
      </c>
      <c r="EG6" s="36">
        <f t="shared" si="14"/>
        <v>1.47</v>
      </c>
      <c r="EH6" s="36">
        <f t="shared" si="14"/>
        <v>0.71</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478016</v>
      </c>
      <c r="D7" s="38">
        <v>46</v>
      </c>
      <c r="E7" s="38">
        <v>1</v>
      </c>
      <c r="F7" s="38">
        <v>0</v>
      </c>
      <c r="G7" s="38">
        <v>1</v>
      </c>
      <c r="H7" s="38" t="s">
        <v>93</v>
      </c>
      <c r="I7" s="38" t="s">
        <v>94</v>
      </c>
      <c r="J7" s="38" t="s">
        <v>95</v>
      </c>
      <c r="K7" s="38" t="s">
        <v>96</v>
      </c>
      <c r="L7" s="38" t="s">
        <v>97</v>
      </c>
      <c r="M7" s="38" t="s">
        <v>98</v>
      </c>
      <c r="N7" s="39" t="s">
        <v>99</v>
      </c>
      <c r="O7" s="39">
        <v>80.94</v>
      </c>
      <c r="P7" s="39">
        <v>100</v>
      </c>
      <c r="Q7" s="39">
        <v>3421</v>
      </c>
      <c r="R7" s="39" t="s">
        <v>99</v>
      </c>
      <c r="S7" s="39" t="s">
        <v>99</v>
      </c>
      <c r="T7" s="39" t="s">
        <v>99</v>
      </c>
      <c r="U7" s="39">
        <v>70596</v>
      </c>
      <c r="V7" s="39">
        <v>37.72</v>
      </c>
      <c r="W7" s="39">
        <v>1871.58</v>
      </c>
      <c r="X7" s="39">
        <v>109.8</v>
      </c>
      <c r="Y7" s="39">
        <v>109.68</v>
      </c>
      <c r="Z7" s="39">
        <v>111.33</v>
      </c>
      <c r="AA7" s="39">
        <v>113.91</v>
      </c>
      <c r="AB7" s="39">
        <v>110</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691.62</v>
      </c>
      <c r="AU7" s="39">
        <v>651.73</v>
      </c>
      <c r="AV7" s="39">
        <v>809.09</v>
      </c>
      <c r="AW7" s="39">
        <v>777.95</v>
      </c>
      <c r="AX7" s="39">
        <v>655.44</v>
      </c>
      <c r="AY7" s="39">
        <v>335.95</v>
      </c>
      <c r="AZ7" s="39">
        <v>346.59</v>
      </c>
      <c r="BA7" s="39">
        <v>357.82</v>
      </c>
      <c r="BB7" s="39">
        <v>355.5</v>
      </c>
      <c r="BC7" s="39">
        <v>349.83</v>
      </c>
      <c r="BD7" s="39">
        <v>261.93</v>
      </c>
      <c r="BE7" s="39">
        <v>121.91</v>
      </c>
      <c r="BF7" s="39">
        <v>113.24</v>
      </c>
      <c r="BG7" s="39">
        <v>104.43</v>
      </c>
      <c r="BH7" s="39">
        <v>95.36</v>
      </c>
      <c r="BI7" s="39">
        <v>87.57</v>
      </c>
      <c r="BJ7" s="39">
        <v>319.82</v>
      </c>
      <c r="BK7" s="39">
        <v>312.02999999999997</v>
      </c>
      <c r="BL7" s="39">
        <v>307.45999999999998</v>
      </c>
      <c r="BM7" s="39">
        <v>312.58</v>
      </c>
      <c r="BN7" s="39">
        <v>314.87</v>
      </c>
      <c r="BO7" s="39">
        <v>270.45999999999998</v>
      </c>
      <c r="BP7" s="39">
        <v>108.08</v>
      </c>
      <c r="BQ7" s="39">
        <v>108.8</v>
      </c>
      <c r="BR7" s="39">
        <v>110.75</v>
      </c>
      <c r="BS7" s="39">
        <v>111.19</v>
      </c>
      <c r="BT7" s="39">
        <v>107.73</v>
      </c>
      <c r="BU7" s="39">
        <v>105.21</v>
      </c>
      <c r="BV7" s="39">
        <v>105.71</v>
      </c>
      <c r="BW7" s="39">
        <v>106.01</v>
      </c>
      <c r="BX7" s="39">
        <v>104.57</v>
      </c>
      <c r="BY7" s="39">
        <v>103.54</v>
      </c>
      <c r="BZ7" s="39">
        <v>103.91</v>
      </c>
      <c r="CA7" s="39">
        <v>185.24</v>
      </c>
      <c r="CB7" s="39">
        <v>182.55</v>
      </c>
      <c r="CC7" s="39">
        <v>179.09</v>
      </c>
      <c r="CD7" s="39">
        <v>178.03</v>
      </c>
      <c r="CE7" s="39">
        <v>183.17</v>
      </c>
      <c r="CF7" s="39">
        <v>162.59</v>
      </c>
      <c r="CG7" s="39">
        <v>162.15</v>
      </c>
      <c r="CH7" s="39">
        <v>162.24</v>
      </c>
      <c r="CI7" s="39">
        <v>165.47</v>
      </c>
      <c r="CJ7" s="39">
        <v>167.46</v>
      </c>
      <c r="CK7" s="39">
        <v>167.11</v>
      </c>
      <c r="CL7" s="39">
        <v>81.64</v>
      </c>
      <c r="CM7" s="39">
        <v>82.02</v>
      </c>
      <c r="CN7" s="39">
        <v>83.29</v>
      </c>
      <c r="CO7" s="39">
        <v>88.54</v>
      </c>
      <c r="CP7" s="39">
        <v>88.13</v>
      </c>
      <c r="CQ7" s="39">
        <v>59.17</v>
      </c>
      <c r="CR7" s="39">
        <v>59.34</v>
      </c>
      <c r="CS7" s="39">
        <v>59.11</v>
      </c>
      <c r="CT7" s="39">
        <v>59.74</v>
      </c>
      <c r="CU7" s="39">
        <v>59.46</v>
      </c>
      <c r="CV7" s="39">
        <v>60.27</v>
      </c>
      <c r="CW7" s="39">
        <v>95.17</v>
      </c>
      <c r="CX7" s="39">
        <v>95.71</v>
      </c>
      <c r="CY7" s="39">
        <v>94.95</v>
      </c>
      <c r="CZ7" s="39">
        <v>95.1</v>
      </c>
      <c r="DA7" s="39">
        <v>95.2</v>
      </c>
      <c r="DB7" s="39">
        <v>87.6</v>
      </c>
      <c r="DC7" s="39">
        <v>87.74</v>
      </c>
      <c r="DD7" s="39">
        <v>87.91</v>
      </c>
      <c r="DE7" s="39">
        <v>87.28</v>
      </c>
      <c r="DF7" s="39">
        <v>87.41</v>
      </c>
      <c r="DG7" s="39">
        <v>89.92</v>
      </c>
      <c r="DH7" s="39">
        <v>47.04</v>
      </c>
      <c r="DI7" s="39">
        <v>48.16</v>
      </c>
      <c r="DJ7" s="39">
        <v>48.89</v>
      </c>
      <c r="DK7" s="39">
        <v>49.5</v>
      </c>
      <c r="DL7" s="39">
        <v>50.13</v>
      </c>
      <c r="DM7" s="39">
        <v>45.25</v>
      </c>
      <c r="DN7" s="39">
        <v>46.27</v>
      </c>
      <c r="DO7" s="39">
        <v>46.88</v>
      </c>
      <c r="DP7" s="39">
        <v>46.94</v>
      </c>
      <c r="DQ7" s="39">
        <v>47.62</v>
      </c>
      <c r="DR7" s="39">
        <v>48.85</v>
      </c>
      <c r="DS7" s="39">
        <v>0</v>
      </c>
      <c r="DT7" s="39">
        <v>1.78</v>
      </c>
      <c r="DU7" s="39">
        <v>0.04</v>
      </c>
      <c r="DV7" s="39">
        <v>4.79</v>
      </c>
      <c r="DW7" s="39">
        <v>5.14</v>
      </c>
      <c r="DX7" s="39">
        <v>10.71</v>
      </c>
      <c r="DY7" s="39">
        <v>10.93</v>
      </c>
      <c r="DZ7" s="39">
        <v>13.39</v>
      </c>
      <c r="EA7" s="39">
        <v>14.48</v>
      </c>
      <c r="EB7" s="39">
        <v>16.27</v>
      </c>
      <c r="EC7" s="39">
        <v>17.8</v>
      </c>
      <c r="ED7" s="39">
        <v>0.22</v>
      </c>
      <c r="EE7" s="39">
        <v>0.5</v>
      </c>
      <c r="EF7" s="39">
        <v>0.65</v>
      </c>
      <c r="EG7" s="39">
        <v>1.47</v>
      </c>
      <c r="EH7" s="39">
        <v>0.71</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