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E:\Desktop\●調査物\調査物（H31）\県市町村課\R2.1.14：経営比較分析表（平成30年度決算）の分析等について（その１）\"/>
    </mc:Choice>
  </mc:AlternateContent>
  <xr:revisionPtr revIDLastSave="0" documentId="13_ncr:1_{42A095E0-8E18-441F-972A-D732B92DCC8B}" xr6:coauthVersionLast="36" xr6:coauthVersionMax="36" xr10:uidLastSave="{00000000-0000-0000-0000-000000000000}"/>
  <workbookProtection workbookAlgorithmName="SHA-512" workbookHashValue="mvg6N1qnddIckfg48KAD60pMsp23haBa7r0HDnh7F6Gag0xR9VSTdfY1CZUIAtEC6WP9eylbrGfdDFk6mwQabw==" workbookSaltValue="nX8ub0jwHyGe8Z9g1r9j3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8" i="4" s="1"/>
  <c r="I6" i="5"/>
  <c r="B8" i="4" s="1"/>
  <c r="H6" i="5"/>
  <c r="B6" i="4" s="1"/>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B10" i="5" l="1"/>
  <c r="F10" i="5"/>
  <c r="C10" i="5"/>
  <c r="D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<sst xmlns="http://schemas.openxmlformats.org/spreadsheetml/2006/main" count="228" uniqueCount="115">
  <si>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</si>
  <si>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</si>
  <si>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</si>
  <si>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</si>
  <si>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</si>
  <si>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</si>
  <si>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</si>
  <si>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</si>
  <si>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</si>
  <si>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</si>
  <si>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</si>
  <si>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</si>
  <si>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</si>
  <si>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</si>
  <si>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</si>
  <si>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</si>
  <si>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</si>
  <si>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</si>
  <si>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</si>
  <si>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</si>
  <si>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</si>
  <si>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</si>
  <si>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</si>
  <si>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</si>
  <si>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</si>
  <si>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</si>
  <si>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</si>
  <si>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</si>
  <si>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</si>
  <si>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</si>
  <si>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</si>
  <si>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</si>
  <si>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</si>
  <si>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</si>
  <si>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</si>
  <si>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</si>
  <si>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</si>
  <si>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</si>
  <si>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</si>
  <si>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</si>
  <si>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</si>
  <si>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</si>
  <si>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</si>
  <si>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</si>
  <si>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</si>
  <si>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</si>
  <si>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</si>
  <si>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</si>
  <si>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</si>
  <si>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</si>
  <si>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</si>
  <si>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</si>
  <si>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</si>
  <si>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</si>
  <si>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</si>
  <si>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</si>
  <si>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</si>
  <si>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</si>
  <si>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</si>
  <si>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</si>
  <si>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</si>
  <si>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</si>
  <si>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</si>
  <si>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</si>
  <si>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</si>
  <si>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</si>
  <si>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</si>
  <si>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</si>
  <si>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</si>
  <si>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</si>
  <si>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</si>
  <si>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</si>
  <si>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</si>
  <si>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</si>
  <si>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</si>
  <si>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</si>
  <si>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</si>
  <si>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</si>
  <si>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</si>
  <si>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</si>
  <si>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</si>
  <si>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</si>
  <si>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</si>
  <si>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</si>
  <si>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</si>
  <si>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</si>
  <si>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</si>
  <si>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</si>
  <si>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</si>
  <si>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</si>
  <si>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</si>
  <si>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</si>
  <si>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</si>
  <si>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</si>
  <si>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</si>
  <si>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</si>
  <si>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</si>
  <si>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</si>
  <si>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</si>
  <si>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八重瀬町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</si>
  <si>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</si>
  <si>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</si>
  <si>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</si>
  <si>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</si>
  <si>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</si>
  <si>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</si>
  <si>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</si>
  <si>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</si>
  <si>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</si>
  <si>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</si>
  <si>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</si>
  <si>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</si>
  <si>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①「収益的収支比率」：前年度と比較して3％近く落込んでおり赤字経営の状態である為、使用料金改定による増収や更なる維持管理費の縮減への取組みが必要である。
④「企業債残高対事業規模比率」：当該年度は類似団体と比べて高い数値とはなっているものの、使用料金は全国平均と比較しても低い設定となっている為、改定を検討する必要がある。
⑤「経費回収率」：類似団体平均よりは高い数値となってはいるが、以前として50％台と低い状態であり、一般会計からの繰入れに依存している為、使用料等の見直しによる増収や、維持管理費等の縮減に向けた取組を検討する必要がある。
⑥「汚水処理原価」：類似団体と比較し低い数値となっている為、この数値を継続し、更なる処理費の削減に努める。
⑦「施設利用率」：類似団体平均値より10％近く低い数値であり、処理能力の半分程の処理水量となっている為、更なる有収水量の増加に向けた取組が必要と考える。
⑧「水洗化率」：前年度と比較しても若干の上昇であり、類似団体との比較においても低い数値となっている為、当該指標の向上を図る為の水洗化普及促進への取組が重要であると考える。
</t>
    <rPh sb="2" eb="5">
      <t>シュウエキテキ</t>
    </rPh>
    <rPh sb="5" eb="7">
      <t>シュウシ</t>
    </rPh>
    <rPh sb="7" eb="9">
      <t>ヒリツ</t>
    </rPh>
    <rPh sb="11" eb="14">
      <t>ゼンネンド</t>
    </rPh>
    <rPh sb="15" eb="17">
      <t>ヒカク</t>
    </rPh>
    <rPh sb="21" eb="22">
      <t>チカ</t>
    </rPh>
    <rPh sb="23" eb="25">
      <t>オチコ</t>
    </rPh>
    <rPh sb="41" eb="43">
      <t>シヨウ</t>
    </rPh>
    <rPh sb="43" eb="45">
      <t>リョウキン</t>
    </rPh>
    <rPh sb="45" eb="47">
      <t>カイテイ</t>
    </rPh>
    <rPh sb="53" eb="54">
      <t>サラ</t>
    </rPh>
    <rPh sb="85" eb="86">
      <t>タイ</t>
    </rPh>
    <rPh sb="86" eb="88">
      <t>ジギョウ</t>
    </rPh>
    <rPh sb="88" eb="90">
      <t>キボ</t>
    </rPh>
    <rPh sb="90" eb="92">
      <t>ヒリツ</t>
    </rPh>
    <rPh sb="94" eb="96">
      <t>トウガイ</t>
    </rPh>
    <rPh sb="96" eb="98">
      <t>ネンド</t>
    </rPh>
    <rPh sb="99" eb="101">
      <t>ルイジ</t>
    </rPh>
    <rPh sb="101" eb="103">
      <t>ダンタイ</t>
    </rPh>
    <rPh sb="104" eb="105">
      <t>クラ</t>
    </rPh>
    <rPh sb="107" eb="108">
      <t>タカ</t>
    </rPh>
    <rPh sb="109" eb="111">
      <t>スウチ</t>
    </rPh>
    <rPh sb="122" eb="124">
      <t>シヨウ</t>
    </rPh>
    <rPh sb="124" eb="126">
      <t>リョウキン</t>
    </rPh>
    <rPh sb="127" eb="129">
      <t>ゼンコク</t>
    </rPh>
    <rPh sb="129" eb="131">
      <t>ヘイキン</t>
    </rPh>
    <rPh sb="132" eb="134">
      <t>ヒカク</t>
    </rPh>
    <rPh sb="137" eb="138">
      <t>ヒク</t>
    </rPh>
    <rPh sb="139" eb="141">
      <t>セッテイ</t>
    </rPh>
    <rPh sb="147" eb="148">
      <t>タメ</t>
    </rPh>
    <rPh sb="149" eb="151">
      <t>カイテイ</t>
    </rPh>
    <rPh sb="152" eb="154">
      <t>ケントウ</t>
    </rPh>
    <rPh sb="156" eb="158">
      <t>ヒツヨウ</t>
    </rPh>
    <rPh sb="166" eb="168">
      <t>ケイヒ</t>
    </rPh>
    <rPh sb="168" eb="171">
      <t>カイシュウリツ</t>
    </rPh>
    <rPh sb="173" eb="175">
      <t>ルイジ</t>
    </rPh>
    <rPh sb="175" eb="177">
      <t>ダンタイ</t>
    </rPh>
    <rPh sb="177" eb="179">
      <t>ヘイキン</t>
    </rPh>
    <rPh sb="182" eb="183">
      <t>タカ</t>
    </rPh>
    <rPh sb="184" eb="186">
      <t>スウチ</t>
    </rPh>
    <rPh sb="195" eb="197">
      <t>イゼン</t>
    </rPh>
    <rPh sb="203" eb="204">
      <t>ダイ</t>
    </rPh>
    <rPh sb="205" eb="206">
      <t>ヒク</t>
    </rPh>
    <rPh sb="207" eb="209">
      <t>ジョウタイ</t>
    </rPh>
    <rPh sb="277" eb="279">
      <t>オスイ</t>
    </rPh>
    <rPh sb="279" eb="281">
      <t>ショリ</t>
    </rPh>
    <rPh sb="281" eb="283">
      <t>ゲンカ</t>
    </rPh>
    <rPh sb="285" eb="287">
      <t>ルイジ</t>
    </rPh>
    <rPh sb="287" eb="289">
      <t>ダンタイ</t>
    </rPh>
    <rPh sb="290" eb="292">
      <t>ヒカク</t>
    </rPh>
    <rPh sb="293" eb="294">
      <t>ヒク</t>
    </rPh>
    <rPh sb="295" eb="297">
      <t>スウチ</t>
    </rPh>
    <rPh sb="303" eb="304">
      <t>タメ</t>
    </rPh>
    <rPh sb="307" eb="309">
      <t>スウチ</t>
    </rPh>
    <rPh sb="310" eb="312">
      <t>ケイゾク</t>
    </rPh>
    <rPh sb="314" eb="315">
      <t>サラ</t>
    </rPh>
    <rPh sb="317" eb="320">
      <t>ショリヒ</t>
    </rPh>
    <rPh sb="321" eb="323">
      <t>サクゲン</t>
    </rPh>
    <rPh sb="324" eb="325">
      <t>ツト</t>
    </rPh>
    <rPh sb="332" eb="334">
      <t>シセツ</t>
    </rPh>
    <rPh sb="334" eb="337">
      <t>リヨウリツ</t>
    </rPh>
    <rPh sb="339" eb="341">
      <t>ルイジ</t>
    </rPh>
    <rPh sb="341" eb="343">
      <t>ダンタイ</t>
    </rPh>
    <rPh sb="343" eb="346">
      <t>ヘイキンチ</t>
    </rPh>
    <rPh sb="351" eb="352">
      <t>チカ</t>
    </rPh>
    <rPh sb="353" eb="354">
      <t>ヒク</t>
    </rPh>
    <rPh sb="355" eb="357">
      <t>スウチ</t>
    </rPh>
    <rPh sb="361" eb="363">
      <t>ショリ</t>
    </rPh>
    <rPh sb="363" eb="365">
      <t>ノウリョク</t>
    </rPh>
    <rPh sb="366" eb="368">
      <t>ハンブン</t>
    </rPh>
    <rPh sb="368" eb="369">
      <t>ホド</t>
    </rPh>
    <rPh sb="370" eb="372">
      <t>ショリ</t>
    </rPh>
    <rPh sb="372" eb="374">
      <t>スイリョウ</t>
    </rPh>
    <rPh sb="380" eb="381">
      <t>タメ</t>
    </rPh>
    <rPh sb="382" eb="383">
      <t>サラ</t>
    </rPh>
    <rPh sb="385" eb="386">
      <t>ア</t>
    </rPh>
    <rPh sb="386" eb="387">
      <t>オサ</t>
    </rPh>
    <rPh sb="387" eb="389">
      <t>スイリョウ</t>
    </rPh>
    <rPh sb="390" eb="392">
      <t>ゾウカ</t>
    </rPh>
    <rPh sb="393" eb="394">
      <t>ム</t>
    </rPh>
    <rPh sb="396" eb="398">
      <t>トリクミ</t>
    </rPh>
    <rPh sb="399" eb="401">
      <t>ヒツヨウ</t>
    </rPh>
    <rPh sb="402" eb="403">
      <t>カンガ</t>
    </rPh>
    <rPh sb="410" eb="413">
      <t>スイセンカ</t>
    </rPh>
    <rPh sb="413" eb="414">
      <t>リツ</t>
    </rPh>
    <rPh sb="416" eb="419">
      <t>ゼンネンド</t>
    </rPh>
    <rPh sb="420" eb="422">
      <t>ヒカク</t>
    </rPh>
    <rPh sb="425" eb="427">
      <t>ジャッカン</t>
    </rPh>
    <rPh sb="428" eb="430">
      <t>ジョウショウ</t>
    </rPh>
    <rPh sb="434" eb="436">
      <t>ルイジ</t>
    </rPh>
    <rPh sb="436" eb="438">
      <t>ダンタイ</t>
    </rPh>
    <rPh sb="440" eb="442">
      <t>ヒカク</t>
    </rPh>
    <rPh sb="447" eb="448">
      <t>ヒク</t>
    </rPh>
    <rPh sb="449" eb="451">
      <t>スウチ</t>
    </rPh>
    <rPh sb="457" eb="458">
      <t>タメ</t>
    </rPh>
    <rPh sb="459" eb="461">
      <t>トウガイ</t>
    </rPh>
    <rPh sb="461" eb="463">
      <t>シヒョウ</t>
    </rPh>
    <rPh sb="464" eb="466">
      <t>コウジョウ</t>
    </rPh>
    <rPh sb="467" eb="468">
      <t>ハカ</t>
    </rPh>
    <rPh sb="469" eb="470">
      <t>タメ</t>
    </rPh>
    <rPh sb="471" eb="474">
      <t>スイセンカ</t>
    </rPh>
    <rPh sb="474" eb="476">
      <t>フキュウ</t>
    </rPh>
    <rPh sb="476" eb="478">
      <t>ソクシン</t>
    </rPh>
    <rPh sb="480" eb="482">
      <t>トリクミ</t>
    </rPh>
    <rPh sb="483" eb="485">
      <t>ジュウヨウ</t>
    </rPh>
    <rPh sb="489" eb="490">
      <t>カンガ</t>
    </rPh>
    <phoneticPr fontId="4"/>
  </si>
  <si>
    <t>施設の供用開始から9年が経過したが、管渠や施設の大規模な老朽化は見受けられないが、機器の修繕が生じてきている為、計画的な更新を見据えた検討が必要である。</t>
    <rPh sb="0" eb="2">
      <t>シセツ</t>
    </rPh>
    <rPh sb="3" eb="5">
      <t>キョウヨウ</t>
    </rPh>
    <rPh sb="5" eb="7">
      <t>カイシ</t>
    </rPh>
    <rPh sb="10" eb="11">
      <t>ネン</t>
    </rPh>
    <rPh sb="12" eb="13">
      <t>ケイ</t>
    </rPh>
    <rPh sb="13" eb="14">
      <t>ス</t>
    </rPh>
    <rPh sb="18" eb="20">
      <t>カンキョ</t>
    </rPh>
    <rPh sb="21" eb="23">
      <t>シセツ</t>
    </rPh>
    <rPh sb="24" eb="27">
      <t>ダイキボ</t>
    </rPh>
    <rPh sb="28" eb="31">
      <t>ロウキュウカ</t>
    </rPh>
    <rPh sb="32" eb="34">
      <t>ミウ</t>
    </rPh>
    <rPh sb="41" eb="43">
      <t>キキ</t>
    </rPh>
    <rPh sb="44" eb="46">
      <t>シュウゼン</t>
    </rPh>
    <rPh sb="47" eb="48">
      <t>ショウ</t>
    </rPh>
    <rPh sb="54" eb="55">
      <t>タメ</t>
    </rPh>
    <rPh sb="56" eb="59">
      <t>ケイカクテキ</t>
    </rPh>
    <rPh sb="60" eb="62">
      <t>コウシン</t>
    </rPh>
    <rPh sb="63" eb="65">
      <t>ミス</t>
    </rPh>
    <rPh sb="67" eb="69">
      <t>ケントウ</t>
    </rPh>
    <rPh sb="70" eb="72">
      <t>ヒツヨウ</t>
    </rPh>
    <phoneticPr fontId="4"/>
  </si>
  <si>
    <t>水洗化率の向上、使用料金の見直し等、増収に向けた取組や、維持管理費の縮減、また、将来的な施設の老朽化による修繕や更新等の維持管理費の捻出を見据えた経営の適正化を図る必要がある。</t>
    <rPh sb="0" eb="3">
      <t>スイセンカ</t>
    </rPh>
    <rPh sb="3" eb="4">
      <t>リツ</t>
    </rPh>
    <rPh sb="5" eb="7">
      <t>コウジョウ</t>
    </rPh>
    <rPh sb="8" eb="12">
      <t>シヨウリョウキン</t>
    </rPh>
    <rPh sb="13" eb="15">
      <t>ミナオ</t>
    </rPh>
    <rPh sb="16" eb="17">
      <t>ナド</t>
    </rPh>
    <rPh sb="18" eb="20">
      <t>ゾウシュウ</t>
    </rPh>
    <rPh sb="21" eb="22">
      <t>ム</t>
    </rPh>
    <rPh sb="24" eb="26">
      <t>トリクミ</t>
    </rPh>
    <rPh sb="28" eb="30">
      <t>イジ</t>
    </rPh>
    <rPh sb="30" eb="33">
      <t>カンリヒ</t>
    </rPh>
    <rPh sb="34" eb="36">
      <t>シュクゲン</t>
    </rPh>
    <rPh sb="40" eb="43">
      <t>ショウライテキ</t>
    </rPh>
    <rPh sb="44" eb="46">
      <t>シセツ</t>
    </rPh>
    <rPh sb="47" eb="50">
      <t>ロウキュウカ</t>
    </rPh>
    <rPh sb="53" eb="55">
      <t>シュウゼン</t>
    </rPh>
    <rPh sb="56" eb="58">
      <t>コウシン</t>
    </rPh>
    <rPh sb="58" eb="59">
      <t>ナド</t>
    </rPh>
    <rPh sb="60" eb="62">
      <t>イジ</t>
    </rPh>
    <rPh sb="62" eb="65">
      <t>カンリヒ</t>
    </rPh>
    <rPh sb="66" eb="68">
      <t>ネンシュツ</t>
    </rPh>
    <rPh sb="69" eb="71">
      <t>ミス</t>
    </rPh>
    <rPh sb="73" eb="75">
      <t>ケイエイ</t>
    </rPh>
    <rPh sb="76" eb="79">
      <t>テキセイカ</t>
    </rPh>
    <rPh sb="80" eb="81">
      <t>ハカ</t>
    </rPh>
    <rPh sb="82" eb="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</si>
</sst>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00-43C0-89E8-4F572384C81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0.04</c:v>
                </c:pt>
              </c:numCache>
            </c:numRef>
          </c:val>
          <c:smooth val="0"/>
          <c:extLst>
            <c:ext xmlns:c16="http://schemas.microsoft.com/office/drawing/2014/chart" uri="{C3380CC4-5D6E-409C-BE32-E72D297353CC}">
              <c16:uniqueId val="{00000001-B200-43C0-89E8-4F572384C81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21.73</c:v>
                </c:pt>
                <c:pt idx="1">
                  <c:v>25.35</c:v>
                </c:pt>
                <c:pt idx="2">
                  <c:v>28.39</c:v>
                </c:pt>
                <c:pt idx="3">
                  <c:v>30.14</c:v>
                </c:pt>
                <c:pt idx="4">
                  <c:v>32.24</c:v>
                </c:pt>
              </c:numCache>
            </c:numRef>
          </c:val>
          <c:extLst>
            <c:ext xmlns:c16="http://schemas.microsoft.com/office/drawing/2014/chart" uri="{C3380CC4-5D6E-409C-BE32-E72D297353CC}">
              <c16:uniqueId val="{00000000-1343-497B-9257-849BDF7400E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43.38</c:v>
                </c:pt>
              </c:numCache>
            </c:numRef>
          </c:val>
          <c:smooth val="0"/>
          <c:extLst>
            <c:ext xmlns:c16="http://schemas.microsoft.com/office/drawing/2014/chart" uri="{C3380CC4-5D6E-409C-BE32-E72D297353CC}">
              <c16:uniqueId val="{00000001-1343-497B-9257-849BDF7400E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36.090000000000003</c:v>
                </c:pt>
                <c:pt idx="1">
                  <c:v>49.83</c:v>
                </c:pt>
                <c:pt idx="2">
                  <c:v>53.06</c:v>
                </c:pt>
                <c:pt idx="3">
                  <c:v>57.18</c:v>
                </c:pt>
                <c:pt idx="4">
                  <c:v>58.42</c:v>
                </c:pt>
              </c:numCache>
            </c:numRef>
          </c:val>
          <c:extLst>
            <c:ext xmlns:c16="http://schemas.microsoft.com/office/drawing/2014/chart" uri="{C3380CC4-5D6E-409C-BE32-E72D297353CC}">
              <c16:uniqueId val="{00000000-368A-482D-9F18-E0017C38358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62.02</c:v>
                </c:pt>
              </c:numCache>
            </c:numRef>
          </c:val>
          <c:smooth val="0"/>
          <c:extLst>
            <c:ext xmlns:c16="http://schemas.microsoft.com/office/drawing/2014/chart" uri="{C3380CC4-5D6E-409C-BE32-E72D297353CC}">
              <c16:uniqueId val="{00000001-368A-482D-9F18-E0017C38358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76.349999999999994</c:v>
                </c:pt>
                <c:pt idx="1">
                  <c:v>73.55</c:v>
                </c:pt>
                <c:pt idx="2">
                  <c:v>75.540000000000006</c:v>
                </c:pt>
                <c:pt idx="3">
                  <c:v>79.209999999999994</c:v>
                </c:pt>
                <c:pt idx="4">
                  <c:v>76.55</c:v>
                </c:pt>
              </c:numCache>
            </c:numRef>
          </c:val>
          <c:extLst>
            <c:ext xmlns:c16="http://schemas.microsoft.com/office/drawing/2014/chart" uri="{C3380CC4-5D6E-409C-BE32-E72D297353CC}">
              <c16:uniqueId val="{00000000-AAEE-4D57-8758-E86067753E3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EE-4D57-8758-E86067753E3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D0-4C42-8AD8-079A5CFD526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D0-4C42-8AD8-079A5CFD526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86-497A-BF3C-C1681FA55C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86-497A-BF3C-C1681FA55C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BA-4E87-A95C-662AB8740DC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BA-4E87-A95C-662AB8740DC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17-4F66-832B-30860E9FA9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17-4F66-832B-30860E9FA9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2656.1</c:v>
                </c:pt>
                <c:pt idx="1">
                  <c:v>2239.6999999999998</c:v>
                </c:pt>
                <c:pt idx="2">
                  <c:v>1869.73</c:v>
                </c:pt>
                <c:pt idx="3">
                  <c:v>1532.22</c:v>
                </c:pt>
                <c:pt idx="4">
                  <c:v>3660.03</c:v>
                </c:pt>
              </c:numCache>
            </c:numRef>
          </c:val>
          <c:extLst>
            <c:ext xmlns:c16="http://schemas.microsoft.com/office/drawing/2014/chart" uri="{C3380CC4-5D6E-409C-BE32-E72D297353CC}">
              <c16:uniqueId val="{00000000-BBD5-4F7D-B36D-C8962AAF062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713.28</c:v>
                </c:pt>
              </c:numCache>
            </c:numRef>
          </c:val>
          <c:smooth val="0"/>
          <c:extLst>
            <c:ext xmlns:c16="http://schemas.microsoft.com/office/drawing/2014/chart" uri="{C3380CC4-5D6E-409C-BE32-E72D297353CC}">
              <c16:uniqueId val="{00000001-BBD5-4F7D-B36D-C8962AAF062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30.68</c:v>
                </c:pt>
                <c:pt idx="1">
                  <c:v>30.57</c:v>
                </c:pt>
                <c:pt idx="2">
                  <c:v>31.67</c:v>
                </c:pt>
                <c:pt idx="3">
                  <c:v>45.16</c:v>
                </c:pt>
                <c:pt idx="4">
                  <c:v>52.55</c:v>
                </c:pt>
              </c:numCache>
            </c:numRef>
          </c:val>
          <c:extLst>
            <c:ext xmlns:c16="http://schemas.microsoft.com/office/drawing/2014/chart" uri="{C3380CC4-5D6E-409C-BE32-E72D297353CC}">
              <c16:uniqueId val="{00000000-8FC0-4519-99FC-75943A3802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40.75</c:v>
                </c:pt>
              </c:numCache>
            </c:numRef>
          </c:val>
          <c:smooth val="0"/>
          <c:extLst>
            <c:ext xmlns:c16="http://schemas.microsoft.com/office/drawing/2014/chart" uri="{C3380CC4-5D6E-409C-BE32-E72D297353CC}">
              <c16:uniqueId val="{00000001-8FC0-4519-99FC-75943A3802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234.11</c:v>
                </c:pt>
                <c:pt idx="1">
                  <c:v>235.23</c:v>
                </c:pt>
                <c:pt idx="2">
                  <c:v>227.59</c:v>
                </c:pt>
                <c:pt idx="3">
                  <c:v>171.59</c:v>
                </c:pt>
                <c:pt idx="4">
                  <c:v>138.18</c:v>
                </c:pt>
              </c:numCache>
            </c:numRef>
          </c:val>
          <c:extLst>
            <c:ext xmlns:c16="http://schemas.microsoft.com/office/drawing/2014/chart" uri="{C3380CC4-5D6E-409C-BE32-E72D297353CC}">
              <c16:uniqueId val="{00000000-7DD1-4BAD-8F77-4E86038C35E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311.70999999999998</c:v>
                </c:pt>
              </c:numCache>
            </c:numRef>
          </c:val>
          <c:smooth val="0"/>
          <c:extLst>
            <c:ext xmlns:c16="http://schemas.microsoft.com/office/drawing/2014/chart" uri="{C3380CC4-5D6E-409C-BE32-E72D297353CC}">
              <c16:uniqueId val="{00000001-7DD1-4BAD-8F77-4E86038C35E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八重瀬町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tr">
        <f>データ!$M$6</f>
        <v>非設置</v>
      </c>
      <c r="AE8" s="73"/>
      <c r="AF8" s="73"/>
      <c r="AG8" s="73"/>
      <c r="AH8" s="73"/>
      <c r="AI8" s="73"/>
      <c r="AJ8" s="73"/>
      <c r="AK8" s="3"/>
      <c r="AL8" s="69">
        <f>データ!S6</f>
        <v>31338</v>
      </c>
      <c r="AM8" s="69"/>
      <c r="AN8" s="69"/>
      <c r="AO8" s="69"/>
      <c r="AP8" s="69"/>
      <c r="AQ8" s="69"/>
      <c r="AR8" s="69"/>
      <c r="AS8" s="69"/>
      <c r="AT8" s="68">
        <f>データ!T6</f>
        <v>26.96</v>
      </c>
      <c r="AU8" s="68"/>
      <c r="AV8" s="68"/>
      <c r="AW8" s="68"/>
      <c r="AX8" s="68"/>
      <c r="AY8" s="68"/>
      <c r="AZ8" s="68"/>
      <c r="BA8" s="68"/>
      <c r="BB8" s="68">
        <f>データ!U6</f>
        <v>1162.3900000000001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8.4</v>
      </c>
      <c r="Q10" s="68"/>
      <c r="R10" s="68"/>
      <c r="S10" s="68"/>
      <c r="T10" s="68"/>
      <c r="U10" s="68"/>
      <c r="V10" s="68"/>
      <c r="W10" s="68">
        <f>データ!Q6</f>
        <v>95.58</v>
      </c>
      <c r="X10" s="68"/>
      <c r="Y10" s="68"/>
      <c r="Z10" s="68"/>
      <c r="AA10" s="68"/>
      <c r="AB10" s="68"/>
      <c r="AC10" s="68"/>
      <c r="AD10" s="69">
        <f>データ!R6</f>
        <v>1361</v>
      </c>
      <c r="AE10" s="69"/>
      <c r="AF10" s="69"/>
      <c r="AG10" s="69"/>
      <c r="AH10" s="69"/>
      <c r="AI10" s="69"/>
      <c r="AJ10" s="69"/>
      <c r="AK10" s="2"/>
      <c r="AL10" s="69">
        <f>データ!V6</f>
        <v>2626</v>
      </c>
      <c r="AM10" s="69"/>
      <c r="AN10" s="69"/>
      <c r="AO10" s="69"/>
      <c r="AP10" s="69"/>
      <c r="AQ10" s="69"/>
      <c r="AR10" s="69"/>
      <c r="AS10" s="69"/>
      <c r="AT10" s="68">
        <f>データ!W6</f>
        <v>1.47</v>
      </c>
      <c r="AU10" s="68"/>
      <c r="AV10" s="68"/>
      <c r="AW10" s="68"/>
      <c r="AX10" s="68"/>
      <c r="AY10" s="68"/>
      <c r="AZ10" s="68"/>
      <c r="BA10" s="68"/>
      <c r="BB10" s="68">
        <f>データ!X6</f>
        <v>1786.39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112</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GiPOyK22508pVer72Gg1sCGYwJbHHdoURLkjKPbJ5XtDH1+z0wOu9Ks8e4v2bU/X4aCfkraO2Bm62QyDzbPyMQ==" saltValue="5J2YZzAj8XsGeVaahn/9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473626</v>
      </c>
      <c r="D6" s="33">
        <f t="shared" si="3"/>
        <v>47</v>
      </c>
      <c r="E6" s="33">
        <f t="shared" si="3"/>
        <v>17</v>
      </c>
      <c r="F6" s="33">
        <f t="shared" si="3"/>
        <v>5</v>
      </c>
      <c r="G6" s="33">
        <f t="shared" si="3"/>
        <v>0</v>
      </c>
      <c r="H6" s="33" t="str">
        <f t="shared" si="3"/>
        <v>沖縄県　八重瀬町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8.4</v>
      </c>
      <c r="Q6" s="34">
        <f t="shared" si="3"/>
        <v>95.58</v>
      </c>
      <c r="R6" s="34">
        <f t="shared" si="3"/>
        <v>1361</v>
      </c>
      <c r="S6" s="34">
        <f t="shared" si="3"/>
        <v>31338</v>
      </c>
      <c r="T6" s="34">
        <f t="shared" si="3"/>
        <v>26.96</v>
      </c>
      <c r="U6" s="34">
        <f t="shared" si="3"/>
        <v>1162.3900000000001</v>
      </c>
      <c r="V6" s="34">
        <f t="shared" si="3"/>
        <v>2626</v>
      </c>
      <c r="W6" s="34">
        <f t="shared" si="3"/>
        <v>1.47</v>
      </c>
      <c r="X6" s="34">
        <f t="shared" si="3"/>
        <v>1786.39</v>
      </c>
      <c r="Y6" s="35">
        <f>IF(Y7="",NA(),Y7)</f>
        <v>76.349999999999994</v>
      </c>
      <c r="Z6" s="35">
        <f t="shared" ref="Z6:AH6" si="4">IF(Z7="",NA(),Z7)</f>
        <v>73.55</v>
      </c>
      <c r="AA6" s="35">
        <f t="shared" si="4"/>
        <v>75.540000000000006</v>
      </c>
      <c r="AB6" s="35">
        <f t="shared" si="4"/>
        <v>79.209999999999994</v>
      </c>
      <c r="AC6" s="35">
        <f t="shared" si="4"/>
        <v>76.55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2656.1</v>
      </c>
      <c r="BG6" s="35">
        <f t="shared" ref="BG6:BO6" si="7">IF(BG7="",NA(),BG7)</f>
        <v>2239.6999999999998</v>
      </c>
      <c r="BH6" s="35">
        <f t="shared" si="7"/>
        <v>1869.73</v>
      </c>
      <c r="BI6" s="35">
        <f t="shared" si="7"/>
        <v>1532.22</v>
      </c>
      <c r="BJ6" s="35">
        <f t="shared" si="7"/>
        <v>3660.03</v>
      </c>
      <c r="BK6" s="35">
        <f t="shared" si="7"/>
        <v>1161.05</v>
      </c>
      <c r="BL6" s="35">
        <f t="shared" si="7"/>
        <v>979.89</v>
      </c>
      <c r="BM6" s="35">
        <f t="shared" si="7"/>
        <v>1051.43</v>
      </c>
      <c r="BN6" s="35">
        <f t="shared" si="7"/>
        <v>982.29</v>
      </c>
      <c r="BO6" s="35">
        <f t="shared" si="7"/>
        <v>713.28</v>
      </c>
      <c r="BP6" s="34" t="str">
        <f>IF(BP7="","",IF(BP7="-","【-】","【"&amp;SUBSTITUTE(TEXT(BP7,"#,##0.00"),"-","△")&amp;"】"))</f>
        <v>【747.76】</v>
      </c>
      <c r="BQ6" s="35">
        <f>IF(BQ7="",NA(),BQ7)</f>
        <v>30.68</v>
      </c>
      <c r="BR6" s="35">
        <f t="shared" ref="BR6:BZ6" si="8">IF(BR7="",NA(),BR7)</f>
        <v>30.57</v>
      </c>
      <c r="BS6" s="35">
        <f t="shared" si="8"/>
        <v>31.67</v>
      </c>
      <c r="BT6" s="35">
        <f t="shared" si="8"/>
        <v>45.16</v>
      </c>
      <c r="BU6" s="35">
        <f t="shared" si="8"/>
        <v>52.55</v>
      </c>
      <c r="BV6" s="35">
        <f t="shared" si="8"/>
        <v>41.08</v>
      </c>
      <c r="BW6" s="35">
        <f t="shared" si="8"/>
        <v>41.34</v>
      </c>
      <c r="BX6" s="35">
        <f t="shared" si="8"/>
        <v>40.06</v>
      </c>
      <c r="BY6" s="35">
        <f t="shared" si="8"/>
        <v>41.25</v>
      </c>
      <c r="BZ6" s="35">
        <f t="shared" si="8"/>
        <v>40.75</v>
      </c>
      <c r="CA6" s="34" t="str">
        <f>IF(CA7="","",IF(CA7="-","【-】","【"&amp;SUBSTITUTE(TEXT(CA7,"#,##0.00"),"-","△")&amp;"】"))</f>
        <v>【59.51】</v>
      </c>
      <c r="CB6" s="35">
        <f>IF(CB7="",NA(),CB7)</f>
        <v>234.11</v>
      </c>
      <c r="CC6" s="35">
        <f t="shared" ref="CC6:CK6" si="9">IF(CC7="",NA(),CC7)</f>
        <v>235.23</v>
      </c>
      <c r="CD6" s="35">
        <f t="shared" si="9"/>
        <v>227.59</v>
      </c>
      <c r="CE6" s="35">
        <f t="shared" si="9"/>
        <v>171.59</v>
      </c>
      <c r="CF6" s="35">
        <f t="shared" si="9"/>
        <v>138.18</v>
      </c>
      <c r="CG6" s="35">
        <f t="shared" si="9"/>
        <v>378.08</v>
      </c>
      <c r="CH6" s="35">
        <f t="shared" si="9"/>
        <v>357.49</v>
      </c>
      <c r="CI6" s="35">
        <f t="shared" si="9"/>
        <v>355.22</v>
      </c>
      <c r="CJ6" s="35">
        <f t="shared" si="9"/>
        <v>334.48</v>
      </c>
      <c r="CK6" s="35">
        <f t="shared" si="9"/>
        <v>311.70999999999998</v>
      </c>
      <c r="CL6" s="34" t="str">
        <f>IF(CL7="","",IF(CL7="-","【-】","【"&amp;SUBSTITUTE(TEXT(CL7,"#,##0.00"),"-","△")&amp;"】"))</f>
        <v>【261.46】</v>
      </c>
      <c r="CM6" s="35">
        <f>IF(CM7="",NA(),CM7)</f>
        <v>21.73</v>
      </c>
      <c r="CN6" s="35">
        <f t="shared" ref="CN6:CV6" si="10">IF(CN7="",NA(),CN7)</f>
        <v>25.35</v>
      </c>
      <c r="CO6" s="35">
        <f t="shared" si="10"/>
        <v>28.39</v>
      </c>
      <c r="CP6" s="35">
        <f t="shared" si="10"/>
        <v>30.14</v>
      </c>
      <c r="CQ6" s="35">
        <f t="shared" si="10"/>
        <v>32.24</v>
      </c>
      <c r="CR6" s="35">
        <f t="shared" si="10"/>
        <v>44.69</v>
      </c>
      <c r="CS6" s="35">
        <f t="shared" si="10"/>
        <v>44.69</v>
      </c>
      <c r="CT6" s="35">
        <f t="shared" si="10"/>
        <v>42.84</v>
      </c>
      <c r="CU6" s="35">
        <f t="shared" si="10"/>
        <v>40.93</v>
      </c>
      <c r="CV6" s="35">
        <f t="shared" si="10"/>
        <v>43.38</v>
      </c>
      <c r="CW6" s="34" t="str">
        <f>IF(CW7="","",IF(CW7="-","【-】","【"&amp;SUBSTITUTE(TEXT(CW7,"#,##0.00"),"-","△")&amp;"】"))</f>
        <v>【52.23】</v>
      </c>
      <c r="CX6" s="35">
        <f>IF(CX7="",NA(),CX7)</f>
        <v>36.090000000000003</v>
      </c>
      <c r="CY6" s="35">
        <f t="shared" ref="CY6:DG6" si="11">IF(CY7="",NA(),CY7)</f>
        <v>49.83</v>
      </c>
      <c r="CZ6" s="35">
        <f t="shared" si="11"/>
        <v>53.06</v>
      </c>
      <c r="DA6" s="35">
        <f t="shared" si="11"/>
        <v>57.18</v>
      </c>
      <c r="DB6" s="35">
        <f t="shared" si="11"/>
        <v>58.42</v>
      </c>
      <c r="DC6" s="35">
        <f t="shared" si="11"/>
        <v>70.59</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0.04</v>
      </c>
      <c r="EO6" s="34" t="str">
        <f>IF(EO7="","",IF(EO7="-","【-】","【"&amp;SUBSTITUTE(TEXT(EO7,"#,##0.00"),"-","△")&amp;"】"))</f>
        <v>【0.02】</v>
      </c>
    </row>
    <row r="7" spans="1:145" s="36" customFormat="1" x14ac:dyDescent="0.15">
      <c r="A7" s="28"/>
      <c r="B7" s="37">
        <v>2018</v>
      </c>
      <c r="C7" s="37">
        <v>473626</v>
      </c>
      <c r="D7" s="37">
        <v>47</v>
      </c>
      <c r="E7" s="37">
        <v>17</v>
      </c>
      <c r="F7" s="37">
        <v>5</v>
      </c>
      <c r="G7" s="37">
        <v>0</v>
      </c>
      <c r="H7" s="37" t="s">
        <v>99</v>
      </c>
      <c r="I7" s="37" t="s">
        <v>100</v>
      </c>
      <c r="J7" s="37" t="s">
        <v>101</v>
      </c>
      <c r="K7" s="37" t="s">
        <v>102</v>
      </c>
      <c r="L7" s="37" t="s">
        <v>103</v>
      </c>
      <c r="M7" s="37" t="s">
        <v>104</v>
      </c>
      <c r="N7" s="38" t="s">
        <v>105</v>
      </c>
      <c r="O7" s="38" t="s">
        <v>106</v>
      </c>
      <c r="P7" s="38">
        <v>8.4</v>
      </c>
      <c r="Q7" s="38">
        <v>95.58</v>
      </c>
      <c r="R7" s="38">
        <v>1361</v>
      </c>
      <c r="S7" s="38">
        <v>31338</v>
      </c>
      <c r="T7" s="38">
        <v>26.96</v>
      </c>
      <c r="U7" s="38">
        <v>1162.3900000000001</v>
      </c>
      <c r="V7" s="38">
        <v>2626</v>
      </c>
      <c r="W7" s="38">
        <v>1.47</v>
      </c>
      <c r="X7" s="38">
        <v>1786.39</v>
      </c>
      <c r="Y7" s="38">
        <v>76.349999999999994</v>
      </c>
      <c r="Z7" s="38">
        <v>73.55</v>
      </c>
      <c r="AA7" s="38">
        <v>75.540000000000006</v>
      </c>
      <c r="AB7" s="38">
        <v>79.209999999999994</v>
      </c>
      <c r="AC7" s="38">
        <v>76.55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2656.1</v>
      </c>
      <c r="BG7" s="38">
        <v>2239.6999999999998</v>
      </c>
      <c r="BH7" s="42">
        <v>1869.73</v>
      </c>
      <c r="BI7" s="38">
        <v>1532.22</v>
      </c>
      <c r="BJ7" s="38">
        <v>3660.03</v>
      </c>
      <c r="BK7" s="38">
        <v>1161.05</v>
      </c>
      <c r="BL7" s="38">
        <v>979.89</v>
      </c>
      <c r="BM7" s="38">
        <v>1051.43</v>
      </c>
      <c r="BN7" s="38">
        <v>982.29</v>
      </c>
      <c r="BO7" s="38">
        <v>713.28</v>
      </c>
      <c r="BP7" s="38">
        <v>747.76</v>
      </c>
      <c r="BQ7" s="38">
        <v>30.68</v>
      </c>
      <c r="BR7" s="38">
        <v>30.57</v>
      </c>
      <c r="BS7" s="38">
        <v>31.67</v>
      </c>
      <c r="BT7" s="38">
        <v>45.16</v>
      </c>
      <c r="BU7" s="38">
        <v>52.55</v>
      </c>
      <c r="BV7" s="38">
        <v>41.08</v>
      </c>
      <c r="BW7" s="38">
        <v>41.34</v>
      </c>
      <c r="BX7" s="38">
        <v>40.06</v>
      </c>
      <c r="BY7" s="38">
        <v>41.25</v>
      </c>
      <c r="BZ7" s="38">
        <v>40.75</v>
      </c>
      <c r="CA7" s="38">
        <v>59.51</v>
      </c>
      <c r="CB7" s="38">
        <v>234.11</v>
      </c>
      <c r="CC7" s="38">
        <v>235.23</v>
      </c>
      <c r="CD7" s="38">
        <v>227.59</v>
      </c>
      <c r="CE7" s="38">
        <v>171.59</v>
      </c>
      <c r="CF7" s="38">
        <v>138.18</v>
      </c>
      <c r="CG7" s="38">
        <v>378.08</v>
      </c>
      <c r="CH7" s="38">
        <v>357.49</v>
      </c>
      <c r="CI7" s="38">
        <v>355.22</v>
      </c>
      <c r="CJ7" s="38">
        <v>334.48</v>
      </c>
      <c r="CK7" s="38">
        <v>311.70999999999998</v>
      </c>
      <c r="CL7" s="38">
        <v>261.45999999999998</v>
      </c>
      <c r="CM7" s="38">
        <v>21.73</v>
      </c>
      <c r="CN7" s="38">
        <v>25.35</v>
      </c>
      <c r="CO7" s="38">
        <v>28.39</v>
      </c>
      <c r="CP7" s="38">
        <v>30.14</v>
      </c>
      <c r="CQ7" s="38">
        <v>32.24</v>
      </c>
      <c r="CR7" s="38">
        <v>44.69</v>
      </c>
      <c r="CS7" s="38">
        <v>44.69</v>
      </c>
      <c r="CT7" s="38">
        <v>42.84</v>
      </c>
      <c r="CU7" s="38">
        <v>40.93</v>
      </c>
      <c r="CV7" s="38">
        <v>43.38</v>
      </c>
      <c r="CW7" s="38">
        <v>52.23</v>
      </c>
      <c r="CX7" s="38">
        <v>36.090000000000003</v>
      </c>
      <c r="CY7" s="38">
        <v>49.83</v>
      </c>
      <c r="CZ7" s="38">
        <v>53.06</v>
      </c>
      <c r="DA7" s="38">
        <v>57.18</v>
      </c>
      <c r="DB7" s="38">
        <v>58.42</v>
      </c>
      <c r="DC7" s="38">
        <v>70.59</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2019-12-05T05:24:22Z</dcterms:created>
  <dcterms:modified xsi:type="dcterms:W3CDTF">2020-01-28T02:17:26Z</dcterms:modified>
  <cp:category/>
</cp:coreProperties>
</file>