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ourin-HD\disk1\H26年度より　農業集落排水事業特別会計\H31(令和1）一般文書・調査物綴り\経営分析関係\公営企業に係る経営比較分析表（平成30年度決算）の分析等について（その１）（照会）\提出\"/>
    </mc:Choice>
  </mc:AlternateContent>
  <workbookProtection workbookAlgorithmName="SHA-512" workbookHashValue="NlKpu7oUkgQ9vPciYZFiti/D+aICN0w8q1cdjxDTGOl7u8upxHNZpKwrRgWJzDBr6275E7oqlr4A95m1rDEkzA==" workbookSaltValue="mcUX54gAJo27MaRZ27nKz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<sst xmlns="http://schemas.openxmlformats.org/spreadsheetml/2006/main" count="228" uniqueCount="114">
  <si>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</si>
  <si>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</si>
  <si>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</si>
  <si>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</si>
  <si>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</si>
  <si>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</si>
  <si>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</si>
  <si>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</si>
  <si>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</si>
  <si>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</si>
  <si>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</si>
  <si>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</si>
  <si>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</si>
  <si>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</si>
  <si>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</si>
  <si>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</si>
  <si>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</si>
  <si>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</si>
  <si>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</si>
  <si>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</si>
  <si>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</si>
  <si>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</si>
  <si>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</si>
  <si>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</si>
  <si>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</si>
  <si>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</si>
  <si>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</si>
  <si>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</si>
  <si>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</si>
  <si>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</si>
  <si>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</si>
  <si>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</si>
  <si>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</si>
  <si>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</si>
  <si>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</si>
  <si>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</si>
  <si>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</si>
  <si>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</si>
  <si>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</si>
  <si>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</si>
  <si>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</si>
  <si>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</si>
  <si>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</si>
  <si>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</si>
  <si>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</si>
  <si>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</si>
  <si>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</si>
  <si>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</si>
  <si>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</si>
  <si>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</si>
  <si>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</si>
  <si>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</si>
  <si>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</si>
  <si>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</si>
  <si>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</si>
  <si>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</si>
  <si>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</si>
  <si>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</si>
  <si>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</si>
  <si>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</si>
  <si>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</si>
  <si>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</si>
  <si>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</si>
  <si>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</si>
  <si>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</si>
  <si>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</si>
  <si>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</si>
  <si>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</si>
  <si>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</si>
  <si>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</si>
  <si>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</si>
  <si>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</si>
  <si>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</si>
  <si>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</si>
  <si>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</si>
  <si>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</si>
  <si>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</si>
  <si>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</si>
  <si>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</si>
  <si>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</si>
  <si>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</si>
  <si>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</si>
  <si>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</si>
  <si>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</si>
  <si>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</si>
  <si>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</si>
  <si>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</si>
  <si>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</si>
  <si>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</si>
  <si>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</si>
  <si>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</si>
  <si>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</si>
  <si>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</si>
  <si>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</si>
  <si>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</si>
  <si>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</si>
  <si>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</si>
  <si>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</si>
  <si>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伊是名村</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</si>
  <si>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</si>
  <si>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</si>
  <si>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</si>
  <si>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</si>
  <si>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</si>
  <si>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</si>
  <si>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</si>
  <si>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</si>
  <si>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</si>
  <si>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</si>
  <si>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</si>
  <si>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</si>
  <si>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①収益的収支比率が126.21％で黒字指標の100％以上であるが、費用削減や更新投資に充てる財源確保がなされていないため、健全経営の改善、使用料金水準の見直し等の取組は必要である。
④平均値より下回っているものの、施設機能強化対策のためH28年度から施設更新整備事業が開始されたことにより、今後企業債残高は更に上がって行くことは必至である。
⑤経費回収率は67.15％と平均値より上回っているが、H29年度より回収率が下がっている。また繰出金等の事業収益以外の収入に頼っている状況のため、今後適正な使用料収入の確保は最重要課題であり、その対応は急務である。
⑦施設利用率について、同様値で推移しているため、分析においては注視状況であるが、平均値と大幅な隔たりがあるため、施設の耐用年数等により統合化を推進し、適切規模の維持が必要である。
⑧水洗化率については、100%であるため問題なし。しかしながら実態調査の必要がある。</t>
    <rPh sb="1" eb="4">
      <t>シュウエキテキ</t>
    </rPh>
    <rPh sb="4" eb="6">
      <t>シュウシ</t>
    </rPh>
    <rPh sb="6" eb="8">
      <t>ヒリツ</t>
    </rPh>
    <rPh sb="17" eb="19">
      <t>クロジ</t>
    </rPh>
    <rPh sb="19" eb="21">
      <t>シヒョウ</t>
    </rPh>
    <rPh sb="26" eb="28">
      <t>イジョウ</t>
    </rPh>
    <rPh sb="33" eb="35">
      <t>ヒヨウ</t>
    </rPh>
    <rPh sb="35" eb="37">
      <t>サクゲン</t>
    </rPh>
    <rPh sb="38" eb="40">
      <t>コウシン</t>
    </rPh>
    <rPh sb="40" eb="42">
      <t>トウシ</t>
    </rPh>
    <rPh sb="43" eb="44">
      <t>ア</t>
    </rPh>
    <rPh sb="46" eb="48">
      <t>ザイゲン</t>
    </rPh>
    <rPh sb="48" eb="50">
      <t>カクホ</t>
    </rPh>
    <rPh sb="61" eb="63">
      <t>ケンゼン</t>
    </rPh>
    <rPh sb="63" eb="65">
      <t>ケイエイ</t>
    </rPh>
    <rPh sb="66" eb="68">
      <t>カイゼン</t>
    </rPh>
    <rPh sb="69" eb="72">
      <t>シヨウリョウ</t>
    </rPh>
    <rPh sb="72" eb="73">
      <t>キン</t>
    </rPh>
    <rPh sb="73" eb="75">
      <t>スイジュン</t>
    </rPh>
    <rPh sb="76" eb="78">
      <t>ミナオ</t>
    </rPh>
    <rPh sb="79" eb="80">
      <t>トウ</t>
    </rPh>
    <rPh sb="81" eb="83">
      <t>トリクミ</t>
    </rPh>
    <rPh sb="84" eb="86">
      <t>ヒツヨウ</t>
    </rPh>
    <rPh sb="92" eb="95">
      <t>ヘイキンチ</t>
    </rPh>
    <rPh sb="97" eb="99">
      <t>シタマワ</t>
    </rPh>
    <rPh sb="107" eb="109">
      <t>シセツ</t>
    </rPh>
    <rPh sb="109" eb="111">
      <t>キノウ</t>
    </rPh>
    <rPh sb="111" eb="113">
      <t>キョウカ</t>
    </rPh>
    <rPh sb="113" eb="115">
      <t>タイサク</t>
    </rPh>
    <rPh sb="121" eb="123">
      <t>ネンド</t>
    </rPh>
    <rPh sb="125" eb="127">
      <t>シセツ</t>
    </rPh>
    <rPh sb="172" eb="174">
      <t>ケイヒ</t>
    </rPh>
    <rPh sb="174" eb="177">
      <t>カイシュウリツ</t>
    </rPh>
    <rPh sb="185" eb="188">
      <t>ヘイキンチ</t>
    </rPh>
    <rPh sb="190" eb="192">
      <t>ウワマワ</t>
    </rPh>
    <rPh sb="201" eb="202">
      <t>ネン</t>
    </rPh>
    <rPh sb="202" eb="203">
      <t>ド</t>
    </rPh>
    <rPh sb="205" eb="208">
      <t>カイシュウリツ</t>
    </rPh>
    <rPh sb="209" eb="210">
      <t>サ</t>
    </rPh>
    <rPh sb="218" eb="219">
      <t>ク</t>
    </rPh>
    <rPh sb="219" eb="220">
      <t>ダ</t>
    </rPh>
    <rPh sb="220" eb="221">
      <t>キン</t>
    </rPh>
    <rPh sb="221" eb="222">
      <t>トウ</t>
    </rPh>
    <rPh sb="223" eb="225">
      <t>ジギョウ</t>
    </rPh>
    <rPh sb="225" eb="227">
      <t>シュウエキ</t>
    </rPh>
    <rPh sb="227" eb="229">
      <t>イガイ</t>
    </rPh>
    <rPh sb="230" eb="232">
      <t>シュウニュウ</t>
    </rPh>
    <rPh sb="233" eb="234">
      <t>タヨ</t>
    </rPh>
    <rPh sb="238" eb="240">
      <t>ジョウキョウ</t>
    </rPh>
    <rPh sb="244" eb="246">
      <t>コンゴ</t>
    </rPh>
    <rPh sb="246" eb="248">
      <t>テキセイ</t>
    </rPh>
    <rPh sb="249" eb="252">
      <t>シヨウリョウ</t>
    </rPh>
    <rPh sb="252" eb="254">
      <t>シュウニュウ</t>
    </rPh>
    <rPh sb="255" eb="257">
      <t>カクホ</t>
    </rPh>
    <rPh sb="258" eb="261">
      <t>サイジュウヨウ</t>
    </rPh>
    <rPh sb="261" eb="263">
      <t>カダイ</t>
    </rPh>
    <rPh sb="269" eb="271">
      <t>タイオウ</t>
    </rPh>
    <rPh sb="272" eb="274">
      <t>キュウム</t>
    </rPh>
    <rPh sb="280" eb="282">
      <t>シセツ</t>
    </rPh>
    <rPh sb="282" eb="285">
      <t>リヨウリツ</t>
    </rPh>
    <rPh sb="290" eb="292">
      <t>ドウヨウ</t>
    </rPh>
    <rPh sb="292" eb="293">
      <t>チ</t>
    </rPh>
    <rPh sb="294" eb="296">
      <t>スイイ</t>
    </rPh>
    <rPh sb="303" eb="305">
      <t>ブンセキ</t>
    </rPh>
    <rPh sb="310" eb="312">
      <t>チュウシ</t>
    </rPh>
    <rPh sb="312" eb="314">
      <t>ジョウキョウ</t>
    </rPh>
    <rPh sb="319" eb="322">
      <t>ヘイキンチ</t>
    </rPh>
    <rPh sb="323" eb="325">
      <t>オオハバ</t>
    </rPh>
    <rPh sb="326" eb="327">
      <t>ヘダ</t>
    </rPh>
    <rPh sb="335" eb="337">
      <t>シセツ</t>
    </rPh>
    <rPh sb="338" eb="340">
      <t>タイヨウ</t>
    </rPh>
    <rPh sb="340" eb="342">
      <t>ネンスウ</t>
    </rPh>
    <rPh sb="342" eb="343">
      <t>トウ</t>
    </rPh>
    <rPh sb="346" eb="349">
      <t>トウゴウカ</t>
    </rPh>
    <rPh sb="350" eb="352">
      <t>スイシン</t>
    </rPh>
    <rPh sb="354" eb="356">
      <t>テキセツ</t>
    </rPh>
    <rPh sb="356" eb="358">
      <t>キボ</t>
    </rPh>
    <rPh sb="359" eb="361">
      <t>イジ</t>
    </rPh>
    <rPh sb="362" eb="364">
      <t>ヒツヨウ</t>
    </rPh>
    <rPh sb="370" eb="373">
      <t>スイセンカ</t>
    </rPh>
    <rPh sb="373" eb="374">
      <t>リツ</t>
    </rPh>
    <rPh sb="389" eb="391">
      <t>モンダイ</t>
    </rPh>
    <rPh sb="400" eb="402">
      <t>ジッタイ</t>
    </rPh>
    <rPh sb="402" eb="404">
      <t>チョウサ</t>
    </rPh>
    <rPh sb="405" eb="407">
      <t>ヒツヨウ</t>
    </rPh>
    <phoneticPr fontId="4"/>
  </si>
  <si>
    <t>　使用料金において類似団体平均値よりも低く、繰入等の収入による依存度が高いことから、料金改定見直しの対策も健全経営の取組と考慮される。
　村内で5処理場を有し、排水処理を担っているが、最新の施設においても供用後25年経過し、経年劣化が著しいため、更新整備の取組が急がれる。しかしながら、整備における投資起債負担が増大し、後年の企業債償還による事業経営はますます厳しくなると推察される。
　人口減少に伴う料金収入の減少、更新投資費の増大などによりますます経営環境が厳しくなる。また過度な財政負担をさけるため、未収世帯を減らすべく料金徴収強化を図っていく必要がある。</t>
    <rPh sb="1" eb="3">
      <t>シヨウ</t>
    </rPh>
    <rPh sb="3" eb="5">
      <t>リョウキン</t>
    </rPh>
    <rPh sb="9" eb="11">
      <t>ルイジ</t>
    </rPh>
    <rPh sb="11" eb="12">
      <t>ダン</t>
    </rPh>
    <rPh sb="12" eb="13">
      <t>タイ</t>
    </rPh>
    <rPh sb="13" eb="16">
      <t>ヘイキンチ</t>
    </rPh>
    <rPh sb="19" eb="20">
      <t>ヒク</t>
    </rPh>
    <rPh sb="22" eb="24">
      <t>クリイレ</t>
    </rPh>
    <rPh sb="24" eb="25">
      <t>トウ</t>
    </rPh>
    <rPh sb="26" eb="28">
      <t>シュウニュウ</t>
    </rPh>
    <rPh sb="31" eb="34">
      <t>イゾンド</t>
    </rPh>
    <rPh sb="35" eb="36">
      <t>タカ</t>
    </rPh>
    <rPh sb="42" eb="44">
      <t>リョウキン</t>
    </rPh>
    <rPh sb="44" eb="46">
      <t>カイテイ</t>
    </rPh>
    <rPh sb="46" eb="48">
      <t>ミナオ</t>
    </rPh>
    <rPh sb="50" eb="52">
      <t>タイサク</t>
    </rPh>
    <rPh sb="53" eb="55">
      <t>ケンゼン</t>
    </rPh>
    <rPh sb="55" eb="57">
      <t>ケイエイ</t>
    </rPh>
    <rPh sb="58" eb="60">
      <t>トリクミ</t>
    </rPh>
    <rPh sb="61" eb="63">
      <t>コウリョ</t>
    </rPh>
    <rPh sb="69" eb="71">
      <t>ソンナイ</t>
    </rPh>
    <rPh sb="73" eb="76">
      <t>ショリジョウ</t>
    </rPh>
    <rPh sb="77" eb="78">
      <t>ユウ</t>
    </rPh>
    <rPh sb="80" eb="82">
      <t>ハイスイ</t>
    </rPh>
    <rPh sb="82" eb="84">
      <t>ショリ</t>
    </rPh>
    <rPh sb="85" eb="86">
      <t>ニナ</t>
    </rPh>
    <rPh sb="92" eb="94">
      <t>サイシン</t>
    </rPh>
    <rPh sb="95" eb="97">
      <t>シセツ</t>
    </rPh>
    <rPh sb="102" eb="104">
      <t>キョウヨウ</t>
    </rPh>
    <rPh sb="104" eb="105">
      <t>ゴ</t>
    </rPh>
    <rPh sb="161" eb="162">
      <t>ネン</t>
    </rPh>
    <rPh sb="180" eb="181">
      <t>キビ</t>
    </rPh>
    <rPh sb="186" eb="188">
      <t>スイサツ</t>
    </rPh>
    <rPh sb="194" eb="196">
      <t>ジンコウ</t>
    </rPh>
    <rPh sb="196" eb="198">
      <t>ゲンショウ</t>
    </rPh>
    <rPh sb="199" eb="200">
      <t>トモナ</t>
    </rPh>
    <rPh sb="201" eb="203">
      <t>リョウキン</t>
    </rPh>
    <rPh sb="203" eb="205">
      <t>シュウニュウ</t>
    </rPh>
    <rPh sb="206" eb="208">
      <t>ゲンショウ</t>
    </rPh>
    <rPh sb="209" eb="211">
      <t>コウシン</t>
    </rPh>
    <rPh sb="211" eb="214">
      <t>トウシヒ</t>
    </rPh>
    <rPh sb="215" eb="217">
      <t>ゾウダイ</t>
    </rPh>
    <rPh sb="226" eb="228">
      <t>ケイエイ</t>
    </rPh>
    <rPh sb="228" eb="230">
      <t>カンキョウ</t>
    </rPh>
    <rPh sb="231" eb="232">
      <t>キビ</t>
    </rPh>
    <rPh sb="239" eb="241">
      <t>カド</t>
    </rPh>
    <rPh sb="242" eb="244">
      <t>ザイセイ</t>
    </rPh>
    <rPh sb="244" eb="246">
      <t>フタン</t>
    </rPh>
    <rPh sb="253" eb="255">
      <t>ミシュウ</t>
    </rPh>
    <rPh sb="255" eb="257">
      <t>セタイ</t>
    </rPh>
    <rPh sb="258" eb="259">
      <t>ヘ</t>
    </rPh>
    <rPh sb="263" eb="265">
      <t>リョウキン</t>
    </rPh>
    <rPh sb="265" eb="267">
      <t>チョウシュウ</t>
    </rPh>
    <rPh sb="267" eb="269">
      <t>キョウカ</t>
    </rPh>
    <rPh sb="270" eb="271">
      <t>ハカ</t>
    </rPh>
    <rPh sb="275" eb="277">
      <t>ヒツヨウ</t>
    </rPh>
    <phoneticPr fontId="4"/>
  </si>
  <si>
    <t>　集落排水整備事業供用後以降、主だった更新整備は無く、施設において経年劣化による老朽化が著しいため、早急な更新整備が必要である。
　現状を把握する機能診断を実施し、財政状況を含めた最適整備構想を策定し、更新整備に取り組んでいく。
　H28年度より、村全域を東西に2分し、始めに2地区（伊是名・勢理客）を統合した西部側の更新整備に取り組んでおり、R2年度に完了予定である。東部3地区（諸見・仲田・内花）においては、西部地区統合を踏まえて早期に検討していく。</t>
    <rPh sb="1" eb="3">
      <t>シュウラク</t>
    </rPh>
    <rPh sb="3" eb="5">
      <t>ハイスイ</t>
    </rPh>
    <rPh sb="5" eb="7">
      <t>セイビ</t>
    </rPh>
    <rPh sb="7" eb="9">
      <t>ジギョウ</t>
    </rPh>
    <rPh sb="9" eb="11">
      <t>キョウヨウ</t>
    </rPh>
    <rPh sb="11" eb="12">
      <t>ゴ</t>
    </rPh>
    <rPh sb="12" eb="14">
      <t>イコウ</t>
    </rPh>
    <rPh sb="135" eb="136">
      <t>ハジ</t>
    </rPh>
    <rPh sb="188" eb="190">
      <t>チク</t>
    </rPh>
    <rPh sb="191" eb="192">
      <t>ショ</t>
    </rPh>
    <rPh sb="192" eb="193">
      <t>ミ</t>
    </rPh>
    <rPh sb="194" eb="196">
      <t>ナカダ</t>
    </rPh>
    <rPh sb="197" eb="199">
      <t>ウチハナ</t>
    </rPh>
    <rPh sb="217" eb="219">
      <t>ソウキ</t>
    </rPh>
    <rPh sb="220" eb="222">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</si>
</sst>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1E-4F5D-B1B7-2663137D96CD}"/>
            </c:ext>
          </c:extLst>
        </c:ser>
        <c:dLbls>
          <c:showLegendKey val="0"/>
          <c:showVal val="0"/>
          <c:showCatName val="0"/>
          <c:showSerName val="0"/>
          <c:showPercent val="0"/>
          <c:showBubbleSize val="0"/>
        </c:dLbls>
        <c:gapWidth val="150"/>
        <c:axId val="355324448"/>
        <c:axId val="35529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0.05</c:v>
                </c:pt>
                <c:pt idx="3">
                  <c:v>0.44</c:v>
                </c:pt>
                <c:pt idx="4">
                  <c:v>0.04</c:v>
                </c:pt>
              </c:numCache>
            </c:numRef>
          </c:val>
          <c:smooth val="0"/>
          <c:extLst xmlns:c16r2="http://schemas.microsoft.com/office/drawing/2015/06/chart">
            <c:ext xmlns:c16="http://schemas.microsoft.com/office/drawing/2014/chart" uri="{C3380CC4-5D6E-409C-BE32-E72D297353CC}">
              <c16:uniqueId val="{00000001-631E-4F5D-B1B7-2663137D96CD}"/>
            </c:ext>
          </c:extLst>
        </c:ser>
        <c:dLbls>
          <c:showLegendKey val="0"/>
          <c:showVal val="0"/>
          <c:showCatName val="0"/>
          <c:showSerName val="0"/>
          <c:showPercent val="0"/>
          <c:showBubbleSize val="0"/>
        </c:dLbls>
        <c:marker val="1"/>
        <c:smooth val="0"/>
        <c:axId val="355324448"/>
        <c:axId val="355298064"/>
      </c:lineChart>
      <c:dateAx>
        <c:axId val="355324448"/>
        <c:scaling>
          <c:orientation val="minMax"/>
        </c:scaling>
        <c:delete val="1"/>
        <c:axPos val="b"/>
        <c:numFmt formatCode="ge" sourceLinked="1"/>
        <c:majorTickMark val="none"/>
        <c:minorTickMark val="none"/>
        <c:tickLblPos val="none"/>
        <c:crossAx val="355298064"/>
        <c:crosses val="autoZero"/>
        <c:auto val="1"/>
        <c:lblOffset val="100"/>
        <c:baseTimeUnit val="years"/>
      </c:dateAx>
      <c:valAx>
        <c:axId val="35529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32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22.22</c:v>
                </c:pt>
                <c:pt idx="1">
                  <c:v>23.36</c:v>
                </c:pt>
                <c:pt idx="2">
                  <c:v>23.36</c:v>
                </c:pt>
                <c:pt idx="3">
                  <c:v>23.36</c:v>
                </c:pt>
                <c:pt idx="4">
                  <c:v>23.36</c:v>
                </c:pt>
              </c:numCache>
            </c:numRef>
          </c:val>
          <c:extLst xmlns:c16r2="http://schemas.microsoft.com/office/drawing/2015/06/chart">
            <c:ext xmlns:c16="http://schemas.microsoft.com/office/drawing/2014/chart" uri="{C3380CC4-5D6E-409C-BE32-E72D297353CC}">
              <c16:uniqueId val="{00000000-CC8C-4A37-BF1E-BB99113064B6}"/>
            </c:ext>
          </c:extLst>
        </c:ser>
        <c:dLbls>
          <c:showLegendKey val="0"/>
          <c:showVal val="0"/>
          <c:showCatName val="0"/>
          <c:showSerName val="0"/>
          <c:showPercent val="0"/>
          <c:showBubbleSize val="0"/>
        </c:dLbls>
        <c:gapWidth val="150"/>
        <c:axId val="356755104"/>
        <c:axId val="35675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56</c:v>
                </c:pt>
                <c:pt idx="3">
                  <c:v>56.01</c:v>
                </c:pt>
                <c:pt idx="4">
                  <c:v>56.72</c:v>
                </c:pt>
              </c:numCache>
            </c:numRef>
          </c:val>
          <c:smooth val="0"/>
          <c:extLst xmlns:c16r2="http://schemas.microsoft.com/office/drawing/2015/06/chart">
            <c:ext xmlns:c16="http://schemas.microsoft.com/office/drawing/2014/chart" uri="{C3380CC4-5D6E-409C-BE32-E72D297353CC}">
              <c16:uniqueId val="{00000001-CC8C-4A37-BF1E-BB99113064B6}"/>
            </c:ext>
          </c:extLst>
        </c:ser>
        <c:dLbls>
          <c:showLegendKey val="0"/>
          <c:showVal val="0"/>
          <c:showCatName val="0"/>
          <c:showSerName val="0"/>
          <c:showPercent val="0"/>
          <c:showBubbleSize val="0"/>
        </c:dLbls>
        <c:marker val="1"/>
        <c:smooth val="0"/>
        <c:axId val="356755104"/>
        <c:axId val="356756280"/>
      </c:lineChart>
      <c:dateAx>
        <c:axId val="356755104"/>
        <c:scaling>
          <c:orientation val="minMax"/>
        </c:scaling>
        <c:delete val="1"/>
        <c:axPos val="b"/>
        <c:numFmt formatCode="ge" sourceLinked="1"/>
        <c:majorTickMark val="none"/>
        <c:minorTickMark val="none"/>
        <c:tickLblPos val="none"/>
        <c:crossAx val="356756280"/>
        <c:crosses val="autoZero"/>
        <c:auto val="1"/>
        <c:lblOffset val="100"/>
        <c:baseTimeUnit val="years"/>
      </c:dateAx>
      <c:valAx>
        <c:axId val="35675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7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181-4CC9-B08B-441D3CB2D179}"/>
            </c:ext>
          </c:extLst>
        </c:ser>
        <c:dLbls>
          <c:showLegendKey val="0"/>
          <c:showVal val="0"/>
          <c:showCatName val="0"/>
          <c:showSerName val="0"/>
          <c:showPercent val="0"/>
          <c:showBubbleSize val="0"/>
        </c:dLbls>
        <c:gapWidth val="150"/>
        <c:axId val="356754712"/>
        <c:axId val="35675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89.51</c:v>
                </c:pt>
                <c:pt idx="3">
                  <c:v>89.77</c:v>
                </c:pt>
                <c:pt idx="4">
                  <c:v>90.04</c:v>
                </c:pt>
              </c:numCache>
            </c:numRef>
          </c:val>
          <c:smooth val="0"/>
          <c:extLst xmlns:c16r2="http://schemas.microsoft.com/office/drawing/2015/06/chart">
            <c:ext xmlns:c16="http://schemas.microsoft.com/office/drawing/2014/chart" uri="{C3380CC4-5D6E-409C-BE32-E72D297353CC}">
              <c16:uniqueId val="{00000001-1181-4CC9-B08B-441D3CB2D179}"/>
            </c:ext>
          </c:extLst>
        </c:ser>
        <c:dLbls>
          <c:showLegendKey val="0"/>
          <c:showVal val="0"/>
          <c:showCatName val="0"/>
          <c:showSerName val="0"/>
          <c:showPercent val="0"/>
          <c:showBubbleSize val="0"/>
        </c:dLbls>
        <c:marker val="1"/>
        <c:smooth val="0"/>
        <c:axId val="356754712"/>
        <c:axId val="356755496"/>
      </c:lineChart>
      <c:dateAx>
        <c:axId val="356754712"/>
        <c:scaling>
          <c:orientation val="minMax"/>
        </c:scaling>
        <c:delete val="1"/>
        <c:axPos val="b"/>
        <c:numFmt formatCode="ge" sourceLinked="1"/>
        <c:majorTickMark val="none"/>
        <c:minorTickMark val="none"/>
        <c:tickLblPos val="none"/>
        <c:crossAx val="356755496"/>
        <c:crosses val="autoZero"/>
        <c:auto val="1"/>
        <c:lblOffset val="100"/>
        <c:baseTimeUnit val="years"/>
      </c:dateAx>
      <c:valAx>
        <c:axId val="35675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75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84.96</c:v>
                </c:pt>
                <c:pt idx="1">
                  <c:v>108.07</c:v>
                </c:pt>
                <c:pt idx="2">
                  <c:v>106.97</c:v>
                </c:pt>
                <c:pt idx="3">
                  <c:v>114.78</c:v>
                </c:pt>
                <c:pt idx="4">
                  <c:v>126.21</c:v>
                </c:pt>
              </c:numCache>
            </c:numRef>
          </c:val>
          <c:extLst xmlns:c16r2="http://schemas.microsoft.com/office/drawing/2015/06/chart">
            <c:ext xmlns:c16="http://schemas.microsoft.com/office/drawing/2014/chart" uri="{C3380CC4-5D6E-409C-BE32-E72D297353CC}">
              <c16:uniqueId val="{00000000-2860-447B-AFBC-BBF240B1D5D9}"/>
            </c:ext>
          </c:extLst>
        </c:ser>
        <c:dLbls>
          <c:showLegendKey val="0"/>
          <c:showVal val="0"/>
          <c:showCatName val="0"/>
          <c:showSerName val="0"/>
          <c:showPercent val="0"/>
          <c:showBubbleSize val="0"/>
        </c:dLbls>
        <c:gapWidth val="150"/>
        <c:axId val="356457952"/>
        <c:axId val="35351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60-447B-AFBC-BBF240B1D5D9}"/>
            </c:ext>
          </c:extLst>
        </c:ser>
        <c:dLbls>
          <c:showLegendKey val="0"/>
          <c:showVal val="0"/>
          <c:showCatName val="0"/>
          <c:showSerName val="0"/>
          <c:showPercent val="0"/>
          <c:showBubbleSize val="0"/>
        </c:dLbls>
        <c:marker val="1"/>
        <c:smooth val="0"/>
        <c:axId val="356457952"/>
        <c:axId val="353519960"/>
      </c:lineChart>
      <c:dateAx>
        <c:axId val="356457952"/>
        <c:scaling>
          <c:orientation val="minMax"/>
        </c:scaling>
        <c:delete val="1"/>
        <c:axPos val="b"/>
        <c:numFmt formatCode="ge" sourceLinked="1"/>
        <c:majorTickMark val="none"/>
        <c:minorTickMark val="none"/>
        <c:tickLblPos val="none"/>
        <c:crossAx val="353519960"/>
        <c:crosses val="autoZero"/>
        <c:auto val="1"/>
        <c:lblOffset val="100"/>
        <c:baseTimeUnit val="years"/>
      </c:dateAx>
      <c:valAx>
        <c:axId val="35351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8C-4F75-8045-871DD3567C0D}"/>
            </c:ext>
          </c:extLst>
        </c:ser>
        <c:dLbls>
          <c:showLegendKey val="0"/>
          <c:showVal val="0"/>
          <c:showCatName val="0"/>
          <c:showSerName val="0"/>
          <c:showPercent val="0"/>
          <c:showBubbleSize val="0"/>
        </c:dLbls>
        <c:gapWidth val="150"/>
        <c:axId val="353522704"/>
        <c:axId val="35352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8C-4F75-8045-871DD3567C0D}"/>
            </c:ext>
          </c:extLst>
        </c:ser>
        <c:dLbls>
          <c:showLegendKey val="0"/>
          <c:showVal val="0"/>
          <c:showCatName val="0"/>
          <c:showSerName val="0"/>
          <c:showPercent val="0"/>
          <c:showBubbleSize val="0"/>
        </c:dLbls>
        <c:marker val="1"/>
        <c:smooth val="0"/>
        <c:axId val="353522704"/>
        <c:axId val="353523096"/>
      </c:lineChart>
      <c:dateAx>
        <c:axId val="353522704"/>
        <c:scaling>
          <c:orientation val="minMax"/>
        </c:scaling>
        <c:delete val="1"/>
        <c:axPos val="b"/>
        <c:numFmt formatCode="ge" sourceLinked="1"/>
        <c:majorTickMark val="none"/>
        <c:minorTickMark val="none"/>
        <c:tickLblPos val="none"/>
        <c:crossAx val="353523096"/>
        <c:crosses val="autoZero"/>
        <c:auto val="1"/>
        <c:lblOffset val="100"/>
        <c:baseTimeUnit val="years"/>
      </c:dateAx>
      <c:valAx>
        <c:axId val="35352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52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F4-421F-B60D-D0E3683346E4}"/>
            </c:ext>
          </c:extLst>
        </c:ser>
        <c:dLbls>
          <c:showLegendKey val="0"/>
          <c:showVal val="0"/>
          <c:showCatName val="0"/>
          <c:showSerName val="0"/>
          <c:showPercent val="0"/>
          <c:showBubbleSize val="0"/>
        </c:dLbls>
        <c:gapWidth val="150"/>
        <c:axId val="355863056"/>
        <c:axId val="35586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F4-421F-B60D-D0E3683346E4}"/>
            </c:ext>
          </c:extLst>
        </c:ser>
        <c:dLbls>
          <c:showLegendKey val="0"/>
          <c:showVal val="0"/>
          <c:showCatName val="0"/>
          <c:showSerName val="0"/>
          <c:showPercent val="0"/>
          <c:showBubbleSize val="0"/>
        </c:dLbls>
        <c:marker val="1"/>
        <c:smooth val="0"/>
        <c:axId val="355863056"/>
        <c:axId val="355867760"/>
      </c:lineChart>
      <c:dateAx>
        <c:axId val="355863056"/>
        <c:scaling>
          <c:orientation val="minMax"/>
        </c:scaling>
        <c:delete val="1"/>
        <c:axPos val="b"/>
        <c:numFmt formatCode="ge" sourceLinked="1"/>
        <c:majorTickMark val="none"/>
        <c:minorTickMark val="none"/>
        <c:tickLblPos val="none"/>
        <c:crossAx val="355867760"/>
        <c:crosses val="autoZero"/>
        <c:auto val="1"/>
        <c:lblOffset val="100"/>
        <c:baseTimeUnit val="years"/>
      </c:dateAx>
      <c:valAx>
        <c:axId val="35586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86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24-40CE-B6FF-3D3F4717AF05}"/>
            </c:ext>
          </c:extLst>
        </c:ser>
        <c:dLbls>
          <c:showLegendKey val="0"/>
          <c:showVal val="0"/>
          <c:showCatName val="0"/>
          <c:showSerName val="0"/>
          <c:showPercent val="0"/>
          <c:showBubbleSize val="0"/>
        </c:dLbls>
        <c:gapWidth val="150"/>
        <c:axId val="355863448"/>
        <c:axId val="3558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24-40CE-B6FF-3D3F4717AF05}"/>
            </c:ext>
          </c:extLst>
        </c:ser>
        <c:dLbls>
          <c:showLegendKey val="0"/>
          <c:showVal val="0"/>
          <c:showCatName val="0"/>
          <c:showSerName val="0"/>
          <c:showPercent val="0"/>
          <c:showBubbleSize val="0"/>
        </c:dLbls>
        <c:marker val="1"/>
        <c:smooth val="0"/>
        <c:axId val="355863448"/>
        <c:axId val="355863840"/>
      </c:lineChart>
      <c:dateAx>
        <c:axId val="355863448"/>
        <c:scaling>
          <c:orientation val="minMax"/>
        </c:scaling>
        <c:delete val="1"/>
        <c:axPos val="b"/>
        <c:numFmt formatCode="ge" sourceLinked="1"/>
        <c:majorTickMark val="none"/>
        <c:minorTickMark val="none"/>
        <c:tickLblPos val="none"/>
        <c:crossAx val="355863840"/>
        <c:crosses val="autoZero"/>
        <c:auto val="1"/>
        <c:lblOffset val="100"/>
        <c:baseTimeUnit val="years"/>
      </c:dateAx>
      <c:valAx>
        <c:axId val="3558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86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7E-4973-A940-5E1C509929C1}"/>
            </c:ext>
          </c:extLst>
        </c:ser>
        <c:dLbls>
          <c:showLegendKey val="0"/>
          <c:showVal val="0"/>
          <c:showCatName val="0"/>
          <c:showSerName val="0"/>
          <c:showPercent val="0"/>
          <c:showBubbleSize val="0"/>
        </c:dLbls>
        <c:gapWidth val="150"/>
        <c:axId val="355864232"/>
        <c:axId val="35586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7E-4973-A940-5E1C509929C1}"/>
            </c:ext>
          </c:extLst>
        </c:ser>
        <c:dLbls>
          <c:showLegendKey val="0"/>
          <c:showVal val="0"/>
          <c:showCatName val="0"/>
          <c:showSerName val="0"/>
          <c:showPercent val="0"/>
          <c:showBubbleSize val="0"/>
        </c:dLbls>
        <c:marker val="1"/>
        <c:smooth val="0"/>
        <c:axId val="355864232"/>
        <c:axId val="355865016"/>
      </c:lineChart>
      <c:dateAx>
        <c:axId val="355864232"/>
        <c:scaling>
          <c:orientation val="minMax"/>
        </c:scaling>
        <c:delete val="1"/>
        <c:axPos val="b"/>
        <c:numFmt formatCode="ge" sourceLinked="1"/>
        <c:majorTickMark val="none"/>
        <c:minorTickMark val="none"/>
        <c:tickLblPos val="none"/>
        <c:crossAx val="355865016"/>
        <c:crosses val="autoZero"/>
        <c:auto val="1"/>
        <c:lblOffset val="100"/>
        <c:baseTimeUnit val="years"/>
      </c:dateAx>
      <c:valAx>
        <c:axId val="35586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86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139.41999999999999</c:v>
                </c:pt>
                <c:pt idx="1">
                  <c:v>0</c:v>
                </c:pt>
                <c:pt idx="2">
                  <c:v>0</c:v>
                </c:pt>
                <c:pt idx="3" formatCode="#,##0.00;&quot;△&quot;#,##0.00;&quot;-&quot;">
                  <c:v>224.45</c:v>
                </c:pt>
                <c:pt idx="4" formatCode="#,##0.00;&quot;△&quot;#,##0.00;&quot;-&quot;">
                  <c:v>240.86</c:v>
                </c:pt>
              </c:numCache>
            </c:numRef>
          </c:val>
          <c:extLst xmlns:c16r2="http://schemas.microsoft.com/office/drawing/2015/06/chart">
            <c:ext xmlns:c16="http://schemas.microsoft.com/office/drawing/2014/chart" uri="{C3380CC4-5D6E-409C-BE32-E72D297353CC}">
              <c16:uniqueId val="{00000000-1A91-4535-B0F4-5FF300CC7287}"/>
            </c:ext>
          </c:extLst>
        </c:ser>
        <c:dLbls>
          <c:showLegendKey val="0"/>
          <c:showVal val="0"/>
          <c:showCatName val="0"/>
          <c:showSerName val="0"/>
          <c:showPercent val="0"/>
          <c:showBubbleSize val="0"/>
        </c:dLbls>
        <c:gapWidth val="150"/>
        <c:axId val="355865800"/>
        <c:axId val="35675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685.34</c:v>
                </c:pt>
                <c:pt idx="3">
                  <c:v>684.74</c:v>
                </c:pt>
                <c:pt idx="4">
                  <c:v>654.91999999999996</c:v>
                </c:pt>
              </c:numCache>
            </c:numRef>
          </c:val>
          <c:smooth val="0"/>
          <c:extLst xmlns:c16r2="http://schemas.microsoft.com/office/drawing/2015/06/chart">
            <c:ext xmlns:c16="http://schemas.microsoft.com/office/drawing/2014/chart" uri="{C3380CC4-5D6E-409C-BE32-E72D297353CC}">
              <c16:uniqueId val="{00000001-1A91-4535-B0F4-5FF300CC7287}"/>
            </c:ext>
          </c:extLst>
        </c:ser>
        <c:dLbls>
          <c:showLegendKey val="0"/>
          <c:showVal val="0"/>
          <c:showCatName val="0"/>
          <c:showSerName val="0"/>
          <c:showPercent val="0"/>
          <c:showBubbleSize val="0"/>
        </c:dLbls>
        <c:marker val="1"/>
        <c:smooth val="0"/>
        <c:axId val="355865800"/>
        <c:axId val="356753144"/>
      </c:lineChart>
      <c:dateAx>
        <c:axId val="355865800"/>
        <c:scaling>
          <c:orientation val="minMax"/>
        </c:scaling>
        <c:delete val="1"/>
        <c:axPos val="b"/>
        <c:numFmt formatCode="ge" sourceLinked="1"/>
        <c:majorTickMark val="none"/>
        <c:minorTickMark val="none"/>
        <c:tickLblPos val="none"/>
        <c:crossAx val="356753144"/>
        <c:crosses val="autoZero"/>
        <c:auto val="1"/>
        <c:lblOffset val="100"/>
        <c:baseTimeUnit val="years"/>
      </c:dateAx>
      <c:valAx>
        <c:axId val="35675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86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56.71</c:v>
                </c:pt>
                <c:pt idx="1">
                  <c:v>63.31</c:v>
                </c:pt>
                <c:pt idx="2">
                  <c:v>54.98</c:v>
                </c:pt>
                <c:pt idx="3">
                  <c:v>79.47</c:v>
                </c:pt>
                <c:pt idx="4">
                  <c:v>67.150000000000006</c:v>
                </c:pt>
              </c:numCache>
            </c:numRef>
          </c:val>
          <c:extLst xmlns:c16r2="http://schemas.microsoft.com/office/drawing/2015/06/chart">
            <c:ext xmlns:c16="http://schemas.microsoft.com/office/drawing/2014/chart" uri="{C3380CC4-5D6E-409C-BE32-E72D297353CC}">
              <c16:uniqueId val="{00000000-7AA6-4AF4-98A8-AC49659ACCA4}"/>
            </c:ext>
          </c:extLst>
        </c:ser>
        <c:dLbls>
          <c:showLegendKey val="0"/>
          <c:showVal val="0"/>
          <c:showCatName val="0"/>
          <c:showSerName val="0"/>
          <c:showPercent val="0"/>
          <c:showBubbleSize val="0"/>
        </c:dLbls>
        <c:gapWidth val="150"/>
        <c:axId val="356754320"/>
        <c:axId val="35675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59.83</c:v>
                </c:pt>
                <c:pt idx="3">
                  <c:v>65.33</c:v>
                </c:pt>
                <c:pt idx="4">
                  <c:v>65.39</c:v>
                </c:pt>
              </c:numCache>
            </c:numRef>
          </c:val>
          <c:smooth val="0"/>
          <c:extLst xmlns:c16r2="http://schemas.microsoft.com/office/drawing/2015/06/chart">
            <c:ext xmlns:c16="http://schemas.microsoft.com/office/drawing/2014/chart" uri="{C3380CC4-5D6E-409C-BE32-E72D297353CC}">
              <c16:uniqueId val="{00000001-7AA6-4AF4-98A8-AC49659ACCA4}"/>
            </c:ext>
          </c:extLst>
        </c:ser>
        <c:dLbls>
          <c:showLegendKey val="0"/>
          <c:showVal val="0"/>
          <c:showCatName val="0"/>
          <c:showSerName val="0"/>
          <c:showPercent val="0"/>
          <c:showBubbleSize val="0"/>
        </c:dLbls>
        <c:marker val="1"/>
        <c:smooth val="0"/>
        <c:axId val="356754320"/>
        <c:axId val="356753928"/>
      </c:lineChart>
      <c:dateAx>
        <c:axId val="356754320"/>
        <c:scaling>
          <c:orientation val="minMax"/>
        </c:scaling>
        <c:delete val="1"/>
        <c:axPos val="b"/>
        <c:numFmt formatCode="ge" sourceLinked="1"/>
        <c:majorTickMark val="none"/>
        <c:minorTickMark val="none"/>
        <c:tickLblPos val="none"/>
        <c:crossAx val="356753928"/>
        <c:crosses val="autoZero"/>
        <c:auto val="1"/>
        <c:lblOffset val="100"/>
        <c:baseTimeUnit val="years"/>
      </c:dateAx>
      <c:valAx>
        <c:axId val="35675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75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233.37</c:v>
                </c:pt>
                <c:pt idx="1">
                  <c:v>206.99</c:v>
                </c:pt>
                <c:pt idx="2">
                  <c:v>226.39</c:v>
                </c:pt>
                <c:pt idx="3">
                  <c:v>174.73</c:v>
                </c:pt>
                <c:pt idx="4">
                  <c:v>207.23</c:v>
                </c:pt>
              </c:numCache>
            </c:numRef>
          </c:val>
          <c:extLst xmlns:c16r2="http://schemas.microsoft.com/office/drawing/2015/06/chart">
            <c:ext xmlns:c16="http://schemas.microsoft.com/office/drawing/2014/chart" uri="{C3380CC4-5D6E-409C-BE32-E72D297353CC}">
              <c16:uniqueId val="{00000000-7977-43C0-A6A3-9C1DD6AAC1D8}"/>
            </c:ext>
          </c:extLst>
        </c:ser>
        <c:dLbls>
          <c:showLegendKey val="0"/>
          <c:showVal val="0"/>
          <c:showCatName val="0"/>
          <c:showSerName val="0"/>
          <c:showPercent val="0"/>
          <c:showBubbleSize val="0"/>
        </c:dLbls>
        <c:gapWidth val="150"/>
        <c:axId val="356751576"/>
        <c:axId val="35675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246.66</c:v>
                </c:pt>
                <c:pt idx="3">
                  <c:v>227.43</c:v>
                </c:pt>
                <c:pt idx="4">
                  <c:v>230.88</c:v>
                </c:pt>
              </c:numCache>
            </c:numRef>
          </c:val>
          <c:smooth val="0"/>
          <c:extLst xmlns:c16r2="http://schemas.microsoft.com/office/drawing/2015/06/chart">
            <c:ext xmlns:c16="http://schemas.microsoft.com/office/drawing/2014/chart" uri="{C3380CC4-5D6E-409C-BE32-E72D297353CC}">
              <c16:uniqueId val="{00000001-7977-43C0-A6A3-9C1DD6AAC1D8}"/>
            </c:ext>
          </c:extLst>
        </c:ser>
        <c:dLbls>
          <c:showLegendKey val="0"/>
          <c:showVal val="0"/>
          <c:showCatName val="0"/>
          <c:showSerName val="0"/>
          <c:showPercent val="0"/>
          <c:showBubbleSize val="0"/>
        </c:dLbls>
        <c:marker val="1"/>
        <c:smooth val="0"/>
        <c:axId val="356751576"/>
        <c:axId val="356752752"/>
      </c:lineChart>
      <c:dateAx>
        <c:axId val="356751576"/>
        <c:scaling>
          <c:orientation val="minMax"/>
        </c:scaling>
        <c:delete val="1"/>
        <c:axPos val="b"/>
        <c:numFmt formatCode="ge" sourceLinked="1"/>
        <c:majorTickMark val="none"/>
        <c:minorTickMark val="none"/>
        <c:tickLblPos val="none"/>
        <c:crossAx val="356752752"/>
        <c:crosses val="autoZero"/>
        <c:auto val="1"/>
        <c:lblOffset val="100"/>
        <c:baseTimeUnit val="years"/>
      </c:dateAx>
      <c:valAx>
        <c:axId val="35675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75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2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伊是名村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1430</v>
      </c>
      <c r="AM8" s="50"/>
      <c r="AN8" s="50"/>
      <c r="AO8" s="50"/>
      <c r="AP8" s="50"/>
      <c r="AQ8" s="50"/>
      <c r="AR8" s="50"/>
      <c r="AS8" s="50"/>
      <c r="AT8" s="45">
        <f>データ!T6</f>
        <v>15.43</v>
      </c>
      <c r="AU8" s="45"/>
      <c r="AV8" s="45"/>
      <c r="AW8" s="45"/>
      <c r="AX8" s="45"/>
      <c r="AY8" s="45"/>
      <c r="AZ8" s="45"/>
      <c r="BA8" s="45"/>
      <c r="BB8" s="45">
        <f>データ!U6</f>
        <v>92.68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45">
        <f>データ!Q6</f>
        <v>100</v>
      </c>
      <c r="X10" s="45"/>
      <c r="Y10" s="45"/>
      <c r="Z10" s="45"/>
      <c r="AA10" s="45"/>
      <c r="AB10" s="45"/>
      <c r="AC10" s="45"/>
      <c r="AD10" s="50">
        <f>データ!R6</f>
        <v>1235</v>
      </c>
      <c r="AE10" s="50"/>
      <c r="AF10" s="50"/>
      <c r="AG10" s="50"/>
      <c r="AH10" s="50"/>
      <c r="AI10" s="50"/>
      <c r="AJ10" s="50"/>
      <c r="AK10" s="2"/>
      <c r="AL10" s="50">
        <f>データ!V6</f>
        <v>1415</v>
      </c>
      <c r="AM10" s="50"/>
      <c r="AN10" s="50"/>
      <c r="AO10" s="50"/>
      <c r="AP10" s="50"/>
      <c r="AQ10" s="50"/>
      <c r="AR10" s="50"/>
      <c r="AS10" s="50"/>
      <c r="AT10" s="45">
        <f>データ!W6</f>
        <v>0.65</v>
      </c>
      <c r="AU10" s="45"/>
      <c r="AV10" s="45"/>
      <c r="AW10" s="45"/>
      <c r="AX10" s="45"/>
      <c r="AY10" s="45"/>
      <c r="AZ10" s="45"/>
      <c r="BA10" s="45"/>
      <c r="BB10" s="45">
        <f>データ!X6</f>
        <v>2176.92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98wNUcmWdAzV0Tg1GGEdrUvQMGUNorCXRIvMXfz68/v7VW4HWN/4M2ZY4Wrg/oZz6qh1WFqCtTlQS715xQc5jA==" saltValue="kTBWQQxBBl5zLFgXE/4yP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473600</v>
      </c>
      <c r="D6" s="33">
        <f t="shared" si="3"/>
        <v>47</v>
      </c>
      <c r="E6" s="33">
        <f t="shared" si="3"/>
        <v>17</v>
      </c>
      <c r="F6" s="33">
        <f t="shared" si="3"/>
        <v>5</v>
      </c>
      <c r="G6" s="33">
        <f t="shared" si="3"/>
        <v>0</v>
      </c>
      <c r="H6" s="33" t="str">
        <f t="shared" si="3"/>
        <v>沖縄県　伊是名村</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100</v>
      </c>
      <c r="Q6" s="34">
        <f t="shared" si="3"/>
        <v>100</v>
      </c>
      <c r="R6" s="34">
        <f t="shared" si="3"/>
        <v>1235</v>
      </c>
      <c r="S6" s="34">
        <f t="shared" si="3"/>
        <v>1430</v>
      </c>
      <c r="T6" s="34">
        <f t="shared" si="3"/>
        <v>15.43</v>
      </c>
      <c r="U6" s="34">
        <f t="shared" si="3"/>
        <v>92.68</v>
      </c>
      <c r="V6" s="34">
        <f t="shared" si="3"/>
        <v>1415</v>
      </c>
      <c r="W6" s="34">
        <f t="shared" si="3"/>
        <v>0.65</v>
      </c>
      <c r="X6" s="34">
        <f t="shared" si="3"/>
        <v>2176.92</v>
      </c>
      <c r="Y6" s="35">
        <f>IF(Y7="",NA(),Y7)</f>
        <v>84.96</v>
      </c>
      <c r="Z6" s="35">
        <f t="shared" ref="Z6:AH6" si="4">IF(Z7="",NA(),Z7)</f>
        <v>108.07</v>
      </c>
      <c r="AA6" s="35">
        <f t="shared" si="4"/>
        <v>106.97</v>
      </c>
      <c r="AB6" s="35">
        <f t="shared" si="4"/>
        <v>114.78</v>
      </c>
      <c r="AC6" s="35">
        <f t="shared" si="4"/>
        <v>126.21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139.41999999999999</v>
      </c>
      <c r="BG6" s="34">
        <f t="shared" ref="BG6:BO6" si="7">IF(BG7="",NA(),BG7)</f>
        <v>0</v>
      </c>
      <c r="BH6" s="34">
        <f t="shared" si="7"/>
        <v>0</v>
      </c>
      <c r="BI6" s="35">
        <f t="shared" si="7"/>
        <v>224.45</v>
      </c>
      <c r="BJ6" s="35">
        <f t="shared" si="7"/>
        <v>240.86</v>
      </c>
      <c r="BK6" s="35">
        <f t="shared" si="7"/>
        <v>1044.8</v>
      </c>
      <c r="BL6" s="35">
        <f t="shared" si="7"/>
        <v>1081.8</v>
      </c>
      <c r="BM6" s="35">
        <f t="shared" si="7"/>
        <v>685.34</v>
      </c>
      <c r="BN6" s="35">
        <f t="shared" si="7"/>
        <v>684.74</v>
      </c>
      <c r="BO6" s="35">
        <f t="shared" si="7"/>
        <v>654.91999999999996</v>
      </c>
      <c r="BP6" s="34" t="str">
        <f>IF(BP7="","",IF(BP7="-","【-】","【"&amp;SUBSTITUTE(TEXT(BP7,"#,##0.00"),"-","△")&amp;"】"))</f>
        <v>【747.76】</v>
      </c>
      <c r="BQ6" s="35">
        <f>IF(BQ7="",NA(),BQ7)</f>
        <v>56.71</v>
      </c>
      <c r="BR6" s="35">
        <f t="shared" ref="BR6:BZ6" si="8">IF(BR7="",NA(),BR7)</f>
        <v>63.31</v>
      </c>
      <c r="BS6" s="35">
        <f t="shared" si="8"/>
        <v>54.98</v>
      </c>
      <c r="BT6" s="35">
        <f t="shared" si="8"/>
        <v>79.47</v>
      </c>
      <c r="BU6" s="35">
        <f t="shared" si="8"/>
        <v>67.150000000000006</v>
      </c>
      <c r="BV6" s="35">
        <f t="shared" si="8"/>
        <v>50.82</v>
      </c>
      <c r="BW6" s="35">
        <f t="shared" si="8"/>
        <v>52.19</v>
      </c>
      <c r="BX6" s="35">
        <f t="shared" si="8"/>
        <v>59.83</v>
      </c>
      <c r="BY6" s="35">
        <f t="shared" si="8"/>
        <v>65.33</v>
      </c>
      <c r="BZ6" s="35">
        <f t="shared" si="8"/>
        <v>65.39</v>
      </c>
      <c r="CA6" s="34" t="str">
        <f>IF(CA7="","",IF(CA7="-","【-】","【"&amp;SUBSTITUTE(TEXT(CA7,"#,##0.00"),"-","△")&amp;"】"))</f>
        <v>【59.51】</v>
      </c>
      <c r="CB6" s="35">
        <f>IF(CB7="",NA(),CB7)</f>
        <v>233.37</v>
      </c>
      <c r="CC6" s="35">
        <f t="shared" ref="CC6:CK6" si="9">IF(CC7="",NA(),CC7)</f>
        <v>206.99</v>
      </c>
      <c r="CD6" s="35">
        <f t="shared" si="9"/>
        <v>226.39</v>
      </c>
      <c r="CE6" s="35">
        <f t="shared" si="9"/>
        <v>174.73</v>
      </c>
      <c r="CF6" s="35">
        <f t="shared" si="9"/>
        <v>207.23</v>
      </c>
      <c r="CG6" s="35">
        <f t="shared" si="9"/>
        <v>300.52</v>
      </c>
      <c r="CH6" s="35">
        <f t="shared" si="9"/>
        <v>296.14</v>
      </c>
      <c r="CI6" s="35">
        <f t="shared" si="9"/>
        <v>246.66</v>
      </c>
      <c r="CJ6" s="35">
        <f t="shared" si="9"/>
        <v>227.43</v>
      </c>
      <c r="CK6" s="35">
        <f t="shared" si="9"/>
        <v>230.88</v>
      </c>
      <c r="CL6" s="34" t="str">
        <f>IF(CL7="","",IF(CL7="-","【-】","【"&amp;SUBSTITUTE(TEXT(CL7,"#,##0.00"),"-","△")&amp;"】"))</f>
        <v>【261.46】</v>
      </c>
      <c r="CM6" s="35">
        <f>IF(CM7="",NA(),CM7)</f>
        <v>22.22</v>
      </c>
      <c r="CN6" s="35">
        <f t="shared" ref="CN6:CV6" si="10">IF(CN7="",NA(),CN7)</f>
        <v>23.36</v>
      </c>
      <c r="CO6" s="35">
        <f t="shared" si="10"/>
        <v>23.36</v>
      </c>
      <c r="CP6" s="35">
        <f t="shared" si="10"/>
        <v>23.36</v>
      </c>
      <c r="CQ6" s="35">
        <f t="shared" si="10"/>
        <v>23.36</v>
      </c>
      <c r="CR6" s="35">
        <f t="shared" si="10"/>
        <v>53.24</v>
      </c>
      <c r="CS6" s="35">
        <f t="shared" si="10"/>
        <v>52.31</v>
      </c>
      <c r="CT6" s="35">
        <f t="shared" si="10"/>
        <v>56</v>
      </c>
      <c r="CU6" s="35">
        <f t="shared" si="10"/>
        <v>56.01</v>
      </c>
      <c r="CV6" s="35">
        <f t="shared" si="10"/>
        <v>56.72</v>
      </c>
      <c r="CW6" s="34" t="str">
        <f>IF(CW7="","",IF(CW7="-","【-】","【"&amp;SUBSTITUTE(TEXT(CW7,"#,##0.00"),"-","△")&amp;"】"))</f>
        <v>【52.23】</v>
      </c>
      <c r="CX6" s="35">
        <f>IF(CX7="",NA(),CX7)</f>
        <v>100</v>
      </c>
      <c r="CY6" s="35">
        <f t="shared" ref="CY6:DG6" si="11">IF(CY7="",NA(),CY7)</f>
        <v>100</v>
      </c>
      <c r="CZ6" s="35">
        <f t="shared" si="11"/>
        <v>100</v>
      </c>
      <c r="DA6" s="35">
        <f t="shared" si="11"/>
        <v>100</v>
      </c>
      <c r="DB6" s="35">
        <f t="shared" si="11"/>
        <v>100</v>
      </c>
      <c r="DC6" s="35">
        <f t="shared" si="11"/>
        <v>84.07</v>
      </c>
      <c r="DD6" s="35">
        <f t="shared" si="11"/>
        <v>84.32</v>
      </c>
      <c r="DE6" s="35">
        <f t="shared" si="11"/>
        <v>89.51</v>
      </c>
      <c r="DF6" s="35">
        <f t="shared" si="11"/>
        <v>89.77</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0.05</v>
      </c>
      <c r="EM6" s="35">
        <f t="shared" si="14"/>
        <v>0.44</v>
      </c>
      <c r="EN6" s="35">
        <f t="shared" si="14"/>
        <v>0.04</v>
      </c>
      <c r="EO6" s="34" t="str">
        <f>IF(EO7="","",IF(EO7="-","【-】","【"&amp;SUBSTITUTE(TEXT(EO7,"#,##0.00"),"-","△")&amp;"】"))</f>
        <v>【0.02】</v>
      </c>
    </row>
    <row r="7" spans="1:145" s="36" customFormat="1" x14ac:dyDescent="0.15">
      <c r="A7" s="28"/>
      <c r="B7" s="37">
        <v>2018</v>
      </c>
      <c r="C7" s="37">
        <v>473600</v>
      </c>
      <c r="D7" s="37">
        <v>47</v>
      </c>
      <c r="E7" s="37">
        <v>17</v>
      </c>
      <c r="F7" s="37">
        <v>5</v>
      </c>
      <c r="G7" s="37">
        <v>0</v>
      </c>
      <c r="H7" s="37" t="s">
        <v>98</v>
      </c>
      <c r="I7" s="37" t="s">
        <v>99</v>
      </c>
      <c r="J7" s="37" t="s">
        <v>100</v>
      </c>
      <c r="K7" s="37" t="s">
        <v>101</v>
      </c>
      <c r="L7" s="37" t="s">
        <v>102</v>
      </c>
      <c r="M7" s="37" t="s">
        <v>103</v>
      </c>
      <c r="N7" s="38" t="s">
        <v>104</v>
      </c>
      <c r="O7" s="38" t="s">
        <v>105</v>
      </c>
      <c r="P7" s="38">
        <v>100</v>
      </c>
      <c r="Q7" s="38">
        <v>100</v>
      </c>
      <c r="R7" s="38">
        <v>1235</v>
      </c>
      <c r="S7" s="38">
        <v>1430</v>
      </c>
      <c r="T7" s="38">
        <v>15.43</v>
      </c>
      <c r="U7" s="38">
        <v>92.68</v>
      </c>
      <c r="V7" s="38">
        <v>1415</v>
      </c>
      <c r="W7" s="38">
        <v>0.65</v>
      </c>
      <c r="X7" s="38">
        <v>2176.92</v>
      </c>
      <c r="Y7" s="38">
        <v>84.96</v>
      </c>
      <c r="Z7" s="38">
        <v>108.07</v>
      </c>
      <c r="AA7" s="38">
        <v>106.97</v>
      </c>
      <c r="AB7" s="38">
        <v>114.78</v>
      </c>
      <c r="AC7" s="38">
        <v>126.21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139.41999999999999</v>
      </c>
      <c r="BG7" s="38">
        <v>0</v>
      </c>
      <c r="BH7" s="38">
        <v>0</v>
      </c>
      <c r="BI7" s="38">
        <v>224.45</v>
      </c>
      <c r="BJ7" s="38">
        <v>240.86</v>
      </c>
      <c r="BK7" s="38">
        <v>1044.8</v>
      </c>
      <c r="BL7" s="38">
        <v>1081.8</v>
      </c>
      <c r="BM7" s="38">
        <v>685.34</v>
      </c>
      <c r="BN7" s="38">
        <v>684.74</v>
      </c>
      <c r="BO7" s="38">
        <v>654.91999999999996</v>
      </c>
      <c r="BP7" s="38">
        <v>747.76</v>
      </c>
      <c r="BQ7" s="38">
        <v>56.71</v>
      </c>
      <c r="BR7" s="38">
        <v>63.31</v>
      </c>
      <c r="BS7" s="38">
        <v>54.98</v>
      </c>
      <c r="BT7" s="38">
        <v>79.47</v>
      </c>
      <c r="BU7" s="38">
        <v>67.150000000000006</v>
      </c>
      <c r="BV7" s="38">
        <v>50.82</v>
      </c>
      <c r="BW7" s="38">
        <v>52.19</v>
      </c>
      <c r="BX7" s="38">
        <v>59.83</v>
      </c>
      <c r="BY7" s="38">
        <v>65.33</v>
      </c>
      <c r="BZ7" s="38">
        <v>65.39</v>
      </c>
      <c r="CA7" s="38">
        <v>59.51</v>
      </c>
      <c r="CB7" s="38">
        <v>233.37</v>
      </c>
      <c r="CC7" s="38">
        <v>206.99</v>
      </c>
      <c r="CD7" s="38">
        <v>226.39</v>
      </c>
      <c r="CE7" s="38">
        <v>174.73</v>
      </c>
      <c r="CF7" s="38">
        <v>207.23</v>
      </c>
      <c r="CG7" s="38">
        <v>300.52</v>
      </c>
      <c r="CH7" s="38">
        <v>296.14</v>
      </c>
      <c r="CI7" s="38">
        <v>246.66</v>
      </c>
      <c r="CJ7" s="38">
        <v>227.43</v>
      </c>
      <c r="CK7" s="38">
        <v>230.88</v>
      </c>
      <c r="CL7" s="38">
        <v>261.45999999999998</v>
      </c>
      <c r="CM7" s="38">
        <v>22.22</v>
      </c>
      <c r="CN7" s="38">
        <v>23.36</v>
      </c>
      <c r="CO7" s="38">
        <v>23.36</v>
      </c>
      <c r="CP7" s="38">
        <v>23.36</v>
      </c>
      <c r="CQ7" s="38">
        <v>23.36</v>
      </c>
      <c r="CR7" s="38">
        <v>53.24</v>
      </c>
      <c r="CS7" s="38">
        <v>52.31</v>
      </c>
      <c r="CT7" s="38">
        <v>56</v>
      </c>
      <c r="CU7" s="38">
        <v>56.01</v>
      </c>
      <c r="CV7" s="38">
        <v>56.72</v>
      </c>
      <c r="CW7" s="38">
        <v>52.23</v>
      </c>
      <c r="CX7" s="38">
        <v>100</v>
      </c>
      <c r="CY7" s="38">
        <v>100</v>
      </c>
      <c r="CZ7" s="38">
        <v>100</v>
      </c>
      <c r="DA7" s="38">
        <v>100</v>
      </c>
      <c r="DB7" s="38">
        <v>100</v>
      </c>
      <c r="DC7" s="38">
        <v>84.07</v>
      </c>
      <c r="DD7" s="38">
        <v>84.32</v>
      </c>
      <c r="DE7" s="38">
        <v>89.51</v>
      </c>
      <c r="DF7" s="38">
        <v>89.77</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0.05</v>
      </c>
      <c r="EM7" s="38">
        <v>0.44</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norin11</cp:lastModifiedBy>
  <cp:lastPrinted>2020-02-03T06:03:15Z</cp:lastPrinted>
  <dcterms:created xsi:type="dcterms:W3CDTF">2019-12-05T05:24:21Z</dcterms:created>
  <dcterms:modified xsi:type="dcterms:W3CDTF">2020-02-03T06:06:02Z</dcterms:modified>
  <cp:category/>
</cp:coreProperties>
</file>