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仮)ファイルサーバー\0 市町村課\H31\公営企業に係る経営比較分析表（平成30年度決算）の分析等について\35_伊平屋村\"/>
    </mc:Choice>
  </mc:AlternateContent>
  <workbookProtection workbookAlgorithmName="SHA-512" workbookHashValue="Ds/TaVJzbOYAiEjnoNBS8GwSOW1mCiEKpmvDgRwF5VveGdLckLK4Fihc+6iKITG5BhrU1eVGtvjXv6J/xPVJvA==" workbookSaltValue="LceOHFtY07rD4P3yJ1+LTg=="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<sst xmlns="http://schemas.openxmlformats.org/spreadsheetml/2006/main" count="225" uniqueCount="113">
  <si>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</si>
  <si>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</si>
  <si>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</si>
  <si>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</si>
  <si>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</si>
  <si>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</si>
  <si>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</si>
  <si>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</si>
  <si>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</si>
  <si>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</si>
  <si>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</si>
  <si>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</si>
  <si>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</si>
  <si>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</si>
  <si>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</si>
  <si>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</si>
  <si>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</si>
  <si>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</si>
  <si>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</si>
  <si>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</si>
  <si>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</si>
  <si>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</si>
  <si>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</si>
  <si>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</si>
  <si>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</si>
  <si>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</si>
  <si>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</si>
  <si>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</si>
  <si>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</si>
  <si>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</si>
  <si>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</si>
  <si>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</si>
  <si>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</si>
  <si>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</si>
  <si>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</si>
  <si>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</si>
  <si>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</si>
  <si>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</si>
  <si>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</si>
  <si>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</si>
  <si>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</si>
  <si>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</si>
  <si>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</si>
  <si>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</si>
  <si>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</si>
  <si>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</si>
  <si>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</si>
  <si>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</si>
  <si>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</si>
  <si>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</si>
  <si>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</si>
  <si>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</si>
  <si>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</si>
  <si>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</si>
  <si>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</si>
  <si>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</si>
  <si>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</si>
  <si>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</si>
  <si>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</si>
  <si>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</si>
  <si>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</si>
  <si>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</si>
  <si>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</si>
  <si>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</si>
  <si>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</si>
  <si>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</si>
  <si>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</si>
  <si>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</si>
  <si>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</si>
  <si>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</si>
  <si>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</si>
  <si>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</si>
  <si>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</si>
  <si>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</si>
  <si>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</si>
  <si>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</si>
  <si>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</si>
  <si>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</si>
  <si>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</si>
  <si>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</si>
  <si>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</si>
  <si>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</si>
  <si>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</si>
  <si>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</si>
  <si>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</si>
  <si>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</si>
  <si>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</si>
  <si>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</si>
  <si>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</si>
  <si>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</si>
  <si>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</si>
  <si>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</si>
  <si>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</si>
  <si>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</si>
  <si>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</si>
  <si>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</si>
  <si>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</si>
  <si>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伊平屋村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</si>
  <si>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</si>
  <si>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</si>
  <si>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</si>
  <si>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</si>
  <si>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</si>
  <si>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</si>
  <si>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</si>
  <si>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</si>
  <si>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</si>
  <si>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</si>
  <si>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</si>
  <si>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</si>
  <si>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単年度収支が100％を超えているが施設の老朽化に伴い修繕費等が多くなることが予想されるのこれからも経費削減に努めるようにする。
　今後は、水道広域化に向けた新たな事業展開によるさらなる支出が見込まれるが、広域化後には取水、浄水施設が移譲され維持管理及び運営費の低減が見込まれるが、さらなる維持管理費の低減に努める。
④企業債残高対給水収益比率
　広域化に伴い事業が開始したため増加になっている。
⑤料金回収率
　徴収月間等を定め、料金回収に努めるようにする。
⑥給水原価
　機器類や配管劣化により修繕が増え前年度より原価の上昇になっている。今後は経営運営費の削減により改善に努める。
⑦施設利用率
　類似団体に比べ高い値を維持していることから効率的に推移していると考えられるが、水道広域化後のことを考え経営の計画を見直す必要がある。
⑧有収率
　人口の減少や不明水に伴い有収率が減少傾向にあるので漏水の調査、メーターの点検等行う必要がある。</t>
    <rPh sb="10" eb="13">
      <t>タンネンド</t>
    </rPh>
    <rPh sb="13" eb="15">
      <t>シュウシ</t>
    </rPh>
    <rPh sb="21" eb="22">
      <t>コ</t>
    </rPh>
    <rPh sb="27" eb="29">
      <t>シセツ</t>
    </rPh>
    <rPh sb="30" eb="33">
      <t>ロウキュウカ</t>
    </rPh>
    <rPh sb="34" eb="35">
      <t>トモナ</t>
    </rPh>
    <rPh sb="36" eb="39">
      <t>シュウゼンヒ</t>
    </rPh>
    <rPh sb="39" eb="40">
      <t>トウ</t>
    </rPh>
    <rPh sb="41" eb="42">
      <t>オオ</t>
    </rPh>
    <rPh sb="48" eb="50">
      <t>ヨソウ</t>
    </rPh>
    <rPh sb="61" eb="63">
      <t>サクゲン</t>
    </rPh>
    <rPh sb="64" eb="65">
      <t>ツト</t>
    </rPh>
    <rPh sb="187" eb="188">
      <t>トモナ</t>
    </rPh>
    <rPh sb="189" eb="191">
      <t>ジギョウ</t>
    </rPh>
    <rPh sb="192" eb="194">
      <t>カイシ</t>
    </rPh>
    <rPh sb="198" eb="200">
      <t>ゾウカ</t>
    </rPh>
    <rPh sb="216" eb="218">
      <t>チョウシュウ</t>
    </rPh>
    <rPh sb="218" eb="220">
      <t>ゲッカン</t>
    </rPh>
    <rPh sb="220" eb="221">
      <t>トウ</t>
    </rPh>
    <rPh sb="222" eb="223">
      <t>サダ</t>
    </rPh>
    <rPh sb="225" eb="227">
      <t>リョウキン</t>
    </rPh>
    <rPh sb="227" eb="229">
      <t>カイシュウ</t>
    </rPh>
    <rPh sb="230" eb="231">
      <t>ツト</t>
    </rPh>
    <rPh sb="349" eb="351">
      <t>スイドウ</t>
    </rPh>
    <rPh sb="351" eb="354">
      <t>コウイキカ</t>
    </rPh>
    <rPh sb="354" eb="355">
      <t>ゴ</t>
    </rPh>
    <rPh sb="359" eb="360">
      <t>カンガ</t>
    </rPh>
    <rPh sb="361" eb="363">
      <t>ケイエイ</t>
    </rPh>
    <rPh sb="364" eb="366">
      <t>ケイカク</t>
    </rPh>
    <rPh sb="367" eb="369">
      <t>ミナオ</t>
    </rPh>
    <rPh sb="370" eb="372">
      <t>ヒツヨウ</t>
    </rPh>
    <rPh sb="389" eb="391">
      <t>フメイ</t>
    </rPh>
    <rPh sb="391" eb="392">
      <t>スイ</t>
    </rPh>
    <rPh sb="401" eb="403">
      <t>ケイコウ</t>
    </rPh>
    <rPh sb="408" eb="410">
      <t>ロウスイ</t>
    </rPh>
    <rPh sb="411" eb="413">
      <t>チョウサ</t>
    </rPh>
    <rPh sb="419" eb="421">
      <t>テンケン</t>
    </rPh>
    <rPh sb="421" eb="422">
      <t>トウ</t>
    </rPh>
    <rPh sb="422" eb="423">
      <t>オコナ</t>
    </rPh>
    <rPh sb="424" eb="426">
      <t>ヒツヨウ</t>
    </rPh>
    <phoneticPr fontId="4"/>
  </si>
  <si>
    <t>　30年度より広域化に向けた事業が開始し、浄水施設は企業局へ移譲され、漏水解消を兼ねた管路等の更新を行う予定である。</t>
    <rPh sb="17" eb="19">
      <t>カイシ</t>
    </rPh>
    <phoneticPr fontId="4"/>
  </si>
  <si>
    <t xml:space="preserve">　経営状況の収益性は上がったが、事業展開に伴い起債の償還は増額傾向になるため今後も経費削減を続ける必要がある。
　広域化に伴い取水、浄水施設が企業局へ移譲となり、維持費の低減が見込まれるが、再度料金設定や計画を見直す必要がある。
</t>
    <rPh sb="10" eb="11">
      <t>ア</t>
    </rPh>
    <rPh sb="31" eb="33">
      <t>ケイコウ</t>
    </rPh>
    <rPh sb="38" eb="40">
      <t>コンゴ</t>
    </rPh>
    <rPh sb="41" eb="43">
      <t>ケイヒ</t>
    </rPh>
    <rPh sb="43" eb="45">
      <t>サクゲン</t>
    </rPh>
    <rPh sb="46" eb="47">
      <t>ツヅ</t>
    </rPh>
    <rPh sb="49" eb="51">
      <t>ヒツヨウ</t>
    </rPh>
    <rPh sb="95" eb="97">
      <t>サイド</t>
    </rPh>
    <rPh sb="97" eb="99">
      <t>リョウキン</t>
    </rPh>
    <rPh sb="99" eb="101">
      <t>セッテイ</t>
    </rPh>
    <rPh sb="102" eb="104">
      <t>ケイカク</t>
    </rPh>
    <rPh sb="105" eb="107">
      <t>ミナオ</t>
    </rPh>
    <rPh sb="108" eb="11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</si>
</sst>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3F1-4168-8026-FA041DD8E353}"/>
            </c:ext>
          </c:extLst>
        </c:ser>
        <c:dLbls>
          <c:showLegendKey val="0"/>
          <c:showVal val="0"/>
          <c:showCatName val="0"/>
          <c:showSerName val="0"/>
          <c:showPercent val="0"/>
          <c:showBubbleSize val="0"/>
        </c:dLbls>
        <c:gapWidth val="150"/>
        <c:axId val="493128168"/>
        <c:axId val="49312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D3F1-4168-8026-FA041DD8E353}"/>
            </c:ext>
          </c:extLst>
        </c:ser>
        <c:dLbls>
          <c:showLegendKey val="0"/>
          <c:showVal val="0"/>
          <c:showCatName val="0"/>
          <c:showSerName val="0"/>
          <c:showPercent val="0"/>
          <c:showBubbleSize val="0"/>
        </c:dLbls>
        <c:marker val="1"/>
        <c:smooth val="0"/>
        <c:axId val="493128168"/>
        <c:axId val="493128560"/>
      </c:lineChart>
      <c:dateAx>
        <c:axId val="493128168"/>
        <c:scaling>
          <c:orientation val="minMax"/>
        </c:scaling>
        <c:delete val="1"/>
        <c:axPos val="b"/>
        <c:numFmt formatCode="ge" sourceLinked="1"/>
        <c:majorTickMark val="none"/>
        <c:minorTickMark val="none"/>
        <c:tickLblPos val="none"/>
        <c:crossAx val="493128560"/>
        <c:crosses val="autoZero"/>
        <c:auto val="1"/>
        <c:lblOffset val="100"/>
        <c:baseTimeUnit val="years"/>
      </c:dateAx>
      <c:valAx>
        <c:axId val="49312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12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74.58</c:v>
                </c:pt>
                <c:pt idx="1">
                  <c:v>76.42</c:v>
                </c:pt>
                <c:pt idx="2">
                  <c:v>71.05</c:v>
                </c:pt>
                <c:pt idx="3">
                  <c:v>91.43</c:v>
                </c:pt>
                <c:pt idx="4">
                  <c:v>87.62</c:v>
                </c:pt>
              </c:numCache>
            </c:numRef>
          </c:val>
          <c:extLst xmlns:c16r2="http://schemas.microsoft.com/office/drawing/2015/06/chart">
            <c:ext xmlns:c16="http://schemas.microsoft.com/office/drawing/2014/chart" uri="{C3380CC4-5D6E-409C-BE32-E72D297353CC}">
              <c16:uniqueId val="{00000000-B06B-486B-9A94-DC4F00F1E891}"/>
            </c:ext>
          </c:extLst>
        </c:ser>
        <c:dLbls>
          <c:showLegendKey val="0"/>
          <c:showVal val="0"/>
          <c:showCatName val="0"/>
          <c:showSerName val="0"/>
          <c:showPercent val="0"/>
          <c:showBubbleSize val="0"/>
        </c:dLbls>
        <c:gapWidth val="150"/>
        <c:axId val="309073600"/>
        <c:axId val="309073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B06B-486B-9A94-DC4F00F1E891}"/>
            </c:ext>
          </c:extLst>
        </c:ser>
        <c:dLbls>
          <c:showLegendKey val="0"/>
          <c:showVal val="0"/>
          <c:showCatName val="0"/>
          <c:showSerName val="0"/>
          <c:showPercent val="0"/>
          <c:showBubbleSize val="0"/>
        </c:dLbls>
        <c:marker val="1"/>
        <c:smooth val="0"/>
        <c:axId val="309073600"/>
        <c:axId val="309073992"/>
      </c:lineChart>
      <c:dateAx>
        <c:axId val="309073600"/>
        <c:scaling>
          <c:orientation val="minMax"/>
        </c:scaling>
        <c:delete val="1"/>
        <c:axPos val="b"/>
        <c:numFmt formatCode="ge" sourceLinked="1"/>
        <c:majorTickMark val="none"/>
        <c:minorTickMark val="none"/>
        <c:tickLblPos val="none"/>
        <c:crossAx val="309073992"/>
        <c:crosses val="autoZero"/>
        <c:auto val="1"/>
        <c:lblOffset val="100"/>
        <c:baseTimeUnit val="years"/>
      </c:dateAx>
      <c:valAx>
        <c:axId val="30907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07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68.53</c:v>
                </c:pt>
                <c:pt idx="1">
                  <c:v>67.72</c:v>
                </c:pt>
                <c:pt idx="2">
                  <c:v>69.41</c:v>
                </c:pt>
                <c:pt idx="3">
                  <c:v>61.54</c:v>
                </c:pt>
                <c:pt idx="4">
                  <c:v>49.67</c:v>
                </c:pt>
              </c:numCache>
            </c:numRef>
          </c:val>
          <c:extLst xmlns:c16r2="http://schemas.microsoft.com/office/drawing/2015/06/chart">
            <c:ext xmlns:c16="http://schemas.microsoft.com/office/drawing/2014/chart" uri="{C3380CC4-5D6E-409C-BE32-E72D297353CC}">
              <c16:uniqueId val="{00000000-32C4-49F2-96A1-B3F277684A82}"/>
            </c:ext>
          </c:extLst>
        </c:ser>
        <c:dLbls>
          <c:showLegendKey val="0"/>
          <c:showVal val="0"/>
          <c:showCatName val="0"/>
          <c:showSerName val="0"/>
          <c:showPercent val="0"/>
          <c:showBubbleSize val="0"/>
        </c:dLbls>
        <c:gapWidth val="150"/>
        <c:axId val="519718848"/>
        <c:axId val="519719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32C4-49F2-96A1-B3F277684A82}"/>
            </c:ext>
          </c:extLst>
        </c:ser>
        <c:dLbls>
          <c:showLegendKey val="0"/>
          <c:showVal val="0"/>
          <c:showCatName val="0"/>
          <c:showSerName val="0"/>
          <c:showPercent val="0"/>
          <c:showBubbleSize val="0"/>
        </c:dLbls>
        <c:marker val="1"/>
        <c:smooth val="0"/>
        <c:axId val="519718848"/>
        <c:axId val="519719240"/>
      </c:lineChart>
      <c:dateAx>
        <c:axId val="519718848"/>
        <c:scaling>
          <c:orientation val="minMax"/>
        </c:scaling>
        <c:delete val="1"/>
        <c:axPos val="b"/>
        <c:numFmt formatCode="ge" sourceLinked="1"/>
        <c:majorTickMark val="none"/>
        <c:minorTickMark val="none"/>
        <c:tickLblPos val="none"/>
        <c:crossAx val="519719240"/>
        <c:crosses val="autoZero"/>
        <c:auto val="1"/>
        <c:lblOffset val="100"/>
        <c:baseTimeUnit val="years"/>
      </c:dateAx>
      <c:valAx>
        <c:axId val="51971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7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75.760000000000005</c:v>
                </c:pt>
                <c:pt idx="1">
                  <c:v>80.45</c:v>
                </c:pt>
                <c:pt idx="2">
                  <c:v>90.4</c:v>
                </c:pt>
                <c:pt idx="3">
                  <c:v>67.17</c:v>
                </c:pt>
                <c:pt idx="4">
                  <c:v>102.8</c:v>
                </c:pt>
              </c:numCache>
            </c:numRef>
          </c:val>
          <c:extLst xmlns:c16r2="http://schemas.microsoft.com/office/drawing/2015/06/chart">
            <c:ext xmlns:c16="http://schemas.microsoft.com/office/drawing/2014/chart" uri="{C3380CC4-5D6E-409C-BE32-E72D297353CC}">
              <c16:uniqueId val="{00000000-86EE-4E69-904A-C1A852E39638}"/>
            </c:ext>
          </c:extLst>
        </c:ser>
        <c:dLbls>
          <c:showLegendKey val="0"/>
          <c:showVal val="0"/>
          <c:showCatName val="0"/>
          <c:showSerName val="0"/>
          <c:showPercent val="0"/>
          <c:showBubbleSize val="0"/>
        </c:dLbls>
        <c:gapWidth val="150"/>
        <c:axId val="309480336"/>
        <c:axId val="30948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86EE-4E69-904A-C1A852E39638}"/>
            </c:ext>
          </c:extLst>
        </c:ser>
        <c:dLbls>
          <c:showLegendKey val="0"/>
          <c:showVal val="0"/>
          <c:showCatName val="0"/>
          <c:showSerName val="0"/>
          <c:showPercent val="0"/>
          <c:showBubbleSize val="0"/>
        </c:dLbls>
        <c:marker val="1"/>
        <c:smooth val="0"/>
        <c:axId val="309480336"/>
        <c:axId val="309480728"/>
      </c:lineChart>
      <c:dateAx>
        <c:axId val="309480336"/>
        <c:scaling>
          <c:orientation val="minMax"/>
        </c:scaling>
        <c:delete val="1"/>
        <c:axPos val="b"/>
        <c:numFmt formatCode="ge" sourceLinked="1"/>
        <c:majorTickMark val="none"/>
        <c:minorTickMark val="none"/>
        <c:tickLblPos val="none"/>
        <c:crossAx val="309480728"/>
        <c:crosses val="autoZero"/>
        <c:auto val="1"/>
        <c:lblOffset val="100"/>
        <c:baseTimeUnit val="years"/>
      </c:dateAx>
      <c:valAx>
        <c:axId val="30948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48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52-47DB-BB77-FE2500300C75}"/>
            </c:ext>
          </c:extLst>
        </c:ser>
        <c:dLbls>
          <c:showLegendKey val="0"/>
          <c:showVal val="0"/>
          <c:showCatName val="0"/>
          <c:showSerName val="0"/>
          <c:showPercent val="0"/>
          <c:showBubbleSize val="0"/>
        </c:dLbls>
        <c:gapWidth val="150"/>
        <c:axId val="309481904"/>
        <c:axId val="211395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52-47DB-BB77-FE2500300C75}"/>
            </c:ext>
          </c:extLst>
        </c:ser>
        <c:dLbls>
          <c:showLegendKey val="0"/>
          <c:showVal val="0"/>
          <c:showCatName val="0"/>
          <c:showSerName val="0"/>
          <c:showPercent val="0"/>
          <c:showBubbleSize val="0"/>
        </c:dLbls>
        <c:marker val="1"/>
        <c:smooth val="0"/>
        <c:axId val="309481904"/>
        <c:axId val="211395928"/>
      </c:lineChart>
      <c:dateAx>
        <c:axId val="309481904"/>
        <c:scaling>
          <c:orientation val="minMax"/>
        </c:scaling>
        <c:delete val="1"/>
        <c:axPos val="b"/>
        <c:numFmt formatCode="ge" sourceLinked="1"/>
        <c:majorTickMark val="none"/>
        <c:minorTickMark val="none"/>
        <c:tickLblPos val="none"/>
        <c:crossAx val="211395928"/>
        <c:crosses val="autoZero"/>
        <c:auto val="1"/>
        <c:lblOffset val="100"/>
        <c:baseTimeUnit val="years"/>
      </c:dateAx>
      <c:valAx>
        <c:axId val="21139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48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A1-4304-A400-2172135F1EC0}"/>
            </c:ext>
          </c:extLst>
        </c:ser>
        <c:dLbls>
          <c:showLegendKey val="0"/>
          <c:showVal val="0"/>
          <c:showCatName val="0"/>
          <c:showSerName val="0"/>
          <c:showPercent val="0"/>
          <c:showBubbleSize val="0"/>
        </c:dLbls>
        <c:gapWidth val="150"/>
        <c:axId val="211397104"/>
        <c:axId val="21139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A1-4304-A400-2172135F1EC0}"/>
            </c:ext>
          </c:extLst>
        </c:ser>
        <c:dLbls>
          <c:showLegendKey val="0"/>
          <c:showVal val="0"/>
          <c:showCatName val="0"/>
          <c:showSerName val="0"/>
          <c:showPercent val="0"/>
          <c:showBubbleSize val="0"/>
        </c:dLbls>
        <c:marker val="1"/>
        <c:smooth val="0"/>
        <c:axId val="211397104"/>
        <c:axId val="211397496"/>
      </c:lineChart>
      <c:dateAx>
        <c:axId val="211397104"/>
        <c:scaling>
          <c:orientation val="minMax"/>
        </c:scaling>
        <c:delete val="1"/>
        <c:axPos val="b"/>
        <c:numFmt formatCode="ge" sourceLinked="1"/>
        <c:majorTickMark val="none"/>
        <c:minorTickMark val="none"/>
        <c:tickLblPos val="none"/>
        <c:crossAx val="211397496"/>
        <c:crosses val="autoZero"/>
        <c:auto val="1"/>
        <c:lblOffset val="100"/>
        <c:baseTimeUnit val="years"/>
      </c:dateAx>
      <c:valAx>
        <c:axId val="21139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39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64-4D07-967E-F5C9BA9D2F51}"/>
            </c:ext>
          </c:extLst>
        </c:ser>
        <c:dLbls>
          <c:showLegendKey val="0"/>
          <c:showVal val="0"/>
          <c:showCatName val="0"/>
          <c:showSerName val="0"/>
          <c:showPercent val="0"/>
          <c:showBubbleSize val="0"/>
        </c:dLbls>
        <c:gapWidth val="150"/>
        <c:axId val="67220664"/>
        <c:axId val="6722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64-4D07-967E-F5C9BA9D2F51}"/>
            </c:ext>
          </c:extLst>
        </c:ser>
        <c:dLbls>
          <c:showLegendKey val="0"/>
          <c:showVal val="0"/>
          <c:showCatName val="0"/>
          <c:showSerName val="0"/>
          <c:showPercent val="0"/>
          <c:showBubbleSize val="0"/>
        </c:dLbls>
        <c:marker val="1"/>
        <c:smooth val="0"/>
        <c:axId val="67220664"/>
        <c:axId val="67221056"/>
      </c:lineChart>
      <c:dateAx>
        <c:axId val="67220664"/>
        <c:scaling>
          <c:orientation val="minMax"/>
        </c:scaling>
        <c:delete val="1"/>
        <c:axPos val="b"/>
        <c:numFmt formatCode="ge" sourceLinked="1"/>
        <c:majorTickMark val="none"/>
        <c:minorTickMark val="none"/>
        <c:tickLblPos val="none"/>
        <c:crossAx val="67221056"/>
        <c:crosses val="autoZero"/>
        <c:auto val="1"/>
        <c:lblOffset val="100"/>
        <c:baseTimeUnit val="years"/>
      </c:dateAx>
      <c:valAx>
        <c:axId val="6722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2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62-46CB-A8B9-16F7E5CA5567}"/>
            </c:ext>
          </c:extLst>
        </c:ser>
        <c:dLbls>
          <c:showLegendKey val="0"/>
          <c:showVal val="0"/>
          <c:showCatName val="0"/>
          <c:showSerName val="0"/>
          <c:showPercent val="0"/>
          <c:showBubbleSize val="0"/>
        </c:dLbls>
        <c:gapWidth val="150"/>
        <c:axId val="521364384"/>
        <c:axId val="52136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62-46CB-A8B9-16F7E5CA5567}"/>
            </c:ext>
          </c:extLst>
        </c:ser>
        <c:dLbls>
          <c:showLegendKey val="0"/>
          <c:showVal val="0"/>
          <c:showCatName val="0"/>
          <c:showSerName val="0"/>
          <c:showPercent val="0"/>
          <c:showBubbleSize val="0"/>
        </c:dLbls>
        <c:marker val="1"/>
        <c:smooth val="0"/>
        <c:axId val="521364384"/>
        <c:axId val="521364776"/>
      </c:lineChart>
      <c:dateAx>
        <c:axId val="521364384"/>
        <c:scaling>
          <c:orientation val="minMax"/>
        </c:scaling>
        <c:delete val="1"/>
        <c:axPos val="b"/>
        <c:numFmt formatCode="ge" sourceLinked="1"/>
        <c:majorTickMark val="none"/>
        <c:minorTickMark val="none"/>
        <c:tickLblPos val="none"/>
        <c:crossAx val="521364776"/>
        <c:crosses val="autoZero"/>
        <c:auto val="1"/>
        <c:lblOffset val="100"/>
        <c:baseTimeUnit val="years"/>
      </c:dateAx>
      <c:valAx>
        <c:axId val="52136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3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879.66</c:v>
                </c:pt>
                <c:pt idx="1">
                  <c:v>799.38</c:v>
                </c:pt>
                <c:pt idx="2">
                  <c:v>715.46</c:v>
                </c:pt>
                <c:pt idx="3">
                  <c:v>648.05999999999995</c:v>
                </c:pt>
                <c:pt idx="4">
                  <c:v>680.9</c:v>
                </c:pt>
              </c:numCache>
            </c:numRef>
          </c:val>
          <c:extLst xmlns:c16r2="http://schemas.microsoft.com/office/drawing/2015/06/chart">
            <c:ext xmlns:c16="http://schemas.microsoft.com/office/drawing/2014/chart" uri="{C3380CC4-5D6E-409C-BE32-E72D297353CC}">
              <c16:uniqueId val="{00000000-9C26-4F5D-B113-5FD26869EC7C}"/>
            </c:ext>
          </c:extLst>
        </c:ser>
        <c:dLbls>
          <c:showLegendKey val="0"/>
          <c:showVal val="0"/>
          <c:showCatName val="0"/>
          <c:showSerName val="0"/>
          <c:showPercent val="0"/>
          <c:showBubbleSize val="0"/>
        </c:dLbls>
        <c:gapWidth val="150"/>
        <c:axId val="244711664"/>
        <c:axId val="24471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9C26-4F5D-B113-5FD26869EC7C}"/>
            </c:ext>
          </c:extLst>
        </c:ser>
        <c:dLbls>
          <c:showLegendKey val="0"/>
          <c:showVal val="0"/>
          <c:showCatName val="0"/>
          <c:showSerName val="0"/>
          <c:showPercent val="0"/>
          <c:showBubbleSize val="0"/>
        </c:dLbls>
        <c:marker val="1"/>
        <c:smooth val="0"/>
        <c:axId val="244711664"/>
        <c:axId val="244712056"/>
      </c:lineChart>
      <c:dateAx>
        <c:axId val="244711664"/>
        <c:scaling>
          <c:orientation val="minMax"/>
        </c:scaling>
        <c:delete val="1"/>
        <c:axPos val="b"/>
        <c:numFmt formatCode="ge" sourceLinked="1"/>
        <c:majorTickMark val="none"/>
        <c:minorTickMark val="none"/>
        <c:tickLblPos val="none"/>
        <c:crossAx val="244712056"/>
        <c:crosses val="autoZero"/>
        <c:auto val="1"/>
        <c:lblOffset val="100"/>
        <c:baseTimeUnit val="years"/>
      </c:dateAx>
      <c:valAx>
        <c:axId val="24471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71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46.53</c:v>
                </c:pt>
                <c:pt idx="1">
                  <c:v>50.56</c:v>
                </c:pt>
                <c:pt idx="2">
                  <c:v>65.53</c:v>
                </c:pt>
                <c:pt idx="3">
                  <c:v>59.82</c:v>
                </c:pt>
                <c:pt idx="4">
                  <c:v>57.8</c:v>
                </c:pt>
              </c:numCache>
            </c:numRef>
          </c:val>
          <c:extLst xmlns:c16r2="http://schemas.microsoft.com/office/drawing/2015/06/chart">
            <c:ext xmlns:c16="http://schemas.microsoft.com/office/drawing/2014/chart" uri="{C3380CC4-5D6E-409C-BE32-E72D297353CC}">
              <c16:uniqueId val="{00000000-5483-4E8E-B1C3-4F7918AFA08C}"/>
            </c:ext>
          </c:extLst>
        </c:ser>
        <c:dLbls>
          <c:showLegendKey val="0"/>
          <c:showVal val="0"/>
          <c:showCatName val="0"/>
          <c:showSerName val="0"/>
          <c:showPercent val="0"/>
          <c:showBubbleSize val="0"/>
        </c:dLbls>
        <c:gapWidth val="150"/>
        <c:axId val="243984824"/>
        <c:axId val="24398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5483-4E8E-B1C3-4F7918AFA08C}"/>
            </c:ext>
          </c:extLst>
        </c:ser>
        <c:dLbls>
          <c:showLegendKey val="0"/>
          <c:showVal val="0"/>
          <c:showCatName val="0"/>
          <c:showSerName val="0"/>
          <c:showPercent val="0"/>
          <c:showBubbleSize val="0"/>
        </c:dLbls>
        <c:marker val="1"/>
        <c:smooth val="0"/>
        <c:axId val="243984824"/>
        <c:axId val="243985216"/>
      </c:lineChart>
      <c:dateAx>
        <c:axId val="243984824"/>
        <c:scaling>
          <c:orientation val="minMax"/>
        </c:scaling>
        <c:delete val="1"/>
        <c:axPos val="b"/>
        <c:numFmt formatCode="ge" sourceLinked="1"/>
        <c:majorTickMark val="none"/>
        <c:minorTickMark val="none"/>
        <c:tickLblPos val="none"/>
        <c:crossAx val="243985216"/>
        <c:crosses val="autoZero"/>
        <c:auto val="1"/>
        <c:lblOffset val="100"/>
        <c:baseTimeUnit val="years"/>
      </c:dateAx>
      <c:valAx>
        <c:axId val="24398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98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571.26</c:v>
                </c:pt>
                <c:pt idx="1">
                  <c:v>520.15</c:v>
                </c:pt>
                <c:pt idx="2">
                  <c:v>407.64</c:v>
                </c:pt>
                <c:pt idx="3">
                  <c:v>466.56</c:v>
                </c:pt>
                <c:pt idx="4">
                  <c:v>518.29</c:v>
                </c:pt>
              </c:numCache>
            </c:numRef>
          </c:val>
          <c:extLst xmlns:c16r2="http://schemas.microsoft.com/office/drawing/2015/06/chart">
            <c:ext xmlns:c16="http://schemas.microsoft.com/office/drawing/2014/chart" uri="{C3380CC4-5D6E-409C-BE32-E72D297353CC}">
              <c16:uniqueId val="{00000000-0180-4994-95DA-2714D7812154}"/>
            </c:ext>
          </c:extLst>
        </c:ser>
        <c:dLbls>
          <c:showLegendKey val="0"/>
          <c:showVal val="0"/>
          <c:showCatName val="0"/>
          <c:showSerName val="0"/>
          <c:showPercent val="0"/>
          <c:showBubbleSize val="0"/>
        </c:dLbls>
        <c:gapWidth val="150"/>
        <c:axId val="67220272"/>
        <c:axId val="24398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0180-4994-95DA-2714D7812154}"/>
            </c:ext>
          </c:extLst>
        </c:ser>
        <c:dLbls>
          <c:showLegendKey val="0"/>
          <c:showVal val="0"/>
          <c:showCatName val="0"/>
          <c:showSerName val="0"/>
          <c:showPercent val="0"/>
          <c:showBubbleSize val="0"/>
        </c:dLbls>
        <c:marker val="1"/>
        <c:smooth val="0"/>
        <c:axId val="67220272"/>
        <c:axId val="243986392"/>
      </c:lineChart>
      <c:dateAx>
        <c:axId val="67220272"/>
        <c:scaling>
          <c:orientation val="minMax"/>
        </c:scaling>
        <c:delete val="1"/>
        <c:axPos val="b"/>
        <c:numFmt formatCode="ge" sourceLinked="1"/>
        <c:majorTickMark val="none"/>
        <c:minorTickMark val="none"/>
        <c:tickLblPos val="none"/>
        <c:crossAx val="243986392"/>
        <c:crosses val="autoZero"/>
        <c:auto val="1"/>
        <c:lblOffset val="100"/>
        <c:baseTimeUnit val="years"/>
      </c:dateAx>
      <c:valAx>
        <c:axId val="24398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2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伊平屋村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1251</v>
      </c>
      <c r="AM8" s="50"/>
      <c r="AN8" s="50"/>
      <c r="AO8" s="50"/>
      <c r="AP8" s="50"/>
      <c r="AQ8" s="50"/>
      <c r="AR8" s="50"/>
      <c r="AS8" s="50"/>
      <c r="AT8" s="46">
        <f>データ!$S$6</f>
        <v>21.82</v>
      </c>
      <c r="AU8" s="46"/>
      <c r="AV8" s="46"/>
      <c r="AW8" s="46"/>
      <c r="AX8" s="46"/>
      <c r="AY8" s="46"/>
      <c r="AZ8" s="46"/>
      <c r="BA8" s="46"/>
      <c r="BB8" s="46">
        <f>データ!$T$6</f>
        <v>57.33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50">
        <f>データ!$Q$6</f>
        <v>4665</v>
      </c>
      <c r="X10" s="50"/>
      <c r="Y10" s="50"/>
      <c r="Z10" s="50"/>
      <c r="AA10" s="50"/>
      <c r="AB10" s="50"/>
      <c r="AC10" s="50"/>
      <c r="AD10" s="2"/>
      <c r="AE10" s="2"/>
      <c r="AF10" s="2"/>
      <c r="AG10" s="2"/>
      <c r="AH10" s="2"/>
      <c r="AI10" s="2"/>
      <c r="AJ10" s="2"/>
      <c r="AK10" s="2"/>
      <c r="AL10" s="50">
        <f>データ!$U$6</f>
        <v>1213</v>
      </c>
      <c r="AM10" s="50"/>
      <c r="AN10" s="50"/>
      <c r="AO10" s="50"/>
      <c r="AP10" s="50"/>
      <c r="AQ10" s="50"/>
      <c r="AR10" s="50"/>
      <c r="AS10" s="50"/>
      <c r="AT10" s="46">
        <f>データ!$V$6</f>
        <v>21.72</v>
      </c>
      <c r="AU10" s="46"/>
      <c r="AV10" s="46"/>
      <c r="AW10" s="46"/>
      <c r="AX10" s="46"/>
      <c r="AY10" s="46"/>
      <c r="AZ10" s="46"/>
      <c r="BA10" s="46"/>
      <c r="BB10" s="46">
        <f>データ!$W$6</f>
        <v>55.85</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111</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112</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43</v>
      </c>
      <c r="O85" s="27" t="str">
        <f>データ!EN6</f>
        <v>【0.54】</v>
      </c>
    </row>
  </sheetData>
  <sheetProtection algorithmName="SHA-512" hashValue="OyppZpbOEgalGLGiEl8oPBbAPbsx7R0hivZn0fJL6pi11EeEGW8s1fR9KFkET4IT4ivWmlLk2W0LB88QrqJjYw==" saltValue="J6CmRcUz67b4QuI3v+rTo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473596</v>
      </c>
      <c r="D6" s="34">
        <f t="shared" si="3"/>
        <v>47</v>
      </c>
      <c r="E6" s="34">
        <f t="shared" si="3"/>
        <v>1</v>
      </c>
      <c r="F6" s="34">
        <f t="shared" si="3"/>
        <v>0</v>
      </c>
      <c r="G6" s="34">
        <f t="shared" si="3"/>
        <v>0</v>
      </c>
      <c r="H6" s="34" t="str">
        <f t="shared" si="3"/>
        <v>沖縄県　伊平屋村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4665</v>
      </c>
      <c r="R6" s="35">
        <f t="shared" si="3"/>
        <v>1251</v>
      </c>
      <c r="S6" s="35">
        <f t="shared" si="3"/>
        <v>21.82</v>
      </c>
      <c r="T6" s="35">
        <f t="shared" si="3"/>
        <v>57.33</v>
      </c>
      <c r="U6" s="35">
        <f t="shared" si="3"/>
        <v>1213</v>
      </c>
      <c r="V6" s="35">
        <f t="shared" si="3"/>
        <v>21.72</v>
      </c>
      <c r="W6" s="35">
        <f t="shared" si="3"/>
        <v>55.85</v>
      </c>
      <c r="X6" s="36">
        <f>IF(X7="",NA(),X7)</f>
        <v>75.760000000000005</v>
      </c>
      <c r="Y6" s="36">
        <f t="shared" ref="Y6:AG6" si="4">IF(Y7="",NA(),Y7)</f>
        <v>80.45</v>
      </c>
      <c r="Z6" s="36">
        <f t="shared" si="4"/>
        <v>90.4</v>
      </c>
      <c r="AA6" s="36">
        <f t="shared" si="4"/>
        <v>67.17</v>
      </c>
      <c r="AB6" s="36">
        <f t="shared" si="4"/>
        <v>102.8</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879.66</v>
      </c>
      <c r="BF6" s="36">
        <f t="shared" ref="BF6:BN6" si="7">IF(BF7="",NA(),BF7)</f>
        <v>799.38</v>
      </c>
      <c r="BG6" s="36">
        <f t="shared" si="7"/>
        <v>715.46</v>
      </c>
      <c r="BH6" s="36">
        <f t="shared" si="7"/>
        <v>648.05999999999995</v>
      </c>
      <c r="BI6" s="36">
        <f t="shared" si="7"/>
        <v>680.9</v>
      </c>
      <c r="BJ6" s="36">
        <f t="shared" si="7"/>
        <v>1486.62</v>
      </c>
      <c r="BK6" s="36">
        <f t="shared" si="7"/>
        <v>1510.14</v>
      </c>
      <c r="BL6" s="36">
        <f t="shared" si="7"/>
        <v>1595.62</v>
      </c>
      <c r="BM6" s="36">
        <f t="shared" si="7"/>
        <v>1302.33</v>
      </c>
      <c r="BN6" s="36">
        <f t="shared" si="7"/>
        <v>1274.21</v>
      </c>
      <c r="BO6" s="35" t="str">
        <f>IF(BO7="","",IF(BO7="-","【-】","【"&amp;SUBSTITUTE(TEXT(BO7,"#,##0.00"),"-","△")&amp;"】"))</f>
        <v>【1,074.14】</v>
      </c>
      <c r="BP6" s="36">
        <f>IF(BP7="",NA(),BP7)</f>
        <v>46.53</v>
      </c>
      <c r="BQ6" s="36">
        <f t="shared" ref="BQ6:BY6" si="8">IF(BQ7="",NA(),BQ7)</f>
        <v>50.56</v>
      </c>
      <c r="BR6" s="36">
        <f t="shared" si="8"/>
        <v>65.53</v>
      </c>
      <c r="BS6" s="36">
        <f t="shared" si="8"/>
        <v>59.82</v>
      </c>
      <c r="BT6" s="36">
        <f t="shared" si="8"/>
        <v>57.8</v>
      </c>
      <c r="BU6" s="36">
        <f t="shared" si="8"/>
        <v>24.39</v>
      </c>
      <c r="BV6" s="36">
        <f t="shared" si="8"/>
        <v>22.67</v>
      </c>
      <c r="BW6" s="36">
        <f t="shared" si="8"/>
        <v>37.92</v>
      </c>
      <c r="BX6" s="36">
        <f t="shared" si="8"/>
        <v>40.89</v>
      </c>
      <c r="BY6" s="36">
        <f t="shared" si="8"/>
        <v>41.25</v>
      </c>
      <c r="BZ6" s="35" t="str">
        <f>IF(BZ7="","",IF(BZ7="-","【-】","【"&amp;SUBSTITUTE(TEXT(BZ7,"#,##0.00"),"-","△")&amp;"】"))</f>
        <v>【54.36】</v>
      </c>
      <c r="CA6" s="36">
        <f>IF(CA7="",NA(),CA7)</f>
        <v>571.26</v>
      </c>
      <c r="CB6" s="36">
        <f t="shared" ref="CB6:CJ6" si="9">IF(CB7="",NA(),CB7)</f>
        <v>520.15</v>
      </c>
      <c r="CC6" s="36">
        <f t="shared" si="9"/>
        <v>407.64</v>
      </c>
      <c r="CD6" s="36">
        <f t="shared" si="9"/>
        <v>466.56</v>
      </c>
      <c r="CE6" s="36">
        <f t="shared" si="9"/>
        <v>518.29</v>
      </c>
      <c r="CF6" s="36">
        <f t="shared" si="9"/>
        <v>734.18</v>
      </c>
      <c r="CG6" s="36">
        <f t="shared" si="9"/>
        <v>789.62</v>
      </c>
      <c r="CH6" s="36">
        <f t="shared" si="9"/>
        <v>423.18</v>
      </c>
      <c r="CI6" s="36">
        <f t="shared" si="9"/>
        <v>383.2</v>
      </c>
      <c r="CJ6" s="36">
        <f t="shared" si="9"/>
        <v>383.25</v>
      </c>
      <c r="CK6" s="35" t="str">
        <f>IF(CK7="","",IF(CK7="-","【-】","【"&amp;SUBSTITUTE(TEXT(CK7,"#,##0.00"),"-","△")&amp;"】"))</f>
        <v>【296.40】</v>
      </c>
      <c r="CL6" s="36">
        <f>IF(CL7="",NA(),CL7)</f>
        <v>74.58</v>
      </c>
      <c r="CM6" s="36">
        <f t="shared" ref="CM6:CU6" si="10">IF(CM7="",NA(),CM7)</f>
        <v>76.42</v>
      </c>
      <c r="CN6" s="36">
        <f t="shared" si="10"/>
        <v>71.05</v>
      </c>
      <c r="CO6" s="36">
        <f t="shared" si="10"/>
        <v>91.43</v>
      </c>
      <c r="CP6" s="36">
        <f t="shared" si="10"/>
        <v>87.62</v>
      </c>
      <c r="CQ6" s="36">
        <f t="shared" si="10"/>
        <v>48.36</v>
      </c>
      <c r="CR6" s="36">
        <f t="shared" si="10"/>
        <v>48.7</v>
      </c>
      <c r="CS6" s="36">
        <f t="shared" si="10"/>
        <v>46.9</v>
      </c>
      <c r="CT6" s="36">
        <f t="shared" si="10"/>
        <v>47.95</v>
      </c>
      <c r="CU6" s="36">
        <f t="shared" si="10"/>
        <v>48.26</v>
      </c>
      <c r="CV6" s="35" t="str">
        <f>IF(CV7="","",IF(CV7="-","【-】","【"&amp;SUBSTITUTE(TEXT(CV7,"#,##0.00"),"-","△")&amp;"】"))</f>
        <v>【55.95】</v>
      </c>
      <c r="CW6" s="36">
        <f>IF(CW7="",NA(),CW7)</f>
        <v>68.53</v>
      </c>
      <c r="CX6" s="36">
        <f t="shared" ref="CX6:DF6" si="11">IF(CX7="",NA(),CX7)</f>
        <v>67.72</v>
      </c>
      <c r="CY6" s="36">
        <f t="shared" si="11"/>
        <v>69.41</v>
      </c>
      <c r="CZ6" s="36">
        <f t="shared" si="11"/>
        <v>61.54</v>
      </c>
      <c r="DA6" s="36">
        <f t="shared" si="11"/>
        <v>49.67</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473596</v>
      </c>
      <c r="D7" s="38">
        <v>47</v>
      </c>
      <c r="E7" s="38">
        <v>1</v>
      </c>
      <c r="F7" s="38">
        <v>0</v>
      </c>
      <c r="G7" s="38">
        <v>0</v>
      </c>
      <c r="H7" s="38" t="s">
        <v>97</v>
      </c>
      <c r="I7" s="38" t="s">
        <v>98</v>
      </c>
      <c r="J7" s="38" t="s">
        <v>99</v>
      </c>
      <c r="K7" s="38" t="s">
        <v>100</v>
      </c>
      <c r="L7" s="38" t="s">
        <v>101</v>
      </c>
      <c r="M7" s="38" t="s">
        <v>102</v>
      </c>
      <c r="N7" s="39" t="s">
        <v>103</v>
      </c>
      <c r="O7" s="39" t="s">
        <v>104</v>
      </c>
      <c r="P7" s="39">
        <v>100</v>
      </c>
      <c r="Q7" s="39">
        <v>4665</v>
      </c>
      <c r="R7" s="39">
        <v>1251</v>
      </c>
      <c r="S7" s="39">
        <v>21.82</v>
      </c>
      <c r="T7" s="39">
        <v>57.33</v>
      </c>
      <c r="U7" s="39">
        <v>1213</v>
      </c>
      <c r="V7" s="39">
        <v>21.72</v>
      </c>
      <c r="W7" s="39">
        <v>55.85</v>
      </c>
      <c r="X7" s="39">
        <v>75.760000000000005</v>
      </c>
      <c r="Y7" s="39">
        <v>80.45</v>
      </c>
      <c r="Z7" s="39">
        <v>90.4</v>
      </c>
      <c r="AA7" s="39">
        <v>67.17</v>
      </c>
      <c r="AB7" s="39">
        <v>102.8</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879.66</v>
      </c>
      <c r="BF7" s="39">
        <v>799.38</v>
      </c>
      <c r="BG7" s="39">
        <v>715.46</v>
      </c>
      <c r="BH7" s="39">
        <v>648.05999999999995</v>
      </c>
      <c r="BI7" s="39">
        <v>680.9</v>
      </c>
      <c r="BJ7" s="39">
        <v>1486.62</v>
      </c>
      <c r="BK7" s="39">
        <v>1510.14</v>
      </c>
      <c r="BL7" s="39">
        <v>1595.62</v>
      </c>
      <c r="BM7" s="39">
        <v>1302.33</v>
      </c>
      <c r="BN7" s="39">
        <v>1274.21</v>
      </c>
      <c r="BO7" s="39">
        <v>1074.1400000000001</v>
      </c>
      <c r="BP7" s="39">
        <v>46.53</v>
      </c>
      <c r="BQ7" s="39">
        <v>50.56</v>
      </c>
      <c r="BR7" s="39">
        <v>65.53</v>
      </c>
      <c r="BS7" s="39">
        <v>59.82</v>
      </c>
      <c r="BT7" s="39">
        <v>57.8</v>
      </c>
      <c r="BU7" s="39">
        <v>24.39</v>
      </c>
      <c r="BV7" s="39">
        <v>22.67</v>
      </c>
      <c r="BW7" s="39">
        <v>37.92</v>
      </c>
      <c r="BX7" s="39">
        <v>40.89</v>
      </c>
      <c r="BY7" s="39">
        <v>41.25</v>
      </c>
      <c r="BZ7" s="39">
        <v>54.36</v>
      </c>
      <c r="CA7" s="39">
        <v>571.26</v>
      </c>
      <c r="CB7" s="39">
        <v>520.15</v>
      </c>
      <c r="CC7" s="39">
        <v>407.64</v>
      </c>
      <c r="CD7" s="39">
        <v>466.56</v>
      </c>
      <c r="CE7" s="39">
        <v>518.29</v>
      </c>
      <c r="CF7" s="39">
        <v>734.18</v>
      </c>
      <c r="CG7" s="39">
        <v>789.62</v>
      </c>
      <c r="CH7" s="39">
        <v>423.18</v>
      </c>
      <c r="CI7" s="39">
        <v>383.2</v>
      </c>
      <c r="CJ7" s="39">
        <v>383.25</v>
      </c>
      <c r="CK7" s="39">
        <v>296.39999999999998</v>
      </c>
      <c r="CL7" s="39">
        <v>74.58</v>
      </c>
      <c r="CM7" s="39">
        <v>76.42</v>
      </c>
      <c r="CN7" s="39">
        <v>71.05</v>
      </c>
      <c r="CO7" s="39">
        <v>91.43</v>
      </c>
      <c r="CP7" s="39">
        <v>87.62</v>
      </c>
      <c r="CQ7" s="39">
        <v>48.36</v>
      </c>
      <c r="CR7" s="39">
        <v>48.7</v>
      </c>
      <c r="CS7" s="39">
        <v>46.9</v>
      </c>
      <c r="CT7" s="39">
        <v>47.95</v>
      </c>
      <c r="CU7" s="39">
        <v>48.26</v>
      </c>
      <c r="CV7" s="39">
        <v>55.95</v>
      </c>
      <c r="CW7" s="39">
        <v>68.53</v>
      </c>
      <c r="CX7" s="39">
        <v>67.72</v>
      </c>
      <c r="CY7" s="39">
        <v>69.41</v>
      </c>
      <c r="CZ7" s="39">
        <v>61.54</v>
      </c>
      <c r="DA7" s="39">
        <v>49.67</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2019-12-05T04:40:57Z</dcterms:created>
  <dcterms:modified xsi:type="dcterms:W3CDTF">2020-02-10T06:47:36Z</dcterms:modified>
  <cp:category/>
</cp:coreProperties>
</file>