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9"/>
  <workbookPr/>
  <mc:AlternateContent xmlns:mc="http://schemas.openxmlformats.org/markup-compatibility/2006">
    <mc:Choice Requires="x15">
      <x15ac:absPath xmlns:x15ac="http://schemas.microsoft.com/office/spreadsheetml/2010/11/ac" url="C:\Users\y-arakaki\Desktop\"/>
    </mc:Choice>
  </mc:AlternateContent>
  <xr:revisionPtr revIDLastSave="0" documentId="13_ncr:1_{CAACD75E-8C28-4098-A7F2-26800367A9EE}" xr6:coauthVersionLast="36" xr6:coauthVersionMax="36" xr10:uidLastSave="{00000000-0000-0000-0000-000000000000}"/>
  <workbookProtection workbookAlgorithmName="SHA-512" workbookHashValue="RJKGkgOkXPiS2ny9pSLfaRU8PPZ8vER0MNGec981EckiNbm2+4LUvPlVTPwcNXFm1zbrKr8IwLHcFk4bg4v84w==" workbookSaltValue="9kKnZXAJtG8gZo3CSc1wlw==" workbookSpinCount="100000" lockStructure="1"/>
  <bookViews>
    <workbookView xWindow="0" yWindow="0" windowWidth="16410" windowHeight="760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R6" i="5"/>
  <c r="AD10" i="4" s="1"/>
  <c r="Q6" i="5"/>
  <c r="P6" i="5"/>
  <c r="P10" i="4" s="1"/>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W10" i="4"/>
  <c r="BB8" i="4"/>
  <c r="AL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<sst xmlns="http://schemas.openxmlformats.org/spreadsheetml/2006/main" count="228" uniqueCount="115">
  <si>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</si>
  <si>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</si>
  <si>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</si>
  <si>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</si>
  <si>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</si>
  <si>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</si>
  <si>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</si>
  <si>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</si>
  <si>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</si>
  <si>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</si>
  <si>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</si>
  <si>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</si>
  <si>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</si>
  <si>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</si>
  <si>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</si>
  <si>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</si>
  <si>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</si>
  <si>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</si>
  <si>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</si>
  <si>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</si>
  <si>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</si>
  <si>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</si>
  <si>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</si>
  <si>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</si>
  <si>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</si>
  <si>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</si>
  <si>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</si>
  <si>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</si>
  <si>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</si>
  <si>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</si>
  <si>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</si>
  <si>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</si>
  <si>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</si>
  <si>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</si>
  <si>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</si>
  <si>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</si>
  <si>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</si>
  <si>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</si>
  <si>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</si>
  <si>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</si>
  <si>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</si>
  <si>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</si>
  <si>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</si>
  <si>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</si>
  <si>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</si>
  <si>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</si>
  <si>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</si>
  <si>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</si>
  <si>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</si>
  <si>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</si>
  <si>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</si>
  <si>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</si>
  <si>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</si>
  <si>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</si>
  <si>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</si>
  <si>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</si>
  <si>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</si>
  <si>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</si>
  <si>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</si>
  <si>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</si>
  <si>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</si>
  <si>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</si>
  <si>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</si>
  <si>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</si>
  <si>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</si>
  <si>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</si>
  <si>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</si>
  <si>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</si>
  <si>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</si>
  <si>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</si>
  <si>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</si>
  <si>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</si>
  <si>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</si>
  <si>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</si>
  <si>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</si>
  <si>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</si>
  <si>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</si>
  <si>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</si>
  <si>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</si>
  <si>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</si>
  <si>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</si>
  <si>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</si>
  <si>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</si>
  <si>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</si>
  <si>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</si>
  <si>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</si>
  <si>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</si>
  <si>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</si>
  <si>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</si>
  <si>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</si>
  <si>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</si>
  <si>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</si>
  <si>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</si>
  <si>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</si>
  <si>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</si>
  <si>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</si>
  <si>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</si>
  <si>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</si>
  <si>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</si>
  <si>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南大東村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</si>
  <si>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</si>
  <si>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</si>
  <si>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</si>
  <si>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</si>
  <si>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</si>
  <si>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</si>
  <si>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</si>
  <si>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</si>
  <si>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</si>
  <si>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</si>
  <si>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</si>
  <si>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</si>
  <si>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100％を上回っているが料金増や償還金の減が主な要因である一方、他会計繰入金は減となったが一般会計繰入金の依存度が高いため経費削減に努めなければならない。
④企業債残高対事業規模比率
全額一般会計で負担することとしているが将来の施設更新時に新たな企業債が発生するので公債費負担額を抑える対策が必要である。
⑤経費回収率
類似団体平均値より上回っているが100％に近づけくように使用料金設定とさらなる経常経費の抑制等により削減し収支のバランスを図る。　　　　　　　　　　　　　⑥汚水処理原価
類似団体平均値より上回っていたが要因は不明水量の大きな増と施設の老朽化による維持管理費の増。また有収水量は上水道との関連があり、施設の維持費については今後も適切な維持管理と今後の施設更新計画を推進していく。
⑦施設利用率
平成26年度以降は類似団体平均値より下回っている。しかし、未接続者も多数存在するので更なる施設利用率向上を図る。
⑧水洗化率
類似団体平均値より下回っているため住民に「水洗化の促進」普及啓発と接続勧奨を行っていく。。</t>
    <rPh sb="14" eb="16">
      <t>ウワマワ</t>
    </rPh>
    <rPh sb="54" eb="56">
      <t>イッパン</t>
    </rPh>
    <rPh sb="56" eb="58">
      <t>カイケイ</t>
    </rPh>
    <rPh sb="70" eb="72">
      <t>ケイヒ</t>
    </rPh>
    <rPh sb="72" eb="74">
      <t>サクゲン</t>
    </rPh>
    <rPh sb="75" eb="76">
      <t>ツト</t>
    </rPh>
    <rPh sb="101" eb="103">
      <t>ゼンガク</t>
    </rPh>
    <rPh sb="103" eb="105">
      <t>イッパン</t>
    </rPh>
    <rPh sb="105" eb="107">
      <t>カイケイ</t>
    </rPh>
    <rPh sb="108" eb="110">
      <t>フタン</t>
    </rPh>
    <rPh sb="190" eb="191">
      <t>チカ</t>
    </rPh>
    <rPh sb="222" eb="224">
      <t>ケイジョウ</t>
    </rPh>
    <rPh sb="227" eb="229">
      <t>ヨクセイ</t>
    </rPh>
    <rPh sb="229" eb="230">
      <t>トウ</t>
    </rPh>
    <rPh sb="230" eb="231">
      <t>ハカ</t>
    </rPh>
    <rPh sb="235" eb="237">
      <t>サクゲン</t>
    </rPh>
    <rPh sb="238" eb="240">
      <t>シュウシ</t>
    </rPh>
    <rPh sb="254" eb="255">
      <t>ルイ</t>
    </rPh>
    <rPh sb="255" eb="256">
      <t>ニ</t>
    </rPh>
    <rPh sb="256" eb="258">
      <t>ダンタイ</t>
    </rPh>
    <rPh sb="263" eb="264">
      <t>ウエ</t>
    </rPh>
    <rPh sb="273" eb="275">
      <t>フメイ</t>
    </rPh>
    <rPh sb="277" eb="278">
      <t>ウエ</t>
    </rPh>
    <rPh sb="292" eb="293">
      <t>オオ</t>
    </rPh>
    <rPh sb="295" eb="296">
      <t>ゾウ</t>
    </rPh>
    <rPh sb="350" eb="352">
      <t>スイシン</t>
    </rPh>
    <rPh sb="383" eb="384">
      <t>ド</t>
    </rPh>
    <rPh sb="384" eb="386">
      <t>イコウ</t>
    </rPh>
    <rPh sb="396" eb="397">
      <t>シタ</t>
    </rPh>
    <rPh sb="456" eb="458">
      <t>フキュウ</t>
    </rPh>
    <rPh sb="458" eb="460">
      <t>ケイハツ</t>
    </rPh>
    <rPh sb="461" eb="463">
      <t>セツゾク</t>
    </rPh>
    <rPh sb="463" eb="465">
      <t>カンショウ</t>
    </rPh>
    <rPh sb="466" eb="467">
      <t>オコナ</t>
    </rPh>
    <rPh sb="472" eb="473">
      <t>カソクシンジコケイハツハカ</t>
    </rPh>
    <phoneticPr fontId="4"/>
  </si>
  <si>
    <t>供用開始から16年以上経過し、施設内機器類の故障や中継ポンプ類の故障も突発的な修繕が発生してきている。平成29年度には下水道施設台帳を作成し老朽化対策を図っている。平成31年度以降最適化構想事業計画等を策定し施設更新を行っていく。</t>
    <rPh sb="0" eb="2">
      <t>キョウヨウ</t>
    </rPh>
    <rPh sb="2" eb="4">
      <t>カイシ</t>
    </rPh>
    <rPh sb="8" eb="11">
      <t>ネンイジョウ</t>
    </rPh>
    <rPh sb="11" eb="13">
      <t>ケイカ</t>
    </rPh>
    <rPh sb="15" eb="18">
      <t>シセツナイ</t>
    </rPh>
    <rPh sb="18" eb="21">
      <t>キキルイ</t>
    </rPh>
    <rPh sb="22" eb="24">
      <t>コショウ</t>
    </rPh>
    <rPh sb="25" eb="27">
      <t>チュウケイ</t>
    </rPh>
    <rPh sb="30" eb="31">
      <t>ルイ</t>
    </rPh>
    <rPh sb="32" eb="34">
      <t>コショウ</t>
    </rPh>
    <rPh sb="35" eb="38">
      <t>トッパツテキ</t>
    </rPh>
    <rPh sb="39" eb="41">
      <t>シュウゼン</t>
    </rPh>
    <rPh sb="42" eb="44">
      <t>ハッセイ</t>
    </rPh>
    <rPh sb="51" eb="53">
      <t>ヘイセイ</t>
    </rPh>
    <rPh sb="55" eb="57">
      <t>ネンド</t>
    </rPh>
    <rPh sb="59" eb="62">
      <t>ゲスイドウ</t>
    </rPh>
    <rPh sb="62" eb="64">
      <t>シセツ</t>
    </rPh>
    <rPh sb="64" eb="66">
      <t>ダイチョウ</t>
    </rPh>
    <rPh sb="67" eb="69">
      <t>サクセイ</t>
    </rPh>
    <rPh sb="70" eb="73">
      <t>ロウキュウカ</t>
    </rPh>
    <rPh sb="73" eb="75">
      <t>タイサク</t>
    </rPh>
    <rPh sb="76" eb="77">
      <t>ハカ</t>
    </rPh>
    <rPh sb="88" eb="90">
      <t>イコウ</t>
    </rPh>
    <rPh sb="90" eb="95">
      <t>サイテキカコウソウ</t>
    </rPh>
    <rPh sb="95" eb="97">
      <t>ジギョウ</t>
    </rPh>
    <rPh sb="97" eb="99">
      <t>ケイカク</t>
    </rPh>
    <rPh sb="99" eb="100">
      <t>トウ</t>
    </rPh>
    <rPh sb="101" eb="103">
      <t>サクテイ</t>
    </rPh>
    <rPh sb="104" eb="106">
      <t>シセツ</t>
    </rPh>
    <rPh sb="106" eb="108">
      <t>コウシン</t>
    </rPh>
    <rPh sb="109" eb="110">
      <t>オコナ</t>
    </rPh>
    <phoneticPr fontId="4"/>
  </si>
  <si>
    <t>未接続者の接続率の向上及び使用料収入を確保し、既存施設更新の起債、接続率向上の活動等他会計繰入金減にするため収支の改善を図っていかなければならない。　　　　　　　　　　　　　　　　　　　長期的には人口減少に伴い施設更新や維持管理費等のコストに課題があるためスマート型社会形成が求められてくる。それに関連して財源確保のため状況に応じては使用料料金の見直しも視野に入れていく必要性がある。</t>
    <rPh sb="0" eb="3">
      <t>ミセツゾク</t>
    </rPh>
    <rPh sb="3" eb="4">
      <t>シャ</t>
    </rPh>
    <rPh sb="5" eb="7">
      <t>セツゾク</t>
    </rPh>
    <rPh sb="7" eb="8">
      <t>リツ</t>
    </rPh>
    <rPh sb="9" eb="11">
      <t>コウジョウ</t>
    </rPh>
    <rPh sb="11" eb="12">
      <t>オヨ</t>
    </rPh>
    <rPh sb="54" eb="56">
      <t>シュウシ</t>
    </rPh>
    <rPh sb="57" eb="59">
      <t>カイゼン</t>
    </rPh>
    <rPh sb="60" eb="61">
      <t>ハカ</t>
    </rPh>
    <rPh sb="93" eb="96">
      <t>チョウキテキ</t>
    </rPh>
    <rPh sb="98" eb="100">
      <t>ジンコウ</t>
    </rPh>
    <rPh sb="100" eb="102">
      <t>ゲンショウ</t>
    </rPh>
    <rPh sb="103" eb="104">
      <t>トモナ</t>
    </rPh>
    <rPh sb="105" eb="107">
      <t>シセツ</t>
    </rPh>
    <rPh sb="107" eb="109">
      <t>コウシン</t>
    </rPh>
    <rPh sb="110" eb="112">
      <t>イジ</t>
    </rPh>
    <rPh sb="112" eb="114">
      <t>カンリ</t>
    </rPh>
    <rPh sb="114" eb="115">
      <t>ヒ</t>
    </rPh>
    <rPh sb="115" eb="116">
      <t>トウ</t>
    </rPh>
    <rPh sb="121" eb="123">
      <t>カダイ</t>
    </rPh>
    <rPh sb="132" eb="133">
      <t>ガタ</t>
    </rPh>
    <rPh sb="133" eb="135">
      <t>シャカイ</t>
    </rPh>
    <rPh sb="135" eb="137">
      <t>ケイセイ</t>
    </rPh>
    <rPh sb="138" eb="139">
      <t>モト</t>
    </rPh>
    <rPh sb="149" eb="151">
      <t>カンレン</t>
    </rPh>
    <rPh sb="153" eb="155">
      <t>ザイゲン</t>
    </rPh>
    <rPh sb="155" eb="157">
      <t>カクホ</t>
    </rPh>
    <rPh sb="167" eb="169">
      <t>シヨウ</t>
    </rPh>
    <rPh sb="170" eb="171">
      <t>リョウ</t>
    </rPh>
    <rPh sb="173" eb="175">
      <t>ミナオ</t>
    </rPh>
    <rPh sb="177" eb="179">
      <t>シヤ</t>
    </rPh>
    <rPh sb="180" eb="181">
      <t>イ</t>
    </rPh>
    <rPh sb="185" eb="187">
      <t>ヒツヨウ</t>
    </rPh>
    <rPh sb="187" eb="188">
      <t>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</si>
</sst>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DB-4712-B418-95FB6FD402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2.0499999999999998</c:v>
                </c:pt>
                <c:pt idx="3">
                  <c:v>0.01</c:v>
                </c:pt>
                <c:pt idx="4">
                  <c:v>0.01</c:v>
                </c:pt>
              </c:numCache>
            </c:numRef>
          </c:val>
          <c:smooth val="0"/>
          <c:extLst>
            <c:ext xmlns:c16="http://schemas.microsoft.com/office/drawing/2014/chart" uri="{C3380CC4-5D6E-409C-BE32-E72D297353CC}">
              <c16:uniqueId val="{00000001-4EDB-4712-B418-95FB6FD402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FB-4760-9B02-F7F83099212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60.65</c:v>
                </c:pt>
                <c:pt idx="3">
                  <c:v>51.75</c:v>
                </c:pt>
                <c:pt idx="4">
                  <c:v>50.68</c:v>
                </c:pt>
              </c:numCache>
            </c:numRef>
          </c:val>
          <c:smooth val="0"/>
          <c:extLst>
            <c:ext xmlns:c16="http://schemas.microsoft.com/office/drawing/2014/chart" uri="{C3380CC4-5D6E-409C-BE32-E72D297353CC}">
              <c16:uniqueId val="{00000001-A4FB-4760-9B02-F7F83099212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66.180000000000007</c:v>
                </c:pt>
                <c:pt idx="1">
                  <c:v>66.53</c:v>
                </c:pt>
                <c:pt idx="2">
                  <c:v>68.27</c:v>
                </c:pt>
                <c:pt idx="3">
                  <c:v>66.8</c:v>
                </c:pt>
                <c:pt idx="4">
                  <c:v>57.29</c:v>
                </c:pt>
              </c:numCache>
            </c:numRef>
          </c:val>
          <c:extLst>
            <c:ext xmlns:c16="http://schemas.microsoft.com/office/drawing/2014/chart" uri="{C3380CC4-5D6E-409C-BE32-E72D297353CC}">
              <c16:uniqueId val="{00000000-88F7-462A-B9DC-2B517BD78F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84.58</c:v>
                </c:pt>
                <c:pt idx="3">
                  <c:v>84.84</c:v>
                </c:pt>
                <c:pt idx="4">
                  <c:v>84.86</c:v>
                </c:pt>
              </c:numCache>
            </c:numRef>
          </c:val>
          <c:smooth val="0"/>
          <c:extLst>
            <c:ext xmlns:c16="http://schemas.microsoft.com/office/drawing/2014/chart" uri="{C3380CC4-5D6E-409C-BE32-E72D297353CC}">
              <c16:uniqueId val="{00000001-88F7-462A-B9DC-2B517BD78F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86.95</c:v>
                </c:pt>
                <c:pt idx="1">
                  <c:v>94.55</c:v>
                </c:pt>
                <c:pt idx="2">
                  <c:v>113.58</c:v>
                </c:pt>
                <c:pt idx="3">
                  <c:v>115.67</c:v>
                </c:pt>
                <c:pt idx="4">
                  <c:v>117.91</c:v>
                </c:pt>
              </c:numCache>
            </c:numRef>
          </c:val>
          <c:extLst>
            <c:ext xmlns:c16="http://schemas.microsoft.com/office/drawing/2014/chart" uri="{C3380CC4-5D6E-409C-BE32-E72D297353CC}">
              <c16:uniqueId val="{00000000-3A87-4E20-BFED-6974B4A881D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87-4E20-BFED-6974B4A881D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99-404B-A2CA-D5DAFAD439E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99-404B-A2CA-D5DAFAD439E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75-4129-A916-BE14B8CF441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75-4129-A916-BE14B8CF441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2E-4026-8FCB-98B29DE1C28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2E-4026-8FCB-98B29DE1C28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D8-47F4-A382-B151B406CF3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D8-47F4-A382-B151B406CF3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375.57</c:v>
                </c:pt>
                <c:pt idx="2">
                  <c:v>352.3</c:v>
                </c:pt>
                <c:pt idx="3">
                  <c:v>326.98</c:v>
                </c:pt>
                <c:pt idx="4">
                  <c:v>301.12</c:v>
                </c:pt>
              </c:numCache>
            </c:numRef>
          </c:val>
          <c:extLst>
            <c:ext xmlns:c16="http://schemas.microsoft.com/office/drawing/2014/chart" uri="{C3380CC4-5D6E-409C-BE32-E72D297353CC}">
              <c16:uniqueId val="{00000000-02FD-4A12-A2C9-3AEEBEBDAB6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974.93</c:v>
                </c:pt>
                <c:pt idx="3">
                  <c:v>855.8</c:v>
                </c:pt>
                <c:pt idx="4">
                  <c:v>789.46</c:v>
                </c:pt>
              </c:numCache>
            </c:numRef>
          </c:val>
          <c:smooth val="0"/>
          <c:extLst>
            <c:ext xmlns:c16="http://schemas.microsoft.com/office/drawing/2014/chart" uri="{C3380CC4-5D6E-409C-BE32-E72D297353CC}">
              <c16:uniqueId val="{00000001-02FD-4A12-A2C9-3AEEBEBDAB6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43.72</c:v>
                </c:pt>
                <c:pt idx="1">
                  <c:v>39.119999999999997</c:v>
                </c:pt>
                <c:pt idx="2">
                  <c:v>65.989999999999995</c:v>
                </c:pt>
                <c:pt idx="3">
                  <c:v>42.39</c:v>
                </c:pt>
                <c:pt idx="4">
                  <c:v>28.23</c:v>
                </c:pt>
              </c:numCache>
            </c:numRef>
          </c:val>
          <c:extLst>
            <c:ext xmlns:c16="http://schemas.microsoft.com/office/drawing/2014/chart" uri="{C3380CC4-5D6E-409C-BE32-E72D297353CC}">
              <c16:uniqueId val="{00000000-9AE0-4A09-B37C-A62436DBA8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55.32</c:v>
                </c:pt>
                <c:pt idx="3">
                  <c:v>59.8</c:v>
                </c:pt>
                <c:pt idx="4">
                  <c:v>57.77</c:v>
                </c:pt>
              </c:numCache>
            </c:numRef>
          </c:val>
          <c:smooth val="0"/>
          <c:extLst>
            <c:ext xmlns:c16="http://schemas.microsoft.com/office/drawing/2014/chart" uri="{C3380CC4-5D6E-409C-BE32-E72D297353CC}">
              <c16:uniqueId val="{00000001-9AE0-4A09-B37C-A62436DBA8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312.79000000000002</c:v>
                </c:pt>
                <c:pt idx="1">
                  <c:v>403.1</c:v>
                </c:pt>
                <c:pt idx="2">
                  <c:v>221.68</c:v>
                </c:pt>
                <c:pt idx="3">
                  <c:v>342.17</c:v>
                </c:pt>
                <c:pt idx="4">
                  <c:v>517.54</c:v>
                </c:pt>
              </c:numCache>
            </c:numRef>
          </c:val>
          <c:extLst>
            <c:ext xmlns:c16="http://schemas.microsoft.com/office/drawing/2014/chart" uri="{C3380CC4-5D6E-409C-BE32-E72D297353CC}">
              <c16:uniqueId val="{00000000-6860-4A41-A786-2D63DC52995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283.17</c:v>
                </c:pt>
                <c:pt idx="3">
                  <c:v>263.76</c:v>
                </c:pt>
                <c:pt idx="4">
                  <c:v>274.35000000000002</c:v>
                </c:pt>
              </c:numCache>
            </c:numRef>
          </c:val>
          <c:smooth val="0"/>
          <c:extLst>
            <c:ext xmlns:c16="http://schemas.microsoft.com/office/drawing/2014/chart" uri="{C3380CC4-5D6E-409C-BE32-E72D297353CC}">
              <c16:uniqueId val="{00000001-6860-4A41-A786-2D63DC52995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南大東村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1248</v>
      </c>
      <c r="AM8" s="50"/>
      <c r="AN8" s="50"/>
      <c r="AO8" s="50"/>
      <c r="AP8" s="50"/>
      <c r="AQ8" s="50"/>
      <c r="AR8" s="50"/>
      <c r="AS8" s="50"/>
      <c r="AT8" s="45">
        <f>データ!T6</f>
        <v>30.52</v>
      </c>
      <c r="AU8" s="45"/>
      <c r="AV8" s="45"/>
      <c r="AW8" s="45"/>
      <c r="AX8" s="45"/>
      <c r="AY8" s="45"/>
      <c r="AZ8" s="45"/>
      <c r="BA8" s="45"/>
      <c r="BB8" s="45">
        <f>データ!U6</f>
        <v>40.89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63.58</v>
      </c>
      <c r="Q10" s="45"/>
      <c r="R10" s="45"/>
      <c r="S10" s="45"/>
      <c r="T10" s="45"/>
      <c r="U10" s="45"/>
      <c r="V10" s="45"/>
      <c r="W10" s="45">
        <f>データ!Q6</f>
        <v>100</v>
      </c>
      <c r="X10" s="45"/>
      <c r="Y10" s="45"/>
      <c r="Z10" s="45"/>
      <c r="AA10" s="45"/>
      <c r="AB10" s="45"/>
      <c r="AC10" s="45"/>
      <c r="AD10" s="50">
        <f>データ!R6</f>
        <v>2160</v>
      </c>
      <c r="AE10" s="50"/>
      <c r="AF10" s="50"/>
      <c r="AG10" s="50"/>
      <c r="AH10" s="50"/>
      <c r="AI10" s="50"/>
      <c r="AJ10" s="50"/>
      <c r="AK10" s="2"/>
      <c r="AL10" s="50">
        <f>データ!V6</f>
        <v>775</v>
      </c>
      <c r="AM10" s="50"/>
      <c r="AN10" s="50"/>
      <c r="AO10" s="50"/>
      <c r="AP10" s="50"/>
      <c r="AQ10" s="50"/>
      <c r="AR10" s="50"/>
      <c r="AS10" s="50"/>
      <c r="AT10" s="45">
        <f>データ!W6</f>
        <v>0.46</v>
      </c>
      <c r="AU10" s="45"/>
      <c r="AV10" s="45"/>
      <c r="AW10" s="45"/>
      <c r="AX10" s="45"/>
      <c r="AY10" s="45"/>
      <c r="AZ10" s="45"/>
      <c r="BA10" s="45"/>
      <c r="BB10" s="45">
        <f>データ!X6</f>
        <v>1684.78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113</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114</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43</v>
      </c>
      <c r="O86" s="26" t="str">
        <f>データ!EO6</f>
        <v>【0.02】</v>
      </c>
    </row>
  </sheetData>
  <sheetProtection algorithmName="SHA-512" hashValue="NCXnjGpmNjT/9yYuQP4y5Q63Vwekq+fL+joWwwdEQUyKzrkC0momvNP3k5QamGgIZdrUpePcEb3AgqiKkoZzEA==" saltValue="RJF5yzfCYImvjiQXrBM9JQ==" spinCount="100000" sheet="1" objects="1" scenarios="1" formatCells="0" formatColumns="0" formatRows="0"/>
  <mergeCells count="46">
    <mergeCell ref="BL66:BZ82"/>
    <mergeCell ref="BL47:BZ63"/>
    <mergeCell ref="B60:BJ61"/>
    <mergeCell ref="BL64:BZ65"/>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473570</v>
      </c>
      <c r="D6" s="33">
        <f t="shared" si="3"/>
        <v>47</v>
      </c>
      <c r="E6" s="33">
        <f t="shared" si="3"/>
        <v>17</v>
      </c>
      <c r="F6" s="33">
        <f t="shared" si="3"/>
        <v>5</v>
      </c>
      <c r="G6" s="33">
        <f t="shared" si="3"/>
        <v>0</v>
      </c>
      <c r="H6" s="33" t="str">
        <f t="shared" si="3"/>
        <v>沖縄県　南大東村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63.58</v>
      </c>
      <c r="Q6" s="34">
        <f t="shared" si="3"/>
        <v>100</v>
      </c>
      <c r="R6" s="34">
        <f t="shared" si="3"/>
        <v>2160</v>
      </c>
      <c r="S6" s="34">
        <f t="shared" si="3"/>
        <v>1248</v>
      </c>
      <c r="T6" s="34">
        <f t="shared" si="3"/>
        <v>30.52</v>
      </c>
      <c r="U6" s="34">
        <f t="shared" si="3"/>
        <v>40.89</v>
      </c>
      <c r="V6" s="34">
        <f t="shared" si="3"/>
        <v>775</v>
      </c>
      <c r="W6" s="34">
        <f t="shared" si="3"/>
        <v>0.46</v>
      </c>
      <c r="X6" s="34">
        <f t="shared" si="3"/>
        <v>1684.78</v>
      </c>
      <c r="Y6" s="35">
        <f>IF(Y7="",NA(),Y7)</f>
        <v>86.95</v>
      </c>
      <c r="Z6" s="35">
        <f t="shared" ref="Z6:AH6" si="4">IF(Z7="",NA(),Z7)</f>
        <v>94.55</v>
      </c>
      <c r="AA6" s="35">
        <f t="shared" si="4"/>
        <v>113.58</v>
      </c>
      <c r="AB6" s="35">
        <f t="shared" si="4"/>
        <v>115.67</v>
      </c>
      <c r="AC6" s="35">
        <f t="shared" si="4"/>
        <v>117.91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375.57</v>
      </c>
      <c r="BH6" s="35">
        <f t="shared" si="7"/>
        <v>352.3</v>
      </c>
      <c r="BI6" s="35">
        <f t="shared" si="7"/>
        <v>326.98</v>
      </c>
      <c r="BJ6" s="35">
        <f t="shared" si="7"/>
        <v>301.12</v>
      </c>
      <c r="BK6" s="35">
        <f t="shared" si="7"/>
        <v>1161.05</v>
      </c>
      <c r="BL6" s="35">
        <f t="shared" si="7"/>
        <v>979.89</v>
      </c>
      <c r="BM6" s="35">
        <f t="shared" si="7"/>
        <v>974.93</v>
      </c>
      <c r="BN6" s="35">
        <f t="shared" si="7"/>
        <v>855.8</v>
      </c>
      <c r="BO6" s="35">
        <f t="shared" si="7"/>
        <v>789.46</v>
      </c>
      <c r="BP6" s="34" t="str">
        <f>IF(BP7="","",IF(BP7="-","【-】","【"&amp;SUBSTITUTE(TEXT(BP7,"#,##0.00"),"-","△")&amp;"】"))</f>
        <v>【747.76】</v>
      </c>
      <c r="BQ6" s="35">
        <f>IF(BQ7="",NA(),BQ7)</f>
        <v>43.72</v>
      </c>
      <c r="BR6" s="35">
        <f t="shared" ref="BR6:BZ6" si="8">IF(BR7="",NA(),BR7)</f>
        <v>39.119999999999997</v>
      </c>
      <c r="BS6" s="35">
        <f t="shared" si="8"/>
        <v>65.989999999999995</v>
      </c>
      <c r="BT6" s="35">
        <f t="shared" si="8"/>
        <v>42.39</v>
      </c>
      <c r="BU6" s="35">
        <f t="shared" si="8"/>
        <v>28.23</v>
      </c>
      <c r="BV6" s="35">
        <f t="shared" si="8"/>
        <v>41.08</v>
      </c>
      <c r="BW6" s="35">
        <f t="shared" si="8"/>
        <v>41.34</v>
      </c>
      <c r="BX6" s="35">
        <f t="shared" si="8"/>
        <v>55.32</v>
      </c>
      <c r="BY6" s="35">
        <f t="shared" si="8"/>
        <v>59.8</v>
      </c>
      <c r="BZ6" s="35">
        <f t="shared" si="8"/>
        <v>57.77</v>
      </c>
      <c r="CA6" s="34" t="str">
        <f>IF(CA7="","",IF(CA7="-","【-】","【"&amp;SUBSTITUTE(TEXT(CA7,"#,##0.00"),"-","△")&amp;"】"))</f>
        <v>【59.51】</v>
      </c>
      <c r="CB6" s="35">
        <f>IF(CB7="",NA(),CB7)</f>
        <v>312.79000000000002</v>
      </c>
      <c r="CC6" s="35">
        <f t="shared" ref="CC6:CK6" si="9">IF(CC7="",NA(),CC7)</f>
        <v>403.1</v>
      </c>
      <c r="CD6" s="35">
        <f t="shared" si="9"/>
        <v>221.68</v>
      </c>
      <c r="CE6" s="35">
        <f t="shared" si="9"/>
        <v>342.17</v>
      </c>
      <c r="CF6" s="35">
        <f t="shared" si="9"/>
        <v>517.54</v>
      </c>
      <c r="CG6" s="35">
        <f t="shared" si="9"/>
        <v>378.08</v>
      </c>
      <c r="CH6" s="35">
        <f t="shared" si="9"/>
        <v>357.49</v>
      </c>
      <c r="CI6" s="35">
        <f t="shared" si="9"/>
        <v>283.17</v>
      </c>
      <c r="CJ6" s="35">
        <f t="shared" si="9"/>
        <v>263.76</v>
      </c>
      <c r="CK6" s="35">
        <f t="shared" si="9"/>
        <v>274.35000000000002</v>
      </c>
      <c r="CL6" s="34" t="str">
        <f>IF(CL7="","",IF(CL7="-","【-】","【"&amp;SUBSTITUTE(TEXT(CL7,"#,##0.00"),"-","△")&amp;"】"))</f>
        <v>【261.46】</v>
      </c>
      <c r="CM6" s="34">
        <f>IF(CM7="",NA(),CM7)</f>
        <v>0</v>
      </c>
      <c r="CN6" s="34">
        <f t="shared" ref="CN6:CV6" si="10">IF(CN7="",NA(),CN7)</f>
        <v>0</v>
      </c>
      <c r="CO6" s="34">
        <f t="shared" si="10"/>
        <v>0</v>
      </c>
      <c r="CP6" s="34">
        <f t="shared" si="10"/>
        <v>0</v>
      </c>
      <c r="CQ6" s="34">
        <f t="shared" si="10"/>
        <v>0</v>
      </c>
      <c r="CR6" s="35">
        <f t="shared" si="10"/>
        <v>44.69</v>
      </c>
      <c r="CS6" s="35">
        <f t="shared" si="10"/>
        <v>44.69</v>
      </c>
      <c r="CT6" s="35">
        <f t="shared" si="10"/>
        <v>60.65</v>
      </c>
      <c r="CU6" s="35">
        <f t="shared" si="10"/>
        <v>51.75</v>
      </c>
      <c r="CV6" s="35">
        <f t="shared" si="10"/>
        <v>50.68</v>
      </c>
      <c r="CW6" s="34" t="str">
        <f>IF(CW7="","",IF(CW7="-","【-】","【"&amp;SUBSTITUTE(TEXT(CW7,"#,##0.00"),"-","△")&amp;"】"))</f>
        <v>【52.23】</v>
      </c>
      <c r="CX6" s="35">
        <f>IF(CX7="",NA(),CX7)</f>
        <v>66.180000000000007</v>
      </c>
      <c r="CY6" s="35">
        <f t="shared" ref="CY6:DG6" si="11">IF(CY7="",NA(),CY7)</f>
        <v>66.53</v>
      </c>
      <c r="CZ6" s="35">
        <f t="shared" si="11"/>
        <v>68.27</v>
      </c>
      <c r="DA6" s="35">
        <f t="shared" si="11"/>
        <v>66.8</v>
      </c>
      <c r="DB6" s="35">
        <f t="shared" si="11"/>
        <v>57.29</v>
      </c>
      <c r="DC6" s="35">
        <f t="shared" si="11"/>
        <v>70.59</v>
      </c>
      <c r="DD6" s="35">
        <f t="shared" si="11"/>
        <v>69.67</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473570</v>
      </c>
      <c r="D7" s="37">
        <v>47</v>
      </c>
      <c r="E7" s="37">
        <v>17</v>
      </c>
      <c r="F7" s="37">
        <v>5</v>
      </c>
      <c r="G7" s="37">
        <v>0</v>
      </c>
      <c r="H7" s="37" t="s">
        <v>99</v>
      </c>
      <c r="I7" s="37" t="s">
        <v>100</v>
      </c>
      <c r="J7" s="37" t="s">
        <v>101</v>
      </c>
      <c r="K7" s="37" t="s">
        <v>102</v>
      </c>
      <c r="L7" s="37" t="s">
        <v>103</v>
      </c>
      <c r="M7" s="37" t="s">
        <v>104</v>
      </c>
      <c r="N7" s="38" t="s">
        <v>105</v>
      </c>
      <c r="O7" s="38" t="s">
        <v>106</v>
      </c>
      <c r="P7" s="38">
        <v>63.58</v>
      </c>
      <c r="Q7" s="38">
        <v>100</v>
      </c>
      <c r="R7" s="38">
        <v>2160</v>
      </c>
      <c r="S7" s="38">
        <v>1248</v>
      </c>
      <c r="T7" s="38">
        <v>30.52</v>
      </c>
      <c r="U7" s="38">
        <v>40.89</v>
      </c>
      <c r="V7" s="38">
        <v>775</v>
      </c>
      <c r="W7" s="38">
        <v>0.46</v>
      </c>
      <c r="X7" s="38">
        <v>1684.78</v>
      </c>
      <c r="Y7" s="38">
        <v>86.95</v>
      </c>
      <c r="Z7" s="38">
        <v>94.55</v>
      </c>
      <c r="AA7" s="38">
        <v>113.58</v>
      </c>
      <c r="AB7" s="38">
        <v>115.67</v>
      </c>
      <c r="AC7" s="38">
        <v>117.91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375.57</v>
      </c>
      <c r="BH7" s="38">
        <v>352.3</v>
      </c>
      <c r="BI7" s="38">
        <v>326.98</v>
      </c>
      <c r="BJ7" s="38">
        <v>301.12</v>
      </c>
      <c r="BK7" s="38">
        <v>1161.05</v>
      </c>
      <c r="BL7" s="38">
        <v>979.89</v>
      </c>
      <c r="BM7" s="38">
        <v>974.93</v>
      </c>
      <c r="BN7" s="38">
        <v>855.8</v>
      </c>
      <c r="BO7" s="38">
        <v>789.46</v>
      </c>
      <c r="BP7" s="38">
        <v>747.76</v>
      </c>
      <c r="BQ7" s="38">
        <v>43.72</v>
      </c>
      <c r="BR7" s="38">
        <v>39.119999999999997</v>
      </c>
      <c r="BS7" s="38">
        <v>65.989999999999995</v>
      </c>
      <c r="BT7" s="38">
        <v>42.39</v>
      </c>
      <c r="BU7" s="38">
        <v>28.23</v>
      </c>
      <c r="BV7" s="38">
        <v>41.08</v>
      </c>
      <c r="BW7" s="38">
        <v>41.34</v>
      </c>
      <c r="BX7" s="38">
        <v>55.32</v>
      </c>
      <c r="BY7" s="38">
        <v>59.8</v>
      </c>
      <c r="BZ7" s="38">
        <v>57.77</v>
      </c>
      <c r="CA7" s="38">
        <v>59.51</v>
      </c>
      <c r="CB7" s="38">
        <v>312.79000000000002</v>
      </c>
      <c r="CC7" s="38">
        <v>403.1</v>
      </c>
      <c r="CD7" s="38">
        <v>221.68</v>
      </c>
      <c r="CE7" s="38">
        <v>342.17</v>
      </c>
      <c r="CF7" s="38">
        <v>517.54</v>
      </c>
      <c r="CG7" s="38">
        <v>378.08</v>
      </c>
      <c r="CH7" s="38">
        <v>357.49</v>
      </c>
      <c r="CI7" s="38">
        <v>283.17</v>
      </c>
      <c r="CJ7" s="38">
        <v>263.76</v>
      </c>
      <c r="CK7" s="38">
        <v>274.35000000000002</v>
      </c>
      <c r="CL7" s="38">
        <v>261.45999999999998</v>
      </c>
      <c r="CM7" s="38">
        <v>0</v>
      </c>
      <c r="CN7" s="38">
        <v>0</v>
      </c>
      <c r="CO7" s="38">
        <v>0</v>
      </c>
      <c r="CP7" s="38">
        <v>0</v>
      </c>
      <c r="CQ7" s="38">
        <v>0</v>
      </c>
      <c r="CR7" s="38">
        <v>44.69</v>
      </c>
      <c r="CS7" s="38">
        <v>44.69</v>
      </c>
      <c r="CT7" s="38">
        <v>60.65</v>
      </c>
      <c r="CU7" s="38">
        <v>51.75</v>
      </c>
      <c r="CV7" s="38">
        <v>50.68</v>
      </c>
      <c r="CW7" s="38">
        <v>52.23</v>
      </c>
      <c r="CX7" s="38">
        <v>66.180000000000007</v>
      </c>
      <c r="CY7" s="38">
        <v>66.53</v>
      </c>
      <c r="CZ7" s="38">
        <v>68.27</v>
      </c>
      <c r="DA7" s="38">
        <v>66.8</v>
      </c>
      <c r="DB7" s="38">
        <v>57.29</v>
      </c>
      <c r="DC7" s="38">
        <v>70.59</v>
      </c>
      <c r="DD7" s="38">
        <v>69.67</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2020-02-25T00:31:02Z</cp:lastPrinted>
  <dcterms:created xsi:type="dcterms:W3CDTF">2019-12-05T05:24:19Z</dcterms:created>
  <dcterms:modified xsi:type="dcterms:W3CDTF">2020-03-04T23:27:22Z</dcterms:modified>
  <cp:category/>
</cp:coreProperties>
</file>