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onaki\Desktop\（水道）経営比較分析表\"/>
    </mc:Choice>
  </mc:AlternateContent>
  <workbookProtection workbookAlgorithmName="SHA-512" workbookHashValue="HyKLRHUSAiqkBEqhu7mmuAlym+xz+DK8ir5nB5PcsUP5SKgs9ChOEqhsnME12Wkiu/L1ly5vSVovxKkP7h1lxw==" workbookSaltValue="seYR2Q7KvJY0PYOvOlv9zg==" workbookSpinCount="100000" lockStructure="1"/>
  <bookViews>
    <workbookView xWindow="0" yWindow="0" windowWidth="20490" windowHeight="7365"/>
  </bookViews>
  <sheets>
    <sheet name="法非適用_水道事業" sheetId="4" r:id="rId1"/>
    <sheet name="データ" sheetId="5" state="hidden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H85" i="4" s="1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B10" i="4" s="1"/>
  <c r="M6" i="5"/>
  <c r="L6" i="5"/>
  <c r="K6" i="5"/>
  <c r="J6" i="5"/>
  <c r="I6" i="5"/>
  <c r="H6" i="5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L85" i="4"/>
  <c r="K85" i="4"/>
  <c r="J85" i="4"/>
  <c r="I85" i="4"/>
  <c r="E85" i="4"/>
  <c r="BB10" i="4"/>
  <c r="AT10" i="4"/>
  <c r="AL10" i="4"/>
  <c r="W10" i="4"/>
  <c r="P10" i="4"/>
  <c r="I10" i="4"/>
  <c r="BB8" i="4"/>
  <c r="AT8" i="4"/>
  <c r="AL8" i="4"/>
  <c r="AD8" i="4"/>
  <c r="W8" i="4"/>
  <c r="P8" i="4"/>
  <c r="I8" i="4"/>
  <c r="B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<sst xmlns="http://schemas.openxmlformats.org/spreadsheetml/2006/main" count="225" uniqueCount="112">
  <si>
    <t>経営比較分析表（平成30年度決算）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</si>
  <si>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</si>
  <si>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</si>
  <si>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</si>
  <si>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</si>
  <si>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2">
      <t>カンリ</t>
    </rPh>
    <rPh sb="2" eb="3">
      <t>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</si>
  <si>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</si>
  <si>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</si>
  <si>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</si>
  <si>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</si>
  <si>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</si>
  <si>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</si>
  <si>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</si>
  <si>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</si>
  <si>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</si>
  <si>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</si>
  <si>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</si>
  <si>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</si>
  <si>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</si>
  <si>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</si>
  <si>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</si>
  <si>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</si>
  <si>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平成30年度全国平均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</si>
  <si>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</si>
  <si>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</si>
  <si>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</si>
  <si>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</si>
  <si>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</si>
  <si>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</si>
  <si>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</si>
  <si>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</si>
  <si>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</si>
  <si>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</si>
  <si>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</si>
  <si>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</si>
  <si>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</si>
  <si>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</si>
  <si>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</si>
  <si>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</si>
  <si>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</si>
  <si>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</si>
  <si>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</si>
  <si>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</si>
  <si>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水道事業(法非適用)</t>
    <rPh sb="0" eb="2">
      <t>スイドウ</t>
    </rPh>
    <rPh sb="2" eb="4">
      <t>ジギョウ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</si>
  <si>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</si>
  <si>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</si>
  <si>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</si>
  <si>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</si>
  <si>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</si>
  <si>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</si>
  <si>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</si>
  <si>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</si>
  <si>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</si>
  <si>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</si>
  <si>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</si>
  <si>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</si>
  <si>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</si>
  <si>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</si>
  <si>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</si>
  <si>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</si>
  <si>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</si>
  <si>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</si>
  <si>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</si>
  <si>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</si>
  <si>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</si>
  <si>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</si>
  <si>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</si>
  <si>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</si>
  <si>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</si>
  <si>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</si>
  <si>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</si>
  <si>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</si>
  <si>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</si>
  <si>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管理者の情報</t>
    <rPh sb="0" eb="3">
      <t>カンリシャ</t>
    </rPh>
    <rPh sb="4" eb="6">
      <t>ジョウホウ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</si>
  <si>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</si>
  <si>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</si>
  <si>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</si>
  <si>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</si>
  <si>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</si>
  <si>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</si>
  <si>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</si>
  <si>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</si>
  <si>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</si>
  <si>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</si>
  <si>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</si>
  <si>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</si>
  <si>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</si>
  <si>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</si>
  <si>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</si>
  <si>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</si>
  <si>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</si>
  <si>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</si>
  <si>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</si>
  <si>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</si>
  <si>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</si>
  <si>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</si>
  <si>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沖縄県　渡名喜村</t>
  </si>
  <si>
    <t>法非適用</t>
  </si>
  <si>
    <t>水道事業</t>
  </si>
  <si>
    <t>簡易水道事業</t>
  </si>
  <si>
    <t>D4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</si>
  <si>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</si>
  <si>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</si>
  <si>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</si>
  <si>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</si>
  <si>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</si>
  <si>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</si>
  <si>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</si>
  <si>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</si>
  <si>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③管路更新率
　現状、更新率が低迷である。更新計画等について中長期的に行っていますが、施工業者の減少等が目立ち停滞状況である。早急に解決をしたい。</t>
    <rPh sb="1" eb="3">
      <t>カンロ</t>
    </rPh>
    <rPh sb="3" eb="5">
      <t>コウシン</t>
    </rPh>
    <rPh sb="5" eb="6">
      <t>リツ</t>
    </rPh>
    <rPh sb="8" eb="10">
      <t>ゲンジョウ</t>
    </rPh>
    <rPh sb="11" eb="13">
      <t>コウシン</t>
    </rPh>
    <rPh sb="13" eb="14">
      <t>リツ</t>
    </rPh>
    <rPh sb="15" eb="17">
      <t>テイメイ</t>
    </rPh>
    <rPh sb="21" eb="23">
      <t>コウシン</t>
    </rPh>
    <rPh sb="23" eb="25">
      <t>ケイカク</t>
    </rPh>
    <rPh sb="25" eb="26">
      <t>トウ</t>
    </rPh>
    <rPh sb="30" eb="34">
      <t>チュウチョウキテキ</t>
    </rPh>
    <rPh sb="35" eb="36">
      <t>オコナ</t>
    </rPh>
    <rPh sb="43" eb="45">
      <t>セコウ</t>
    </rPh>
    <rPh sb="45" eb="47">
      <t>ギョウシャ</t>
    </rPh>
    <rPh sb="48" eb="50">
      <t>ゲンショウ</t>
    </rPh>
    <rPh sb="50" eb="51">
      <t>トウ</t>
    </rPh>
    <rPh sb="52" eb="54">
      <t>メダ</t>
    </rPh>
    <rPh sb="55" eb="57">
      <t>テイタイ</t>
    </rPh>
    <rPh sb="57" eb="59">
      <t>ジョウキョウ</t>
    </rPh>
    <rPh sb="63" eb="65">
      <t>ソウキュウ</t>
    </rPh>
    <rPh sb="66" eb="68">
      <t>カイケツ</t>
    </rPh>
    <phoneticPr fontId="4"/>
  </si>
  <si>
    <t>①収益的収支比率
　近年、少額ですが経営改善に向けた取組の成果が見られている。今後先も住民に安心して供給出来る様に努める。
④企業債残高対給水収益比率
　毎年度、償還は円滑に進んでおり残額は減少しております。今後先、老朽化に伴う更新等により企業債残高は増加する見込みであり、適切な投資の検討が必要である。
⑤料金回収率
　近年、回収率が改善してきておりますが、収支不足分に関し、今だ繰入金に依存している状況である。今後先も適切に料金確保に努める。
⑥給水原価
　近年、施設の修繕費及び維持管理費等にばらつきが生じておりますが、類似団体平均値より上回っております。今後先もさらに経営改善に努めたい。
⑦施設利用率
　施設の老朽化で修繕等が重なり、稼働率等が下がり生産水量が以前より、減少しております。施設の負荷率の向上を目指すように取り組みたい。
⑧有収率
　毎年度安定して推移していますが、耐震化に備え管路更新やメーターの取替など色々と問題はある。</t>
    <rPh sb="1" eb="8">
      <t>シュウエキテキシュウシヒリツ</t>
    </rPh>
    <rPh sb="10" eb="12">
      <t>キンネン</t>
    </rPh>
    <rPh sb="13" eb="15">
      <t>ショウガク</t>
    </rPh>
    <rPh sb="18" eb="20">
      <t>ケイエイ</t>
    </rPh>
    <rPh sb="20" eb="22">
      <t>カイゼン</t>
    </rPh>
    <rPh sb="23" eb="24">
      <t>ム</t>
    </rPh>
    <rPh sb="26" eb="28">
      <t>トリクミ</t>
    </rPh>
    <rPh sb="29" eb="31">
      <t>セイカ</t>
    </rPh>
    <rPh sb="32" eb="33">
      <t>ミ</t>
    </rPh>
    <rPh sb="39" eb="41">
      <t>コンゴ</t>
    </rPh>
    <rPh sb="41" eb="42">
      <t>サキ</t>
    </rPh>
    <rPh sb="43" eb="45">
      <t>ジュウミン</t>
    </rPh>
    <rPh sb="46" eb="48">
      <t>アンシン</t>
    </rPh>
    <rPh sb="50" eb="52">
      <t>キョウキュウ</t>
    </rPh>
    <rPh sb="52" eb="54">
      <t>デキ</t>
    </rPh>
    <rPh sb="55" eb="56">
      <t>ヨウ</t>
    </rPh>
    <rPh sb="57" eb="58">
      <t>ツト</t>
    </rPh>
    <rPh sb="63" eb="65">
      <t>キギョウ</t>
    </rPh>
    <rPh sb="65" eb="66">
      <t>サイ</t>
    </rPh>
    <rPh sb="66" eb="68">
      <t>ザンダカ</t>
    </rPh>
    <rPh sb="68" eb="69">
      <t>タイ</t>
    </rPh>
    <rPh sb="69" eb="71">
      <t>キュウスイ</t>
    </rPh>
    <rPh sb="71" eb="73">
      <t>シュウエキ</t>
    </rPh>
    <rPh sb="73" eb="75">
      <t>ヒリツ</t>
    </rPh>
    <rPh sb="77" eb="80">
      <t>マイネンド</t>
    </rPh>
    <rPh sb="81" eb="83">
      <t>ショウカン</t>
    </rPh>
    <rPh sb="84" eb="86">
      <t>エンカツ</t>
    </rPh>
    <rPh sb="87" eb="88">
      <t>スス</t>
    </rPh>
    <rPh sb="92" eb="94">
      <t>ザンガク</t>
    </rPh>
    <rPh sb="95" eb="97">
      <t>ゲンショウ</t>
    </rPh>
    <rPh sb="104" eb="106">
      <t>コンゴ</t>
    </rPh>
    <rPh sb="106" eb="107">
      <t>サキ</t>
    </rPh>
    <rPh sb="108" eb="111">
      <t>ロウキュウカ</t>
    </rPh>
    <rPh sb="112" eb="113">
      <t>トモナ</t>
    </rPh>
    <rPh sb="114" eb="116">
      <t>コウシン</t>
    </rPh>
    <rPh sb="116" eb="117">
      <t>トウ</t>
    </rPh>
    <rPh sb="120" eb="123">
      <t>キギョウサイ</t>
    </rPh>
    <rPh sb="123" eb="125">
      <t>ザンダカ</t>
    </rPh>
    <rPh sb="126" eb="128">
      <t>ゾウカ</t>
    </rPh>
    <rPh sb="130" eb="132">
      <t>ミコミ</t>
    </rPh>
    <rPh sb="137" eb="139">
      <t>テキセツ</t>
    </rPh>
    <rPh sb="140" eb="142">
      <t>トウシ</t>
    </rPh>
    <rPh sb="143" eb="145">
      <t>ケントウ</t>
    </rPh>
    <rPh sb="146" eb="148">
      <t>ヒツヨウ</t>
    </rPh>
    <rPh sb="154" eb="156">
      <t>リョウキン</t>
    </rPh>
    <rPh sb="156" eb="159">
      <t>カイシュウリツ</t>
    </rPh>
    <rPh sb="161" eb="163">
      <t>キンネン</t>
    </rPh>
    <rPh sb="164" eb="167">
      <t>カイシュウリツ</t>
    </rPh>
    <rPh sb="168" eb="170">
      <t>カイゼン</t>
    </rPh>
    <rPh sb="180" eb="182">
      <t>シュウシ</t>
    </rPh>
    <rPh sb="182" eb="184">
      <t>フソク</t>
    </rPh>
    <rPh sb="184" eb="185">
      <t>ブン</t>
    </rPh>
    <rPh sb="186" eb="187">
      <t>カン</t>
    </rPh>
    <rPh sb="189" eb="190">
      <t>イマ</t>
    </rPh>
    <rPh sb="191" eb="194">
      <t>クリイレキン</t>
    </rPh>
    <rPh sb="195" eb="197">
      <t>イゾン</t>
    </rPh>
    <rPh sb="201" eb="203">
      <t>ジョウキョウ</t>
    </rPh>
    <rPh sb="207" eb="209">
      <t>コンゴ</t>
    </rPh>
    <rPh sb="209" eb="210">
      <t>サキ</t>
    </rPh>
    <rPh sb="211" eb="213">
      <t>テキセツ</t>
    </rPh>
    <rPh sb="214" eb="216">
      <t>リョウキン</t>
    </rPh>
    <rPh sb="216" eb="218">
      <t>カクホ</t>
    </rPh>
    <rPh sb="219" eb="220">
      <t>ツト</t>
    </rPh>
    <rPh sb="225" eb="227">
      <t>キュウスイ</t>
    </rPh>
    <rPh sb="227" eb="229">
      <t>ゲンカ</t>
    </rPh>
    <rPh sb="231" eb="233">
      <t>キンネン</t>
    </rPh>
    <rPh sb="234" eb="236">
      <t>シセツ</t>
    </rPh>
    <rPh sb="237" eb="239">
      <t>シュウゼン</t>
    </rPh>
    <rPh sb="239" eb="240">
      <t>ヒ</t>
    </rPh>
    <rPh sb="240" eb="241">
      <t>オヨ</t>
    </rPh>
    <rPh sb="242" eb="244">
      <t>イジ</t>
    </rPh>
    <rPh sb="244" eb="247">
      <t>カンリヒ</t>
    </rPh>
    <rPh sb="247" eb="248">
      <t>トウ</t>
    </rPh>
    <rPh sb="254" eb="255">
      <t>ショウ</t>
    </rPh>
    <rPh sb="263" eb="265">
      <t>ルイジ</t>
    </rPh>
    <rPh sb="265" eb="267">
      <t>ダンタイ</t>
    </rPh>
    <phoneticPr fontId="4"/>
  </si>
  <si>
    <t>経営比較分析1.2から、本村において施設の老朽化や管路更新整備、水量器の更新等など多大な問題が生じております。料金収入率の向上等に力を入れ適正な運営、経営改善の検討を進めていく必要性があります。</t>
    <rPh sb="0" eb="2">
      <t>ケイエイ</t>
    </rPh>
    <rPh sb="2" eb="4">
      <t>ヒカク</t>
    </rPh>
    <rPh sb="4" eb="6">
      <t>ブンセキ</t>
    </rPh>
    <rPh sb="12" eb="14">
      <t>ホンソン</t>
    </rPh>
    <rPh sb="18" eb="20">
      <t>シセツ</t>
    </rPh>
    <rPh sb="21" eb="24">
      <t>ロウキュウカ</t>
    </rPh>
    <rPh sb="25" eb="27">
      <t>カンロ</t>
    </rPh>
    <rPh sb="27" eb="29">
      <t>コウシン</t>
    </rPh>
    <rPh sb="29" eb="31">
      <t>セイビ</t>
    </rPh>
    <rPh sb="32" eb="34">
      <t>スイリョウ</t>
    </rPh>
    <rPh sb="34" eb="35">
      <t>キ</t>
    </rPh>
    <rPh sb="36" eb="38">
      <t>コウシン</t>
    </rPh>
    <rPh sb="38" eb="39">
      <t>トウ</t>
    </rPh>
    <rPh sb="41" eb="43">
      <t>タダイ</t>
    </rPh>
    <rPh sb="44" eb="46">
      <t>モンダイ</t>
    </rPh>
    <rPh sb="47" eb="48">
      <t>ショウ</t>
    </rPh>
    <rPh sb="55" eb="57">
      <t>リョウキン</t>
    </rPh>
    <rPh sb="57" eb="59">
      <t>シュウニュウ</t>
    </rPh>
    <rPh sb="59" eb="60">
      <t>リツ</t>
    </rPh>
    <rPh sb="61" eb="63">
      <t>コウジョウ</t>
    </rPh>
    <rPh sb="63" eb="64">
      <t>トウ</t>
    </rPh>
    <rPh sb="65" eb="66">
      <t>チカラ</t>
    </rPh>
    <rPh sb="67" eb="68">
      <t>イ</t>
    </rPh>
    <rPh sb="69" eb="71">
      <t>テキセイ</t>
    </rPh>
    <rPh sb="72" eb="74">
      <t>ウンエイ</t>
    </rPh>
    <rPh sb="75" eb="77">
      <t>ケイエイ</t>
    </rPh>
    <rPh sb="77" eb="79">
      <t>カイゼン</t>
    </rPh>
    <rPh sb="80" eb="82">
      <t>ケントウ</t>
    </rPh>
    <rPh sb="83" eb="84">
      <t>スス</t>
    </rPh>
    <rPh sb="88" eb="91">
      <t>ヒツヨウセイ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</si>
</sst>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;&quot;△&quot;#,##0"/>
    <numFmt numFmtId="177" formatCode="#,##0.00;&quot;△&quot;#,##0.00"/>
    <numFmt numFmtId="178" formatCode="#,##0.00;&quot;△&quot;#,##0.00;&quot;-&quot;"/>
    <numFmt numFmtId="179" formatCode="ge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0" fontId="0" fillId="5" borderId="2" xfId="0" applyFill="1" applyBorder="1">
      <alignment vertical="center"/>
    </xf>
    <xf numFmtId="179" fontId="0" fillId="0" borderId="2" xfId="0" applyNumberFormat="1" applyBorder="1">
      <alignment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3"/>
          <c:y val="0.158069456690285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ECD-4C19-B0B1-6C3E4B1A6F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2773536"/>
        <c:axId val="2127402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0.91</c:v>
                </c:pt>
                <c:pt idx="1">
                  <c:v>1.26</c:v>
                </c:pt>
                <c:pt idx="2">
                  <c:v>0.78</c:v>
                </c:pt>
                <c:pt idx="3">
                  <c:v>0.56999999999999995</c:v>
                </c:pt>
                <c:pt idx="4">
                  <c:v>0.62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ECD-4C19-B0B1-6C3E4B1A6F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773536"/>
        <c:axId val="212740232"/>
      </c:lineChart>
      <c:dateAx>
        <c:axId val="2127735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2740232"/>
        <c:crosses val="autoZero"/>
        <c:auto val="1"/>
        <c:lblOffset val="100"/>
        <c:baseTimeUnit val="years"/>
      </c:dateAx>
      <c:valAx>
        <c:axId val="2127402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27735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66" l="0.70000000000000062" r="0.70000000000000062" t="0.75000000000001366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38.89</c:v>
                </c:pt>
                <c:pt idx="1">
                  <c:v>41.09</c:v>
                </c:pt>
                <c:pt idx="2">
                  <c:v>39.74</c:v>
                </c:pt>
                <c:pt idx="3">
                  <c:v>53.54</c:v>
                </c:pt>
                <c:pt idx="4">
                  <c:v>47.6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0E2-449A-9627-64DD486D2F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3607768"/>
        <c:axId val="2136081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48.36</c:v>
                </c:pt>
                <c:pt idx="1">
                  <c:v>48.7</c:v>
                </c:pt>
                <c:pt idx="2">
                  <c:v>46.9</c:v>
                </c:pt>
                <c:pt idx="3">
                  <c:v>47.95</c:v>
                </c:pt>
                <c:pt idx="4">
                  <c:v>48.26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0E2-449A-9627-64DD486D2F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3607768"/>
        <c:axId val="213608160"/>
      </c:lineChart>
      <c:dateAx>
        <c:axId val="2136077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3608160"/>
        <c:crosses val="autoZero"/>
        <c:auto val="1"/>
        <c:lblOffset val="100"/>
        <c:baseTimeUnit val="years"/>
      </c:dateAx>
      <c:valAx>
        <c:axId val="2136081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36077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89.61</c:v>
                </c:pt>
                <c:pt idx="1">
                  <c:v>93.18</c:v>
                </c:pt>
                <c:pt idx="2">
                  <c:v>92.13</c:v>
                </c:pt>
                <c:pt idx="3">
                  <c:v>95.44</c:v>
                </c:pt>
                <c:pt idx="4">
                  <c:v>98.17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633-4BF5-92F4-9CD93EAFE4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3609336"/>
        <c:axId val="2136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75.239999999999995</c:v>
                </c:pt>
                <c:pt idx="1">
                  <c:v>74.959999999999994</c:v>
                </c:pt>
                <c:pt idx="2">
                  <c:v>74.63</c:v>
                </c:pt>
                <c:pt idx="3">
                  <c:v>74.900000000000006</c:v>
                </c:pt>
                <c:pt idx="4">
                  <c:v>72.72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633-4BF5-92F4-9CD93EAFE4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3609336"/>
        <c:axId val="213609728"/>
      </c:lineChart>
      <c:dateAx>
        <c:axId val="2136093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3609728"/>
        <c:crosses val="autoZero"/>
        <c:auto val="1"/>
        <c:lblOffset val="100"/>
        <c:baseTimeUnit val="years"/>
      </c:dateAx>
      <c:valAx>
        <c:axId val="2136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36093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4"/>
          <c:y val="0.15806945669028538"/>
          <c:w val="0.8602616255212191"/>
          <c:h val="0.56370168884888283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61.86</c:v>
                </c:pt>
                <c:pt idx="1">
                  <c:v>59.46</c:v>
                </c:pt>
                <c:pt idx="2">
                  <c:v>66.05</c:v>
                </c:pt>
                <c:pt idx="3">
                  <c:v>91.19</c:v>
                </c:pt>
                <c:pt idx="4">
                  <c:v>135.49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C9A-44F2-8D5E-8F9BA6008E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2814328"/>
        <c:axId val="2128157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73.06</c:v>
                </c:pt>
                <c:pt idx="1">
                  <c:v>72.03</c:v>
                </c:pt>
                <c:pt idx="2">
                  <c:v>72.11</c:v>
                </c:pt>
                <c:pt idx="3">
                  <c:v>74.05</c:v>
                </c:pt>
                <c:pt idx="4">
                  <c:v>73.25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C9A-44F2-8D5E-8F9BA6008E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814328"/>
        <c:axId val="212815736"/>
      </c:lineChart>
      <c:dateAx>
        <c:axId val="2128143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2815736"/>
        <c:crosses val="autoZero"/>
        <c:auto val="1"/>
        <c:lblOffset val="100"/>
        <c:baseTimeUnit val="years"/>
      </c:dateAx>
      <c:valAx>
        <c:axId val="2128157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28143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1" l="0.70000000000000062" r="0.70000000000000062" t="0.750000000000013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FBF-46A5-ADB4-2D7E9F8A76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2855792"/>
        <c:axId val="2128602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FBF-46A5-ADB4-2D7E9F8A76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855792"/>
        <c:axId val="212860272"/>
      </c:lineChart>
      <c:dateAx>
        <c:axId val="2128557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2860272"/>
        <c:crosses val="autoZero"/>
        <c:auto val="1"/>
        <c:lblOffset val="100"/>
        <c:baseTimeUnit val="years"/>
      </c:dateAx>
      <c:valAx>
        <c:axId val="2128602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28557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2"/>
          <c:y val="0.158069456690285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D11-45D2-94C7-148959274E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3523168"/>
        <c:axId val="2135235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D11-45D2-94C7-148959274E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3523168"/>
        <c:axId val="213523560"/>
      </c:lineChart>
      <c:dateAx>
        <c:axId val="2135231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3523560"/>
        <c:crosses val="autoZero"/>
        <c:auto val="1"/>
        <c:lblOffset val="100"/>
        <c:baseTimeUnit val="years"/>
      </c:dateAx>
      <c:valAx>
        <c:axId val="2135235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35231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54" l="0.70000000000000062" r="0.70000000000000062" t="0.75000000000001354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669-4DA5-8157-A340B74FCD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3524736"/>
        <c:axId val="213525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669-4DA5-8157-A340B74FCD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3524736"/>
        <c:axId val="213525128"/>
      </c:lineChart>
      <c:dateAx>
        <c:axId val="2135247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3525128"/>
        <c:crosses val="autoZero"/>
        <c:auto val="1"/>
        <c:lblOffset val="100"/>
        <c:baseTimeUnit val="years"/>
      </c:dateAx>
      <c:valAx>
        <c:axId val="213525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35247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8F8-43A4-B2D6-C566726F2C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3526304"/>
        <c:axId val="2135266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8F8-43A4-B2D6-C566726F2C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3526304"/>
        <c:axId val="213526696"/>
      </c:lineChart>
      <c:dateAx>
        <c:axId val="2135263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3526696"/>
        <c:crosses val="autoZero"/>
        <c:auto val="1"/>
        <c:lblOffset val="100"/>
        <c:baseTimeUnit val="years"/>
      </c:dateAx>
      <c:valAx>
        <c:axId val="2135266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35263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1152.47</c:v>
                </c:pt>
                <c:pt idx="1">
                  <c:v>912.75</c:v>
                </c:pt>
                <c:pt idx="2">
                  <c:v>888.19</c:v>
                </c:pt>
                <c:pt idx="3">
                  <c:v>862.85</c:v>
                </c:pt>
                <c:pt idx="4">
                  <c:v>805.03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3D7-4158-A392-5B11941443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3364656"/>
        <c:axId val="2133650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1486.62</c:v>
                </c:pt>
                <c:pt idx="1">
                  <c:v>1510.14</c:v>
                </c:pt>
                <c:pt idx="2">
                  <c:v>1595.62</c:v>
                </c:pt>
                <c:pt idx="3">
                  <c:v>1302.33</c:v>
                </c:pt>
                <c:pt idx="4">
                  <c:v>1274.21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3D7-4158-A392-5B11941443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3364656"/>
        <c:axId val="213365048"/>
      </c:lineChart>
      <c:dateAx>
        <c:axId val="2133646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3365048"/>
        <c:crosses val="autoZero"/>
        <c:auto val="1"/>
        <c:lblOffset val="100"/>
        <c:baseTimeUnit val="years"/>
      </c:dateAx>
      <c:valAx>
        <c:axId val="2133650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33646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21.66</c:v>
                </c:pt>
                <c:pt idx="1">
                  <c:v>20.91</c:v>
                </c:pt>
                <c:pt idx="2">
                  <c:v>29.45</c:v>
                </c:pt>
                <c:pt idx="3">
                  <c:v>38.450000000000003</c:v>
                </c:pt>
                <c:pt idx="4">
                  <c:v>41.48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D32-4F7F-86F8-E50B34DD86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3366224"/>
        <c:axId val="2133666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24.39</c:v>
                </c:pt>
                <c:pt idx="1">
                  <c:v>22.67</c:v>
                </c:pt>
                <c:pt idx="2">
                  <c:v>37.92</c:v>
                </c:pt>
                <c:pt idx="3">
                  <c:v>40.89</c:v>
                </c:pt>
                <c:pt idx="4">
                  <c:v>41.25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D32-4F7F-86F8-E50B34DD86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3366224"/>
        <c:axId val="213366616"/>
      </c:lineChart>
      <c:dateAx>
        <c:axId val="2133662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3366616"/>
        <c:crosses val="autoZero"/>
        <c:auto val="1"/>
        <c:lblOffset val="100"/>
        <c:baseTimeUnit val="years"/>
      </c:dateAx>
      <c:valAx>
        <c:axId val="2133666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33662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chemeClr val="bg1">
              <a:lumMod val="65000"/>
            </a:scheme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1355.42</c:v>
                </c:pt>
                <c:pt idx="1">
                  <c:v>1306.8399999999999</c:v>
                </c:pt>
                <c:pt idx="2">
                  <c:v>912.76</c:v>
                </c:pt>
                <c:pt idx="3">
                  <c:v>685.71</c:v>
                </c:pt>
                <c:pt idx="4">
                  <c:v>769.57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AEB-4BB5-AD31-631C900E03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3606200"/>
        <c:axId val="213606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734.18</c:v>
                </c:pt>
                <c:pt idx="1">
                  <c:v>789.62</c:v>
                </c:pt>
                <c:pt idx="2">
                  <c:v>423.18</c:v>
                </c:pt>
                <c:pt idx="3">
                  <c:v>383.2</c:v>
                </c:pt>
                <c:pt idx="4">
                  <c:v>383.25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AEB-4BB5-AD31-631C900E03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3606200"/>
        <c:axId val="213606592"/>
      </c:lineChart>
      <c:dateAx>
        <c:axId val="2136062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3606592"/>
        <c:crosses val="autoZero"/>
        <c:auto val="1"/>
        <c:lblOffset val="100"/>
        <c:baseTimeUnit val="years"/>
      </c:dateAx>
      <c:valAx>
        <c:axId val="213606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36062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xmlns="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7D72534-C3D3-46FA-A84F-F8D71C5CC06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【75.60】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9F9F71-F502-48A9-888E-DDF0B24E9F1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47A666B-97E9-4982-8FAF-1578DF2F751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91A7400-C653-4FDB-9EFC-354BF10106F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【1,074.14】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E3768B1-D82E-4F96-80F0-F5E6085471D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【73.77】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7EBEB09-6C4B-40F4-9CFF-232EDECA952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【55.95】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AE53A18-466F-4877-9910-905F8B7B2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【296.40】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8BA8BA9-A927-48D0-BA33-39089D1B1DB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【54.36】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161B9D7-3DC5-47A4-BC66-ABA06256908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4399EBE-B3A9-4B51-B905-CCA3D56F712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145F531-B156-43F1-A992-19A833FF85F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【0.54】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xmlns="" id="{00000000-0008-0000-0000-000023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xmlns="" id="{00000000-0008-0000-0000-000024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xmlns="" id="{00000000-0008-0000-0000-000025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xmlns="" id="{00000000-0008-0000-0000-000026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topLeftCell="P46" zoomScale="70" zoomScaleNormal="70" workbookViewId="0">
      <selection activeCell="BL47" sqref="BL47:BZ63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73" t="s">
        <v>0</v>
      </c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3"/>
      <c r="AI2" s="73"/>
      <c r="AJ2" s="73"/>
      <c r="AK2" s="73"/>
      <c r="AL2" s="73"/>
      <c r="AM2" s="73"/>
      <c r="AN2" s="73"/>
      <c r="AO2" s="73"/>
      <c r="AP2" s="73"/>
      <c r="AQ2" s="73"/>
      <c r="AR2" s="73"/>
      <c r="AS2" s="73"/>
      <c r="AT2" s="73"/>
      <c r="AU2" s="73"/>
      <c r="AV2" s="73"/>
      <c r="AW2" s="73"/>
      <c r="AX2" s="73"/>
      <c r="AY2" s="73"/>
      <c r="AZ2" s="73"/>
      <c r="BA2" s="73"/>
      <c r="BB2" s="73"/>
      <c r="BC2" s="73"/>
      <c r="BD2" s="73"/>
      <c r="BE2" s="73"/>
      <c r="BF2" s="73"/>
      <c r="BG2" s="73"/>
      <c r="BH2" s="73"/>
      <c r="BI2" s="73"/>
      <c r="BJ2" s="73"/>
      <c r="BK2" s="73"/>
      <c r="BL2" s="73"/>
      <c r="BM2" s="73"/>
      <c r="BN2" s="73"/>
      <c r="BO2" s="73"/>
      <c r="BP2" s="73"/>
      <c r="BQ2" s="73"/>
      <c r="BR2" s="73"/>
      <c r="BS2" s="73"/>
      <c r="BT2" s="73"/>
      <c r="BU2" s="73"/>
      <c r="BV2" s="73"/>
      <c r="BW2" s="73"/>
      <c r="BX2" s="73"/>
      <c r="BY2" s="73"/>
      <c r="BZ2" s="73"/>
    </row>
    <row r="3" spans="1:78" ht="9.75" customHeight="1" x14ac:dyDescent="0.15">
      <c r="A3" s="2"/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</row>
    <row r="4" spans="1:78" ht="9.75" customHeight="1" x14ac:dyDescent="0.15">
      <c r="A4" s="2"/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/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/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/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/>
      <c r="BQ4" s="73"/>
      <c r="BR4" s="73"/>
      <c r="BS4" s="73"/>
      <c r="BT4" s="73"/>
      <c r="BU4" s="73"/>
      <c r="BV4" s="73"/>
      <c r="BW4" s="73"/>
      <c r="BX4" s="73"/>
      <c r="BY4" s="73"/>
      <c r="BZ4" s="73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74" t="str">
        <f>データ!H6</f>
        <v>沖縄県　渡名喜村</v>
      </c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74"/>
      <c r="AE6" s="74"/>
      <c r="AF6" s="74"/>
      <c r="AG6" s="74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71" t="s">
        <v>1</v>
      </c>
      <c r="C7" s="71"/>
      <c r="D7" s="71"/>
      <c r="E7" s="71"/>
      <c r="F7" s="71"/>
      <c r="G7" s="71"/>
      <c r="H7" s="71"/>
      <c r="I7" s="71" t="s">
        <v>2</v>
      </c>
      <c r="J7" s="71"/>
      <c r="K7" s="71"/>
      <c r="L7" s="71"/>
      <c r="M7" s="71"/>
      <c r="N7" s="71"/>
      <c r="O7" s="71"/>
      <c r="P7" s="71" t="s">
        <v>3</v>
      </c>
      <c r="Q7" s="71"/>
      <c r="R7" s="71"/>
      <c r="S7" s="71"/>
      <c r="T7" s="71"/>
      <c r="U7" s="71"/>
      <c r="V7" s="71"/>
      <c r="W7" s="71" t="s">
        <v>4</v>
      </c>
      <c r="X7" s="71"/>
      <c r="Y7" s="71"/>
      <c r="Z7" s="71"/>
      <c r="AA7" s="71"/>
      <c r="AB7" s="71"/>
      <c r="AC7" s="71"/>
      <c r="AD7" s="71" t="s">
        <v>5</v>
      </c>
      <c r="AE7" s="71"/>
      <c r="AF7" s="71"/>
      <c r="AG7" s="71"/>
      <c r="AH7" s="71"/>
      <c r="AI7" s="71"/>
      <c r="AJ7" s="71"/>
      <c r="AK7" s="2"/>
      <c r="AL7" s="71" t="s">
        <v>6</v>
      </c>
      <c r="AM7" s="71"/>
      <c r="AN7" s="71"/>
      <c r="AO7" s="71"/>
      <c r="AP7" s="71"/>
      <c r="AQ7" s="71"/>
      <c r="AR7" s="71"/>
      <c r="AS7" s="71"/>
      <c r="AT7" s="71" t="s">
        <v>7</v>
      </c>
      <c r="AU7" s="71"/>
      <c r="AV7" s="71"/>
      <c r="AW7" s="71"/>
      <c r="AX7" s="71"/>
      <c r="AY7" s="71"/>
      <c r="AZ7" s="71"/>
      <c r="BA7" s="71"/>
      <c r="BB7" s="71" t="s">
        <v>8</v>
      </c>
      <c r="BC7" s="71"/>
      <c r="BD7" s="71"/>
      <c r="BE7" s="71"/>
      <c r="BF7" s="71"/>
      <c r="BG7" s="71"/>
      <c r="BH7" s="71"/>
      <c r="BI7" s="71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72" t="str">
        <f>データ!$I$6</f>
        <v>法非適用</v>
      </c>
      <c r="C8" s="72"/>
      <c r="D8" s="72"/>
      <c r="E8" s="72"/>
      <c r="F8" s="72"/>
      <c r="G8" s="72"/>
      <c r="H8" s="72"/>
      <c r="I8" s="72" t="str">
        <f>データ!$J$6</f>
        <v>水道事業</v>
      </c>
      <c r="J8" s="72"/>
      <c r="K8" s="72"/>
      <c r="L8" s="72"/>
      <c r="M8" s="72"/>
      <c r="N8" s="72"/>
      <c r="O8" s="72"/>
      <c r="P8" s="72" t="str">
        <f>データ!$K$6</f>
        <v>簡易水道事業</v>
      </c>
      <c r="Q8" s="72"/>
      <c r="R8" s="72"/>
      <c r="S8" s="72"/>
      <c r="T8" s="72"/>
      <c r="U8" s="72"/>
      <c r="V8" s="72"/>
      <c r="W8" s="72" t="str">
        <f>データ!$L$6</f>
        <v>D4</v>
      </c>
      <c r="X8" s="72"/>
      <c r="Y8" s="72"/>
      <c r="Z8" s="72"/>
      <c r="AA8" s="72"/>
      <c r="AB8" s="72"/>
      <c r="AC8" s="72"/>
      <c r="AD8" s="72" t="str">
        <f>データ!$M$6</f>
        <v>非設置</v>
      </c>
      <c r="AE8" s="72"/>
      <c r="AF8" s="72"/>
      <c r="AG8" s="72"/>
      <c r="AH8" s="72"/>
      <c r="AI8" s="72"/>
      <c r="AJ8" s="72"/>
      <c r="AK8" s="2"/>
      <c r="AL8" s="66">
        <f>データ!$R$6</f>
        <v>378</v>
      </c>
      <c r="AM8" s="66"/>
      <c r="AN8" s="66"/>
      <c r="AO8" s="66"/>
      <c r="AP8" s="66"/>
      <c r="AQ8" s="66"/>
      <c r="AR8" s="66"/>
      <c r="AS8" s="66"/>
      <c r="AT8" s="65">
        <f>データ!$S$6</f>
        <v>3.87</v>
      </c>
      <c r="AU8" s="65"/>
      <c r="AV8" s="65"/>
      <c r="AW8" s="65"/>
      <c r="AX8" s="65"/>
      <c r="AY8" s="65"/>
      <c r="AZ8" s="65"/>
      <c r="BA8" s="65"/>
      <c r="BB8" s="65">
        <f>データ!$T$6</f>
        <v>97.67</v>
      </c>
      <c r="BC8" s="65"/>
      <c r="BD8" s="65"/>
      <c r="BE8" s="65"/>
      <c r="BF8" s="65"/>
      <c r="BG8" s="65"/>
      <c r="BH8" s="65"/>
      <c r="BI8" s="65"/>
      <c r="BJ8" s="3"/>
      <c r="BK8" s="3"/>
      <c r="BL8" s="69" t="s">
        <v>10</v>
      </c>
      <c r="BM8" s="70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71" t="s">
        <v>12</v>
      </c>
      <c r="C9" s="71"/>
      <c r="D9" s="71"/>
      <c r="E9" s="71"/>
      <c r="F9" s="71"/>
      <c r="G9" s="71"/>
      <c r="H9" s="71"/>
      <c r="I9" s="71" t="s">
        <v>13</v>
      </c>
      <c r="J9" s="71"/>
      <c r="K9" s="71"/>
      <c r="L9" s="71"/>
      <c r="M9" s="71"/>
      <c r="N9" s="71"/>
      <c r="O9" s="71"/>
      <c r="P9" s="71" t="s">
        <v>14</v>
      </c>
      <c r="Q9" s="71"/>
      <c r="R9" s="71"/>
      <c r="S9" s="71"/>
      <c r="T9" s="71"/>
      <c r="U9" s="71"/>
      <c r="V9" s="71"/>
      <c r="W9" s="71" t="s">
        <v>15</v>
      </c>
      <c r="X9" s="71"/>
      <c r="Y9" s="71"/>
      <c r="Z9" s="71"/>
      <c r="AA9" s="71"/>
      <c r="AB9" s="71"/>
      <c r="AC9" s="71"/>
      <c r="AD9" s="2"/>
      <c r="AE9" s="2"/>
      <c r="AF9" s="2"/>
      <c r="AG9" s="2"/>
      <c r="AH9" s="3"/>
      <c r="AI9" s="2"/>
      <c r="AJ9" s="2"/>
      <c r="AK9" s="2"/>
      <c r="AL9" s="71" t="s">
        <v>16</v>
      </c>
      <c r="AM9" s="71"/>
      <c r="AN9" s="71"/>
      <c r="AO9" s="71"/>
      <c r="AP9" s="71"/>
      <c r="AQ9" s="71"/>
      <c r="AR9" s="71"/>
      <c r="AS9" s="71"/>
      <c r="AT9" s="71" t="s">
        <v>17</v>
      </c>
      <c r="AU9" s="71"/>
      <c r="AV9" s="71"/>
      <c r="AW9" s="71"/>
      <c r="AX9" s="71"/>
      <c r="AY9" s="71"/>
      <c r="AZ9" s="71"/>
      <c r="BA9" s="71"/>
      <c r="BB9" s="71" t="s">
        <v>18</v>
      </c>
      <c r="BC9" s="71"/>
      <c r="BD9" s="71"/>
      <c r="BE9" s="71"/>
      <c r="BF9" s="71"/>
      <c r="BG9" s="71"/>
      <c r="BH9" s="71"/>
      <c r="BI9" s="71"/>
      <c r="BJ9" s="3"/>
      <c r="BK9" s="3"/>
      <c r="BL9" s="63" t="s">
        <v>19</v>
      </c>
      <c r="BM9" s="64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65" t="str">
        <f>データ!$N$6</f>
        <v>-</v>
      </c>
      <c r="C10" s="65"/>
      <c r="D10" s="65"/>
      <c r="E10" s="65"/>
      <c r="F10" s="65"/>
      <c r="G10" s="65"/>
      <c r="H10" s="65"/>
      <c r="I10" s="65" t="str">
        <f>データ!$O$6</f>
        <v>該当数値なし</v>
      </c>
      <c r="J10" s="65"/>
      <c r="K10" s="65"/>
      <c r="L10" s="65"/>
      <c r="M10" s="65"/>
      <c r="N10" s="65"/>
      <c r="O10" s="65"/>
      <c r="P10" s="65">
        <f>データ!$P$6</f>
        <v>100</v>
      </c>
      <c r="Q10" s="65"/>
      <c r="R10" s="65"/>
      <c r="S10" s="65"/>
      <c r="T10" s="65"/>
      <c r="U10" s="65"/>
      <c r="V10" s="65"/>
      <c r="W10" s="66">
        <f>データ!$Q$6</f>
        <v>5926</v>
      </c>
      <c r="X10" s="66"/>
      <c r="Y10" s="66"/>
      <c r="Z10" s="66"/>
      <c r="AA10" s="66"/>
      <c r="AB10" s="66"/>
      <c r="AC10" s="66"/>
      <c r="AD10" s="2"/>
      <c r="AE10" s="2"/>
      <c r="AF10" s="2"/>
      <c r="AG10" s="2"/>
      <c r="AH10" s="2"/>
      <c r="AI10" s="2"/>
      <c r="AJ10" s="2"/>
      <c r="AK10" s="2"/>
      <c r="AL10" s="66">
        <f>データ!$U$6</f>
        <v>356</v>
      </c>
      <c r="AM10" s="66"/>
      <c r="AN10" s="66"/>
      <c r="AO10" s="66"/>
      <c r="AP10" s="66"/>
      <c r="AQ10" s="66"/>
      <c r="AR10" s="66"/>
      <c r="AS10" s="66"/>
      <c r="AT10" s="65">
        <f>データ!$V$6</f>
        <v>3.84</v>
      </c>
      <c r="AU10" s="65"/>
      <c r="AV10" s="65"/>
      <c r="AW10" s="65"/>
      <c r="AX10" s="65"/>
      <c r="AY10" s="65"/>
      <c r="AZ10" s="65"/>
      <c r="BA10" s="65"/>
      <c r="BB10" s="65">
        <f>データ!$W$6</f>
        <v>92.71</v>
      </c>
      <c r="BC10" s="65"/>
      <c r="BD10" s="65"/>
      <c r="BE10" s="65"/>
      <c r="BF10" s="65"/>
      <c r="BG10" s="65"/>
      <c r="BH10" s="65"/>
      <c r="BI10" s="65"/>
      <c r="BJ10" s="2"/>
      <c r="BK10" s="2"/>
      <c r="BL10" s="67" t="s">
        <v>21</v>
      </c>
      <c r="BM10" s="68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5" t="s">
        <v>23</v>
      </c>
      <c r="BM11" s="55"/>
      <c r="BN11" s="55"/>
      <c r="BO11" s="55"/>
      <c r="BP11" s="55"/>
      <c r="BQ11" s="55"/>
      <c r="BR11" s="55"/>
      <c r="BS11" s="55"/>
      <c r="BT11" s="55"/>
      <c r="BU11" s="55"/>
      <c r="BV11" s="55"/>
      <c r="BW11" s="55"/>
      <c r="BX11" s="55"/>
      <c r="BY11" s="55"/>
      <c r="BZ11" s="55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5"/>
      <c r="BM12" s="55"/>
      <c r="BN12" s="55"/>
      <c r="BO12" s="55"/>
      <c r="BP12" s="55"/>
      <c r="BQ12" s="55"/>
      <c r="BR12" s="55"/>
      <c r="BS12" s="55"/>
      <c r="BT12" s="55"/>
      <c r="BU12" s="55"/>
      <c r="BV12" s="55"/>
      <c r="BW12" s="55"/>
      <c r="BX12" s="55"/>
      <c r="BY12" s="55"/>
      <c r="BZ12" s="55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  <c r="BY13" s="56"/>
      <c r="BZ13" s="56"/>
    </row>
    <row r="14" spans="1:78" ht="13.5" customHeight="1" x14ac:dyDescent="0.15">
      <c r="A14" s="2"/>
      <c r="B14" s="57" t="s">
        <v>24</v>
      </c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58"/>
      <c r="AE14" s="58"/>
      <c r="AF14" s="58"/>
      <c r="AG14" s="58"/>
      <c r="AH14" s="58"/>
      <c r="AI14" s="58"/>
      <c r="AJ14" s="58"/>
      <c r="AK14" s="58"/>
      <c r="AL14" s="58"/>
      <c r="AM14" s="58"/>
      <c r="AN14" s="58"/>
      <c r="AO14" s="58"/>
      <c r="AP14" s="58"/>
      <c r="AQ14" s="58"/>
      <c r="AR14" s="58"/>
      <c r="AS14" s="58"/>
      <c r="AT14" s="58"/>
      <c r="AU14" s="58"/>
      <c r="AV14" s="58"/>
      <c r="AW14" s="58"/>
      <c r="AX14" s="58"/>
      <c r="AY14" s="58"/>
      <c r="AZ14" s="58"/>
      <c r="BA14" s="58"/>
      <c r="BB14" s="58"/>
      <c r="BC14" s="58"/>
      <c r="BD14" s="58"/>
      <c r="BE14" s="58"/>
      <c r="BF14" s="58"/>
      <c r="BG14" s="58"/>
      <c r="BH14" s="58"/>
      <c r="BI14" s="58"/>
      <c r="BJ14" s="59"/>
      <c r="BK14" s="2"/>
      <c r="BL14" s="43" t="s">
        <v>25</v>
      </c>
      <c r="BM14" s="44"/>
      <c r="BN14" s="44"/>
      <c r="BO14" s="44"/>
      <c r="BP14" s="44"/>
      <c r="BQ14" s="44"/>
      <c r="BR14" s="44"/>
      <c r="BS14" s="44"/>
      <c r="BT14" s="44"/>
      <c r="BU14" s="44"/>
      <c r="BV14" s="44"/>
      <c r="BW14" s="44"/>
      <c r="BX14" s="44"/>
      <c r="BY14" s="44"/>
      <c r="BZ14" s="45"/>
    </row>
    <row r="15" spans="1:78" ht="13.5" customHeight="1" x14ac:dyDescent="0.15">
      <c r="A15" s="2"/>
      <c r="B15" s="60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61"/>
      <c r="AU15" s="61"/>
      <c r="AV15" s="61"/>
      <c r="AW15" s="61"/>
      <c r="AX15" s="61"/>
      <c r="AY15" s="61"/>
      <c r="AZ15" s="61"/>
      <c r="BA15" s="61"/>
      <c r="BB15" s="61"/>
      <c r="BC15" s="61"/>
      <c r="BD15" s="61"/>
      <c r="BE15" s="61"/>
      <c r="BF15" s="61"/>
      <c r="BG15" s="61"/>
      <c r="BH15" s="61"/>
      <c r="BI15" s="61"/>
      <c r="BJ15" s="62"/>
      <c r="BK15" s="2"/>
      <c r="BL15" s="46"/>
      <c r="BM15" s="47"/>
      <c r="BN15" s="47"/>
      <c r="BO15" s="47"/>
      <c r="BP15" s="47"/>
      <c r="BQ15" s="47"/>
      <c r="BR15" s="47"/>
      <c r="BS15" s="47"/>
      <c r="BT15" s="47"/>
      <c r="BU15" s="47"/>
      <c r="BV15" s="47"/>
      <c r="BW15" s="47"/>
      <c r="BX15" s="47"/>
      <c r="BY15" s="47"/>
      <c r="BZ15" s="48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9" t="s">
        <v>110</v>
      </c>
      <c r="BM16" s="50"/>
      <c r="BN16" s="50"/>
      <c r="BO16" s="50"/>
      <c r="BP16" s="50"/>
      <c r="BQ16" s="50"/>
      <c r="BR16" s="50"/>
      <c r="BS16" s="50"/>
      <c r="BT16" s="50"/>
      <c r="BU16" s="50"/>
      <c r="BV16" s="50"/>
      <c r="BW16" s="50"/>
      <c r="BX16" s="50"/>
      <c r="BY16" s="50"/>
      <c r="BZ16" s="51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9"/>
      <c r="BM17" s="50"/>
      <c r="BN17" s="50"/>
      <c r="BO17" s="50"/>
      <c r="BP17" s="50"/>
      <c r="BQ17" s="50"/>
      <c r="BR17" s="50"/>
      <c r="BS17" s="50"/>
      <c r="BT17" s="50"/>
      <c r="BU17" s="50"/>
      <c r="BV17" s="50"/>
      <c r="BW17" s="50"/>
      <c r="BX17" s="50"/>
      <c r="BY17" s="50"/>
      <c r="BZ17" s="51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9"/>
      <c r="BM18" s="50"/>
      <c r="BN18" s="50"/>
      <c r="BO18" s="50"/>
      <c r="BP18" s="50"/>
      <c r="BQ18" s="50"/>
      <c r="BR18" s="50"/>
      <c r="BS18" s="50"/>
      <c r="BT18" s="50"/>
      <c r="BU18" s="50"/>
      <c r="BV18" s="50"/>
      <c r="BW18" s="50"/>
      <c r="BX18" s="50"/>
      <c r="BY18" s="50"/>
      <c r="BZ18" s="51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9"/>
      <c r="BM19" s="50"/>
      <c r="BN19" s="50"/>
      <c r="BO19" s="50"/>
      <c r="BP19" s="50"/>
      <c r="BQ19" s="50"/>
      <c r="BR19" s="50"/>
      <c r="BS19" s="50"/>
      <c r="BT19" s="50"/>
      <c r="BU19" s="50"/>
      <c r="BV19" s="50"/>
      <c r="BW19" s="50"/>
      <c r="BX19" s="50"/>
      <c r="BY19" s="50"/>
      <c r="BZ19" s="51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9"/>
      <c r="BM20" s="50"/>
      <c r="BN20" s="50"/>
      <c r="BO20" s="50"/>
      <c r="BP20" s="50"/>
      <c r="BQ20" s="50"/>
      <c r="BR20" s="50"/>
      <c r="BS20" s="50"/>
      <c r="BT20" s="50"/>
      <c r="BU20" s="50"/>
      <c r="BV20" s="50"/>
      <c r="BW20" s="50"/>
      <c r="BX20" s="50"/>
      <c r="BY20" s="50"/>
      <c r="BZ20" s="51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9"/>
      <c r="BM21" s="50"/>
      <c r="BN21" s="50"/>
      <c r="BO21" s="50"/>
      <c r="BP21" s="50"/>
      <c r="BQ21" s="50"/>
      <c r="BR21" s="50"/>
      <c r="BS21" s="50"/>
      <c r="BT21" s="50"/>
      <c r="BU21" s="50"/>
      <c r="BV21" s="50"/>
      <c r="BW21" s="50"/>
      <c r="BX21" s="50"/>
      <c r="BY21" s="50"/>
      <c r="BZ21" s="51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9"/>
      <c r="BM22" s="50"/>
      <c r="BN22" s="50"/>
      <c r="BO22" s="50"/>
      <c r="BP22" s="50"/>
      <c r="BQ22" s="50"/>
      <c r="BR22" s="50"/>
      <c r="BS22" s="50"/>
      <c r="BT22" s="50"/>
      <c r="BU22" s="50"/>
      <c r="BV22" s="50"/>
      <c r="BW22" s="50"/>
      <c r="BX22" s="50"/>
      <c r="BY22" s="50"/>
      <c r="BZ22" s="51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9"/>
      <c r="BM23" s="50"/>
      <c r="BN23" s="50"/>
      <c r="BO23" s="50"/>
      <c r="BP23" s="50"/>
      <c r="BQ23" s="50"/>
      <c r="BR23" s="50"/>
      <c r="BS23" s="50"/>
      <c r="BT23" s="50"/>
      <c r="BU23" s="50"/>
      <c r="BV23" s="50"/>
      <c r="BW23" s="50"/>
      <c r="BX23" s="50"/>
      <c r="BY23" s="50"/>
      <c r="BZ23" s="51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9"/>
      <c r="BM24" s="50"/>
      <c r="BN24" s="50"/>
      <c r="BO24" s="50"/>
      <c r="BP24" s="50"/>
      <c r="BQ24" s="50"/>
      <c r="BR24" s="50"/>
      <c r="BS24" s="50"/>
      <c r="BT24" s="50"/>
      <c r="BU24" s="50"/>
      <c r="BV24" s="50"/>
      <c r="BW24" s="50"/>
      <c r="BX24" s="50"/>
      <c r="BY24" s="50"/>
      <c r="BZ24" s="51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9"/>
      <c r="BM25" s="50"/>
      <c r="BN25" s="50"/>
      <c r="BO25" s="50"/>
      <c r="BP25" s="50"/>
      <c r="BQ25" s="50"/>
      <c r="BR25" s="50"/>
      <c r="BS25" s="50"/>
      <c r="BT25" s="50"/>
      <c r="BU25" s="50"/>
      <c r="BV25" s="50"/>
      <c r="BW25" s="50"/>
      <c r="BX25" s="50"/>
      <c r="BY25" s="50"/>
      <c r="BZ25" s="51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9"/>
      <c r="BM26" s="50"/>
      <c r="BN26" s="50"/>
      <c r="BO26" s="50"/>
      <c r="BP26" s="50"/>
      <c r="BQ26" s="50"/>
      <c r="BR26" s="50"/>
      <c r="BS26" s="50"/>
      <c r="BT26" s="50"/>
      <c r="BU26" s="50"/>
      <c r="BV26" s="50"/>
      <c r="BW26" s="50"/>
      <c r="BX26" s="50"/>
      <c r="BY26" s="50"/>
      <c r="BZ26" s="51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9"/>
      <c r="BM27" s="50"/>
      <c r="BN27" s="50"/>
      <c r="BO27" s="50"/>
      <c r="BP27" s="50"/>
      <c r="BQ27" s="50"/>
      <c r="BR27" s="50"/>
      <c r="BS27" s="50"/>
      <c r="BT27" s="50"/>
      <c r="BU27" s="50"/>
      <c r="BV27" s="50"/>
      <c r="BW27" s="50"/>
      <c r="BX27" s="50"/>
      <c r="BY27" s="50"/>
      <c r="BZ27" s="51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9"/>
      <c r="BM28" s="50"/>
      <c r="BN28" s="50"/>
      <c r="BO28" s="50"/>
      <c r="BP28" s="50"/>
      <c r="BQ28" s="50"/>
      <c r="BR28" s="50"/>
      <c r="BS28" s="50"/>
      <c r="BT28" s="50"/>
      <c r="BU28" s="50"/>
      <c r="BV28" s="50"/>
      <c r="BW28" s="50"/>
      <c r="BX28" s="50"/>
      <c r="BY28" s="50"/>
      <c r="BZ28" s="51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9"/>
      <c r="BM29" s="50"/>
      <c r="BN29" s="50"/>
      <c r="BO29" s="50"/>
      <c r="BP29" s="50"/>
      <c r="BQ29" s="50"/>
      <c r="BR29" s="50"/>
      <c r="BS29" s="50"/>
      <c r="BT29" s="50"/>
      <c r="BU29" s="50"/>
      <c r="BV29" s="50"/>
      <c r="BW29" s="50"/>
      <c r="BX29" s="50"/>
      <c r="BY29" s="50"/>
      <c r="BZ29" s="51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9"/>
      <c r="BM30" s="50"/>
      <c r="BN30" s="50"/>
      <c r="BO30" s="50"/>
      <c r="BP30" s="50"/>
      <c r="BQ30" s="50"/>
      <c r="BR30" s="50"/>
      <c r="BS30" s="50"/>
      <c r="BT30" s="50"/>
      <c r="BU30" s="50"/>
      <c r="BV30" s="50"/>
      <c r="BW30" s="50"/>
      <c r="BX30" s="50"/>
      <c r="BY30" s="50"/>
      <c r="BZ30" s="51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9"/>
      <c r="BM31" s="50"/>
      <c r="BN31" s="50"/>
      <c r="BO31" s="50"/>
      <c r="BP31" s="50"/>
      <c r="BQ31" s="50"/>
      <c r="BR31" s="50"/>
      <c r="BS31" s="50"/>
      <c r="BT31" s="50"/>
      <c r="BU31" s="50"/>
      <c r="BV31" s="50"/>
      <c r="BW31" s="50"/>
      <c r="BX31" s="50"/>
      <c r="BY31" s="50"/>
      <c r="BZ31" s="51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9"/>
      <c r="BM32" s="50"/>
      <c r="BN32" s="50"/>
      <c r="BO32" s="50"/>
      <c r="BP32" s="50"/>
      <c r="BQ32" s="50"/>
      <c r="BR32" s="50"/>
      <c r="BS32" s="50"/>
      <c r="BT32" s="50"/>
      <c r="BU32" s="50"/>
      <c r="BV32" s="50"/>
      <c r="BW32" s="50"/>
      <c r="BX32" s="50"/>
      <c r="BY32" s="50"/>
      <c r="BZ32" s="51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9"/>
      <c r="BM33" s="50"/>
      <c r="BN33" s="50"/>
      <c r="BO33" s="50"/>
      <c r="BP33" s="50"/>
      <c r="BQ33" s="50"/>
      <c r="BR33" s="50"/>
      <c r="BS33" s="50"/>
      <c r="BT33" s="50"/>
      <c r="BU33" s="50"/>
      <c r="BV33" s="50"/>
      <c r="BW33" s="50"/>
      <c r="BX33" s="50"/>
      <c r="BY33" s="50"/>
      <c r="BZ33" s="51"/>
    </row>
    <row r="34" spans="1:78" ht="13.5" customHeight="1" x14ac:dyDescent="0.15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49"/>
      <c r="BM34" s="50"/>
      <c r="BN34" s="50"/>
      <c r="BO34" s="50"/>
      <c r="BP34" s="50"/>
      <c r="BQ34" s="50"/>
      <c r="BR34" s="50"/>
      <c r="BS34" s="50"/>
      <c r="BT34" s="50"/>
      <c r="BU34" s="50"/>
      <c r="BV34" s="50"/>
      <c r="BW34" s="50"/>
      <c r="BX34" s="50"/>
      <c r="BY34" s="50"/>
      <c r="BZ34" s="51"/>
    </row>
    <row r="35" spans="1:78" ht="13.5" customHeight="1" x14ac:dyDescent="0.15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49"/>
      <c r="BM35" s="50"/>
      <c r="BN35" s="50"/>
      <c r="BO35" s="50"/>
      <c r="BP35" s="50"/>
      <c r="BQ35" s="50"/>
      <c r="BR35" s="50"/>
      <c r="BS35" s="50"/>
      <c r="BT35" s="50"/>
      <c r="BU35" s="50"/>
      <c r="BV35" s="50"/>
      <c r="BW35" s="50"/>
      <c r="BX35" s="50"/>
      <c r="BY35" s="50"/>
      <c r="BZ35" s="51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9"/>
      <c r="BM36" s="50"/>
      <c r="BN36" s="50"/>
      <c r="BO36" s="50"/>
      <c r="BP36" s="50"/>
      <c r="BQ36" s="50"/>
      <c r="BR36" s="50"/>
      <c r="BS36" s="50"/>
      <c r="BT36" s="50"/>
      <c r="BU36" s="50"/>
      <c r="BV36" s="50"/>
      <c r="BW36" s="50"/>
      <c r="BX36" s="50"/>
      <c r="BY36" s="50"/>
      <c r="BZ36" s="51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9"/>
      <c r="BM37" s="50"/>
      <c r="BN37" s="50"/>
      <c r="BO37" s="50"/>
      <c r="BP37" s="50"/>
      <c r="BQ37" s="50"/>
      <c r="BR37" s="50"/>
      <c r="BS37" s="50"/>
      <c r="BT37" s="50"/>
      <c r="BU37" s="50"/>
      <c r="BV37" s="50"/>
      <c r="BW37" s="50"/>
      <c r="BX37" s="50"/>
      <c r="BY37" s="50"/>
      <c r="BZ37" s="51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9"/>
      <c r="BM38" s="50"/>
      <c r="BN38" s="50"/>
      <c r="BO38" s="50"/>
      <c r="BP38" s="50"/>
      <c r="BQ38" s="50"/>
      <c r="BR38" s="50"/>
      <c r="BS38" s="50"/>
      <c r="BT38" s="50"/>
      <c r="BU38" s="50"/>
      <c r="BV38" s="50"/>
      <c r="BW38" s="50"/>
      <c r="BX38" s="50"/>
      <c r="BY38" s="50"/>
      <c r="BZ38" s="51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9"/>
      <c r="BM39" s="50"/>
      <c r="BN39" s="50"/>
      <c r="BO39" s="50"/>
      <c r="BP39" s="50"/>
      <c r="BQ39" s="50"/>
      <c r="BR39" s="50"/>
      <c r="BS39" s="50"/>
      <c r="BT39" s="50"/>
      <c r="BU39" s="50"/>
      <c r="BV39" s="50"/>
      <c r="BW39" s="50"/>
      <c r="BX39" s="50"/>
      <c r="BY39" s="50"/>
      <c r="BZ39" s="51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9"/>
      <c r="BM40" s="50"/>
      <c r="BN40" s="50"/>
      <c r="BO40" s="50"/>
      <c r="BP40" s="50"/>
      <c r="BQ40" s="50"/>
      <c r="BR40" s="50"/>
      <c r="BS40" s="50"/>
      <c r="BT40" s="50"/>
      <c r="BU40" s="50"/>
      <c r="BV40" s="50"/>
      <c r="BW40" s="50"/>
      <c r="BX40" s="50"/>
      <c r="BY40" s="50"/>
      <c r="BZ40" s="51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9"/>
      <c r="BM41" s="50"/>
      <c r="BN41" s="50"/>
      <c r="BO41" s="50"/>
      <c r="BP41" s="50"/>
      <c r="BQ41" s="50"/>
      <c r="BR41" s="50"/>
      <c r="BS41" s="50"/>
      <c r="BT41" s="50"/>
      <c r="BU41" s="50"/>
      <c r="BV41" s="50"/>
      <c r="BW41" s="50"/>
      <c r="BX41" s="50"/>
      <c r="BY41" s="50"/>
      <c r="BZ41" s="51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9"/>
      <c r="BM42" s="50"/>
      <c r="BN42" s="50"/>
      <c r="BO42" s="50"/>
      <c r="BP42" s="50"/>
      <c r="BQ42" s="50"/>
      <c r="BR42" s="50"/>
      <c r="BS42" s="50"/>
      <c r="BT42" s="50"/>
      <c r="BU42" s="50"/>
      <c r="BV42" s="50"/>
      <c r="BW42" s="50"/>
      <c r="BX42" s="50"/>
      <c r="BY42" s="50"/>
      <c r="BZ42" s="51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9"/>
      <c r="BM43" s="50"/>
      <c r="BN43" s="50"/>
      <c r="BO43" s="50"/>
      <c r="BP43" s="50"/>
      <c r="BQ43" s="50"/>
      <c r="BR43" s="50"/>
      <c r="BS43" s="50"/>
      <c r="BT43" s="50"/>
      <c r="BU43" s="50"/>
      <c r="BV43" s="50"/>
      <c r="BW43" s="50"/>
      <c r="BX43" s="50"/>
      <c r="BY43" s="50"/>
      <c r="BZ43" s="51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52"/>
      <c r="BM44" s="53"/>
      <c r="BN44" s="53"/>
      <c r="BO44" s="53"/>
      <c r="BP44" s="53"/>
      <c r="BQ44" s="53"/>
      <c r="BR44" s="53"/>
      <c r="BS44" s="53"/>
      <c r="BT44" s="53"/>
      <c r="BU44" s="53"/>
      <c r="BV44" s="53"/>
      <c r="BW44" s="53"/>
      <c r="BX44" s="53"/>
      <c r="BY44" s="53"/>
      <c r="BZ44" s="54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43" t="s">
        <v>26</v>
      </c>
      <c r="BM45" s="44"/>
      <c r="BN45" s="44"/>
      <c r="BO45" s="44"/>
      <c r="BP45" s="44"/>
      <c r="BQ45" s="44"/>
      <c r="BR45" s="44"/>
      <c r="BS45" s="44"/>
      <c r="BT45" s="44"/>
      <c r="BU45" s="44"/>
      <c r="BV45" s="44"/>
      <c r="BW45" s="44"/>
      <c r="BX45" s="44"/>
      <c r="BY45" s="44"/>
      <c r="BZ45" s="45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46"/>
      <c r="BM46" s="47"/>
      <c r="BN46" s="47"/>
      <c r="BO46" s="47"/>
      <c r="BP46" s="47"/>
      <c r="BQ46" s="47"/>
      <c r="BR46" s="47"/>
      <c r="BS46" s="47"/>
      <c r="BT46" s="47"/>
      <c r="BU46" s="47"/>
      <c r="BV46" s="47"/>
      <c r="BW46" s="47"/>
      <c r="BX46" s="47"/>
      <c r="BY46" s="47"/>
      <c r="BZ46" s="48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9" t="s">
        <v>109</v>
      </c>
      <c r="BM47" s="50"/>
      <c r="BN47" s="50"/>
      <c r="BO47" s="50"/>
      <c r="BP47" s="50"/>
      <c r="BQ47" s="50"/>
      <c r="BR47" s="50"/>
      <c r="BS47" s="50"/>
      <c r="BT47" s="50"/>
      <c r="BU47" s="50"/>
      <c r="BV47" s="50"/>
      <c r="BW47" s="50"/>
      <c r="BX47" s="50"/>
      <c r="BY47" s="50"/>
      <c r="BZ47" s="51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9"/>
      <c r="BM48" s="50"/>
      <c r="BN48" s="50"/>
      <c r="BO48" s="50"/>
      <c r="BP48" s="50"/>
      <c r="BQ48" s="50"/>
      <c r="BR48" s="50"/>
      <c r="BS48" s="50"/>
      <c r="BT48" s="50"/>
      <c r="BU48" s="50"/>
      <c r="BV48" s="50"/>
      <c r="BW48" s="50"/>
      <c r="BX48" s="50"/>
      <c r="BY48" s="50"/>
      <c r="BZ48" s="51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9"/>
      <c r="BM49" s="50"/>
      <c r="BN49" s="50"/>
      <c r="BO49" s="50"/>
      <c r="BP49" s="50"/>
      <c r="BQ49" s="50"/>
      <c r="BR49" s="50"/>
      <c r="BS49" s="50"/>
      <c r="BT49" s="50"/>
      <c r="BU49" s="50"/>
      <c r="BV49" s="50"/>
      <c r="BW49" s="50"/>
      <c r="BX49" s="50"/>
      <c r="BY49" s="50"/>
      <c r="BZ49" s="51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9"/>
      <c r="BM50" s="50"/>
      <c r="BN50" s="50"/>
      <c r="BO50" s="50"/>
      <c r="BP50" s="50"/>
      <c r="BQ50" s="50"/>
      <c r="BR50" s="50"/>
      <c r="BS50" s="50"/>
      <c r="BT50" s="50"/>
      <c r="BU50" s="50"/>
      <c r="BV50" s="50"/>
      <c r="BW50" s="50"/>
      <c r="BX50" s="50"/>
      <c r="BY50" s="50"/>
      <c r="BZ50" s="51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9"/>
      <c r="BM51" s="50"/>
      <c r="BN51" s="50"/>
      <c r="BO51" s="50"/>
      <c r="BP51" s="50"/>
      <c r="BQ51" s="50"/>
      <c r="BR51" s="50"/>
      <c r="BS51" s="50"/>
      <c r="BT51" s="50"/>
      <c r="BU51" s="50"/>
      <c r="BV51" s="50"/>
      <c r="BW51" s="50"/>
      <c r="BX51" s="50"/>
      <c r="BY51" s="50"/>
      <c r="BZ51" s="51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9"/>
      <c r="BM52" s="50"/>
      <c r="BN52" s="50"/>
      <c r="BO52" s="50"/>
      <c r="BP52" s="50"/>
      <c r="BQ52" s="50"/>
      <c r="BR52" s="50"/>
      <c r="BS52" s="50"/>
      <c r="BT52" s="50"/>
      <c r="BU52" s="50"/>
      <c r="BV52" s="50"/>
      <c r="BW52" s="50"/>
      <c r="BX52" s="50"/>
      <c r="BY52" s="50"/>
      <c r="BZ52" s="51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9"/>
      <c r="BM53" s="50"/>
      <c r="BN53" s="50"/>
      <c r="BO53" s="50"/>
      <c r="BP53" s="50"/>
      <c r="BQ53" s="50"/>
      <c r="BR53" s="50"/>
      <c r="BS53" s="50"/>
      <c r="BT53" s="50"/>
      <c r="BU53" s="50"/>
      <c r="BV53" s="50"/>
      <c r="BW53" s="50"/>
      <c r="BX53" s="50"/>
      <c r="BY53" s="50"/>
      <c r="BZ53" s="51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9"/>
      <c r="BM54" s="50"/>
      <c r="BN54" s="50"/>
      <c r="BO54" s="50"/>
      <c r="BP54" s="50"/>
      <c r="BQ54" s="50"/>
      <c r="BR54" s="50"/>
      <c r="BS54" s="50"/>
      <c r="BT54" s="50"/>
      <c r="BU54" s="50"/>
      <c r="BV54" s="50"/>
      <c r="BW54" s="50"/>
      <c r="BX54" s="50"/>
      <c r="BY54" s="50"/>
      <c r="BZ54" s="51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9"/>
      <c r="BM55" s="50"/>
      <c r="BN55" s="50"/>
      <c r="BO55" s="50"/>
      <c r="BP55" s="50"/>
      <c r="BQ55" s="50"/>
      <c r="BR55" s="50"/>
      <c r="BS55" s="50"/>
      <c r="BT55" s="50"/>
      <c r="BU55" s="50"/>
      <c r="BV55" s="50"/>
      <c r="BW55" s="50"/>
      <c r="BX55" s="50"/>
      <c r="BY55" s="50"/>
      <c r="BZ55" s="51"/>
    </row>
    <row r="56" spans="1:78" ht="13.5" customHeight="1" x14ac:dyDescent="0.15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49"/>
      <c r="BM56" s="50"/>
      <c r="BN56" s="50"/>
      <c r="BO56" s="50"/>
      <c r="BP56" s="50"/>
      <c r="BQ56" s="50"/>
      <c r="BR56" s="50"/>
      <c r="BS56" s="50"/>
      <c r="BT56" s="50"/>
      <c r="BU56" s="50"/>
      <c r="BV56" s="50"/>
      <c r="BW56" s="50"/>
      <c r="BX56" s="50"/>
      <c r="BY56" s="50"/>
      <c r="BZ56" s="51"/>
    </row>
    <row r="57" spans="1:78" ht="13.5" customHeight="1" x14ac:dyDescent="0.15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49"/>
      <c r="BM57" s="50"/>
      <c r="BN57" s="50"/>
      <c r="BO57" s="50"/>
      <c r="BP57" s="50"/>
      <c r="BQ57" s="50"/>
      <c r="BR57" s="50"/>
      <c r="BS57" s="50"/>
      <c r="BT57" s="50"/>
      <c r="BU57" s="50"/>
      <c r="BV57" s="50"/>
      <c r="BW57" s="50"/>
      <c r="BX57" s="50"/>
      <c r="BY57" s="50"/>
      <c r="BZ57" s="51"/>
    </row>
    <row r="58" spans="1:78" ht="13.5" customHeight="1" x14ac:dyDescent="0.15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49"/>
      <c r="BM58" s="50"/>
      <c r="BN58" s="50"/>
      <c r="BO58" s="50"/>
      <c r="BP58" s="50"/>
      <c r="BQ58" s="50"/>
      <c r="BR58" s="50"/>
      <c r="BS58" s="50"/>
      <c r="BT58" s="50"/>
      <c r="BU58" s="50"/>
      <c r="BV58" s="50"/>
      <c r="BW58" s="50"/>
      <c r="BX58" s="50"/>
      <c r="BY58" s="50"/>
      <c r="BZ58" s="51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49"/>
      <c r="BM59" s="50"/>
      <c r="BN59" s="50"/>
      <c r="BO59" s="50"/>
      <c r="BP59" s="50"/>
      <c r="BQ59" s="50"/>
      <c r="BR59" s="50"/>
      <c r="BS59" s="50"/>
      <c r="BT59" s="50"/>
      <c r="BU59" s="50"/>
      <c r="BV59" s="50"/>
      <c r="BW59" s="50"/>
      <c r="BX59" s="50"/>
      <c r="BY59" s="50"/>
      <c r="BZ59" s="51"/>
    </row>
    <row r="60" spans="1:78" ht="13.5" customHeight="1" x14ac:dyDescent="0.15">
      <c r="A60" s="2"/>
      <c r="B60" s="60" t="s">
        <v>27</v>
      </c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  <c r="AA60" s="61"/>
      <c r="AB60" s="61"/>
      <c r="AC60" s="61"/>
      <c r="AD60" s="61"/>
      <c r="AE60" s="61"/>
      <c r="AF60" s="61"/>
      <c r="AG60" s="61"/>
      <c r="AH60" s="61"/>
      <c r="AI60" s="61"/>
      <c r="AJ60" s="61"/>
      <c r="AK60" s="61"/>
      <c r="AL60" s="61"/>
      <c r="AM60" s="61"/>
      <c r="AN60" s="61"/>
      <c r="AO60" s="61"/>
      <c r="AP60" s="61"/>
      <c r="AQ60" s="61"/>
      <c r="AR60" s="61"/>
      <c r="AS60" s="61"/>
      <c r="AT60" s="61"/>
      <c r="AU60" s="61"/>
      <c r="AV60" s="61"/>
      <c r="AW60" s="61"/>
      <c r="AX60" s="61"/>
      <c r="AY60" s="61"/>
      <c r="AZ60" s="61"/>
      <c r="BA60" s="61"/>
      <c r="BB60" s="61"/>
      <c r="BC60" s="61"/>
      <c r="BD60" s="61"/>
      <c r="BE60" s="61"/>
      <c r="BF60" s="61"/>
      <c r="BG60" s="61"/>
      <c r="BH60" s="61"/>
      <c r="BI60" s="61"/>
      <c r="BJ60" s="62"/>
      <c r="BK60" s="2"/>
      <c r="BL60" s="49"/>
      <c r="BM60" s="50"/>
      <c r="BN60" s="50"/>
      <c r="BO60" s="50"/>
      <c r="BP60" s="50"/>
      <c r="BQ60" s="50"/>
      <c r="BR60" s="50"/>
      <c r="BS60" s="50"/>
      <c r="BT60" s="50"/>
      <c r="BU60" s="50"/>
      <c r="BV60" s="50"/>
      <c r="BW60" s="50"/>
      <c r="BX60" s="50"/>
      <c r="BY60" s="50"/>
      <c r="BZ60" s="51"/>
    </row>
    <row r="61" spans="1:78" ht="13.5" customHeight="1" x14ac:dyDescent="0.15">
      <c r="A61" s="2"/>
      <c r="B61" s="60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  <c r="AA61" s="61"/>
      <c r="AB61" s="61"/>
      <c r="AC61" s="61"/>
      <c r="AD61" s="61"/>
      <c r="AE61" s="61"/>
      <c r="AF61" s="61"/>
      <c r="AG61" s="61"/>
      <c r="AH61" s="61"/>
      <c r="AI61" s="61"/>
      <c r="AJ61" s="61"/>
      <c r="AK61" s="61"/>
      <c r="AL61" s="61"/>
      <c r="AM61" s="61"/>
      <c r="AN61" s="61"/>
      <c r="AO61" s="61"/>
      <c r="AP61" s="61"/>
      <c r="AQ61" s="61"/>
      <c r="AR61" s="61"/>
      <c r="AS61" s="61"/>
      <c r="AT61" s="61"/>
      <c r="AU61" s="61"/>
      <c r="AV61" s="61"/>
      <c r="AW61" s="61"/>
      <c r="AX61" s="61"/>
      <c r="AY61" s="61"/>
      <c r="AZ61" s="61"/>
      <c r="BA61" s="61"/>
      <c r="BB61" s="61"/>
      <c r="BC61" s="61"/>
      <c r="BD61" s="61"/>
      <c r="BE61" s="61"/>
      <c r="BF61" s="61"/>
      <c r="BG61" s="61"/>
      <c r="BH61" s="61"/>
      <c r="BI61" s="61"/>
      <c r="BJ61" s="62"/>
      <c r="BK61" s="2"/>
      <c r="BL61" s="49"/>
      <c r="BM61" s="50"/>
      <c r="BN61" s="50"/>
      <c r="BO61" s="50"/>
      <c r="BP61" s="50"/>
      <c r="BQ61" s="50"/>
      <c r="BR61" s="50"/>
      <c r="BS61" s="50"/>
      <c r="BT61" s="50"/>
      <c r="BU61" s="50"/>
      <c r="BV61" s="50"/>
      <c r="BW61" s="50"/>
      <c r="BX61" s="50"/>
      <c r="BY61" s="50"/>
      <c r="BZ61" s="51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9"/>
      <c r="BM62" s="50"/>
      <c r="BN62" s="50"/>
      <c r="BO62" s="50"/>
      <c r="BP62" s="50"/>
      <c r="BQ62" s="50"/>
      <c r="BR62" s="50"/>
      <c r="BS62" s="50"/>
      <c r="BT62" s="50"/>
      <c r="BU62" s="50"/>
      <c r="BV62" s="50"/>
      <c r="BW62" s="50"/>
      <c r="BX62" s="50"/>
      <c r="BY62" s="50"/>
      <c r="BZ62" s="51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52"/>
      <c r="BM63" s="53"/>
      <c r="BN63" s="53"/>
      <c r="BO63" s="53"/>
      <c r="BP63" s="53"/>
      <c r="BQ63" s="53"/>
      <c r="BR63" s="53"/>
      <c r="BS63" s="53"/>
      <c r="BT63" s="53"/>
      <c r="BU63" s="53"/>
      <c r="BV63" s="53"/>
      <c r="BW63" s="53"/>
      <c r="BX63" s="53"/>
      <c r="BY63" s="53"/>
      <c r="BZ63" s="54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43" t="s">
        <v>28</v>
      </c>
      <c r="BM64" s="44"/>
      <c r="BN64" s="44"/>
      <c r="BO64" s="44"/>
      <c r="BP64" s="44"/>
      <c r="BQ64" s="44"/>
      <c r="BR64" s="44"/>
      <c r="BS64" s="44"/>
      <c r="BT64" s="44"/>
      <c r="BU64" s="44"/>
      <c r="BV64" s="44"/>
      <c r="BW64" s="44"/>
      <c r="BX64" s="44"/>
      <c r="BY64" s="44"/>
      <c r="BZ64" s="45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46"/>
      <c r="BM65" s="47"/>
      <c r="BN65" s="47"/>
      <c r="BO65" s="47"/>
      <c r="BP65" s="47"/>
      <c r="BQ65" s="47"/>
      <c r="BR65" s="47"/>
      <c r="BS65" s="47"/>
      <c r="BT65" s="47"/>
      <c r="BU65" s="47"/>
      <c r="BV65" s="47"/>
      <c r="BW65" s="47"/>
      <c r="BX65" s="47"/>
      <c r="BY65" s="47"/>
      <c r="BZ65" s="48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9" t="s">
        <v>111</v>
      </c>
      <c r="BM66" s="50"/>
      <c r="BN66" s="50"/>
      <c r="BO66" s="50"/>
      <c r="BP66" s="50"/>
      <c r="BQ66" s="50"/>
      <c r="BR66" s="50"/>
      <c r="BS66" s="50"/>
      <c r="BT66" s="50"/>
      <c r="BU66" s="50"/>
      <c r="BV66" s="50"/>
      <c r="BW66" s="50"/>
      <c r="BX66" s="50"/>
      <c r="BY66" s="50"/>
      <c r="BZ66" s="51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9"/>
      <c r="BM67" s="50"/>
      <c r="BN67" s="50"/>
      <c r="BO67" s="50"/>
      <c r="BP67" s="50"/>
      <c r="BQ67" s="50"/>
      <c r="BR67" s="50"/>
      <c r="BS67" s="50"/>
      <c r="BT67" s="50"/>
      <c r="BU67" s="50"/>
      <c r="BV67" s="50"/>
      <c r="BW67" s="50"/>
      <c r="BX67" s="50"/>
      <c r="BY67" s="50"/>
      <c r="BZ67" s="51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9"/>
      <c r="BM68" s="50"/>
      <c r="BN68" s="50"/>
      <c r="BO68" s="50"/>
      <c r="BP68" s="50"/>
      <c r="BQ68" s="50"/>
      <c r="BR68" s="50"/>
      <c r="BS68" s="50"/>
      <c r="BT68" s="50"/>
      <c r="BU68" s="50"/>
      <c r="BV68" s="50"/>
      <c r="BW68" s="50"/>
      <c r="BX68" s="50"/>
      <c r="BY68" s="50"/>
      <c r="BZ68" s="51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9"/>
      <c r="BM69" s="50"/>
      <c r="BN69" s="50"/>
      <c r="BO69" s="50"/>
      <c r="BP69" s="50"/>
      <c r="BQ69" s="50"/>
      <c r="BR69" s="50"/>
      <c r="BS69" s="50"/>
      <c r="BT69" s="50"/>
      <c r="BU69" s="50"/>
      <c r="BV69" s="50"/>
      <c r="BW69" s="50"/>
      <c r="BX69" s="50"/>
      <c r="BY69" s="50"/>
      <c r="BZ69" s="51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9"/>
      <c r="BM70" s="50"/>
      <c r="BN70" s="50"/>
      <c r="BO70" s="50"/>
      <c r="BP70" s="50"/>
      <c r="BQ70" s="50"/>
      <c r="BR70" s="50"/>
      <c r="BS70" s="50"/>
      <c r="BT70" s="50"/>
      <c r="BU70" s="50"/>
      <c r="BV70" s="50"/>
      <c r="BW70" s="50"/>
      <c r="BX70" s="50"/>
      <c r="BY70" s="50"/>
      <c r="BZ70" s="51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9"/>
      <c r="BM71" s="50"/>
      <c r="BN71" s="50"/>
      <c r="BO71" s="50"/>
      <c r="BP71" s="50"/>
      <c r="BQ71" s="50"/>
      <c r="BR71" s="50"/>
      <c r="BS71" s="50"/>
      <c r="BT71" s="50"/>
      <c r="BU71" s="50"/>
      <c r="BV71" s="50"/>
      <c r="BW71" s="50"/>
      <c r="BX71" s="50"/>
      <c r="BY71" s="50"/>
      <c r="BZ71" s="51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9"/>
      <c r="BM72" s="50"/>
      <c r="BN72" s="50"/>
      <c r="BO72" s="50"/>
      <c r="BP72" s="50"/>
      <c r="BQ72" s="50"/>
      <c r="BR72" s="50"/>
      <c r="BS72" s="50"/>
      <c r="BT72" s="50"/>
      <c r="BU72" s="50"/>
      <c r="BV72" s="50"/>
      <c r="BW72" s="50"/>
      <c r="BX72" s="50"/>
      <c r="BY72" s="50"/>
      <c r="BZ72" s="51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9"/>
      <c r="BM73" s="50"/>
      <c r="BN73" s="50"/>
      <c r="BO73" s="50"/>
      <c r="BP73" s="50"/>
      <c r="BQ73" s="50"/>
      <c r="BR73" s="50"/>
      <c r="BS73" s="50"/>
      <c r="BT73" s="50"/>
      <c r="BU73" s="50"/>
      <c r="BV73" s="50"/>
      <c r="BW73" s="50"/>
      <c r="BX73" s="50"/>
      <c r="BY73" s="50"/>
      <c r="BZ73" s="51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9"/>
      <c r="BM74" s="50"/>
      <c r="BN74" s="50"/>
      <c r="BO74" s="50"/>
      <c r="BP74" s="50"/>
      <c r="BQ74" s="50"/>
      <c r="BR74" s="50"/>
      <c r="BS74" s="50"/>
      <c r="BT74" s="50"/>
      <c r="BU74" s="50"/>
      <c r="BV74" s="50"/>
      <c r="BW74" s="50"/>
      <c r="BX74" s="50"/>
      <c r="BY74" s="50"/>
      <c r="BZ74" s="51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9"/>
      <c r="BM75" s="50"/>
      <c r="BN75" s="50"/>
      <c r="BO75" s="50"/>
      <c r="BP75" s="50"/>
      <c r="BQ75" s="50"/>
      <c r="BR75" s="50"/>
      <c r="BS75" s="50"/>
      <c r="BT75" s="50"/>
      <c r="BU75" s="50"/>
      <c r="BV75" s="50"/>
      <c r="BW75" s="50"/>
      <c r="BX75" s="50"/>
      <c r="BY75" s="50"/>
      <c r="BZ75" s="51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9"/>
      <c r="BM76" s="50"/>
      <c r="BN76" s="50"/>
      <c r="BO76" s="50"/>
      <c r="BP76" s="50"/>
      <c r="BQ76" s="50"/>
      <c r="BR76" s="50"/>
      <c r="BS76" s="50"/>
      <c r="BT76" s="50"/>
      <c r="BU76" s="50"/>
      <c r="BV76" s="50"/>
      <c r="BW76" s="50"/>
      <c r="BX76" s="50"/>
      <c r="BY76" s="50"/>
      <c r="BZ76" s="51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9"/>
      <c r="BM77" s="50"/>
      <c r="BN77" s="50"/>
      <c r="BO77" s="50"/>
      <c r="BP77" s="50"/>
      <c r="BQ77" s="50"/>
      <c r="BR77" s="50"/>
      <c r="BS77" s="50"/>
      <c r="BT77" s="50"/>
      <c r="BU77" s="50"/>
      <c r="BV77" s="50"/>
      <c r="BW77" s="50"/>
      <c r="BX77" s="50"/>
      <c r="BY77" s="50"/>
      <c r="BZ77" s="51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9"/>
      <c r="BM78" s="50"/>
      <c r="BN78" s="50"/>
      <c r="BO78" s="50"/>
      <c r="BP78" s="50"/>
      <c r="BQ78" s="50"/>
      <c r="BR78" s="50"/>
      <c r="BS78" s="50"/>
      <c r="BT78" s="50"/>
      <c r="BU78" s="50"/>
      <c r="BV78" s="50"/>
      <c r="BW78" s="50"/>
      <c r="BX78" s="50"/>
      <c r="BY78" s="50"/>
      <c r="BZ78" s="51"/>
    </row>
    <row r="79" spans="1:78" ht="13.5" customHeight="1" x14ac:dyDescent="0.15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49"/>
      <c r="BM79" s="50"/>
      <c r="BN79" s="50"/>
      <c r="BO79" s="50"/>
      <c r="BP79" s="50"/>
      <c r="BQ79" s="50"/>
      <c r="BR79" s="50"/>
      <c r="BS79" s="50"/>
      <c r="BT79" s="50"/>
      <c r="BU79" s="50"/>
      <c r="BV79" s="50"/>
      <c r="BW79" s="50"/>
      <c r="BX79" s="50"/>
      <c r="BY79" s="50"/>
      <c r="BZ79" s="51"/>
    </row>
    <row r="80" spans="1:78" ht="13.5" customHeight="1" x14ac:dyDescent="0.15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49"/>
      <c r="BM80" s="50"/>
      <c r="BN80" s="50"/>
      <c r="BO80" s="50"/>
      <c r="BP80" s="50"/>
      <c r="BQ80" s="50"/>
      <c r="BR80" s="50"/>
      <c r="BS80" s="50"/>
      <c r="BT80" s="50"/>
      <c r="BU80" s="50"/>
      <c r="BV80" s="50"/>
      <c r="BW80" s="50"/>
      <c r="BX80" s="50"/>
      <c r="BY80" s="50"/>
      <c r="BZ80" s="51"/>
    </row>
    <row r="81" spans="1:78" ht="13.5" customHeight="1" x14ac:dyDescent="0.15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49"/>
      <c r="BM81" s="50"/>
      <c r="BN81" s="50"/>
      <c r="BO81" s="50"/>
      <c r="BP81" s="50"/>
      <c r="BQ81" s="50"/>
      <c r="BR81" s="50"/>
      <c r="BS81" s="50"/>
      <c r="BT81" s="50"/>
      <c r="BU81" s="50"/>
      <c r="BV81" s="50"/>
      <c r="BW81" s="50"/>
      <c r="BX81" s="50"/>
      <c r="BY81" s="50"/>
      <c r="BZ81" s="51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52"/>
      <c r="BM82" s="53"/>
      <c r="BN82" s="53"/>
      <c r="BO82" s="53"/>
      <c r="BP82" s="53"/>
      <c r="BQ82" s="53"/>
      <c r="BR82" s="53"/>
      <c r="BS82" s="53"/>
      <c r="BT82" s="53"/>
      <c r="BU82" s="53"/>
      <c r="BV82" s="53"/>
      <c r="BW82" s="53"/>
      <c r="BX82" s="53"/>
      <c r="BY82" s="53"/>
      <c r="BZ82" s="54"/>
    </row>
    <row r="83" spans="1:78" x14ac:dyDescent="0.15">
      <c r="C83" s="26"/>
    </row>
    <row r="84" spans="1:78" hidden="1" x14ac:dyDescent="0.15">
      <c r="B84" s="27" t="s">
        <v>29</v>
      </c>
      <c r="C84" s="27"/>
      <c r="D84" s="27"/>
      <c r="E84" s="27" t="s">
        <v>30</v>
      </c>
      <c r="F84" s="27" t="s">
        <v>31</v>
      </c>
      <c r="G84" s="27" t="s">
        <v>32</v>
      </c>
      <c r="H84" s="27" t="s">
        <v>33</v>
      </c>
      <c r="I84" s="27" t="s">
        <v>34</v>
      </c>
      <c r="J84" s="27" t="s">
        <v>35</v>
      </c>
      <c r="K84" s="27" t="s">
        <v>36</v>
      </c>
      <c r="L84" s="27" t="s">
        <v>37</v>
      </c>
      <c r="M84" s="27" t="s">
        <v>38</v>
      </c>
      <c r="N84" s="27" t="s">
        <v>39</v>
      </c>
      <c r="O84" s="27" t="s">
        <v>40</v>
      </c>
    </row>
    <row r="85" spans="1:78" hidden="1" x14ac:dyDescent="0.15">
      <c r="B85" s="27"/>
      <c r="C85" s="27"/>
      <c r="D85" s="27"/>
      <c r="E85" s="27" t="str">
        <f>データ!AH6</f>
        <v>【75.60】</v>
      </c>
      <c r="F85" s="27" t="s">
        <v>41</v>
      </c>
      <c r="G85" s="27" t="s">
        <v>42</v>
      </c>
      <c r="H85" s="27" t="str">
        <f>データ!BO6</f>
        <v>【1,074.14】</v>
      </c>
      <c r="I85" s="27" t="str">
        <f>データ!BZ6</f>
        <v>【54.36】</v>
      </c>
      <c r="J85" s="27" t="str">
        <f>データ!CK6</f>
        <v>【296.40】</v>
      </c>
      <c r="K85" s="27" t="str">
        <f>データ!CV6</f>
        <v>【55.95】</v>
      </c>
      <c r="L85" s="27" t="str">
        <f>データ!DG6</f>
        <v>【73.77】</v>
      </c>
      <c r="M85" s="27" t="s">
        <v>42</v>
      </c>
      <c r="N85" s="27" t="s">
        <v>41</v>
      </c>
      <c r="O85" s="27" t="str">
        <f>データ!EN6</f>
        <v>【0.54】</v>
      </c>
    </row>
  </sheetData>
  <sheetProtection algorithmName="SHA-512" hashValue="26YUCBUrOMiTLDgqTs0wEYD/3iI9MKwBoje7tXbfFGyztgWljaXBGo3Re1A2Z3Fa0TIBpstp6gVk77MZWHvuhw==" saltValue="Hn67ueQAY16tjM2IkRHKEg==" spinCount="100000" sheet="1" objects="1" scenarios="1" formatCells="0" formatColumns="0" formatRows="0"/>
  <mergeCells count="44"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L9:AS9"/>
    <mergeCell ref="AT9:BA9"/>
    <mergeCell ref="BB9:BI9"/>
    <mergeCell ref="B8:H8"/>
    <mergeCell ref="I8:O8"/>
    <mergeCell ref="P8:V8"/>
    <mergeCell ref="W8:AC8"/>
    <mergeCell ref="AD8:AJ8"/>
    <mergeCell ref="AL8:AS8"/>
    <mergeCell ref="BL9:BM9"/>
    <mergeCell ref="B10:H10"/>
    <mergeCell ref="I10:O10"/>
    <mergeCell ref="P10:V10"/>
    <mergeCell ref="W10:AC10"/>
    <mergeCell ref="AL10:AS10"/>
    <mergeCell ref="AT10:BA10"/>
    <mergeCell ref="BB10:BI10"/>
    <mergeCell ref="BL10:BM10"/>
    <mergeCell ref="BL64:BZ65"/>
    <mergeCell ref="BL66:BZ82"/>
    <mergeCell ref="BL11:BZ13"/>
    <mergeCell ref="B14:BJ15"/>
    <mergeCell ref="BL14:BZ15"/>
    <mergeCell ref="BL16:BZ44"/>
    <mergeCell ref="BL45:BZ46"/>
    <mergeCell ref="BL47:BZ63"/>
    <mergeCell ref="B60:BJ61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 x14ac:dyDescent="0.15"/>
  <cols>
    <col min="2" max="144" width="11.875" customWidth="1"/>
  </cols>
  <sheetData>
    <row r="1" spans="1:144" x14ac:dyDescent="0.15">
      <c r="A1" t="s">
        <v>43</v>
      </c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>
        <v>1</v>
      </c>
      <c r="Y1" s="28">
        <v>1</v>
      </c>
      <c r="Z1" s="28">
        <v>1</v>
      </c>
      <c r="AA1" s="28">
        <v>1</v>
      </c>
      <c r="AB1" s="28">
        <v>1</v>
      </c>
      <c r="AC1" s="28">
        <v>1</v>
      </c>
      <c r="AD1" s="28">
        <v>1</v>
      </c>
      <c r="AE1" s="28">
        <v>1</v>
      </c>
      <c r="AF1" s="28">
        <v>1</v>
      </c>
      <c r="AG1" s="28">
        <v>1</v>
      </c>
      <c r="AH1" s="28"/>
      <c r="AI1" s="28">
        <v>1</v>
      </c>
      <c r="AJ1" s="28">
        <v>1</v>
      </c>
      <c r="AK1" s="28">
        <v>1</v>
      </c>
      <c r="AL1" s="28">
        <v>1</v>
      </c>
      <c r="AM1" s="28">
        <v>1</v>
      </c>
      <c r="AN1" s="28">
        <v>1</v>
      </c>
      <c r="AO1" s="28">
        <v>1</v>
      </c>
      <c r="AP1" s="28">
        <v>1</v>
      </c>
      <c r="AQ1" s="28">
        <v>1</v>
      </c>
      <c r="AR1" s="28">
        <v>1</v>
      </c>
      <c r="AS1" s="28"/>
      <c r="AT1" s="28">
        <v>1</v>
      </c>
      <c r="AU1" s="28">
        <v>1</v>
      </c>
      <c r="AV1" s="28">
        <v>1</v>
      </c>
      <c r="AW1" s="28">
        <v>1</v>
      </c>
      <c r="AX1" s="28">
        <v>1</v>
      </c>
      <c r="AY1" s="28">
        <v>1</v>
      </c>
      <c r="AZ1" s="28">
        <v>1</v>
      </c>
      <c r="BA1" s="28">
        <v>1</v>
      </c>
      <c r="BB1" s="28">
        <v>1</v>
      </c>
      <c r="BC1" s="28">
        <v>1</v>
      </c>
      <c r="BD1" s="28"/>
      <c r="BE1" s="28">
        <v>1</v>
      </c>
      <c r="BF1" s="28">
        <v>1</v>
      </c>
      <c r="BG1" s="28">
        <v>1</v>
      </c>
      <c r="BH1" s="28">
        <v>1</v>
      </c>
      <c r="BI1" s="28">
        <v>1</v>
      </c>
      <c r="BJ1" s="28">
        <v>1</v>
      </c>
      <c r="BK1" s="28">
        <v>1</v>
      </c>
      <c r="BL1" s="28">
        <v>1</v>
      </c>
      <c r="BM1" s="28">
        <v>1</v>
      </c>
      <c r="BN1" s="28">
        <v>1</v>
      </c>
      <c r="BO1" s="28"/>
      <c r="BP1" s="28">
        <v>1</v>
      </c>
      <c r="BQ1" s="28">
        <v>1</v>
      </c>
      <c r="BR1" s="28">
        <v>1</v>
      </c>
      <c r="BS1" s="28">
        <v>1</v>
      </c>
      <c r="BT1" s="28">
        <v>1</v>
      </c>
      <c r="BU1" s="28">
        <v>1</v>
      </c>
      <c r="BV1" s="28">
        <v>1</v>
      </c>
      <c r="BW1" s="28">
        <v>1</v>
      </c>
      <c r="BX1" s="28">
        <v>1</v>
      </c>
      <c r="BY1" s="28">
        <v>1</v>
      </c>
      <c r="BZ1" s="28"/>
      <c r="CA1" s="28">
        <v>1</v>
      </c>
      <c r="CB1" s="28">
        <v>1</v>
      </c>
      <c r="CC1" s="28">
        <v>1</v>
      </c>
      <c r="CD1" s="28">
        <v>1</v>
      </c>
      <c r="CE1" s="28">
        <v>1</v>
      </c>
      <c r="CF1" s="28">
        <v>1</v>
      </c>
      <c r="CG1" s="28">
        <v>1</v>
      </c>
      <c r="CH1" s="28">
        <v>1</v>
      </c>
      <c r="CI1" s="28">
        <v>1</v>
      </c>
      <c r="CJ1" s="28">
        <v>1</v>
      </c>
      <c r="CK1" s="28"/>
      <c r="CL1" s="28">
        <v>1</v>
      </c>
      <c r="CM1" s="28">
        <v>1</v>
      </c>
      <c r="CN1" s="28">
        <v>1</v>
      </c>
      <c r="CO1" s="28">
        <v>1</v>
      </c>
      <c r="CP1" s="28">
        <v>1</v>
      </c>
      <c r="CQ1" s="28">
        <v>1</v>
      </c>
      <c r="CR1" s="28">
        <v>1</v>
      </c>
      <c r="CS1" s="28">
        <v>1</v>
      </c>
      <c r="CT1" s="28">
        <v>1</v>
      </c>
      <c r="CU1" s="28">
        <v>1</v>
      </c>
      <c r="CV1" s="28"/>
      <c r="CW1" s="28">
        <v>1</v>
      </c>
      <c r="CX1" s="28">
        <v>1</v>
      </c>
      <c r="CY1" s="28">
        <v>1</v>
      </c>
      <c r="CZ1" s="28">
        <v>1</v>
      </c>
      <c r="DA1" s="28">
        <v>1</v>
      </c>
      <c r="DB1" s="28">
        <v>1</v>
      </c>
      <c r="DC1" s="28">
        <v>1</v>
      </c>
      <c r="DD1" s="28">
        <v>1</v>
      </c>
      <c r="DE1" s="28">
        <v>1</v>
      </c>
      <c r="DF1" s="28">
        <v>1</v>
      </c>
      <c r="DG1" s="28"/>
      <c r="DH1" s="28">
        <v>1</v>
      </c>
      <c r="DI1" s="28">
        <v>1</v>
      </c>
      <c r="DJ1" s="28">
        <v>1</v>
      </c>
      <c r="DK1" s="28">
        <v>1</v>
      </c>
      <c r="DL1" s="28">
        <v>1</v>
      </c>
      <c r="DM1" s="28">
        <v>1</v>
      </c>
      <c r="DN1" s="28">
        <v>1</v>
      </c>
      <c r="DO1" s="28">
        <v>1</v>
      </c>
      <c r="DP1" s="28">
        <v>1</v>
      </c>
      <c r="DQ1" s="28">
        <v>1</v>
      </c>
      <c r="DR1" s="28"/>
      <c r="DS1" s="28">
        <v>1</v>
      </c>
      <c r="DT1" s="28">
        <v>1</v>
      </c>
      <c r="DU1" s="28">
        <v>1</v>
      </c>
      <c r="DV1" s="28">
        <v>1</v>
      </c>
      <c r="DW1" s="28">
        <v>1</v>
      </c>
      <c r="DX1" s="28">
        <v>1</v>
      </c>
      <c r="DY1" s="28">
        <v>1</v>
      </c>
      <c r="DZ1" s="28">
        <v>1</v>
      </c>
      <c r="EA1" s="28">
        <v>1</v>
      </c>
      <c r="EB1" s="28">
        <v>1</v>
      </c>
      <c r="EC1" s="28"/>
      <c r="ED1" s="28">
        <v>1</v>
      </c>
      <c r="EE1" s="28">
        <v>1</v>
      </c>
      <c r="EF1" s="28">
        <v>1</v>
      </c>
      <c r="EG1" s="28">
        <v>1</v>
      </c>
      <c r="EH1" s="28">
        <v>1</v>
      </c>
      <c r="EI1" s="28">
        <v>1</v>
      </c>
      <c r="EJ1" s="28">
        <v>1</v>
      </c>
      <c r="EK1" s="28">
        <v>1</v>
      </c>
      <c r="EL1" s="28">
        <v>1</v>
      </c>
      <c r="EM1" s="28">
        <v>1</v>
      </c>
      <c r="EN1" s="28"/>
    </row>
    <row r="2" spans="1:144" x14ac:dyDescent="0.15">
      <c r="A2" s="29" t="s">
        <v>44</v>
      </c>
      <c r="B2" s="29">
        <f>COLUMN()-1</f>
        <v>1</v>
      </c>
      <c r="C2" s="29">
        <f t="shared" ref="C2:BR2" si="0">COLUMN()-1</f>
        <v>2</v>
      </c>
      <c r="D2" s="29">
        <f t="shared" si="0"/>
        <v>3</v>
      </c>
      <c r="E2" s="29">
        <f t="shared" si="0"/>
        <v>4</v>
      </c>
      <c r="F2" s="29">
        <f t="shared" si="0"/>
        <v>5</v>
      </c>
      <c r="G2" s="29">
        <f t="shared" si="0"/>
        <v>6</v>
      </c>
      <c r="H2" s="29">
        <f t="shared" si="0"/>
        <v>7</v>
      </c>
      <c r="I2" s="29">
        <f t="shared" si="0"/>
        <v>8</v>
      </c>
      <c r="J2" s="29">
        <f t="shared" si="0"/>
        <v>9</v>
      </c>
      <c r="K2" s="29">
        <f t="shared" si="0"/>
        <v>10</v>
      </c>
      <c r="L2" s="29">
        <f t="shared" si="0"/>
        <v>11</v>
      </c>
      <c r="M2" s="29">
        <f t="shared" si="0"/>
        <v>12</v>
      </c>
      <c r="N2" s="29">
        <f t="shared" si="0"/>
        <v>13</v>
      </c>
      <c r="O2" s="29">
        <f t="shared" si="0"/>
        <v>14</v>
      </c>
      <c r="P2" s="29">
        <f t="shared" si="0"/>
        <v>15</v>
      </c>
      <c r="Q2" s="29">
        <f t="shared" si="0"/>
        <v>16</v>
      </c>
      <c r="R2" s="29">
        <f t="shared" si="0"/>
        <v>17</v>
      </c>
      <c r="S2" s="29">
        <f t="shared" si="0"/>
        <v>18</v>
      </c>
      <c r="T2" s="29">
        <f t="shared" si="0"/>
        <v>19</v>
      </c>
      <c r="U2" s="29">
        <f t="shared" si="0"/>
        <v>20</v>
      </c>
      <c r="V2" s="29">
        <f t="shared" si="0"/>
        <v>21</v>
      </c>
      <c r="W2" s="29">
        <f t="shared" si="0"/>
        <v>22</v>
      </c>
      <c r="X2" s="29">
        <f t="shared" si="0"/>
        <v>23</v>
      </c>
      <c r="Y2" s="29">
        <f t="shared" si="0"/>
        <v>24</v>
      </c>
      <c r="Z2" s="29">
        <f t="shared" si="0"/>
        <v>25</v>
      </c>
      <c r="AA2" s="29">
        <f t="shared" si="0"/>
        <v>26</v>
      </c>
      <c r="AB2" s="29">
        <f t="shared" si="0"/>
        <v>27</v>
      </c>
      <c r="AC2" s="29">
        <f t="shared" si="0"/>
        <v>28</v>
      </c>
      <c r="AD2" s="29">
        <f t="shared" si="0"/>
        <v>29</v>
      </c>
      <c r="AE2" s="29">
        <f t="shared" si="0"/>
        <v>30</v>
      </c>
      <c r="AF2" s="29">
        <f t="shared" si="0"/>
        <v>31</v>
      </c>
      <c r="AG2" s="29">
        <f t="shared" si="0"/>
        <v>32</v>
      </c>
      <c r="AH2" s="29">
        <f t="shared" si="0"/>
        <v>33</v>
      </c>
      <c r="AI2" s="29">
        <f t="shared" si="0"/>
        <v>34</v>
      </c>
      <c r="AJ2" s="29">
        <f t="shared" si="0"/>
        <v>35</v>
      </c>
      <c r="AK2" s="29">
        <f t="shared" si="0"/>
        <v>36</v>
      </c>
      <c r="AL2" s="29">
        <f t="shared" si="0"/>
        <v>37</v>
      </c>
      <c r="AM2" s="29">
        <f t="shared" si="0"/>
        <v>38</v>
      </c>
      <c r="AN2" s="29">
        <f t="shared" si="0"/>
        <v>39</v>
      </c>
      <c r="AO2" s="29">
        <f t="shared" si="0"/>
        <v>40</v>
      </c>
      <c r="AP2" s="29">
        <f t="shared" si="0"/>
        <v>41</v>
      </c>
      <c r="AQ2" s="29">
        <f t="shared" si="0"/>
        <v>42</v>
      </c>
      <c r="AR2" s="29">
        <f t="shared" si="0"/>
        <v>43</v>
      </c>
      <c r="AS2" s="29">
        <f t="shared" si="0"/>
        <v>44</v>
      </c>
      <c r="AT2" s="29">
        <f t="shared" si="0"/>
        <v>45</v>
      </c>
      <c r="AU2" s="29">
        <f t="shared" si="0"/>
        <v>46</v>
      </c>
      <c r="AV2" s="29">
        <f t="shared" si="0"/>
        <v>47</v>
      </c>
      <c r="AW2" s="29">
        <f t="shared" si="0"/>
        <v>48</v>
      </c>
      <c r="AX2" s="29">
        <f t="shared" si="0"/>
        <v>49</v>
      </c>
      <c r="AY2" s="29">
        <f t="shared" si="0"/>
        <v>50</v>
      </c>
      <c r="AZ2" s="29">
        <f t="shared" si="0"/>
        <v>51</v>
      </c>
      <c r="BA2" s="29">
        <f t="shared" si="0"/>
        <v>52</v>
      </c>
      <c r="BB2" s="29">
        <f t="shared" si="0"/>
        <v>53</v>
      </c>
      <c r="BC2" s="29">
        <f t="shared" si="0"/>
        <v>54</v>
      </c>
      <c r="BD2" s="29">
        <f t="shared" si="0"/>
        <v>55</v>
      </c>
      <c r="BE2" s="29">
        <f t="shared" si="0"/>
        <v>56</v>
      </c>
      <c r="BF2" s="29">
        <f t="shared" si="0"/>
        <v>57</v>
      </c>
      <c r="BG2" s="29">
        <f t="shared" si="0"/>
        <v>58</v>
      </c>
      <c r="BH2" s="29">
        <f t="shared" si="0"/>
        <v>59</v>
      </c>
      <c r="BI2" s="29">
        <f t="shared" si="0"/>
        <v>60</v>
      </c>
      <c r="BJ2" s="29">
        <f t="shared" si="0"/>
        <v>61</v>
      </c>
      <c r="BK2" s="29">
        <f t="shared" si="0"/>
        <v>62</v>
      </c>
      <c r="BL2" s="29">
        <f t="shared" si="0"/>
        <v>63</v>
      </c>
      <c r="BM2" s="29">
        <f t="shared" si="0"/>
        <v>64</v>
      </c>
      <c r="BN2" s="29">
        <f t="shared" si="0"/>
        <v>65</v>
      </c>
      <c r="BO2" s="29">
        <f t="shared" si="0"/>
        <v>66</v>
      </c>
      <c r="BP2" s="29">
        <f t="shared" si="0"/>
        <v>67</v>
      </c>
      <c r="BQ2" s="29">
        <f t="shared" si="0"/>
        <v>68</v>
      </c>
      <c r="BR2" s="29">
        <f t="shared" si="0"/>
        <v>69</v>
      </c>
      <c r="BS2" s="29">
        <f t="shared" ref="BS2:ED2" si="1">COLUMN()-1</f>
        <v>70</v>
      </c>
      <c r="BT2" s="29">
        <f t="shared" si="1"/>
        <v>71</v>
      </c>
      <c r="BU2" s="29">
        <f t="shared" si="1"/>
        <v>72</v>
      </c>
      <c r="BV2" s="29">
        <f t="shared" si="1"/>
        <v>73</v>
      </c>
      <c r="BW2" s="29">
        <f t="shared" si="1"/>
        <v>74</v>
      </c>
      <c r="BX2" s="29">
        <f t="shared" si="1"/>
        <v>75</v>
      </c>
      <c r="BY2" s="29">
        <f t="shared" si="1"/>
        <v>76</v>
      </c>
      <c r="BZ2" s="29">
        <f t="shared" si="1"/>
        <v>77</v>
      </c>
      <c r="CA2" s="29">
        <f t="shared" si="1"/>
        <v>78</v>
      </c>
      <c r="CB2" s="29">
        <f t="shared" si="1"/>
        <v>79</v>
      </c>
      <c r="CC2" s="29">
        <f t="shared" si="1"/>
        <v>80</v>
      </c>
      <c r="CD2" s="29">
        <f t="shared" si="1"/>
        <v>81</v>
      </c>
      <c r="CE2" s="29">
        <f t="shared" si="1"/>
        <v>82</v>
      </c>
      <c r="CF2" s="29">
        <f t="shared" si="1"/>
        <v>83</v>
      </c>
      <c r="CG2" s="29">
        <f t="shared" si="1"/>
        <v>84</v>
      </c>
      <c r="CH2" s="29">
        <f t="shared" si="1"/>
        <v>85</v>
      </c>
      <c r="CI2" s="29">
        <f t="shared" si="1"/>
        <v>86</v>
      </c>
      <c r="CJ2" s="29">
        <f t="shared" si="1"/>
        <v>87</v>
      </c>
      <c r="CK2" s="29">
        <f t="shared" si="1"/>
        <v>88</v>
      </c>
      <c r="CL2" s="29">
        <f t="shared" si="1"/>
        <v>89</v>
      </c>
      <c r="CM2" s="29">
        <f t="shared" si="1"/>
        <v>90</v>
      </c>
      <c r="CN2" s="29">
        <f t="shared" si="1"/>
        <v>91</v>
      </c>
      <c r="CO2" s="29">
        <f t="shared" si="1"/>
        <v>92</v>
      </c>
      <c r="CP2" s="29">
        <f t="shared" si="1"/>
        <v>93</v>
      </c>
      <c r="CQ2" s="29">
        <f t="shared" si="1"/>
        <v>94</v>
      </c>
      <c r="CR2" s="29">
        <f t="shared" si="1"/>
        <v>95</v>
      </c>
      <c r="CS2" s="29">
        <f t="shared" si="1"/>
        <v>96</v>
      </c>
      <c r="CT2" s="29">
        <f t="shared" si="1"/>
        <v>97</v>
      </c>
      <c r="CU2" s="29">
        <f t="shared" si="1"/>
        <v>98</v>
      </c>
      <c r="CV2" s="29">
        <f t="shared" si="1"/>
        <v>99</v>
      </c>
      <c r="CW2" s="29">
        <f t="shared" si="1"/>
        <v>100</v>
      </c>
      <c r="CX2" s="29">
        <f t="shared" si="1"/>
        <v>101</v>
      </c>
      <c r="CY2" s="29">
        <f t="shared" si="1"/>
        <v>102</v>
      </c>
      <c r="CZ2" s="29">
        <f t="shared" si="1"/>
        <v>103</v>
      </c>
      <c r="DA2" s="29">
        <f t="shared" si="1"/>
        <v>104</v>
      </c>
      <c r="DB2" s="29">
        <f t="shared" si="1"/>
        <v>105</v>
      </c>
      <c r="DC2" s="29">
        <f t="shared" si="1"/>
        <v>106</v>
      </c>
      <c r="DD2" s="29">
        <f t="shared" si="1"/>
        <v>107</v>
      </c>
      <c r="DE2" s="29">
        <f t="shared" si="1"/>
        <v>108</v>
      </c>
      <c r="DF2" s="29">
        <f t="shared" si="1"/>
        <v>109</v>
      </c>
      <c r="DG2" s="29">
        <f t="shared" si="1"/>
        <v>110</v>
      </c>
      <c r="DH2" s="29">
        <f t="shared" si="1"/>
        <v>111</v>
      </c>
      <c r="DI2" s="29">
        <f t="shared" si="1"/>
        <v>112</v>
      </c>
      <c r="DJ2" s="29">
        <f t="shared" si="1"/>
        <v>113</v>
      </c>
      <c r="DK2" s="29">
        <f t="shared" si="1"/>
        <v>114</v>
      </c>
      <c r="DL2" s="29">
        <f t="shared" si="1"/>
        <v>115</v>
      </c>
      <c r="DM2" s="29">
        <f t="shared" si="1"/>
        <v>116</v>
      </c>
      <c r="DN2" s="29">
        <f t="shared" si="1"/>
        <v>117</v>
      </c>
      <c r="DO2" s="29">
        <f t="shared" si="1"/>
        <v>118</v>
      </c>
      <c r="DP2" s="29">
        <f t="shared" si="1"/>
        <v>119</v>
      </c>
      <c r="DQ2" s="29">
        <f t="shared" si="1"/>
        <v>120</v>
      </c>
      <c r="DR2" s="29">
        <f t="shared" si="1"/>
        <v>121</v>
      </c>
      <c r="DS2" s="29">
        <f t="shared" si="1"/>
        <v>122</v>
      </c>
      <c r="DT2" s="29">
        <f t="shared" si="1"/>
        <v>123</v>
      </c>
      <c r="DU2" s="29">
        <f t="shared" si="1"/>
        <v>124</v>
      </c>
      <c r="DV2" s="29">
        <f t="shared" si="1"/>
        <v>125</v>
      </c>
      <c r="DW2" s="29">
        <f t="shared" si="1"/>
        <v>126</v>
      </c>
      <c r="DX2" s="29">
        <f t="shared" si="1"/>
        <v>127</v>
      </c>
      <c r="DY2" s="29">
        <f t="shared" si="1"/>
        <v>128</v>
      </c>
      <c r="DZ2" s="29">
        <f t="shared" si="1"/>
        <v>129</v>
      </c>
      <c r="EA2" s="29">
        <f t="shared" si="1"/>
        <v>130</v>
      </c>
      <c r="EB2" s="29">
        <f t="shared" si="1"/>
        <v>131</v>
      </c>
      <c r="EC2" s="29">
        <f t="shared" si="1"/>
        <v>132</v>
      </c>
      <c r="ED2" s="29">
        <f t="shared" si="1"/>
        <v>133</v>
      </c>
      <c r="EE2" s="29">
        <f t="shared" ref="EE2:EN2" si="2">COLUMN()-1</f>
        <v>134</v>
      </c>
      <c r="EF2" s="29">
        <f t="shared" si="2"/>
        <v>135</v>
      </c>
      <c r="EG2" s="29">
        <f t="shared" si="2"/>
        <v>136</v>
      </c>
      <c r="EH2" s="29">
        <f t="shared" si="2"/>
        <v>137</v>
      </c>
      <c r="EI2" s="29">
        <f t="shared" si="2"/>
        <v>138</v>
      </c>
      <c r="EJ2" s="29">
        <f t="shared" si="2"/>
        <v>139</v>
      </c>
      <c r="EK2" s="29">
        <f t="shared" si="2"/>
        <v>140</v>
      </c>
      <c r="EL2" s="29">
        <f t="shared" si="2"/>
        <v>141</v>
      </c>
      <c r="EM2" s="29">
        <f t="shared" si="2"/>
        <v>142</v>
      </c>
      <c r="EN2" s="29">
        <f t="shared" si="2"/>
        <v>143</v>
      </c>
    </row>
    <row r="3" spans="1:144" x14ac:dyDescent="0.15">
      <c r="A3" s="29" t="s">
        <v>45</v>
      </c>
      <c r="B3" s="30" t="s">
        <v>46</v>
      </c>
      <c r="C3" s="30" t="s">
        <v>47</v>
      </c>
      <c r="D3" s="30" t="s">
        <v>48</v>
      </c>
      <c r="E3" s="30" t="s">
        <v>49</v>
      </c>
      <c r="F3" s="30" t="s">
        <v>50</v>
      </c>
      <c r="G3" s="30" t="s">
        <v>51</v>
      </c>
      <c r="H3" s="76" t="s">
        <v>52</v>
      </c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8"/>
      <c r="X3" s="82" t="s">
        <v>53</v>
      </c>
      <c r="Y3" s="75"/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  <c r="BK3" s="75"/>
      <c r="BL3" s="75"/>
      <c r="BM3" s="75"/>
      <c r="BN3" s="75"/>
      <c r="BO3" s="75"/>
      <c r="BP3" s="75"/>
      <c r="BQ3" s="75"/>
      <c r="BR3" s="75"/>
      <c r="BS3" s="75"/>
      <c r="BT3" s="75"/>
      <c r="BU3" s="75"/>
      <c r="BV3" s="75"/>
      <c r="BW3" s="75"/>
      <c r="BX3" s="75"/>
      <c r="BY3" s="75"/>
      <c r="BZ3" s="75"/>
      <c r="CA3" s="75"/>
      <c r="CB3" s="75"/>
      <c r="CC3" s="75"/>
      <c r="CD3" s="75"/>
      <c r="CE3" s="75"/>
      <c r="CF3" s="75"/>
      <c r="CG3" s="75"/>
      <c r="CH3" s="75"/>
      <c r="CI3" s="75"/>
      <c r="CJ3" s="75"/>
      <c r="CK3" s="75"/>
      <c r="CL3" s="75"/>
      <c r="CM3" s="75"/>
      <c r="CN3" s="75"/>
      <c r="CO3" s="75"/>
      <c r="CP3" s="75"/>
      <c r="CQ3" s="75"/>
      <c r="CR3" s="75"/>
      <c r="CS3" s="75"/>
      <c r="CT3" s="75"/>
      <c r="CU3" s="75"/>
      <c r="CV3" s="75"/>
      <c r="CW3" s="75"/>
      <c r="CX3" s="75"/>
      <c r="CY3" s="75"/>
      <c r="CZ3" s="75"/>
      <c r="DA3" s="75"/>
      <c r="DB3" s="75"/>
      <c r="DC3" s="75"/>
      <c r="DD3" s="75"/>
      <c r="DE3" s="75"/>
      <c r="DF3" s="75"/>
      <c r="DG3" s="75"/>
      <c r="DH3" s="75" t="s">
        <v>54</v>
      </c>
      <c r="DI3" s="75"/>
      <c r="DJ3" s="75"/>
      <c r="DK3" s="75"/>
      <c r="DL3" s="75"/>
      <c r="DM3" s="75"/>
      <c r="DN3" s="75"/>
      <c r="DO3" s="75"/>
      <c r="DP3" s="75"/>
      <c r="DQ3" s="75"/>
      <c r="DR3" s="75"/>
      <c r="DS3" s="75"/>
      <c r="DT3" s="75"/>
      <c r="DU3" s="75"/>
      <c r="DV3" s="75"/>
      <c r="DW3" s="75"/>
      <c r="DX3" s="75"/>
      <c r="DY3" s="75"/>
      <c r="DZ3" s="75"/>
      <c r="EA3" s="75"/>
      <c r="EB3" s="75"/>
      <c r="EC3" s="75"/>
      <c r="ED3" s="75"/>
      <c r="EE3" s="75"/>
      <c r="EF3" s="75"/>
      <c r="EG3" s="75"/>
      <c r="EH3" s="75"/>
      <c r="EI3" s="75"/>
      <c r="EJ3" s="75"/>
      <c r="EK3" s="75"/>
      <c r="EL3" s="75"/>
      <c r="EM3" s="75"/>
      <c r="EN3" s="75"/>
    </row>
    <row r="4" spans="1:144" x14ac:dyDescent="0.15">
      <c r="A4" s="29" t="s">
        <v>55</v>
      </c>
      <c r="B4" s="31"/>
      <c r="C4" s="31"/>
      <c r="D4" s="31"/>
      <c r="E4" s="31"/>
      <c r="F4" s="31"/>
      <c r="G4" s="31"/>
      <c r="H4" s="79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1"/>
      <c r="X4" s="75" t="s">
        <v>56</v>
      </c>
      <c r="Y4" s="75"/>
      <c r="Z4" s="75"/>
      <c r="AA4" s="75"/>
      <c r="AB4" s="75"/>
      <c r="AC4" s="75"/>
      <c r="AD4" s="75"/>
      <c r="AE4" s="75"/>
      <c r="AF4" s="75"/>
      <c r="AG4" s="75"/>
      <c r="AH4" s="75"/>
      <c r="AI4" s="75" t="s">
        <v>57</v>
      </c>
      <c r="AJ4" s="75"/>
      <c r="AK4" s="75"/>
      <c r="AL4" s="75"/>
      <c r="AM4" s="75"/>
      <c r="AN4" s="75"/>
      <c r="AO4" s="75"/>
      <c r="AP4" s="75"/>
      <c r="AQ4" s="75"/>
      <c r="AR4" s="75"/>
      <c r="AS4" s="75"/>
      <c r="AT4" s="75" t="s">
        <v>58</v>
      </c>
      <c r="AU4" s="75"/>
      <c r="AV4" s="75"/>
      <c r="AW4" s="75"/>
      <c r="AX4" s="75"/>
      <c r="AY4" s="75"/>
      <c r="AZ4" s="75"/>
      <c r="BA4" s="75"/>
      <c r="BB4" s="75"/>
      <c r="BC4" s="75"/>
      <c r="BD4" s="75"/>
      <c r="BE4" s="75" t="s">
        <v>59</v>
      </c>
      <c r="BF4" s="75"/>
      <c r="BG4" s="75"/>
      <c r="BH4" s="75"/>
      <c r="BI4" s="75"/>
      <c r="BJ4" s="75"/>
      <c r="BK4" s="75"/>
      <c r="BL4" s="75"/>
      <c r="BM4" s="75"/>
      <c r="BN4" s="75"/>
      <c r="BO4" s="75"/>
      <c r="BP4" s="75" t="s">
        <v>60</v>
      </c>
      <c r="BQ4" s="75"/>
      <c r="BR4" s="75"/>
      <c r="BS4" s="75"/>
      <c r="BT4" s="75"/>
      <c r="BU4" s="75"/>
      <c r="BV4" s="75"/>
      <c r="BW4" s="75"/>
      <c r="BX4" s="75"/>
      <c r="BY4" s="75"/>
      <c r="BZ4" s="75"/>
      <c r="CA4" s="75" t="s">
        <v>61</v>
      </c>
      <c r="CB4" s="75"/>
      <c r="CC4" s="75"/>
      <c r="CD4" s="75"/>
      <c r="CE4" s="75"/>
      <c r="CF4" s="75"/>
      <c r="CG4" s="75"/>
      <c r="CH4" s="75"/>
      <c r="CI4" s="75"/>
      <c r="CJ4" s="75"/>
      <c r="CK4" s="75"/>
      <c r="CL4" s="75" t="s">
        <v>62</v>
      </c>
      <c r="CM4" s="75"/>
      <c r="CN4" s="75"/>
      <c r="CO4" s="75"/>
      <c r="CP4" s="75"/>
      <c r="CQ4" s="75"/>
      <c r="CR4" s="75"/>
      <c r="CS4" s="75"/>
      <c r="CT4" s="75"/>
      <c r="CU4" s="75"/>
      <c r="CV4" s="75"/>
      <c r="CW4" s="75" t="s">
        <v>63</v>
      </c>
      <c r="CX4" s="75"/>
      <c r="CY4" s="75"/>
      <c r="CZ4" s="75"/>
      <c r="DA4" s="75"/>
      <c r="DB4" s="75"/>
      <c r="DC4" s="75"/>
      <c r="DD4" s="75"/>
      <c r="DE4" s="75"/>
      <c r="DF4" s="75"/>
      <c r="DG4" s="75"/>
      <c r="DH4" s="75" t="s">
        <v>64</v>
      </c>
      <c r="DI4" s="75"/>
      <c r="DJ4" s="75"/>
      <c r="DK4" s="75"/>
      <c r="DL4" s="75"/>
      <c r="DM4" s="75"/>
      <c r="DN4" s="75"/>
      <c r="DO4" s="75"/>
      <c r="DP4" s="75"/>
      <c r="DQ4" s="75"/>
      <c r="DR4" s="75"/>
      <c r="DS4" s="75" t="s">
        <v>65</v>
      </c>
      <c r="DT4" s="75"/>
      <c r="DU4" s="75"/>
      <c r="DV4" s="75"/>
      <c r="DW4" s="75"/>
      <c r="DX4" s="75"/>
      <c r="DY4" s="75"/>
      <c r="DZ4" s="75"/>
      <c r="EA4" s="75"/>
      <c r="EB4" s="75"/>
      <c r="EC4" s="75"/>
      <c r="ED4" s="75" t="s">
        <v>66</v>
      </c>
      <c r="EE4" s="75"/>
      <c r="EF4" s="75"/>
      <c r="EG4" s="75"/>
      <c r="EH4" s="75"/>
      <c r="EI4" s="75"/>
      <c r="EJ4" s="75"/>
      <c r="EK4" s="75"/>
      <c r="EL4" s="75"/>
      <c r="EM4" s="75"/>
      <c r="EN4" s="75"/>
    </row>
    <row r="5" spans="1:144" x14ac:dyDescent="0.15">
      <c r="A5" s="29" t="s">
        <v>67</v>
      </c>
      <c r="B5" s="32"/>
      <c r="C5" s="32"/>
      <c r="D5" s="32"/>
      <c r="E5" s="32"/>
      <c r="F5" s="32"/>
      <c r="G5" s="32"/>
      <c r="H5" s="33" t="s">
        <v>68</v>
      </c>
      <c r="I5" s="33" t="s">
        <v>69</v>
      </c>
      <c r="J5" s="33" t="s">
        <v>70</v>
      </c>
      <c r="K5" s="33" t="s">
        <v>71</v>
      </c>
      <c r="L5" s="33" t="s">
        <v>72</v>
      </c>
      <c r="M5" s="33" t="s">
        <v>73</v>
      </c>
      <c r="N5" s="33" t="s">
        <v>74</v>
      </c>
      <c r="O5" s="33" t="s">
        <v>75</v>
      </c>
      <c r="P5" s="33" t="s">
        <v>76</v>
      </c>
      <c r="Q5" s="33" t="s">
        <v>77</v>
      </c>
      <c r="R5" s="33" t="s">
        <v>78</v>
      </c>
      <c r="S5" s="33" t="s">
        <v>79</v>
      </c>
      <c r="T5" s="33" t="s">
        <v>80</v>
      </c>
      <c r="U5" s="33" t="s">
        <v>81</v>
      </c>
      <c r="V5" s="33" t="s">
        <v>82</v>
      </c>
      <c r="W5" s="33" t="s">
        <v>83</v>
      </c>
      <c r="X5" s="33" t="s">
        <v>84</v>
      </c>
      <c r="Y5" s="33" t="s">
        <v>85</v>
      </c>
      <c r="Z5" s="33" t="s">
        <v>86</v>
      </c>
      <c r="AA5" s="33" t="s">
        <v>87</v>
      </c>
      <c r="AB5" s="33" t="s">
        <v>88</v>
      </c>
      <c r="AC5" s="33" t="s">
        <v>89</v>
      </c>
      <c r="AD5" s="33" t="s">
        <v>90</v>
      </c>
      <c r="AE5" s="33" t="s">
        <v>91</v>
      </c>
      <c r="AF5" s="33" t="s">
        <v>92</v>
      </c>
      <c r="AG5" s="33" t="s">
        <v>93</v>
      </c>
      <c r="AH5" s="33" t="s">
        <v>29</v>
      </c>
      <c r="AI5" s="33" t="s">
        <v>84</v>
      </c>
      <c r="AJ5" s="33" t="s">
        <v>85</v>
      </c>
      <c r="AK5" s="33" t="s">
        <v>86</v>
      </c>
      <c r="AL5" s="33" t="s">
        <v>87</v>
      </c>
      <c r="AM5" s="33" t="s">
        <v>88</v>
      </c>
      <c r="AN5" s="33" t="s">
        <v>89</v>
      </c>
      <c r="AO5" s="33" t="s">
        <v>90</v>
      </c>
      <c r="AP5" s="33" t="s">
        <v>91</v>
      </c>
      <c r="AQ5" s="33" t="s">
        <v>92</v>
      </c>
      <c r="AR5" s="33" t="s">
        <v>93</v>
      </c>
      <c r="AS5" s="33" t="s">
        <v>94</v>
      </c>
      <c r="AT5" s="33" t="s">
        <v>84</v>
      </c>
      <c r="AU5" s="33" t="s">
        <v>85</v>
      </c>
      <c r="AV5" s="33" t="s">
        <v>86</v>
      </c>
      <c r="AW5" s="33" t="s">
        <v>87</v>
      </c>
      <c r="AX5" s="33" t="s">
        <v>88</v>
      </c>
      <c r="AY5" s="33" t="s">
        <v>89</v>
      </c>
      <c r="AZ5" s="33" t="s">
        <v>90</v>
      </c>
      <c r="BA5" s="33" t="s">
        <v>91</v>
      </c>
      <c r="BB5" s="33" t="s">
        <v>92</v>
      </c>
      <c r="BC5" s="33" t="s">
        <v>93</v>
      </c>
      <c r="BD5" s="33" t="s">
        <v>94</v>
      </c>
      <c r="BE5" s="33" t="s">
        <v>84</v>
      </c>
      <c r="BF5" s="33" t="s">
        <v>85</v>
      </c>
      <c r="BG5" s="33" t="s">
        <v>86</v>
      </c>
      <c r="BH5" s="33" t="s">
        <v>87</v>
      </c>
      <c r="BI5" s="33" t="s">
        <v>88</v>
      </c>
      <c r="BJ5" s="33" t="s">
        <v>89</v>
      </c>
      <c r="BK5" s="33" t="s">
        <v>90</v>
      </c>
      <c r="BL5" s="33" t="s">
        <v>91</v>
      </c>
      <c r="BM5" s="33" t="s">
        <v>92</v>
      </c>
      <c r="BN5" s="33" t="s">
        <v>93</v>
      </c>
      <c r="BO5" s="33" t="s">
        <v>94</v>
      </c>
      <c r="BP5" s="33" t="s">
        <v>84</v>
      </c>
      <c r="BQ5" s="33" t="s">
        <v>85</v>
      </c>
      <c r="BR5" s="33" t="s">
        <v>86</v>
      </c>
      <c r="BS5" s="33" t="s">
        <v>87</v>
      </c>
      <c r="BT5" s="33" t="s">
        <v>88</v>
      </c>
      <c r="BU5" s="33" t="s">
        <v>89</v>
      </c>
      <c r="BV5" s="33" t="s">
        <v>90</v>
      </c>
      <c r="BW5" s="33" t="s">
        <v>91</v>
      </c>
      <c r="BX5" s="33" t="s">
        <v>92</v>
      </c>
      <c r="BY5" s="33" t="s">
        <v>93</v>
      </c>
      <c r="BZ5" s="33" t="s">
        <v>94</v>
      </c>
      <c r="CA5" s="33" t="s">
        <v>84</v>
      </c>
      <c r="CB5" s="33" t="s">
        <v>85</v>
      </c>
      <c r="CC5" s="33" t="s">
        <v>86</v>
      </c>
      <c r="CD5" s="33" t="s">
        <v>87</v>
      </c>
      <c r="CE5" s="33" t="s">
        <v>88</v>
      </c>
      <c r="CF5" s="33" t="s">
        <v>89</v>
      </c>
      <c r="CG5" s="33" t="s">
        <v>90</v>
      </c>
      <c r="CH5" s="33" t="s">
        <v>91</v>
      </c>
      <c r="CI5" s="33" t="s">
        <v>92</v>
      </c>
      <c r="CJ5" s="33" t="s">
        <v>93</v>
      </c>
      <c r="CK5" s="33" t="s">
        <v>94</v>
      </c>
      <c r="CL5" s="33" t="s">
        <v>84</v>
      </c>
      <c r="CM5" s="33" t="s">
        <v>85</v>
      </c>
      <c r="CN5" s="33" t="s">
        <v>86</v>
      </c>
      <c r="CO5" s="33" t="s">
        <v>87</v>
      </c>
      <c r="CP5" s="33" t="s">
        <v>88</v>
      </c>
      <c r="CQ5" s="33" t="s">
        <v>89</v>
      </c>
      <c r="CR5" s="33" t="s">
        <v>90</v>
      </c>
      <c r="CS5" s="33" t="s">
        <v>91</v>
      </c>
      <c r="CT5" s="33" t="s">
        <v>92</v>
      </c>
      <c r="CU5" s="33" t="s">
        <v>93</v>
      </c>
      <c r="CV5" s="33" t="s">
        <v>94</v>
      </c>
      <c r="CW5" s="33" t="s">
        <v>84</v>
      </c>
      <c r="CX5" s="33" t="s">
        <v>85</v>
      </c>
      <c r="CY5" s="33" t="s">
        <v>86</v>
      </c>
      <c r="CZ5" s="33" t="s">
        <v>87</v>
      </c>
      <c r="DA5" s="33" t="s">
        <v>88</v>
      </c>
      <c r="DB5" s="33" t="s">
        <v>89</v>
      </c>
      <c r="DC5" s="33" t="s">
        <v>90</v>
      </c>
      <c r="DD5" s="33" t="s">
        <v>91</v>
      </c>
      <c r="DE5" s="33" t="s">
        <v>92</v>
      </c>
      <c r="DF5" s="33" t="s">
        <v>93</v>
      </c>
      <c r="DG5" s="33" t="s">
        <v>94</v>
      </c>
      <c r="DH5" s="33" t="s">
        <v>84</v>
      </c>
      <c r="DI5" s="33" t="s">
        <v>85</v>
      </c>
      <c r="DJ5" s="33" t="s">
        <v>86</v>
      </c>
      <c r="DK5" s="33" t="s">
        <v>87</v>
      </c>
      <c r="DL5" s="33" t="s">
        <v>88</v>
      </c>
      <c r="DM5" s="33" t="s">
        <v>89</v>
      </c>
      <c r="DN5" s="33" t="s">
        <v>90</v>
      </c>
      <c r="DO5" s="33" t="s">
        <v>91</v>
      </c>
      <c r="DP5" s="33" t="s">
        <v>92</v>
      </c>
      <c r="DQ5" s="33" t="s">
        <v>93</v>
      </c>
      <c r="DR5" s="33" t="s">
        <v>94</v>
      </c>
      <c r="DS5" s="33" t="s">
        <v>84</v>
      </c>
      <c r="DT5" s="33" t="s">
        <v>85</v>
      </c>
      <c r="DU5" s="33" t="s">
        <v>86</v>
      </c>
      <c r="DV5" s="33" t="s">
        <v>87</v>
      </c>
      <c r="DW5" s="33" t="s">
        <v>88</v>
      </c>
      <c r="DX5" s="33" t="s">
        <v>89</v>
      </c>
      <c r="DY5" s="33" t="s">
        <v>90</v>
      </c>
      <c r="DZ5" s="33" t="s">
        <v>91</v>
      </c>
      <c r="EA5" s="33" t="s">
        <v>92</v>
      </c>
      <c r="EB5" s="33" t="s">
        <v>93</v>
      </c>
      <c r="EC5" s="33" t="s">
        <v>94</v>
      </c>
      <c r="ED5" s="33" t="s">
        <v>84</v>
      </c>
      <c r="EE5" s="33" t="s">
        <v>85</v>
      </c>
      <c r="EF5" s="33" t="s">
        <v>86</v>
      </c>
      <c r="EG5" s="33" t="s">
        <v>87</v>
      </c>
      <c r="EH5" s="33" t="s">
        <v>88</v>
      </c>
      <c r="EI5" s="33" t="s">
        <v>89</v>
      </c>
      <c r="EJ5" s="33" t="s">
        <v>90</v>
      </c>
      <c r="EK5" s="33" t="s">
        <v>91</v>
      </c>
      <c r="EL5" s="33" t="s">
        <v>92</v>
      </c>
      <c r="EM5" s="33" t="s">
        <v>93</v>
      </c>
      <c r="EN5" s="33" t="s">
        <v>94</v>
      </c>
    </row>
    <row r="6" spans="1:144" s="37" customFormat="1" x14ac:dyDescent="0.15">
      <c r="A6" s="29" t="s">
        <v>95</v>
      </c>
      <c r="B6" s="34">
        <f>B7</f>
        <v>2018</v>
      </c>
      <c r="C6" s="34">
        <f t="shared" ref="C6:W6" si="3">C7</f>
        <v>473561</v>
      </c>
      <c r="D6" s="34">
        <f t="shared" si="3"/>
        <v>47</v>
      </c>
      <c r="E6" s="34">
        <f t="shared" si="3"/>
        <v>1</v>
      </c>
      <c r="F6" s="34">
        <f t="shared" si="3"/>
        <v>0</v>
      </c>
      <c r="G6" s="34">
        <f t="shared" si="3"/>
        <v>0</v>
      </c>
      <c r="H6" s="34" t="str">
        <f t="shared" si="3"/>
        <v>沖縄県　渡名喜村</v>
      </c>
      <c r="I6" s="34" t="str">
        <f t="shared" si="3"/>
        <v>法非適用</v>
      </c>
      <c r="J6" s="34" t="str">
        <f t="shared" si="3"/>
        <v>水道事業</v>
      </c>
      <c r="K6" s="34" t="str">
        <f t="shared" si="3"/>
        <v>簡易水道事業</v>
      </c>
      <c r="L6" s="34" t="str">
        <f t="shared" si="3"/>
        <v>D4</v>
      </c>
      <c r="M6" s="34" t="str">
        <f t="shared" si="3"/>
        <v>非設置</v>
      </c>
      <c r="N6" s="35" t="str">
        <f t="shared" si="3"/>
        <v>-</v>
      </c>
      <c r="O6" s="35" t="str">
        <f t="shared" si="3"/>
        <v>該当数値なし</v>
      </c>
      <c r="P6" s="35">
        <f t="shared" si="3"/>
        <v>100</v>
      </c>
      <c r="Q6" s="35">
        <f t="shared" si="3"/>
        <v>5926</v>
      </c>
      <c r="R6" s="35">
        <f t="shared" si="3"/>
        <v>378</v>
      </c>
      <c r="S6" s="35">
        <f t="shared" si="3"/>
        <v>3.87</v>
      </c>
      <c r="T6" s="35">
        <f t="shared" si="3"/>
        <v>97.67</v>
      </c>
      <c r="U6" s="35">
        <f t="shared" si="3"/>
        <v>356</v>
      </c>
      <c r="V6" s="35">
        <f t="shared" si="3"/>
        <v>3.84</v>
      </c>
      <c r="W6" s="35">
        <f t="shared" si="3"/>
        <v>92.71</v>
      </c>
      <c r="X6" s="36">
        <f>IF(X7="",NA(),X7)</f>
        <v>61.86</v>
      </c>
      <c r="Y6" s="36">
        <f t="shared" ref="Y6:AG6" si="4">IF(Y7="",NA(),Y7)</f>
        <v>59.46</v>
      </c>
      <c r="Z6" s="36">
        <f t="shared" si="4"/>
        <v>66.05</v>
      </c>
      <c r="AA6" s="36">
        <f t="shared" si="4"/>
        <v>91.19</v>
      </c>
      <c r="AB6" s="36">
        <f t="shared" si="4"/>
        <v>135.49</v>
      </c>
      <c r="AC6" s="36">
        <f t="shared" si="4"/>
        <v>73.06</v>
      </c>
      <c r="AD6" s="36">
        <f t="shared" si="4"/>
        <v>72.03</v>
      </c>
      <c r="AE6" s="36">
        <f t="shared" si="4"/>
        <v>72.11</v>
      </c>
      <c r="AF6" s="36">
        <f t="shared" si="4"/>
        <v>74.05</v>
      </c>
      <c r="AG6" s="36">
        <f t="shared" si="4"/>
        <v>73.25</v>
      </c>
      <c r="AH6" s="35" t="str">
        <f>IF(AH7="","",IF(AH7="-","【-】","【"&amp;SUBSTITUTE(TEXT(AH7,"#,##0.00"),"-","△")&amp;"】"))</f>
        <v>【75.60】</v>
      </c>
      <c r="AI6" s="35" t="e">
        <f>IF(AI7="",NA(),AI7)</f>
        <v>#N/A</v>
      </c>
      <c r="AJ6" s="35" t="e">
        <f t="shared" ref="AJ6:AR6" si="5">IF(AJ7="",NA(),AJ7)</f>
        <v>#N/A</v>
      </c>
      <c r="AK6" s="35" t="e">
        <f t="shared" si="5"/>
        <v>#N/A</v>
      </c>
      <c r="AL6" s="35" t="e">
        <f t="shared" si="5"/>
        <v>#N/A</v>
      </c>
      <c r="AM6" s="35" t="e">
        <f t="shared" si="5"/>
        <v>#N/A</v>
      </c>
      <c r="AN6" s="35" t="e">
        <f t="shared" si="5"/>
        <v>#N/A</v>
      </c>
      <c r="AO6" s="35" t="e">
        <f t="shared" si="5"/>
        <v>#N/A</v>
      </c>
      <c r="AP6" s="35" t="e">
        <f t="shared" si="5"/>
        <v>#N/A</v>
      </c>
      <c r="AQ6" s="35" t="e">
        <f t="shared" si="5"/>
        <v>#N/A</v>
      </c>
      <c r="AR6" s="35" t="e">
        <f t="shared" si="5"/>
        <v>#N/A</v>
      </c>
      <c r="AS6" s="35" t="str">
        <f>IF(AS7="","",IF(AS7="-","【-】","【"&amp;SUBSTITUTE(TEXT(AS7,"#,##0.00"),"-","△")&amp;"】"))</f>
        <v/>
      </c>
      <c r="AT6" s="35" t="e">
        <f>IF(AT7="",NA(),AT7)</f>
        <v>#N/A</v>
      </c>
      <c r="AU6" s="35" t="e">
        <f t="shared" ref="AU6:BC6" si="6">IF(AU7="",NA(),AU7)</f>
        <v>#N/A</v>
      </c>
      <c r="AV6" s="35" t="e">
        <f t="shared" si="6"/>
        <v>#N/A</v>
      </c>
      <c r="AW6" s="35" t="e">
        <f t="shared" si="6"/>
        <v>#N/A</v>
      </c>
      <c r="AX6" s="35" t="e">
        <f t="shared" si="6"/>
        <v>#N/A</v>
      </c>
      <c r="AY6" s="35" t="e">
        <f t="shared" si="6"/>
        <v>#N/A</v>
      </c>
      <c r="AZ6" s="35" t="e">
        <f t="shared" si="6"/>
        <v>#N/A</v>
      </c>
      <c r="BA6" s="35" t="e">
        <f t="shared" si="6"/>
        <v>#N/A</v>
      </c>
      <c r="BB6" s="35" t="e">
        <f t="shared" si="6"/>
        <v>#N/A</v>
      </c>
      <c r="BC6" s="35" t="e">
        <f t="shared" si="6"/>
        <v>#N/A</v>
      </c>
      <c r="BD6" s="35" t="str">
        <f>IF(BD7="","",IF(BD7="-","【-】","【"&amp;SUBSTITUTE(TEXT(BD7,"#,##0.00"),"-","△")&amp;"】"))</f>
        <v/>
      </c>
      <c r="BE6" s="36">
        <f>IF(BE7="",NA(),BE7)</f>
        <v>1152.47</v>
      </c>
      <c r="BF6" s="36">
        <f t="shared" ref="BF6:BN6" si="7">IF(BF7="",NA(),BF7)</f>
        <v>912.75</v>
      </c>
      <c r="BG6" s="36">
        <f t="shared" si="7"/>
        <v>888.19</v>
      </c>
      <c r="BH6" s="36">
        <f t="shared" si="7"/>
        <v>862.85</v>
      </c>
      <c r="BI6" s="36">
        <f t="shared" si="7"/>
        <v>805.03</v>
      </c>
      <c r="BJ6" s="36">
        <f t="shared" si="7"/>
        <v>1486.62</v>
      </c>
      <c r="BK6" s="36">
        <f t="shared" si="7"/>
        <v>1510.14</v>
      </c>
      <c r="BL6" s="36">
        <f t="shared" si="7"/>
        <v>1595.62</v>
      </c>
      <c r="BM6" s="36">
        <f t="shared" si="7"/>
        <v>1302.33</v>
      </c>
      <c r="BN6" s="36">
        <f t="shared" si="7"/>
        <v>1274.21</v>
      </c>
      <c r="BO6" s="35" t="str">
        <f>IF(BO7="","",IF(BO7="-","【-】","【"&amp;SUBSTITUTE(TEXT(BO7,"#,##0.00"),"-","△")&amp;"】"))</f>
        <v>【1,074.14】</v>
      </c>
      <c r="BP6" s="36">
        <f>IF(BP7="",NA(),BP7)</f>
        <v>21.66</v>
      </c>
      <c r="BQ6" s="36">
        <f t="shared" ref="BQ6:BY6" si="8">IF(BQ7="",NA(),BQ7)</f>
        <v>20.91</v>
      </c>
      <c r="BR6" s="36">
        <f t="shared" si="8"/>
        <v>29.45</v>
      </c>
      <c r="BS6" s="36">
        <f t="shared" si="8"/>
        <v>38.450000000000003</v>
      </c>
      <c r="BT6" s="36">
        <f t="shared" si="8"/>
        <v>41.48</v>
      </c>
      <c r="BU6" s="36">
        <f t="shared" si="8"/>
        <v>24.39</v>
      </c>
      <c r="BV6" s="36">
        <f t="shared" si="8"/>
        <v>22.67</v>
      </c>
      <c r="BW6" s="36">
        <f t="shared" si="8"/>
        <v>37.92</v>
      </c>
      <c r="BX6" s="36">
        <f t="shared" si="8"/>
        <v>40.89</v>
      </c>
      <c r="BY6" s="36">
        <f t="shared" si="8"/>
        <v>41.25</v>
      </c>
      <c r="BZ6" s="35" t="str">
        <f>IF(BZ7="","",IF(BZ7="-","【-】","【"&amp;SUBSTITUTE(TEXT(BZ7,"#,##0.00"),"-","△")&amp;"】"))</f>
        <v>【54.36】</v>
      </c>
      <c r="CA6" s="36">
        <f>IF(CA7="",NA(),CA7)</f>
        <v>1355.42</v>
      </c>
      <c r="CB6" s="36">
        <f t="shared" ref="CB6:CJ6" si="9">IF(CB7="",NA(),CB7)</f>
        <v>1306.8399999999999</v>
      </c>
      <c r="CC6" s="36">
        <f t="shared" si="9"/>
        <v>912.76</v>
      </c>
      <c r="CD6" s="36">
        <f t="shared" si="9"/>
        <v>685.71</v>
      </c>
      <c r="CE6" s="36">
        <f t="shared" si="9"/>
        <v>769.57</v>
      </c>
      <c r="CF6" s="36">
        <f t="shared" si="9"/>
        <v>734.18</v>
      </c>
      <c r="CG6" s="36">
        <f t="shared" si="9"/>
        <v>789.62</v>
      </c>
      <c r="CH6" s="36">
        <f t="shared" si="9"/>
        <v>423.18</v>
      </c>
      <c r="CI6" s="36">
        <f t="shared" si="9"/>
        <v>383.2</v>
      </c>
      <c r="CJ6" s="36">
        <f t="shared" si="9"/>
        <v>383.25</v>
      </c>
      <c r="CK6" s="35" t="str">
        <f>IF(CK7="","",IF(CK7="-","【-】","【"&amp;SUBSTITUTE(TEXT(CK7,"#,##0.00"),"-","△")&amp;"】"))</f>
        <v>【296.40】</v>
      </c>
      <c r="CL6" s="36">
        <f>IF(CL7="",NA(),CL7)</f>
        <v>38.89</v>
      </c>
      <c r="CM6" s="36">
        <f t="shared" ref="CM6:CU6" si="10">IF(CM7="",NA(),CM7)</f>
        <v>41.09</v>
      </c>
      <c r="CN6" s="36">
        <f t="shared" si="10"/>
        <v>39.74</v>
      </c>
      <c r="CO6" s="36">
        <f t="shared" si="10"/>
        <v>53.54</v>
      </c>
      <c r="CP6" s="36">
        <f t="shared" si="10"/>
        <v>47.6</v>
      </c>
      <c r="CQ6" s="36">
        <f t="shared" si="10"/>
        <v>48.36</v>
      </c>
      <c r="CR6" s="36">
        <f t="shared" si="10"/>
        <v>48.7</v>
      </c>
      <c r="CS6" s="36">
        <f t="shared" si="10"/>
        <v>46.9</v>
      </c>
      <c r="CT6" s="36">
        <f t="shared" si="10"/>
        <v>47.95</v>
      </c>
      <c r="CU6" s="36">
        <f t="shared" si="10"/>
        <v>48.26</v>
      </c>
      <c r="CV6" s="35" t="str">
        <f>IF(CV7="","",IF(CV7="-","【-】","【"&amp;SUBSTITUTE(TEXT(CV7,"#,##0.00"),"-","△")&amp;"】"))</f>
        <v>【55.95】</v>
      </c>
      <c r="CW6" s="36">
        <f>IF(CW7="",NA(),CW7)</f>
        <v>89.61</v>
      </c>
      <c r="CX6" s="36">
        <f t="shared" ref="CX6:DF6" si="11">IF(CX7="",NA(),CX7)</f>
        <v>93.18</v>
      </c>
      <c r="CY6" s="36">
        <f t="shared" si="11"/>
        <v>92.13</v>
      </c>
      <c r="CZ6" s="36">
        <f t="shared" si="11"/>
        <v>95.44</v>
      </c>
      <c r="DA6" s="36">
        <f t="shared" si="11"/>
        <v>98.17</v>
      </c>
      <c r="DB6" s="36">
        <f t="shared" si="11"/>
        <v>75.239999999999995</v>
      </c>
      <c r="DC6" s="36">
        <f t="shared" si="11"/>
        <v>74.959999999999994</v>
      </c>
      <c r="DD6" s="36">
        <f t="shared" si="11"/>
        <v>74.63</v>
      </c>
      <c r="DE6" s="36">
        <f t="shared" si="11"/>
        <v>74.900000000000006</v>
      </c>
      <c r="DF6" s="36">
        <f t="shared" si="11"/>
        <v>72.72</v>
      </c>
      <c r="DG6" s="35" t="str">
        <f>IF(DG7="","",IF(DG7="-","【-】","【"&amp;SUBSTITUTE(TEXT(DG7,"#,##0.00"),"-","△")&amp;"】"))</f>
        <v>【73.77】</v>
      </c>
      <c r="DH6" s="35" t="e">
        <f>IF(DH7="",NA(),DH7)</f>
        <v>#N/A</v>
      </c>
      <c r="DI6" s="35" t="e">
        <f t="shared" ref="DI6:DQ6" si="12">IF(DI7="",NA(),DI7)</f>
        <v>#N/A</v>
      </c>
      <c r="DJ6" s="35" t="e">
        <f t="shared" si="12"/>
        <v>#N/A</v>
      </c>
      <c r="DK6" s="35" t="e">
        <f t="shared" si="12"/>
        <v>#N/A</v>
      </c>
      <c r="DL6" s="35" t="e">
        <f t="shared" si="12"/>
        <v>#N/A</v>
      </c>
      <c r="DM6" s="35" t="e">
        <f t="shared" si="12"/>
        <v>#N/A</v>
      </c>
      <c r="DN6" s="35" t="e">
        <f t="shared" si="12"/>
        <v>#N/A</v>
      </c>
      <c r="DO6" s="35" t="e">
        <f t="shared" si="12"/>
        <v>#N/A</v>
      </c>
      <c r="DP6" s="35" t="e">
        <f t="shared" si="12"/>
        <v>#N/A</v>
      </c>
      <c r="DQ6" s="35" t="e">
        <f t="shared" si="12"/>
        <v>#N/A</v>
      </c>
      <c r="DR6" s="35" t="str">
        <f>IF(DR7="","",IF(DR7="-","【-】","【"&amp;SUBSTITUTE(TEXT(DR7,"#,##0.00"),"-","△")&amp;"】"))</f>
        <v/>
      </c>
      <c r="DS6" s="35" t="e">
        <f>IF(DS7="",NA(),DS7)</f>
        <v>#N/A</v>
      </c>
      <c r="DT6" s="35" t="e">
        <f t="shared" ref="DT6:EB6" si="13">IF(DT7="",NA(),DT7)</f>
        <v>#N/A</v>
      </c>
      <c r="DU6" s="35" t="e">
        <f t="shared" si="13"/>
        <v>#N/A</v>
      </c>
      <c r="DV6" s="35" t="e">
        <f t="shared" si="13"/>
        <v>#N/A</v>
      </c>
      <c r="DW6" s="35" t="e">
        <f t="shared" si="13"/>
        <v>#N/A</v>
      </c>
      <c r="DX6" s="35" t="e">
        <f t="shared" si="13"/>
        <v>#N/A</v>
      </c>
      <c r="DY6" s="35" t="e">
        <f t="shared" si="13"/>
        <v>#N/A</v>
      </c>
      <c r="DZ6" s="35" t="e">
        <f t="shared" si="13"/>
        <v>#N/A</v>
      </c>
      <c r="EA6" s="35" t="e">
        <f t="shared" si="13"/>
        <v>#N/A</v>
      </c>
      <c r="EB6" s="35" t="e">
        <f t="shared" si="13"/>
        <v>#N/A</v>
      </c>
      <c r="EC6" s="35" t="str">
        <f>IF(EC7="","",IF(EC7="-","【-】","【"&amp;SUBSTITUTE(TEXT(EC7,"#,##0.00"),"-","△")&amp;"】"))</f>
        <v/>
      </c>
      <c r="ED6" s="35">
        <f>IF(ED7="",NA(),ED7)</f>
        <v>0</v>
      </c>
      <c r="EE6" s="35">
        <f t="shared" ref="EE6:EM6" si="14">IF(EE7="",NA(),EE7)</f>
        <v>0</v>
      </c>
      <c r="EF6" s="35">
        <f t="shared" si="14"/>
        <v>0</v>
      </c>
      <c r="EG6" s="35">
        <f t="shared" si="14"/>
        <v>0</v>
      </c>
      <c r="EH6" s="35">
        <f t="shared" si="14"/>
        <v>0</v>
      </c>
      <c r="EI6" s="36">
        <f t="shared" si="14"/>
        <v>0.91</v>
      </c>
      <c r="EJ6" s="36">
        <f t="shared" si="14"/>
        <v>1.26</v>
      </c>
      <c r="EK6" s="36">
        <f t="shared" si="14"/>
        <v>0.78</v>
      </c>
      <c r="EL6" s="36">
        <f t="shared" si="14"/>
        <v>0.56999999999999995</v>
      </c>
      <c r="EM6" s="36">
        <f t="shared" si="14"/>
        <v>0.62</v>
      </c>
      <c r="EN6" s="35" t="str">
        <f>IF(EN7="","",IF(EN7="-","【-】","【"&amp;SUBSTITUTE(TEXT(EN7,"#,##0.00"),"-","△")&amp;"】"))</f>
        <v>【0.54】</v>
      </c>
    </row>
    <row r="7" spans="1:144" s="37" customFormat="1" x14ac:dyDescent="0.15">
      <c r="A7" s="29"/>
      <c r="B7" s="38">
        <v>2018</v>
      </c>
      <c r="C7" s="38">
        <v>473561</v>
      </c>
      <c r="D7" s="38">
        <v>47</v>
      </c>
      <c r="E7" s="38">
        <v>1</v>
      </c>
      <c r="F7" s="38">
        <v>0</v>
      </c>
      <c r="G7" s="38">
        <v>0</v>
      </c>
      <c r="H7" s="38" t="s">
        <v>96</v>
      </c>
      <c r="I7" s="38" t="s">
        <v>97</v>
      </c>
      <c r="J7" s="38" t="s">
        <v>98</v>
      </c>
      <c r="K7" s="38" t="s">
        <v>99</v>
      </c>
      <c r="L7" s="38" t="s">
        <v>100</v>
      </c>
      <c r="M7" s="38" t="s">
        <v>101</v>
      </c>
      <c r="N7" s="39" t="s">
        <v>102</v>
      </c>
      <c r="O7" s="39" t="s">
        <v>103</v>
      </c>
      <c r="P7" s="39">
        <v>100</v>
      </c>
      <c r="Q7" s="39">
        <v>5926</v>
      </c>
      <c r="R7" s="39">
        <v>378</v>
      </c>
      <c r="S7" s="39">
        <v>3.87</v>
      </c>
      <c r="T7" s="39">
        <v>97.67</v>
      </c>
      <c r="U7" s="39">
        <v>356</v>
      </c>
      <c r="V7" s="39">
        <v>3.84</v>
      </c>
      <c r="W7" s="39">
        <v>92.71</v>
      </c>
      <c r="X7" s="39">
        <v>61.86</v>
      </c>
      <c r="Y7" s="39">
        <v>59.46</v>
      </c>
      <c r="Z7" s="39">
        <v>66.05</v>
      </c>
      <c r="AA7" s="39">
        <v>91.19</v>
      </c>
      <c r="AB7" s="39">
        <v>135.49</v>
      </c>
      <c r="AC7" s="39">
        <v>73.06</v>
      </c>
      <c r="AD7" s="39">
        <v>72.03</v>
      </c>
      <c r="AE7" s="39">
        <v>72.11</v>
      </c>
      <c r="AF7" s="39">
        <v>74.05</v>
      </c>
      <c r="AG7" s="39">
        <v>73.25</v>
      </c>
      <c r="AH7" s="39">
        <v>75.599999999999994</v>
      </c>
      <c r="AI7" s="39"/>
      <c r="AJ7" s="39"/>
      <c r="AK7" s="39"/>
      <c r="AL7" s="39"/>
      <c r="AM7" s="39"/>
      <c r="AN7" s="39"/>
      <c r="AO7" s="39"/>
      <c r="AP7" s="39"/>
      <c r="AQ7" s="39"/>
      <c r="AR7" s="39"/>
      <c r="AS7" s="39"/>
      <c r="AT7" s="39"/>
      <c r="AU7" s="39"/>
      <c r="AV7" s="39"/>
      <c r="AW7" s="39"/>
      <c r="AX7" s="39"/>
      <c r="AY7" s="39"/>
      <c r="AZ7" s="39"/>
      <c r="BA7" s="39"/>
      <c r="BB7" s="39"/>
      <c r="BC7" s="39"/>
      <c r="BD7" s="39"/>
      <c r="BE7" s="39">
        <v>1152.47</v>
      </c>
      <c r="BF7" s="39">
        <v>912.75</v>
      </c>
      <c r="BG7" s="39">
        <v>888.19</v>
      </c>
      <c r="BH7" s="39">
        <v>862.85</v>
      </c>
      <c r="BI7" s="39">
        <v>805.03</v>
      </c>
      <c r="BJ7" s="39">
        <v>1486.62</v>
      </c>
      <c r="BK7" s="39">
        <v>1510.14</v>
      </c>
      <c r="BL7" s="39">
        <v>1595.62</v>
      </c>
      <c r="BM7" s="39">
        <v>1302.33</v>
      </c>
      <c r="BN7" s="39">
        <v>1274.21</v>
      </c>
      <c r="BO7" s="39">
        <v>1074.1400000000001</v>
      </c>
      <c r="BP7" s="39">
        <v>21.66</v>
      </c>
      <c r="BQ7" s="39">
        <v>20.91</v>
      </c>
      <c r="BR7" s="39">
        <v>29.45</v>
      </c>
      <c r="BS7" s="39">
        <v>38.450000000000003</v>
      </c>
      <c r="BT7" s="39">
        <v>41.48</v>
      </c>
      <c r="BU7" s="39">
        <v>24.39</v>
      </c>
      <c r="BV7" s="39">
        <v>22.67</v>
      </c>
      <c r="BW7" s="39">
        <v>37.92</v>
      </c>
      <c r="BX7" s="39">
        <v>40.89</v>
      </c>
      <c r="BY7" s="39">
        <v>41.25</v>
      </c>
      <c r="BZ7" s="39">
        <v>54.36</v>
      </c>
      <c r="CA7" s="39">
        <v>1355.42</v>
      </c>
      <c r="CB7" s="39">
        <v>1306.8399999999999</v>
      </c>
      <c r="CC7" s="39">
        <v>912.76</v>
      </c>
      <c r="CD7" s="39">
        <v>685.71</v>
      </c>
      <c r="CE7" s="39">
        <v>769.57</v>
      </c>
      <c r="CF7" s="39">
        <v>734.18</v>
      </c>
      <c r="CG7" s="39">
        <v>789.62</v>
      </c>
      <c r="CH7" s="39">
        <v>423.18</v>
      </c>
      <c r="CI7" s="39">
        <v>383.2</v>
      </c>
      <c r="CJ7" s="39">
        <v>383.25</v>
      </c>
      <c r="CK7" s="39">
        <v>296.39999999999998</v>
      </c>
      <c r="CL7" s="39">
        <v>38.89</v>
      </c>
      <c r="CM7" s="39">
        <v>41.09</v>
      </c>
      <c r="CN7" s="39">
        <v>39.74</v>
      </c>
      <c r="CO7" s="39">
        <v>53.54</v>
      </c>
      <c r="CP7" s="39">
        <v>47.6</v>
      </c>
      <c r="CQ7" s="39">
        <v>48.36</v>
      </c>
      <c r="CR7" s="39">
        <v>48.7</v>
      </c>
      <c r="CS7" s="39">
        <v>46.9</v>
      </c>
      <c r="CT7" s="39">
        <v>47.95</v>
      </c>
      <c r="CU7" s="39">
        <v>48.26</v>
      </c>
      <c r="CV7" s="39">
        <v>55.95</v>
      </c>
      <c r="CW7" s="39">
        <v>89.61</v>
      </c>
      <c r="CX7" s="39">
        <v>93.18</v>
      </c>
      <c r="CY7" s="39">
        <v>92.13</v>
      </c>
      <c r="CZ7" s="39">
        <v>95.44</v>
      </c>
      <c r="DA7" s="39">
        <v>98.17</v>
      </c>
      <c r="DB7" s="39">
        <v>75.239999999999995</v>
      </c>
      <c r="DC7" s="39">
        <v>74.959999999999994</v>
      </c>
      <c r="DD7" s="39">
        <v>74.63</v>
      </c>
      <c r="DE7" s="39">
        <v>74.900000000000006</v>
      </c>
      <c r="DF7" s="39">
        <v>72.72</v>
      </c>
      <c r="DG7" s="39">
        <v>73.77</v>
      </c>
      <c r="DH7" s="39"/>
      <c r="DI7" s="39"/>
      <c r="DJ7" s="39"/>
      <c r="DK7" s="39"/>
      <c r="DL7" s="39"/>
      <c r="DM7" s="39"/>
      <c r="DN7" s="39"/>
      <c r="DO7" s="39"/>
      <c r="DP7" s="39"/>
      <c r="DQ7" s="39"/>
      <c r="DR7" s="39"/>
      <c r="DS7" s="39"/>
      <c r="DT7" s="39"/>
      <c r="DU7" s="39"/>
      <c r="DV7" s="39"/>
      <c r="DW7" s="39"/>
      <c r="DX7" s="39"/>
      <c r="DY7" s="39"/>
      <c r="DZ7" s="39"/>
      <c r="EA7" s="39"/>
      <c r="EB7" s="39"/>
      <c r="EC7" s="39"/>
      <c r="ED7" s="39">
        <v>0</v>
      </c>
      <c r="EE7" s="39">
        <v>0</v>
      </c>
      <c r="EF7" s="39">
        <v>0</v>
      </c>
      <c r="EG7" s="39">
        <v>0</v>
      </c>
      <c r="EH7" s="39">
        <v>0</v>
      </c>
      <c r="EI7" s="39">
        <v>0.91</v>
      </c>
      <c r="EJ7" s="39">
        <v>1.26</v>
      </c>
      <c r="EK7" s="39">
        <v>0.78</v>
      </c>
      <c r="EL7" s="39">
        <v>0.56999999999999995</v>
      </c>
      <c r="EM7" s="39">
        <v>0.62</v>
      </c>
      <c r="EN7" s="39">
        <v>0.54</v>
      </c>
    </row>
    <row r="8" spans="1:144" x14ac:dyDescent="0.15"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0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0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0"/>
      <c r="BP8" s="40"/>
      <c r="BQ8" s="40"/>
      <c r="BR8" s="40"/>
      <c r="BS8" s="40"/>
      <c r="BT8" s="40"/>
      <c r="BU8" s="40"/>
      <c r="BV8" s="40"/>
      <c r="BW8" s="40"/>
      <c r="BX8" s="40"/>
      <c r="BY8" s="40"/>
      <c r="BZ8" s="40"/>
      <c r="CA8" s="40"/>
      <c r="CB8" s="40"/>
      <c r="CC8" s="40"/>
      <c r="CD8" s="40"/>
      <c r="CE8" s="40"/>
      <c r="CF8" s="40"/>
      <c r="CG8" s="40"/>
      <c r="CH8" s="40"/>
      <c r="CI8" s="40"/>
      <c r="CJ8" s="40"/>
      <c r="CK8" s="40"/>
      <c r="CL8" s="40"/>
      <c r="CM8" s="40"/>
      <c r="CN8" s="40"/>
      <c r="CO8" s="40"/>
      <c r="CP8" s="40"/>
      <c r="CQ8" s="40"/>
      <c r="CR8" s="40"/>
      <c r="CS8" s="40"/>
      <c r="CT8" s="40"/>
      <c r="CU8" s="40"/>
      <c r="CV8" s="40"/>
      <c r="CW8" s="40"/>
      <c r="CX8" s="40"/>
      <c r="CY8" s="40"/>
      <c r="CZ8" s="40"/>
      <c r="DA8" s="40"/>
      <c r="DB8" s="40"/>
      <c r="DC8" s="40"/>
      <c r="DD8" s="40"/>
      <c r="DE8" s="40"/>
      <c r="DF8" s="40"/>
      <c r="DG8" s="40"/>
      <c r="DH8" s="40"/>
      <c r="DI8" s="40"/>
      <c r="DJ8" s="40"/>
      <c r="DK8" s="40"/>
      <c r="DL8" s="40"/>
      <c r="DM8" s="40"/>
      <c r="DN8" s="40"/>
      <c r="DO8" s="40"/>
      <c r="DP8" s="40"/>
      <c r="DQ8" s="40"/>
      <c r="DR8" s="40"/>
      <c r="DS8" s="40"/>
      <c r="DT8" s="40"/>
      <c r="DU8" s="40"/>
      <c r="DV8" s="40"/>
      <c r="DW8" s="40"/>
      <c r="DX8" s="40"/>
      <c r="DY8" s="40"/>
      <c r="DZ8" s="40"/>
      <c r="EA8" s="40"/>
      <c r="EB8" s="40"/>
      <c r="EC8" s="40"/>
      <c r="ED8" s="40"/>
      <c r="EE8" s="40"/>
      <c r="EF8" s="40"/>
      <c r="EG8" s="40"/>
      <c r="EH8" s="40"/>
      <c r="EI8" s="40"/>
      <c r="EJ8" s="40"/>
      <c r="EK8" s="40"/>
      <c r="EL8" s="40"/>
      <c r="EM8" s="40"/>
      <c r="EN8" s="40"/>
    </row>
    <row r="9" spans="1:144" x14ac:dyDescent="0.15">
      <c r="A9" s="41"/>
      <c r="B9" s="41" t="s">
        <v>104</v>
      </c>
      <c r="C9" s="41" t="s">
        <v>105</v>
      </c>
      <c r="D9" s="41" t="s">
        <v>106</v>
      </c>
      <c r="E9" s="41" t="s">
        <v>107</v>
      </c>
      <c r="F9" s="41" t="s">
        <v>108</v>
      </c>
      <c r="X9" s="40"/>
      <c r="Y9" s="40"/>
      <c r="Z9" s="40"/>
      <c r="AA9" s="40"/>
      <c r="AB9" s="40"/>
      <c r="AC9" s="40"/>
      <c r="AD9" s="40"/>
      <c r="AE9" s="40"/>
      <c r="AF9" s="40"/>
      <c r="AG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CA9" s="40"/>
      <c r="CB9" s="40"/>
      <c r="CC9" s="40"/>
      <c r="CD9" s="40"/>
      <c r="CE9" s="40"/>
      <c r="CF9" s="40"/>
      <c r="CG9" s="40"/>
      <c r="CH9" s="40"/>
      <c r="CI9" s="40"/>
      <c r="CJ9" s="40"/>
      <c r="CL9" s="40"/>
      <c r="CM9" s="40"/>
      <c r="CN9" s="40"/>
      <c r="CO9" s="40"/>
      <c r="CP9" s="40"/>
      <c r="CQ9" s="40"/>
      <c r="CR9" s="40"/>
      <c r="CS9" s="40"/>
      <c r="CT9" s="40"/>
      <c r="CU9" s="40"/>
      <c r="CW9" s="40"/>
      <c r="CX9" s="40"/>
      <c r="CY9" s="40"/>
      <c r="CZ9" s="40"/>
      <c r="DA9" s="40"/>
      <c r="DB9" s="40"/>
      <c r="DC9" s="40"/>
      <c r="DD9" s="40"/>
      <c r="DE9" s="40"/>
      <c r="DF9" s="40"/>
      <c r="DH9" s="40"/>
      <c r="DI9" s="40"/>
      <c r="DJ9" s="40"/>
      <c r="DK9" s="40"/>
      <c r="DL9" s="40"/>
      <c r="DM9" s="40"/>
      <c r="DN9" s="40"/>
      <c r="DO9" s="40"/>
      <c r="DP9" s="40"/>
      <c r="DQ9" s="40"/>
      <c r="DS9" s="40"/>
      <c r="DT9" s="40"/>
      <c r="DU9" s="40"/>
      <c r="DV9" s="40"/>
      <c r="DW9" s="40"/>
      <c r="DX9" s="40"/>
      <c r="DY9" s="40"/>
      <c r="DZ9" s="40"/>
      <c r="EA9" s="40"/>
      <c r="EB9" s="40"/>
      <c r="ED9" s="40"/>
      <c r="EE9" s="40"/>
      <c r="EF9" s="40"/>
      <c r="EG9" s="40"/>
      <c r="EH9" s="40"/>
      <c r="EI9" s="40"/>
      <c r="EJ9" s="40"/>
      <c r="EK9" s="40"/>
      <c r="EL9" s="40"/>
      <c r="EM9" s="40"/>
    </row>
    <row r="10" spans="1:144" x14ac:dyDescent="0.15">
      <c r="A10" s="41" t="s">
        <v>46</v>
      </c>
      <c r="B10" s="42">
        <f>DATEVALUE($B$6-4&amp;"年1月1日")</f>
        <v>41640</v>
      </c>
      <c r="C10" s="42">
        <f>DATEVALUE($B$6-3&amp;"年1月1日")</f>
        <v>42005</v>
      </c>
      <c r="D10" s="42">
        <f>DATEVALUE($B$6-2&amp;"年1月1日")</f>
        <v>42370</v>
      </c>
      <c r="E10" s="42">
        <f>DATEVALUE($B$6-1&amp;"年1月1日")</f>
        <v>42736</v>
      </c>
      <c r="F10" s="42">
        <f>DATEVALUE($B$6&amp;"年1月1日")</f>
        <v>43101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cp:lastPrinted>2020-01-31T08:12:11Z</cp:lastPrinted>
  <dcterms:created xsi:type="dcterms:W3CDTF">2019-12-05T04:40:55Z</dcterms:created>
  <dcterms:modified xsi:type="dcterms:W3CDTF">2020-01-31T08:15:05Z</dcterms:modified>
  <cp:category/>
</cp:coreProperties>
</file>