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amami\Desktop\千國　史仁\水道関係\００平成31年度\経営比較分析表\"/>
    </mc:Choice>
  </mc:AlternateContent>
  <workbookProtection workbookAlgorithmName="SHA-512" workbookHashValue="m6CXUoV5hr6PmsQGoiVWOVjh1crcn418LtNZ5tr89BGXf5hGtSMsu7UCjkK9S+YtqWOvO/Xo+r6Z/iGwn03EtA==" workbookSaltValue="7FTT6QbYVFqYNkg8cAUXwQ==" workbookSpinCount="100000" lockStructure="1"/>
  <bookViews>
    <workbookView xWindow="0" yWindow="0" windowWidth="28800" windowHeight="1245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<sst xmlns="http://schemas.openxmlformats.org/spreadsheetml/2006/main" count="225" uniqueCount="113">
  <si>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</si>
  <si>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</si>
  <si>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</si>
  <si>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</si>
  <si>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</si>
  <si>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</si>
  <si>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</si>
  <si>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</si>
  <si>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</si>
  <si>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</si>
  <si>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</si>
  <si>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</si>
  <si>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</si>
  <si>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</si>
  <si>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</si>
  <si>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</si>
  <si>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</si>
  <si>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</si>
  <si>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</si>
  <si>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</si>
  <si>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</si>
  <si>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</si>
  <si>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</si>
  <si>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</si>
  <si>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</si>
  <si>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</si>
  <si>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</si>
  <si>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</si>
  <si>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</si>
  <si>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</si>
  <si>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</si>
  <si>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</si>
  <si>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</si>
  <si>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</si>
  <si>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</si>
  <si>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</si>
  <si>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</si>
  <si>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</si>
  <si>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</si>
  <si>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</si>
  <si>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</si>
  <si>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</si>
  <si>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</si>
  <si>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</si>
  <si>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</si>
  <si>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</si>
  <si>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</si>
  <si>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</si>
  <si>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</si>
  <si>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</si>
  <si>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</si>
  <si>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</si>
  <si>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</si>
  <si>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</si>
  <si>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</si>
  <si>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</si>
  <si>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</si>
  <si>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</si>
  <si>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</si>
  <si>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</si>
  <si>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</si>
  <si>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</si>
  <si>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</si>
  <si>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</si>
  <si>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</si>
  <si>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</si>
  <si>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</si>
  <si>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</si>
  <si>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</si>
  <si>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</si>
  <si>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</si>
  <si>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</si>
  <si>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</si>
  <si>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</si>
  <si>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</si>
  <si>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</si>
  <si>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</si>
  <si>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</si>
  <si>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</si>
  <si>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</si>
  <si>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</si>
  <si>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</si>
  <si>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</si>
  <si>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</si>
  <si>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</si>
  <si>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</si>
  <si>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</si>
  <si>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</si>
  <si>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</si>
  <si>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</si>
  <si>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</si>
  <si>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</si>
  <si>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</si>
  <si>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</si>
  <si>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</si>
  <si>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</si>
  <si>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</si>
  <si>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座間味村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</si>
  <si>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</si>
  <si>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</si>
  <si>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</si>
  <si>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</si>
  <si>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</si>
  <si>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</si>
  <si>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</si>
  <si>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</si>
  <si>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</si>
  <si>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</si>
  <si>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</si>
  <si>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</si>
  <si>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収益的収支比率について全国平均「75.60」類似団体平均「73.35」に対し本村は、「82.41」と経営状況は昨年とほぼ変わっていない。費用等（経費・償還等）が昨年度と同等減小によるものと思われるが、使用料部分における対応が十分でないため今後も経費の抑制・有収水量の向上につとめ対応していく。　　　　　　　　　　　　　　　　　　　　　　　　④企業債残高対給水収益比率
企業債残高対給水収益比率について全国平均「1,074.14」類似団体「1,274.21」に対し本村は「1,130.11」となっており今回は比率が低くなっている。これまで施設整備に要した企業債が多くあり、近年終了した企業債もあるため減少。しかしH31年度から、管路整備への対応がまた必要になるため今後上がる見通しとなっている。
⑤料金回収率
料金回収率については全国平均「54.36」、類似団体「41.25」に対し本村は平均「34.24」となっており料金による回収率が悪い。昨年より回収率はわずかに上昇しているが、使用料以外における割合は依然高いと思われる。類似団体の平均値を下回っていることからも、今後
基準に定められている経営改善を図る必要がある。
⑥給水原価
給水原価については全国平均「296.40」類似団体「383.25」に対し、本村は「754.55」と原価が高い状況である。昨年よりは低くなっているが、1ミリ㎥当たりの原価が高料金であり、これまでの施設整備・維持管理へのコストがかかりこのような結果となっている。今後運営の在り方に改善が必要である。
⑦施設利用率
施設利用率について全国平均「55.95」類似団体「48.26」に対し本村においては「38.61」と低い数値になっているが、施設の利用率（設備・規模）について特に問題ないと判断する。
⑨有収率
有収率につき全国平均「73.77」類似団体「72.72」に対し、本村は「92.75」と上回っており、今後も有収率の維持に努める。</t>
    <rPh sb="61" eb="63">
      <t>ジョウキョウ</t>
    </rPh>
    <rPh sb="64" eb="66">
      <t>サクネン</t>
    </rPh>
    <rPh sb="69" eb="70">
      <t>カ</t>
    </rPh>
    <rPh sb="89" eb="92">
      <t>サクネンド</t>
    </rPh>
    <rPh sb="93" eb="95">
      <t>ドウトウ</t>
    </rPh>
    <rPh sb="317" eb="319">
      <t>ネンド</t>
    </rPh>
    <rPh sb="322" eb="324">
      <t>カンロ</t>
    </rPh>
    <rPh sb="345" eb="347">
      <t>ミトオ</t>
    </rPh>
    <rPh sb="441" eb="443">
      <t>ジョウショウ</t>
    </rPh>
    <rPh sb="461" eb="463">
      <t>イゼン</t>
    </rPh>
    <rPh sb="471" eb="473">
      <t>ルイジ</t>
    </rPh>
    <rPh sb="473" eb="475">
      <t>ダンタイ</t>
    </rPh>
    <rPh sb="476" eb="479">
      <t>ヘイキンチ</t>
    </rPh>
    <rPh sb="480" eb="482">
      <t>シタマワ</t>
    </rPh>
    <rPh sb="492" eb="494">
      <t>コンゴ</t>
    </rPh>
    <rPh sb="495" eb="497">
      <t>キジュン</t>
    </rPh>
    <rPh sb="498" eb="499">
      <t>サダ</t>
    </rPh>
    <rPh sb="505" eb="507">
      <t>ケイエイ</t>
    </rPh>
    <rPh sb="507" eb="509">
      <t>カイゼン</t>
    </rPh>
    <rPh sb="510" eb="511">
      <t>ハカ</t>
    </rPh>
    <rPh sb="512" eb="514">
      <t>ヒツヨウ</t>
    </rPh>
    <rPh sb="590" eb="591">
      <t>ヒク</t>
    </rPh>
    <rPh sb="603" eb="604">
      <t>ア</t>
    </rPh>
    <rPh sb="607" eb="609">
      <t>ゲンカ</t>
    </rPh>
    <rPh sb="610" eb="613">
      <t>コウリョウキン</t>
    </rPh>
    <rPh sb="622" eb="624">
      <t>シセツ</t>
    </rPh>
    <rPh sb="624" eb="626">
      <t>セイビ</t>
    </rPh>
    <rPh sb="627" eb="629">
      <t>イジ</t>
    </rPh>
    <rPh sb="629" eb="631">
      <t>カンリ</t>
    </rPh>
    <rPh sb="645" eb="647">
      <t>ケッカ</t>
    </rPh>
    <rPh sb="654" eb="656">
      <t>コンゴ</t>
    </rPh>
    <rPh sb="656" eb="658">
      <t>ウンエイ</t>
    </rPh>
    <rPh sb="659" eb="660">
      <t>ア</t>
    </rPh>
    <rPh sb="661" eb="662">
      <t>カタ</t>
    </rPh>
    <rPh sb="663" eb="665">
      <t>カイゼン</t>
    </rPh>
    <rPh sb="666" eb="668">
      <t>ヒツヨウ</t>
    </rPh>
    <rPh sb="712" eb="713">
      <t>タイ</t>
    </rPh>
    <phoneticPr fontId="4"/>
  </si>
  <si>
    <t>③管路更新
長年利用してきた管路などにおいて、有収率等の向上を行うことを目的に平成30年度に座間味地区の管路更新設計業務を行った。</t>
    <rPh sb="1" eb="3">
      <t>カンロ</t>
    </rPh>
    <rPh sb="3" eb="5">
      <t>コウシン</t>
    </rPh>
    <rPh sb="6" eb="8">
      <t>ナガネン</t>
    </rPh>
    <rPh sb="8" eb="10">
      <t>リヨウ</t>
    </rPh>
    <rPh sb="14" eb="16">
      <t>カンロ</t>
    </rPh>
    <rPh sb="23" eb="26">
      <t>ユウシュウリツ</t>
    </rPh>
    <rPh sb="26" eb="27">
      <t>ナド</t>
    </rPh>
    <rPh sb="28" eb="30">
      <t>コウジョウ</t>
    </rPh>
    <rPh sb="31" eb="32">
      <t>オコナ</t>
    </rPh>
    <rPh sb="36" eb="38">
      <t>モクテキ</t>
    </rPh>
    <rPh sb="39" eb="41">
      <t>ヘイセイ</t>
    </rPh>
    <rPh sb="43" eb="45">
      <t>ネンド</t>
    </rPh>
    <rPh sb="46" eb="49">
      <t>ザマミ</t>
    </rPh>
    <rPh sb="49" eb="51">
      <t>チク</t>
    </rPh>
    <rPh sb="52" eb="54">
      <t>カンロ</t>
    </rPh>
    <rPh sb="54" eb="56">
      <t>コウシン</t>
    </rPh>
    <rPh sb="56" eb="58">
      <t>セッケイ</t>
    </rPh>
    <rPh sb="58" eb="60">
      <t>ギョウム</t>
    </rPh>
    <rPh sb="61" eb="62">
      <t>オコナ</t>
    </rPh>
    <phoneticPr fontId="4"/>
  </si>
  <si>
    <t>分析の結果、本村は給水原価高く経費回収率の悪さがあり、経営はかなり厳しい状況にある。
・現在は村単独による施設の運営や給水地区が２箇所にありそれぞれに運営コストがかかっているため、財政上厳しい面がある。
・老朽化する施設に関しては、Ｈ30年度に管路更新設計調査を行っており、今後計画的に整備を行います。</t>
    <rPh sb="0" eb="2">
      <t>ブンセキ</t>
    </rPh>
    <rPh sb="3" eb="5">
      <t>ケッカ</t>
    </rPh>
    <rPh sb="6" eb="8">
      <t>ホンソン</t>
    </rPh>
    <rPh sb="9" eb="11">
      <t>キュウスイ</t>
    </rPh>
    <rPh sb="11" eb="13">
      <t>ゲンカ</t>
    </rPh>
    <rPh sb="13" eb="14">
      <t>タカ</t>
    </rPh>
    <rPh sb="15" eb="17">
      <t>ケイヒ</t>
    </rPh>
    <rPh sb="17" eb="19">
      <t>カイシュウ</t>
    </rPh>
    <rPh sb="19" eb="20">
      <t>リツ</t>
    </rPh>
    <rPh sb="21" eb="22">
      <t>ワル</t>
    </rPh>
    <rPh sb="27" eb="29">
      <t>ケイエイ</t>
    </rPh>
    <rPh sb="33" eb="34">
      <t>キビ</t>
    </rPh>
    <rPh sb="36" eb="38">
      <t>ジョウキョウ</t>
    </rPh>
    <rPh sb="44" eb="46">
      <t>ゲンザイ</t>
    </rPh>
    <rPh sb="47" eb="48">
      <t>ソン</t>
    </rPh>
    <rPh sb="48" eb="50">
      <t>タンドク</t>
    </rPh>
    <rPh sb="53" eb="55">
      <t>シセツ</t>
    </rPh>
    <rPh sb="56" eb="58">
      <t>ウンエイ</t>
    </rPh>
    <rPh sb="59" eb="61">
      <t>キュウスイ</t>
    </rPh>
    <rPh sb="61" eb="63">
      <t>チク</t>
    </rPh>
    <rPh sb="65" eb="67">
      <t>カショ</t>
    </rPh>
    <rPh sb="75" eb="77">
      <t>ウンエイ</t>
    </rPh>
    <rPh sb="90" eb="92">
      <t>ザイセイ</t>
    </rPh>
    <rPh sb="92" eb="93">
      <t>ジョウ</t>
    </rPh>
    <rPh sb="93" eb="94">
      <t>キビ</t>
    </rPh>
    <rPh sb="96" eb="97">
      <t>メン</t>
    </rPh>
    <rPh sb="103" eb="106">
      <t>ロウキュウカ</t>
    </rPh>
    <rPh sb="108" eb="110">
      <t>シセツ</t>
    </rPh>
    <rPh sb="111" eb="112">
      <t>カン</t>
    </rPh>
    <rPh sb="119" eb="121">
      <t>ネンド</t>
    </rPh>
    <rPh sb="122" eb="124">
      <t>カンロ</t>
    </rPh>
    <rPh sb="124" eb="126">
      <t>コウシン</t>
    </rPh>
    <rPh sb="126" eb="128">
      <t>セッケイ</t>
    </rPh>
    <rPh sb="128" eb="130">
      <t>チョウサ</t>
    </rPh>
    <rPh sb="131" eb="132">
      <t>オコナ</t>
    </rPh>
    <rPh sb="137" eb="139">
      <t>コンゴ</t>
    </rPh>
    <rPh sb="139" eb="142">
      <t>ケイカクテキ</t>
    </rPh>
    <rPh sb="143" eb="145">
      <t>セイビ</t>
    </rPh>
    <rPh sb="146" eb="14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</si>
</sst>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6D7-4D37-BC51-6FC21AF0FDEF}"/>
            </c:ext>
          </c:extLst>
        </c:ser>
        <c:dLbls>
          <c:showLegendKey val="0"/>
          <c:showVal val="0"/>
          <c:showCatName val="0"/>
          <c:showSerName val="0"/>
          <c:showPercent val="0"/>
          <c:showBubbleSize val="0"/>
        </c:dLbls>
        <c:gapWidth val="150"/>
        <c:axId val="254981576"/>
        <c:axId val="25498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D6D7-4D37-BC51-6FC21AF0FDEF}"/>
            </c:ext>
          </c:extLst>
        </c:ser>
        <c:dLbls>
          <c:showLegendKey val="0"/>
          <c:showVal val="0"/>
          <c:showCatName val="0"/>
          <c:showSerName val="0"/>
          <c:showPercent val="0"/>
          <c:showBubbleSize val="0"/>
        </c:dLbls>
        <c:marker val="1"/>
        <c:smooth val="0"/>
        <c:axId val="254981576"/>
        <c:axId val="254981960"/>
      </c:lineChart>
      <c:dateAx>
        <c:axId val="254981576"/>
        <c:scaling>
          <c:orientation val="minMax"/>
        </c:scaling>
        <c:delete val="1"/>
        <c:axPos val="b"/>
        <c:numFmt formatCode="ge" sourceLinked="1"/>
        <c:majorTickMark val="none"/>
        <c:minorTickMark val="none"/>
        <c:tickLblPos val="none"/>
        <c:crossAx val="254981960"/>
        <c:crosses val="autoZero"/>
        <c:auto val="1"/>
        <c:lblOffset val="100"/>
        <c:baseTimeUnit val="years"/>
      </c:dateAx>
      <c:valAx>
        <c:axId val="25498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98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41.33</c:v>
                </c:pt>
                <c:pt idx="1">
                  <c:v>41.74</c:v>
                </c:pt>
                <c:pt idx="2">
                  <c:v>38.92</c:v>
                </c:pt>
                <c:pt idx="3">
                  <c:v>38.090000000000003</c:v>
                </c:pt>
                <c:pt idx="4">
                  <c:v>38.61</c:v>
                </c:pt>
              </c:numCache>
            </c:numRef>
          </c:val>
          <c:extLst xmlns:c16r2="http://schemas.microsoft.com/office/drawing/2015/06/chart">
            <c:ext xmlns:c16="http://schemas.microsoft.com/office/drawing/2014/chart" uri="{C3380CC4-5D6E-409C-BE32-E72D297353CC}">
              <c16:uniqueId val="{00000000-25B1-4158-858D-221AB5DEDCFD}"/>
            </c:ext>
          </c:extLst>
        </c:ser>
        <c:dLbls>
          <c:showLegendKey val="0"/>
          <c:showVal val="0"/>
          <c:showCatName val="0"/>
          <c:showSerName val="0"/>
          <c:showPercent val="0"/>
          <c:showBubbleSize val="0"/>
        </c:dLbls>
        <c:gapWidth val="150"/>
        <c:axId val="255867016"/>
        <c:axId val="255869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25B1-4158-858D-221AB5DEDCFD}"/>
            </c:ext>
          </c:extLst>
        </c:ser>
        <c:dLbls>
          <c:showLegendKey val="0"/>
          <c:showVal val="0"/>
          <c:showCatName val="0"/>
          <c:showSerName val="0"/>
          <c:showPercent val="0"/>
          <c:showBubbleSize val="0"/>
        </c:dLbls>
        <c:marker val="1"/>
        <c:smooth val="0"/>
        <c:axId val="255867016"/>
        <c:axId val="255869368"/>
      </c:lineChart>
      <c:dateAx>
        <c:axId val="255867016"/>
        <c:scaling>
          <c:orientation val="minMax"/>
        </c:scaling>
        <c:delete val="1"/>
        <c:axPos val="b"/>
        <c:numFmt formatCode="ge" sourceLinked="1"/>
        <c:majorTickMark val="none"/>
        <c:minorTickMark val="none"/>
        <c:tickLblPos val="none"/>
        <c:crossAx val="255869368"/>
        <c:crosses val="autoZero"/>
        <c:auto val="1"/>
        <c:lblOffset val="100"/>
        <c:baseTimeUnit val="years"/>
      </c:dateAx>
      <c:valAx>
        <c:axId val="25586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86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92.77</c:v>
                </c:pt>
                <c:pt idx="1">
                  <c:v>90.82</c:v>
                </c:pt>
                <c:pt idx="2">
                  <c:v>94.35</c:v>
                </c:pt>
                <c:pt idx="3">
                  <c:v>98.84</c:v>
                </c:pt>
                <c:pt idx="4">
                  <c:v>92.75</c:v>
                </c:pt>
              </c:numCache>
            </c:numRef>
          </c:val>
          <c:extLst xmlns:c16r2="http://schemas.microsoft.com/office/drawing/2015/06/chart">
            <c:ext xmlns:c16="http://schemas.microsoft.com/office/drawing/2014/chart" uri="{C3380CC4-5D6E-409C-BE32-E72D297353CC}">
              <c16:uniqueId val="{00000000-50E8-4B11-8FFE-0E49F00A4F6B}"/>
            </c:ext>
          </c:extLst>
        </c:ser>
        <c:dLbls>
          <c:showLegendKey val="0"/>
          <c:showVal val="0"/>
          <c:showCatName val="0"/>
          <c:showSerName val="0"/>
          <c:showPercent val="0"/>
          <c:showBubbleSize val="0"/>
        </c:dLbls>
        <c:gapWidth val="150"/>
        <c:axId val="255864664"/>
        <c:axId val="25586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50E8-4B11-8FFE-0E49F00A4F6B}"/>
            </c:ext>
          </c:extLst>
        </c:ser>
        <c:dLbls>
          <c:showLegendKey val="0"/>
          <c:showVal val="0"/>
          <c:showCatName val="0"/>
          <c:showSerName val="0"/>
          <c:showPercent val="0"/>
          <c:showBubbleSize val="0"/>
        </c:dLbls>
        <c:marker val="1"/>
        <c:smooth val="0"/>
        <c:axId val="255864664"/>
        <c:axId val="255867800"/>
      </c:lineChart>
      <c:dateAx>
        <c:axId val="255864664"/>
        <c:scaling>
          <c:orientation val="minMax"/>
        </c:scaling>
        <c:delete val="1"/>
        <c:axPos val="b"/>
        <c:numFmt formatCode="ge" sourceLinked="1"/>
        <c:majorTickMark val="none"/>
        <c:minorTickMark val="none"/>
        <c:tickLblPos val="none"/>
        <c:crossAx val="255867800"/>
        <c:crosses val="autoZero"/>
        <c:auto val="1"/>
        <c:lblOffset val="100"/>
        <c:baseTimeUnit val="years"/>
      </c:dateAx>
      <c:valAx>
        <c:axId val="25586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86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73.89</c:v>
                </c:pt>
                <c:pt idx="1">
                  <c:v>71.040000000000006</c:v>
                </c:pt>
                <c:pt idx="2">
                  <c:v>65.67</c:v>
                </c:pt>
                <c:pt idx="3">
                  <c:v>82.52</c:v>
                </c:pt>
                <c:pt idx="4">
                  <c:v>81.78</c:v>
                </c:pt>
              </c:numCache>
            </c:numRef>
          </c:val>
          <c:extLst xmlns:c16r2="http://schemas.microsoft.com/office/drawing/2015/06/chart">
            <c:ext xmlns:c16="http://schemas.microsoft.com/office/drawing/2014/chart" uri="{C3380CC4-5D6E-409C-BE32-E72D297353CC}">
              <c16:uniqueId val="{00000000-8C1E-4080-8350-42DB5A16148E}"/>
            </c:ext>
          </c:extLst>
        </c:ser>
        <c:dLbls>
          <c:showLegendKey val="0"/>
          <c:showVal val="0"/>
          <c:showCatName val="0"/>
          <c:showSerName val="0"/>
          <c:showPercent val="0"/>
          <c:showBubbleSize val="0"/>
        </c:dLbls>
        <c:gapWidth val="150"/>
        <c:axId val="255015112"/>
        <c:axId val="255015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8C1E-4080-8350-42DB5A16148E}"/>
            </c:ext>
          </c:extLst>
        </c:ser>
        <c:dLbls>
          <c:showLegendKey val="0"/>
          <c:showVal val="0"/>
          <c:showCatName val="0"/>
          <c:showSerName val="0"/>
          <c:showPercent val="0"/>
          <c:showBubbleSize val="0"/>
        </c:dLbls>
        <c:marker val="1"/>
        <c:smooth val="0"/>
        <c:axId val="255015112"/>
        <c:axId val="255015896"/>
      </c:lineChart>
      <c:dateAx>
        <c:axId val="255015112"/>
        <c:scaling>
          <c:orientation val="minMax"/>
        </c:scaling>
        <c:delete val="1"/>
        <c:axPos val="b"/>
        <c:numFmt formatCode="ge" sourceLinked="1"/>
        <c:majorTickMark val="none"/>
        <c:minorTickMark val="none"/>
        <c:tickLblPos val="none"/>
        <c:crossAx val="255015896"/>
        <c:crosses val="autoZero"/>
        <c:auto val="1"/>
        <c:lblOffset val="100"/>
        <c:baseTimeUnit val="years"/>
      </c:dateAx>
      <c:valAx>
        <c:axId val="25501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01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FB-4FC3-8067-3ECFAAE40304}"/>
            </c:ext>
          </c:extLst>
        </c:ser>
        <c:dLbls>
          <c:showLegendKey val="0"/>
          <c:showVal val="0"/>
          <c:showCatName val="0"/>
          <c:showSerName val="0"/>
          <c:showPercent val="0"/>
          <c:showBubbleSize val="0"/>
        </c:dLbls>
        <c:gapWidth val="150"/>
        <c:axId val="255012760"/>
        <c:axId val="25501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FB-4FC3-8067-3ECFAAE40304}"/>
            </c:ext>
          </c:extLst>
        </c:ser>
        <c:dLbls>
          <c:showLegendKey val="0"/>
          <c:showVal val="0"/>
          <c:showCatName val="0"/>
          <c:showSerName val="0"/>
          <c:showPercent val="0"/>
          <c:showBubbleSize val="0"/>
        </c:dLbls>
        <c:marker val="1"/>
        <c:smooth val="0"/>
        <c:axId val="255012760"/>
        <c:axId val="255014720"/>
      </c:lineChart>
      <c:dateAx>
        <c:axId val="255012760"/>
        <c:scaling>
          <c:orientation val="minMax"/>
        </c:scaling>
        <c:delete val="1"/>
        <c:axPos val="b"/>
        <c:numFmt formatCode="ge" sourceLinked="1"/>
        <c:majorTickMark val="none"/>
        <c:minorTickMark val="none"/>
        <c:tickLblPos val="none"/>
        <c:crossAx val="255014720"/>
        <c:crosses val="autoZero"/>
        <c:auto val="1"/>
        <c:lblOffset val="100"/>
        <c:baseTimeUnit val="years"/>
      </c:dateAx>
      <c:valAx>
        <c:axId val="25501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01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F0-426E-A52F-E4B2DEA75CEB}"/>
            </c:ext>
          </c:extLst>
        </c:ser>
        <c:dLbls>
          <c:showLegendKey val="0"/>
          <c:showVal val="0"/>
          <c:showCatName val="0"/>
          <c:showSerName val="0"/>
          <c:showPercent val="0"/>
          <c:showBubbleSize val="0"/>
        </c:dLbls>
        <c:gapWidth val="150"/>
        <c:axId val="255013936"/>
        <c:axId val="255406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F0-426E-A52F-E4B2DEA75CEB}"/>
            </c:ext>
          </c:extLst>
        </c:ser>
        <c:dLbls>
          <c:showLegendKey val="0"/>
          <c:showVal val="0"/>
          <c:showCatName val="0"/>
          <c:showSerName val="0"/>
          <c:showPercent val="0"/>
          <c:showBubbleSize val="0"/>
        </c:dLbls>
        <c:marker val="1"/>
        <c:smooth val="0"/>
        <c:axId val="255013936"/>
        <c:axId val="255406312"/>
      </c:lineChart>
      <c:dateAx>
        <c:axId val="255013936"/>
        <c:scaling>
          <c:orientation val="minMax"/>
        </c:scaling>
        <c:delete val="1"/>
        <c:axPos val="b"/>
        <c:numFmt formatCode="ge" sourceLinked="1"/>
        <c:majorTickMark val="none"/>
        <c:minorTickMark val="none"/>
        <c:tickLblPos val="none"/>
        <c:crossAx val="255406312"/>
        <c:crosses val="autoZero"/>
        <c:auto val="1"/>
        <c:lblOffset val="100"/>
        <c:baseTimeUnit val="years"/>
      </c:dateAx>
      <c:valAx>
        <c:axId val="25540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01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96-4EDB-A9DF-A80F3FCAC542}"/>
            </c:ext>
          </c:extLst>
        </c:ser>
        <c:dLbls>
          <c:showLegendKey val="0"/>
          <c:showVal val="0"/>
          <c:showCatName val="0"/>
          <c:showSerName val="0"/>
          <c:showPercent val="0"/>
          <c:showBubbleSize val="0"/>
        </c:dLbls>
        <c:gapWidth val="150"/>
        <c:axId val="255408664"/>
        <c:axId val="25540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96-4EDB-A9DF-A80F3FCAC542}"/>
            </c:ext>
          </c:extLst>
        </c:ser>
        <c:dLbls>
          <c:showLegendKey val="0"/>
          <c:showVal val="0"/>
          <c:showCatName val="0"/>
          <c:showSerName val="0"/>
          <c:showPercent val="0"/>
          <c:showBubbleSize val="0"/>
        </c:dLbls>
        <c:marker val="1"/>
        <c:smooth val="0"/>
        <c:axId val="255408664"/>
        <c:axId val="255406704"/>
      </c:lineChart>
      <c:dateAx>
        <c:axId val="255408664"/>
        <c:scaling>
          <c:orientation val="minMax"/>
        </c:scaling>
        <c:delete val="1"/>
        <c:axPos val="b"/>
        <c:numFmt formatCode="ge" sourceLinked="1"/>
        <c:majorTickMark val="none"/>
        <c:minorTickMark val="none"/>
        <c:tickLblPos val="none"/>
        <c:crossAx val="255406704"/>
        <c:crosses val="autoZero"/>
        <c:auto val="1"/>
        <c:lblOffset val="100"/>
        <c:baseTimeUnit val="years"/>
      </c:dateAx>
      <c:valAx>
        <c:axId val="25540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40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B8-4246-9216-F2D32C4B6AD4}"/>
            </c:ext>
          </c:extLst>
        </c:ser>
        <c:dLbls>
          <c:showLegendKey val="0"/>
          <c:showVal val="0"/>
          <c:showCatName val="0"/>
          <c:showSerName val="0"/>
          <c:showPercent val="0"/>
          <c:showBubbleSize val="0"/>
        </c:dLbls>
        <c:gapWidth val="150"/>
        <c:axId val="255405920"/>
        <c:axId val="25540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B8-4246-9216-F2D32C4B6AD4}"/>
            </c:ext>
          </c:extLst>
        </c:ser>
        <c:dLbls>
          <c:showLegendKey val="0"/>
          <c:showVal val="0"/>
          <c:showCatName val="0"/>
          <c:showSerName val="0"/>
          <c:showPercent val="0"/>
          <c:showBubbleSize val="0"/>
        </c:dLbls>
        <c:marker val="1"/>
        <c:smooth val="0"/>
        <c:axId val="255405920"/>
        <c:axId val="255407096"/>
      </c:lineChart>
      <c:dateAx>
        <c:axId val="255405920"/>
        <c:scaling>
          <c:orientation val="minMax"/>
        </c:scaling>
        <c:delete val="1"/>
        <c:axPos val="b"/>
        <c:numFmt formatCode="ge" sourceLinked="1"/>
        <c:majorTickMark val="none"/>
        <c:minorTickMark val="none"/>
        <c:tickLblPos val="none"/>
        <c:crossAx val="255407096"/>
        <c:crosses val="autoZero"/>
        <c:auto val="1"/>
        <c:lblOffset val="100"/>
        <c:baseTimeUnit val="years"/>
      </c:dateAx>
      <c:valAx>
        <c:axId val="25540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4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1416.44</c:v>
                </c:pt>
                <c:pt idx="1">
                  <c:v>1366.8</c:v>
                </c:pt>
                <c:pt idx="2">
                  <c:v>1295.8399999999999</c:v>
                </c:pt>
                <c:pt idx="3">
                  <c:v>1138.24</c:v>
                </c:pt>
                <c:pt idx="4">
                  <c:v>1130.1099999999999</c:v>
                </c:pt>
              </c:numCache>
            </c:numRef>
          </c:val>
          <c:extLst xmlns:c16r2="http://schemas.microsoft.com/office/drawing/2015/06/chart">
            <c:ext xmlns:c16="http://schemas.microsoft.com/office/drawing/2014/chart" uri="{C3380CC4-5D6E-409C-BE32-E72D297353CC}">
              <c16:uniqueId val="{00000000-1EA2-4F52-B1FA-02EC10508626}"/>
            </c:ext>
          </c:extLst>
        </c:ser>
        <c:dLbls>
          <c:showLegendKey val="0"/>
          <c:showVal val="0"/>
          <c:showCatName val="0"/>
          <c:showSerName val="0"/>
          <c:showPercent val="0"/>
          <c:showBubbleSize val="0"/>
        </c:dLbls>
        <c:gapWidth val="150"/>
        <c:axId val="255409448"/>
        <c:axId val="25540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1EA2-4F52-B1FA-02EC10508626}"/>
            </c:ext>
          </c:extLst>
        </c:ser>
        <c:dLbls>
          <c:showLegendKey val="0"/>
          <c:showVal val="0"/>
          <c:showCatName val="0"/>
          <c:showSerName val="0"/>
          <c:showPercent val="0"/>
          <c:showBubbleSize val="0"/>
        </c:dLbls>
        <c:marker val="1"/>
        <c:smooth val="0"/>
        <c:axId val="255409448"/>
        <c:axId val="255409840"/>
      </c:lineChart>
      <c:dateAx>
        <c:axId val="255409448"/>
        <c:scaling>
          <c:orientation val="minMax"/>
        </c:scaling>
        <c:delete val="1"/>
        <c:axPos val="b"/>
        <c:numFmt formatCode="ge" sourceLinked="1"/>
        <c:majorTickMark val="none"/>
        <c:minorTickMark val="none"/>
        <c:tickLblPos val="none"/>
        <c:crossAx val="255409840"/>
        <c:crosses val="autoZero"/>
        <c:auto val="1"/>
        <c:lblOffset val="100"/>
        <c:baseTimeUnit val="years"/>
      </c:dateAx>
      <c:valAx>
        <c:axId val="25540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40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41.23</c:v>
                </c:pt>
                <c:pt idx="1">
                  <c:v>42.02</c:v>
                </c:pt>
                <c:pt idx="2">
                  <c:v>41.35</c:v>
                </c:pt>
                <c:pt idx="3">
                  <c:v>32.54</c:v>
                </c:pt>
                <c:pt idx="4">
                  <c:v>34.24</c:v>
                </c:pt>
              </c:numCache>
            </c:numRef>
          </c:val>
          <c:extLst xmlns:c16r2="http://schemas.microsoft.com/office/drawing/2015/06/chart">
            <c:ext xmlns:c16="http://schemas.microsoft.com/office/drawing/2014/chart" uri="{C3380CC4-5D6E-409C-BE32-E72D297353CC}">
              <c16:uniqueId val="{00000000-060D-42C6-A8DE-498BB6FF5D2A}"/>
            </c:ext>
          </c:extLst>
        </c:ser>
        <c:dLbls>
          <c:showLegendKey val="0"/>
          <c:showVal val="0"/>
          <c:showCatName val="0"/>
          <c:showSerName val="0"/>
          <c:showPercent val="0"/>
          <c:showBubbleSize val="0"/>
        </c:dLbls>
        <c:gapWidth val="150"/>
        <c:axId val="255410232"/>
        <c:axId val="25541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060D-42C6-A8DE-498BB6FF5D2A}"/>
            </c:ext>
          </c:extLst>
        </c:ser>
        <c:dLbls>
          <c:showLegendKey val="0"/>
          <c:showVal val="0"/>
          <c:showCatName val="0"/>
          <c:showSerName val="0"/>
          <c:showPercent val="0"/>
          <c:showBubbleSize val="0"/>
        </c:dLbls>
        <c:marker val="1"/>
        <c:smooth val="0"/>
        <c:axId val="255410232"/>
        <c:axId val="255410624"/>
      </c:lineChart>
      <c:dateAx>
        <c:axId val="255410232"/>
        <c:scaling>
          <c:orientation val="minMax"/>
        </c:scaling>
        <c:delete val="1"/>
        <c:axPos val="b"/>
        <c:numFmt formatCode="ge" sourceLinked="1"/>
        <c:majorTickMark val="none"/>
        <c:minorTickMark val="none"/>
        <c:tickLblPos val="none"/>
        <c:crossAx val="255410624"/>
        <c:crosses val="autoZero"/>
        <c:auto val="1"/>
        <c:lblOffset val="100"/>
        <c:baseTimeUnit val="years"/>
      </c:dateAx>
      <c:valAx>
        <c:axId val="25541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41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669.82</c:v>
                </c:pt>
                <c:pt idx="1">
                  <c:v>632.86</c:v>
                </c:pt>
                <c:pt idx="2">
                  <c:v>641.24</c:v>
                </c:pt>
                <c:pt idx="3">
                  <c:v>805.74</c:v>
                </c:pt>
                <c:pt idx="4">
                  <c:v>754.55</c:v>
                </c:pt>
              </c:numCache>
            </c:numRef>
          </c:val>
          <c:extLst xmlns:c16r2="http://schemas.microsoft.com/office/drawing/2015/06/chart">
            <c:ext xmlns:c16="http://schemas.microsoft.com/office/drawing/2014/chart" uri="{C3380CC4-5D6E-409C-BE32-E72D297353CC}">
              <c16:uniqueId val="{00000000-93E6-4C1D-BE38-428DBE4BDB48}"/>
            </c:ext>
          </c:extLst>
        </c:ser>
        <c:dLbls>
          <c:showLegendKey val="0"/>
          <c:showVal val="0"/>
          <c:showCatName val="0"/>
          <c:showSerName val="0"/>
          <c:showPercent val="0"/>
          <c:showBubbleSize val="0"/>
        </c:dLbls>
        <c:gapWidth val="150"/>
        <c:axId val="255411800"/>
        <c:axId val="255866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93E6-4C1D-BE38-428DBE4BDB48}"/>
            </c:ext>
          </c:extLst>
        </c:ser>
        <c:dLbls>
          <c:showLegendKey val="0"/>
          <c:showVal val="0"/>
          <c:showCatName val="0"/>
          <c:showSerName val="0"/>
          <c:showPercent val="0"/>
          <c:showBubbleSize val="0"/>
        </c:dLbls>
        <c:marker val="1"/>
        <c:smooth val="0"/>
        <c:axId val="255411800"/>
        <c:axId val="255866232"/>
      </c:lineChart>
      <c:dateAx>
        <c:axId val="255411800"/>
        <c:scaling>
          <c:orientation val="minMax"/>
        </c:scaling>
        <c:delete val="1"/>
        <c:axPos val="b"/>
        <c:numFmt formatCode="ge" sourceLinked="1"/>
        <c:majorTickMark val="none"/>
        <c:minorTickMark val="none"/>
        <c:tickLblPos val="none"/>
        <c:crossAx val="255866232"/>
        <c:crosses val="autoZero"/>
        <c:auto val="1"/>
        <c:lblOffset val="100"/>
        <c:baseTimeUnit val="years"/>
      </c:dateAx>
      <c:valAx>
        <c:axId val="25586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41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5"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沖縄県　座間味村</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2"/>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水道事業</v>
      </c>
      <c r="J8" s="78"/>
      <c r="K8" s="78"/>
      <c r="L8" s="78"/>
      <c r="M8" s="78"/>
      <c r="N8" s="78"/>
      <c r="O8" s="78"/>
      <c r="P8" s="78" t="str">
        <f>データ!$K$6</f>
        <v>簡易水道事業</v>
      </c>
      <c r="Q8" s="78"/>
      <c r="R8" s="78"/>
      <c r="S8" s="78"/>
      <c r="T8" s="78"/>
      <c r="U8" s="78"/>
      <c r="V8" s="78"/>
      <c r="W8" s="78" t="str">
        <f>データ!$L$6</f>
        <v>D4</v>
      </c>
      <c r="X8" s="78"/>
      <c r="Y8" s="78"/>
      <c r="Z8" s="78"/>
      <c r="AA8" s="78"/>
      <c r="AB8" s="78"/>
      <c r="AC8" s="78"/>
      <c r="AD8" s="78" t="str">
        <f>データ!$M$6</f>
        <v>非設置</v>
      </c>
      <c r="AE8" s="78"/>
      <c r="AF8" s="78"/>
      <c r="AG8" s="78"/>
      <c r="AH8" s="78"/>
      <c r="AI8" s="78"/>
      <c r="AJ8" s="78"/>
      <c r="AK8" s="2"/>
      <c r="AL8" s="72">
        <f>データ!$R$6</f>
        <v>942</v>
      </c>
      <c r="AM8" s="72"/>
      <c r="AN8" s="72"/>
      <c r="AO8" s="72"/>
      <c r="AP8" s="72"/>
      <c r="AQ8" s="72"/>
      <c r="AR8" s="72"/>
      <c r="AS8" s="72"/>
      <c r="AT8" s="71">
        <f>データ!$S$6</f>
        <v>16.739999999999998</v>
      </c>
      <c r="AU8" s="71"/>
      <c r="AV8" s="71"/>
      <c r="AW8" s="71"/>
      <c r="AX8" s="71"/>
      <c r="AY8" s="71"/>
      <c r="AZ8" s="71"/>
      <c r="BA8" s="71"/>
      <c r="BB8" s="71">
        <f>データ!$T$6</f>
        <v>56.27</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2"/>
      <c r="AE9" s="2"/>
      <c r="AF9" s="2"/>
      <c r="AG9" s="2"/>
      <c r="AH9" s="3"/>
      <c r="AI9" s="2"/>
      <c r="AJ9" s="2"/>
      <c r="AK9" s="2"/>
      <c r="AL9" s="77" t="s">
        <v>16</v>
      </c>
      <c r="AM9" s="77"/>
      <c r="AN9" s="77"/>
      <c r="AO9" s="77"/>
      <c r="AP9" s="77"/>
      <c r="AQ9" s="77"/>
      <c r="AR9" s="77"/>
      <c r="AS9" s="77"/>
      <c r="AT9" s="77" t="s">
        <v>17</v>
      </c>
      <c r="AU9" s="77"/>
      <c r="AV9" s="77"/>
      <c r="AW9" s="77"/>
      <c r="AX9" s="77"/>
      <c r="AY9" s="77"/>
      <c r="AZ9" s="77"/>
      <c r="BA9" s="77"/>
      <c r="BB9" s="77" t="s">
        <v>18</v>
      </c>
      <c r="BC9" s="77"/>
      <c r="BD9" s="77"/>
      <c r="BE9" s="77"/>
      <c r="BF9" s="77"/>
      <c r="BG9" s="77"/>
      <c r="BH9" s="77"/>
      <c r="BI9" s="77"/>
      <c r="BJ9" s="3"/>
      <c r="BK9" s="3"/>
      <c r="BL9" s="69" t="s">
        <v>19</v>
      </c>
      <c r="BM9" s="70"/>
      <c r="BN9" s="10" t="s">
        <v>20</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100</v>
      </c>
      <c r="Q10" s="71"/>
      <c r="R10" s="71"/>
      <c r="S10" s="71"/>
      <c r="T10" s="71"/>
      <c r="U10" s="71"/>
      <c r="V10" s="71"/>
      <c r="W10" s="72">
        <f>データ!$Q$6</f>
        <v>3777</v>
      </c>
      <c r="X10" s="72"/>
      <c r="Y10" s="72"/>
      <c r="Z10" s="72"/>
      <c r="AA10" s="72"/>
      <c r="AB10" s="72"/>
      <c r="AC10" s="72"/>
      <c r="AD10" s="2"/>
      <c r="AE10" s="2"/>
      <c r="AF10" s="2"/>
      <c r="AG10" s="2"/>
      <c r="AH10" s="2"/>
      <c r="AI10" s="2"/>
      <c r="AJ10" s="2"/>
      <c r="AK10" s="2"/>
      <c r="AL10" s="72">
        <f>データ!$U$6</f>
        <v>893</v>
      </c>
      <c r="AM10" s="72"/>
      <c r="AN10" s="72"/>
      <c r="AO10" s="72"/>
      <c r="AP10" s="72"/>
      <c r="AQ10" s="72"/>
      <c r="AR10" s="72"/>
      <c r="AS10" s="72"/>
      <c r="AT10" s="71">
        <f>データ!$V$6</f>
        <v>11.77</v>
      </c>
      <c r="AU10" s="71"/>
      <c r="AV10" s="71"/>
      <c r="AW10" s="71"/>
      <c r="AX10" s="71"/>
      <c r="AY10" s="71"/>
      <c r="AZ10" s="71"/>
      <c r="BA10" s="71"/>
      <c r="BB10" s="71">
        <f>データ!$W$6</f>
        <v>75.87</v>
      </c>
      <c r="BC10" s="71"/>
      <c r="BD10" s="71"/>
      <c r="BE10" s="71"/>
      <c r="BF10" s="71"/>
      <c r="BG10" s="71"/>
      <c r="BH10" s="71"/>
      <c r="BI10" s="71"/>
      <c r="BJ10" s="2"/>
      <c r="BK10" s="2"/>
      <c r="BL10" s="73" t="s">
        <v>21</v>
      </c>
      <c r="BM10" s="7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110</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111</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112</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42</v>
      </c>
      <c r="N85" s="27" t="s">
        <v>43</v>
      </c>
      <c r="O85" s="27" t="str">
        <f>データ!EN6</f>
        <v>【0.54】</v>
      </c>
    </row>
  </sheetData>
  <sheetProtection algorithmName="SHA-512" hashValue="cZWGpCP7jnzkTGkBZkplaL3vFuXjm13W3jqnwkDVU3qwvyTKDDY3N7K/qvZpu4owh4N3GwzJ0rOxB+9tb7bPlQ==" saltValue="cXveO3iFquLTq/OWyHkye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82" t="s">
        <v>53</v>
      </c>
      <c r="I3" s="83"/>
      <c r="J3" s="83"/>
      <c r="K3" s="83"/>
      <c r="L3" s="83"/>
      <c r="M3" s="83"/>
      <c r="N3" s="83"/>
      <c r="O3" s="83"/>
      <c r="P3" s="83"/>
      <c r="Q3" s="83"/>
      <c r="R3" s="83"/>
      <c r="S3" s="83"/>
      <c r="T3" s="83"/>
      <c r="U3" s="83"/>
      <c r="V3" s="83"/>
      <c r="W3" s="84"/>
      <c r="X3" s="88" t="s">
        <v>54</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55</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56</v>
      </c>
      <c r="B4" s="31"/>
      <c r="C4" s="31"/>
      <c r="D4" s="31"/>
      <c r="E4" s="31"/>
      <c r="F4" s="31"/>
      <c r="G4" s="31"/>
      <c r="H4" s="85"/>
      <c r="I4" s="86"/>
      <c r="J4" s="86"/>
      <c r="K4" s="86"/>
      <c r="L4" s="86"/>
      <c r="M4" s="86"/>
      <c r="N4" s="86"/>
      <c r="O4" s="86"/>
      <c r="P4" s="86"/>
      <c r="Q4" s="86"/>
      <c r="R4" s="86"/>
      <c r="S4" s="86"/>
      <c r="T4" s="86"/>
      <c r="U4" s="86"/>
      <c r="V4" s="86"/>
      <c r="W4" s="87"/>
      <c r="X4" s="81" t="s">
        <v>57</v>
      </c>
      <c r="Y4" s="81"/>
      <c r="Z4" s="81"/>
      <c r="AA4" s="81"/>
      <c r="AB4" s="81"/>
      <c r="AC4" s="81"/>
      <c r="AD4" s="81"/>
      <c r="AE4" s="81"/>
      <c r="AF4" s="81"/>
      <c r="AG4" s="81"/>
      <c r="AH4" s="81"/>
      <c r="AI4" s="81" t="s">
        <v>58</v>
      </c>
      <c r="AJ4" s="81"/>
      <c r="AK4" s="81"/>
      <c r="AL4" s="81"/>
      <c r="AM4" s="81"/>
      <c r="AN4" s="81"/>
      <c r="AO4" s="81"/>
      <c r="AP4" s="81"/>
      <c r="AQ4" s="81"/>
      <c r="AR4" s="81"/>
      <c r="AS4" s="81"/>
      <c r="AT4" s="81" t="s">
        <v>59</v>
      </c>
      <c r="AU4" s="81"/>
      <c r="AV4" s="81"/>
      <c r="AW4" s="81"/>
      <c r="AX4" s="81"/>
      <c r="AY4" s="81"/>
      <c r="AZ4" s="81"/>
      <c r="BA4" s="81"/>
      <c r="BB4" s="81"/>
      <c r="BC4" s="81"/>
      <c r="BD4" s="81"/>
      <c r="BE4" s="81" t="s">
        <v>60</v>
      </c>
      <c r="BF4" s="81"/>
      <c r="BG4" s="81"/>
      <c r="BH4" s="81"/>
      <c r="BI4" s="81"/>
      <c r="BJ4" s="81"/>
      <c r="BK4" s="81"/>
      <c r="BL4" s="81"/>
      <c r="BM4" s="81"/>
      <c r="BN4" s="81"/>
      <c r="BO4" s="81"/>
      <c r="BP4" s="81" t="s">
        <v>61</v>
      </c>
      <c r="BQ4" s="81"/>
      <c r="BR4" s="81"/>
      <c r="BS4" s="81"/>
      <c r="BT4" s="81"/>
      <c r="BU4" s="81"/>
      <c r="BV4" s="81"/>
      <c r="BW4" s="81"/>
      <c r="BX4" s="81"/>
      <c r="BY4" s="81"/>
      <c r="BZ4" s="81"/>
      <c r="CA4" s="81" t="s">
        <v>62</v>
      </c>
      <c r="CB4" s="81"/>
      <c r="CC4" s="81"/>
      <c r="CD4" s="81"/>
      <c r="CE4" s="81"/>
      <c r="CF4" s="81"/>
      <c r="CG4" s="81"/>
      <c r="CH4" s="81"/>
      <c r="CI4" s="81"/>
      <c r="CJ4" s="81"/>
      <c r="CK4" s="81"/>
      <c r="CL4" s="81" t="s">
        <v>63</v>
      </c>
      <c r="CM4" s="81"/>
      <c r="CN4" s="81"/>
      <c r="CO4" s="81"/>
      <c r="CP4" s="81"/>
      <c r="CQ4" s="81"/>
      <c r="CR4" s="81"/>
      <c r="CS4" s="81"/>
      <c r="CT4" s="81"/>
      <c r="CU4" s="81"/>
      <c r="CV4" s="81"/>
      <c r="CW4" s="81" t="s">
        <v>64</v>
      </c>
      <c r="CX4" s="81"/>
      <c r="CY4" s="81"/>
      <c r="CZ4" s="81"/>
      <c r="DA4" s="81"/>
      <c r="DB4" s="81"/>
      <c r="DC4" s="81"/>
      <c r="DD4" s="81"/>
      <c r="DE4" s="81"/>
      <c r="DF4" s="81"/>
      <c r="DG4" s="81"/>
      <c r="DH4" s="81" t="s">
        <v>65</v>
      </c>
      <c r="DI4" s="81"/>
      <c r="DJ4" s="81"/>
      <c r="DK4" s="81"/>
      <c r="DL4" s="81"/>
      <c r="DM4" s="81"/>
      <c r="DN4" s="81"/>
      <c r="DO4" s="81"/>
      <c r="DP4" s="81"/>
      <c r="DQ4" s="81"/>
      <c r="DR4" s="81"/>
      <c r="DS4" s="81" t="s">
        <v>66</v>
      </c>
      <c r="DT4" s="81"/>
      <c r="DU4" s="81"/>
      <c r="DV4" s="81"/>
      <c r="DW4" s="81"/>
      <c r="DX4" s="81"/>
      <c r="DY4" s="81"/>
      <c r="DZ4" s="81"/>
      <c r="EA4" s="81"/>
      <c r="EB4" s="81"/>
      <c r="EC4" s="81"/>
      <c r="ED4" s="81" t="s">
        <v>67</v>
      </c>
      <c r="EE4" s="81"/>
      <c r="EF4" s="81"/>
      <c r="EG4" s="81"/>
      <c r="EH4" s="81"/>
      <c r="EI4" s="81"/>
      <c r="EJ4" s="81"/>
      <c r="EK4" s="81"/>
      <c r="EL4" s="81"/>
      <c r="EM4" s="81"/>
      <c r="EN4" s="81"/>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473545</v>
      </c>
      <c r="D6" s="34">
        <f t="shared" si="3"/>
        <v>47</v>
      </c>
      <c r="E6" s="34">
        <f t="shared" si="3"/>
        <v>1</v>
      </c>
      <c r="F6" s="34">
        <f t="shared" si="3"/>
        <v>0</v>
      </c>
      <c r="G6" s="34">
        <f t="shared" si="3"/>
        <v>0</v>
      </c>
      <c r="H6" s="34" t="str">
        <f t="shared" si="3"/>
        <v>沖縄県　座間味村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3777</v>
      </c>
      <c r="R6" s="35">
        <f t="shared" si="3"/>
        <v>942</v>
      </c>
      <c r="S6" s="35">
        <f t="shared" si="3"/>
        <v>16.739999999999998</v>
      </c>
      <c r="T6" s="35">
        <f t="shared" si="3"/>
        <v>56.27</v>
      </c>
      <c r="U6" s="35">
        <f t="shared" si="3"/>
        <v>893</v>
      </c>
      <c r="V6" s="35">
        <f t="shared" si="3"/>
        <v>11.77</v>
      </c>
      <c r="W6" s="35">
        <f t="shared" si="3"/>
        <v>75.87</v>
      </c>
      <c r="X6" s="36">
        <f>IF(X7="",NA(),X7)</f>
        <v>73.89</v>
      </c>
      <c r="Y6" s="36">
        <f t="shared" ref="Y6:AG6" si="4">IF(Y7="",NA(),Y7)</f>
        <v>71.040000000000006</v>
      </c>
      <c r="Z6" s="36">
        <f t="shared" si="4"/>
        <v>65.67</v>
      </c>
      <c r="AA6" s="36">
        <f t="shared" si="4"/>
        <v>82.52</v>
      </c>
      <c r="AB6" s="36">
        <f t="shared" si="4"/>
        <v>81.78</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1416.44</v>
      </c>
      <c r="BF6" s="36">
        <f t="shared" ref="BF6:BN6" si="7">IF(BF7="",NA(),BF7)</f>
        <v>1366.8</v>
      </c>
      <c r="BG6" s="36">
        <f t="shared" si="7"/>
        <v>1295.8399999999999</v>
      </c>
      <c r="BH6" s="36">
        <f t="shared" si="7"/>
        <v>1138.24</v>
      </c>
      <c r="BI6" s="36">
        <f t="shared" si="7"/>
        <v>1130.1099999999999</v>
      </c>
      <c r="BJ6" s="36">
        <f t="shared" si="7"/>
        <v>1486.62</v>
      </c>
      <c r="BK6" s="36">
        <f t="shared" si="7"/>
        <v>1510.14</v>
      </c>
      <c r="BL6" s="36">
        <f t="shared" si="7"/>
        <v>1595.62</v>
      </c>
      <c r="BM6" s="36">
        <f t="shared" si="7"/>
        <v>1302.33</v>
      </c>
      <c r="BN6" s="36">
        <f t="shared" si="7"/>
        <v>1274.21</v>
      </c>
      <c r="BO6" s="35" t="str">
        <f>IF(BO7="","",IF(BO7="-","【-】","【"&amp;SUBSTITUTE(TEXT(BO7,"#,##0.00"),"-","△")&amp;"】"))</f>
        <v>【1,074.14】</v>
      </c>
      <c r="BP6" s="36">
        <f>IF(BP7="",NA(),BP7)</f>
        <v>41.23</v>
      </c>
      <c r="BQ6" s="36">
        <f t="shared" ref="BQ6:BY6" si="8">IF(BQ7="",NA(),BQ7)</f>
        <v>42.02</v>
      </c>
      <c r="BR6" s="36">
        <f t="shared" si="8"/>
        <v>41.35</v>
      </c>
      <c r="BS6" s="36">
        <f t="shared" si="8"/>
        <v>32.54</v>
      </c>
      <c r="BT6" s="36">
        <f t="shared" si="8"/>
        <v>34.24</v>
      </c>
      <c r="BU6" s="36">
        <f t="shared" si="8"/>
        <v>24.39</v>
      </c>
      <c r="BV6" s="36">
        <f t="shared" si="8"/>
        <v>22.67</v>
      </c>
      <c r="BW6" s="36">
        <f t="shared" si="8"/>
        <v>37.92</v>
      </c>
      <c r="BX6" s="36">
        <f t="shared" si="8"/>
        <v>40.89</v>
      </c>
      <c r="BY6" s="36">
        <f t="shared" si="8"/>
        <v>41.25</v>
      </c>
      <c r="BZ6" s="35" t="str">
        <f>IF(BZ7="","",IF(BZ7="-","【-】","【"&amp;SUBSTITUTE(TEXT(BZ7,"#,##0.00"),"-","△")&amp;"】"))</f>
        <v>【54.36】</v>
      </c>
      <c r="CA6" s="36">
        <f>IF(CA7="",NA(),CA7)</f>
        <v>669.82</v>
      </c>
      <c r="CB6" s="36">
        <f t="shared" ref="CB6:CJ6" si="9">IF(CB7="",NA(),CB7)</f>
        <v>632.86</v>
      </c>
      <c r="CC6" s="36">
        <f t="shared" si="9"/>
        <v>641.24</v>
      </c>
      <c r="CD6" s="36">
        <f t="shared" si="9"/>
        <v>805.74</v>
      </c>
      <c r="CE6" s="36">
        <f t="shared" si="9"/>
        <v>754.55</v>
      </c>
      <c r="CF6" s="36">
        <f t="shared" si="9"/>
        <v>734.18</v>
      </c>
      <c r="CG6" s="36">
        <f t="shared" si="9"/>
        <v>789.62</v>
      </c>
      <c r="CH6" s="36">
        <f t="shared" si="9"/>
        <v>423.18</v>
      </c>
      <c r="CI6" s="36">
        <f t="shared" si="9"/>
        <v>383.2</v>
      </c>
      <c r="CJ6" s="36">
        <f t="shared" si="9"/>
        <v>383.25</v>
      </c>
      <c r="CK6" s="35" t="str">
        <f>IF(CK7="","",IF(CK7="-","【-】","【"&amp;SUBSTITUTE(TEXT(CK7,"#,##0.00"),"-","△")&amp;"】"))</f>
        <v>【296.40】</v>
      </c>
      <c r="CL6" s="36">
        <f>IF(CL7="",NA(),CL7)</f>
        <v>41.33</v>
      </c>
      <c r="CM6" s="36">
        <f t="shared" ref="CM6:CU6" si="10">IF(CM7="",NA(),CM7)</f>
        <v>41.74</v>
      </c>
      <c r="CN6" s="36">
        <f t="shared" si="10"/>
        <v>38.92</v>
      </c>
      <c r="CO6" s="36">
        <f t="shared" si="10"/>
        <v>38.090000000000003</v>
      </c>
      <c r="CP6" s="36">
        <f t="shared" si="10"/>
        <v>38.61</v>
      </c>
      <c r="CQ6" s="36">
        <f t="shared" si="10"/>
        <v>48.36</v>
      </c>
      <c r="CR6" s="36">
        <f t="shared" si="10"/>
        <v>48.7</v>
      </c>
      <c r="CS6" s="36">
        <f t="shared" si="10"/>
        <v>46.9</v>
      </c>
      <c r="CT6" s="36">
        <f t="shared" si="10"/>
        <v>47.95</v>
      </c>
      <c r="CU6" s="36">
        <f t="shared" si="10"/>
        <v>48.26</v>
      </c>
      <c r="CV6" s="35" t="str">
        <f>IF(CV7="","",IF(CV7="-","【-】","【"&amp;SUBSTITUTE(TEXT(CV7,"#,##0.00"),"-","△")&amp;"】"))</f>
        <v>【55.95】</v>
      </c>
      <c r="CW6" s="36">
        <f>IF(CW7="",NA(),CW7)</f>
        <v>92.77</v>
      </c>
      <c r="CX6" s="36">
        <f t="shared" ref="CX6:DF6" si="11">IF(CX7="",NA(),CX7)</f>
        <v>90.82</v>
      </c>
      <c r="CY6" s="36">
        <f t="shared" si="11"/>
        <v>94.35</v>
      </c>
      <c r="CZ6" s="36">
        <f t="shared" si="11"/>
        <v>98.84</v>
      </c>
      <c r="DA6" s="36">
        <f t="shared" si="11"/>
        <v>92.75</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473545</v>
      </c>
      <c r="D7" s="38">
        <v>47</v>
      </c>
      <c r="E7" s="38">
        <v>1</v>
      </c>
      <c r="F7" s="38">
        <v>0</v>
      </c>
      <c r="G7" s="38">
        <v>0</v>
      </c>
      <c r="H7" s="38" t="s">
        <v>97</v>
      </c>
      <c r="I7" s="38" t="s">
        <v>98</v>
      </c>
      <c r="J7" s="38" t="s">
        <v>99</v>
      </c>
      <c r="K7" s="38" t="s">
        <v>100</v>
      </c>
      <c r="L7" s="38" t="s">
        <v>101</v>
      </c>
      <c r="M7" s="38" t="s">
        <v>102</v>
      </c>
      <c r="N7" s="39" t="s">
        <v>103</v>
      </c>
      <c r="O7" s="39" t="s">
        <v>104</v>
      </c>
      <c r="P7" s="39">
        <v>100</v>
      </c>
      <c r="Q7" s="39">
        <v>3777</v>
      </c>
      <c r="R7" s="39">
        <v>942</v>
      </c>
      <c r="S7" s="39">
        <v>16.739999999999998</v>
      </c>
      <c r="T7" s="39">
        <v>56.27</v>
      </c>
      <c r="U7" s="39">
        <v>893</v>
      </c>
      <c r="V7" s="39">
        <v>11.77</v>
      </c>
      <c r="W7" s="39">
        <v>75.87</v>
      </c>
      <c r="X7" s="39">
        <v>73.89</v>
      </c>
      <c r="Y7" s="39">
        <v>71.040000000000006</v>
      </c>
      <c r="Z7" s="39">
        <v>65.67</v>
      </c>
      <c r="AA7" s="39">
        <v>82.52</v>
      </c>
      <c r="AB7" s="39">
        <v>81.78</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1416.44</v>
      </c>
      <c r="BF7" s="39">
        <v>1366.8</v>
      </c>
      <c r="BG7" s="39">
        <v>1295.8399999999999</v>
      </c>
      <c r="BH7" s="39">
        <v>1138.24</v>
      </c>
      <c r="BI7" s="39">
        <v>1130.1099999999999</v>
      </c>
      <c r="BJ7" s="39">
        <v>1486.62</v>
      </c>
      <c r="BK7" s="39">
        <v>1510.14</v>
      </c>
      <c r="BL7" s="39">
        <v>1595.62</v>
      </c>
      <c r="BM7" s="39">
        <v>1302.33</v>
      </c>
      <c r="BN7" s="39">
        <v>1274.21</v>
      </c>
      <c r="BO7" s="39">
        <v>1074.1400000000001</v>
      </c>
      <c r="BP7" s="39">
        <v>41.23</v>
      </c>
      <c r="BQ7" s="39">
        <v>42.02</v>
      </c>
      <c r="BR7" s="39">
        <v>41.35</v>
      </c>
      <c r="BS7" s="39">
        <v>32.54</v>
      </c>
      <c r="BT7" s="39">
        <v>34.24</v>
      </c>
      <c r="BU7" s="39">
        <v>24.39</v>
      </c>
      <c r="BV7" s="39">
        <v>22.67</v>
      </c>
      <c r="BW7" s="39">
        <v>37.92</v>
      </c>
      <c r="BX7" s="39">
        <v>40.89</v>
      </c>
      <c r="BY7" s="39">
        <v>41.25</v>
      </c>
      <c r="BZ7" s="39">
        <v>54.36</v>
      </c>
      <c r="CA7" s="39">
        <v>669.82</v>
      </c>
      <c r="CB7" s="39">
        <v>632.86</v>
      </c>
      <c r="CC7" s="39">
        <v>641.24</v>
      </c>
      <c r="CD7" s="39">
        <v>805.74</v>
      </c>
      <c r="CE7" s="39">
        <v>754.55</v>
      </c>
      <c r="CF7" s="39">
        <v>734.18</v>
      </c>
      <c r="CG7" s="39">
        <v>789.62</v>
      </c>
      <c r="CH7" s="39">
        <v>423.18</v>
      </c>
      <c r="CI7" s="39">
        <v>383.2</v>
      </c>
      <c r="CJ7" s="39">
        <v>383.25</v>
      </c>
      <c r="CK7" s="39">
        <v>296.39999999999998</v>
      </c>
      <c r="CL7" s="39">
        <v>41.33</v>
      </c>
      <c r="CM7" s="39">
        <v>41.74</v>
      </c>
      <c r="CN7" s="39">
        <v>38.92</v>
      </c>
      <c r="CO7" s="39">
        <v>38.090000000000003</v>
      </c>
      <c r="CP7" s="39">
        <v>38.61</v>
      </c>
      <c r="CQ7" s="39">
        <v>48.36</v>
      </c>
      <c r="CR7" s="39">
        <v>48.7</v>
      </c>
      <c r="CS7" s="39">
        <v>46.9</v>
      </c>
      <c r="CT7" s="39">
        <v>47.95</v>
      </c>
      <c r="CU7" s="39">
        <v>48.26</v>
      </c>
      <c r="CV7" s="39">
        <v>55.95</v>
      </c>
      <c r="CW7" s="39">
        <v>92.77</v>
      </c>
      <c r="CX7" s="39">
        <v>90.82</v>
      </c>
      <c r="CY7" s="39">
        <v>94.35</v>
      </c>
      <c r="CZ7" s="39">
        <v>98.84</v>
      </c>
      <c r="DA7" s="39">
        <v>92.75</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zamami</cp:lastModifiedBy>
  <cp:lastPrinted>2020-01-22T00:43:52Z</cp:lastPrinted>
  <dcterms:created xsi:type="dcterms:W3CDTF">2019-12-05T04:40:53Z</dcterms:created>
  <dcterms:modified xsi:type="dcterms:W3CDTF">2020-01-22T00:43:56Z</dcterms:modified>
  <cp:category/>
</cp:coreProperties>
</file>