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H31\1係\く_国･県\こ_公営企業に係る経営比較分析表（平成30年度決算）☆\"/>
    </mc:Choice>
  </mc:AlternateContent>
  <workbookProtection workbookAlgorithmName="SHA-512" workbookHashValue="VNcXIDxDhdUbcdneYdv7o1/jzs3TeXm/wCpA85TnmWAz1V04/orkouLnkOVxn8T/QAf5vvqsur3fwNKzbo4I8A==" workbookSaltValue="g0kPGQjsZ/1Da3Lrmw5k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<sst xmlns="http://schemas.openxmlformats.org/spreadsheetml/2006/main" count="228" uniqueCount="115">
  <si>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</si>
  <si>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</si>
  <si>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</si>
  <si>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</si>
  <si>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</si>
  <si>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</si>
  <si>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</si>
  <si>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</si>
  <si>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</si>
  <si>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</si>
  <si>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</si>
  <si>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</si>
  <si>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</si>
  <si>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</si>
  <si>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</si>
  <si>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</si>
  <si>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</si>
  <si>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</si>
  <si>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</si>
  <si>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</si>
  <si>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</si>
  <si>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</si>
  <si>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</si>
  <si>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</si>
  <si>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</si>
  <si>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</si>
  <si>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</si>
  <si>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</si>
  <si>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</si>
  <si>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</si>
  <si>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</si>
  <si>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</si>
  <si>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</si>
  <si>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</si>
  <si>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</si>
  <si>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</si>
  <si>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</si>
  <si>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</si>
  <si>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</si>
  <si>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</si>
  <si>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</si>
  <si>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</si>
  <si>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</si>
  <si>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</si>
  <si>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</si>
  <si>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</si>
  <si>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</si>
  <si>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</si>
  <si>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</si>
  <si>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</si>
  <si>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</si>
  <si>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</si>
  <si>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</si>
  <si>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</si>
  <si>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</si>
  <si>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</si>
  <si>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</si>
  <si>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</si>
  <si>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</si>
  <si>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</si>
  <si>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</si>
  <si>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</si>
  <si>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</si>
  <si>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</si>
  <si>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</si>
  <si>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</si>
  <si>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</si>
  <si>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</si>
  <si>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</si>
  <si>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</si>
  <si>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</si>
  <si>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</si>
  <si>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</si>
  <si>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</si>
  <si>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</si>
  <si>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</si>
  <si>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</si>
  <si>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</si>
  <si>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</si>
  <si>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</si>
  <si>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</si>
  <si>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</si>
  <si>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</si>
  <si>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</si>
  <si>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</si>
  <si>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</si>
  <si>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</si>
  <si>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</si>
  <si>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</si>
  <si>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</si>
  <si>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</si>
  <si>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</si>
  <si>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</si>
  <si>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</si>
  <si>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</si>
  <si>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</si>
  <si>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</si>
  <si>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</si>
  <si>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</si>
  <si>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</si>
  <si>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</si>
  <si>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</si>
  <si>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</si>
  <si>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</si>
  <si>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</si>
  <si>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</si>
  <si>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</si>
  <si>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</si>
  <si>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</si>
  <si>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</si>
  <si>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</si>
  <si>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</si>
  <si>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③管渠改善率：本年度の本町の数値は示されていないが、現在までのところ老朽化による問題は生じていない。引き続き、適正な維持管理を進めていく必要がある。</t>
    <phoneticPr fontId="4"/>
  </si>
  <si>
    <t>農業集落排水施設は、供用開始が平成14年度であり10年以上が経過しており、今後、施設の維持管理に係る負担等も増えることが見込まれる。これからも持続可能な事業の運営に向け検討していく必要がある。</t>
    <rPh sb="0" eb="2">
      <t>ノウギョウ</t>
    </rPh>
    <rPh sb="2" eb="4">
      <t>シュウラク</t>
    </rPh>
    <rPh sb="4" eb="6">
      <t>ハイスイ</t>
    </rPh>
    <rPh sb="6" eb="8">
      <t>シセツ</t>
    </rPh>
    <rPh sb="10" eb="12">
      <t>キョウヨウ</t>
    </rPh>
    <rPh sb="12" eb="14">
      <t>カイシ</t>
    </rPh>
    <rPh sb="15" eb="17">
      <t>ヘイセイ</t>
    </rPh>
    <rPh sb="19" eb="20">
      <t>ネン</t>
    </rPh>
    <rPh sb="20" eb="21">
      <t>ド</t>
    </rPh>
    <rPh sb="26" eb="27">
      <t>ネン</t>
    </rPh>
    <rPh sb="27" eb="29">
      <t>イジョウ</t>
    </rPh>
    <rPh sb="30" eb="32">
      <t>ケイカ</t>
    </rPh>
    <rPh sb="37" eb="39">
      <t>コンゴ</t>
    </rPh>
    <rPh sb="40" eb="42">
      <t>シセツ</t>
    </rPh>
    <rPh sb="43" eb="45">
      <t>イジ</t>
    </rPh>
    <rPh sb="45" eb="47">
      <t>カンリ</t>
    </rPh>
    <rPh sb="48" eb="49">
      <t>カカ</t>
    </rPh>
    <rPh sb="50" eb="52">
      <t>フタン</t>
    </rPh>
    <rPh sb="52" eb="53">
      <t>トウ</t>
    </rPh>
    <rPh sb="54" eb="55">
      <t>フ</t>
    </rPh>
    <rPh sb="60" eb="62">
      <t>ミコ</t>
    </rPh>
    <rPh sb="71" eb="73">
      <t>ジゾク</t>
    </rPh>
    <rPh sb="73" eb="75">
      <t>カノウ</t>
    </rPh>
    <rPh sb="76" eb="78">
      <t>ジギョウ</t>
    </rPh>
    <rPh sb="79" eb="81">
      <t>ウンエイ</t>
    </rPh>
    <rPh sb="82" eb="83">
      <t>ム</t>
    </rPh>
    <rPh sb="84" eb="86">
      <t>ケントウ</t>
    </rPh>
    <rPh sb="90" eb="92">
      <t>ヒツヨウ</t>
    </rPh>
    <phoneticPr fontId="4"/>
  </si>
  <si>
    <t>①収益的収支比率：総収益については、例年通り低い水準であり、赤字を示す傾向にある。健全な経営のために、下水道使用料と支出の見直しの検討を行う必要がある。
④企業債残高対事業規模比率：当該値は前年に比べ僅かに減少している。類似団体平均値との比較でも、平均値を大幅に上まわっており、使用料収入に対する企業債残高の割合が大きくなっていることを示しており、今後経営改善を図っていく必要がある。
⑤経費回収率：下水道使用料は毎年ほぼ一定であるが、当該値は、前年と比べると僅かに減少している。平均値と比較しても経費回収率は低く、使用料で経費を回収できていない状況が示されている。
⑥汚水処理原価：前年と比べると僅かに増加していいるが、類似団体の平均値と比べてみても平均値より低い値を示しており、効率的な汚水処理が実施されていると考えられる。
⑦施設利用率：施設利用率は他団体と比べて平均的な利用率となっており、これから接続が増加しても対応可能な状況である。
⑧水洗化率：本事業地域は、人口増加がみられない地域であり、当該値は前年に比べ僅かに減少していて、類似団体の平均値と比べても平均を僅かに下回っている。持続可能な事業の運営に向けて検討が必要である。</t>
    <rPh sb="91" eb="93">
      <t>トウガイ</t>
    </rPh>
    <rPh sb="93" eb="94">
      <t>チ</t>
    </rPh>
    <rPh sb="95" eb="97">
      <t>ゼンネン</t>
    </rPh>
    <rPh sb="98" eb="99">
      <t>クラ</t>
    </rPh>
    <rPh sb="100" eb="101">
      <t>ワズ</t>
    </rPh>
    <rPh sb="103" eb="105">
      <t>ゲンショウ</t>
    </rPh>
    <rPh sb="110" eb="112">
      <t>ルイジ</t>
    </rPh>
    <rPh sb="112" eb="114">
      <t>ダンタイ</t>
    </rPh>
    <rPh sb="119" eb="121">
      <t>ヒカク</t>
    </rPh>
    <rPh sb="124" eb="126">
      <t>ヘイキン</t>
    </rPh>
    <rPh sb="126" eb="127">
      <t>チ</t>
    </rPh>
    <rPh sb="128" eb="130">
      <t>オオハバ</t>
    </rPh>
    <rPh sb="139" eb="142">
      <t>シヨウリョウ</t>
    </rPh>
    <rPh sb="142" eb="144">
      <t>シュウニュウ</t>
    </rPh>
    <rPh sb="145" eb="146">
      <t>タイ</t>
    </rPh>
    <rPh sb="148" eb="151">
      <t>キギョウサイ</t>
    </rPh>
    <rPh sb="151" eb="153">
      <t>ザンダカ</t>
    </rPh>
    <rPh sb="154" eb="156">
      <t>ワリアイ</t>
    </rPh>
    <rPh sb="157" eb="158">
      <t>オオ</t>
    </rPh>
    <rPh sb="168" eb="169">
      <t>シメ</t>
    </rPh>
    <rPh sb="174" eb="176">
      <t>コンゴ</t>
    </rPh>
    <rPh sb="176" eb="178">
      <t>ケイエイ</t>
    </rPh>
    <rPh sb="178" eb="180">
      <t>カイゼン</t>
    </rPh>
    <rPh sb="181" eb="182">
      <t>ハカ</t>
    </rPh>
    <rPh sb="186" eb="188">
      <t>ヒツヨウ</t>
    </rPh>
    <rPh sb="218" eb="220">
      <t>トウガイ</t>
    </rPh>
    <rPh sb="220" eb="221">
      <t>チ</t>
    </rPh>
    <rPh sb="223" eb="225">
      <t>ゼンネン</t>
    </rPh>
    <rPh sb="226" eb="227">
      <t>クラ</t>
    </rPh>
    <rPh sb="230" eb="231">
      <t>ワズ</t>
    </rPh>
    <rPh sb="233" eb="235">
      <t>ゲンショウ</t>
    </rPh>
    <rPh sb="240" eb="242">
      <t>ヘイキン</t>
    </rPh>
    <rPh sb="242" eb="243">
      <t>チ</t>
    </rPh>
    <rPh sb="244" eb="246">
      <t>ヒカク</t>
    </rPh>
    <rPh sb="249" eb="251">
      <t>ケイヒ</t>
    </rPh>
    <rPh sb="251" eb="254">
      <t>カイシュウリツ</t>
    </rPh>
    <rPh sb="255" eb="256">
      <t>ヒク</t>
    </rPh>
    <rPh sb="292" eb="294">
      <t>ゼンネン</t>
    </rPh>
    <rPh sb="295" eb="296">
      <t>クラ</t>
    </rPh>
    <rPh sb="299" eb="300">
      <t>ワズ</t>
    </rPh>
    <rPh sb="302" eb="304">
      <t>ゾウカ</t>
    </rPh>
    <rPh sb="318" eb="319">
      <t>チ</t>
    </rPh>
    <rPh sb="320" eb="321">
      <t>クラ</t>
    </rPh>
    <rPh sb="326" eb="329">
      <t>ヘイキンチ</t>
    </rPh>
    <rPh sb="366" eb="368">
      <t>シセツ</t>
    </rPh>
    <rPh sb="368" eb="370">
      <t>リヨウ</t>
    </rPh>
    <rPh sb="370" eb="371">
      <t>リツ</t>
    </rPh>
    <rPh sb="372" eb="374">
      <t>シセツ</t>
    </rPh>
    <rPh sb="374" eb="377">
      <t>リヨウリツ</t>
    </rPh>
    <rPh sb="378" eb="381">
      <t>タダンタイ</t>
    </rPh>
    <rPh sb="382" eb="383">
      <t>クラ</t>
    </rPh>
    <rPh sb="385" eb="387">
      <t>ヘイキン</t>
    </rPh>
    <rPh sb="387" eb="388">
      <t>テキ</t>
    </rPh>
    <rPh sb="389" eb="392">
      <t>リヨウリツ</t>
    </rPh>
    <rPh sb="403" eb="405">
      <t>セツゾク</t>
    </rPh>
    <rPh sb="406" eb="408">
      <t>ゾウカ</t>
    </rPh>
    <rPh sb="411" eb="413">
      <t>タイオウ</t>
    </rPh>
    <rPh sb="413" eb="415">
      <t>カノウ</t>
    </rPh>
    <rPh sb="416" eb="418">
      <t>ジョウキョウ</t>
    </rPh>
    <rPh sb="436" eb="438">
      <t>ジンコウ</t>
    </rPh>
    <rPh sb="438" eb="440">
      <t>ゾウカ</t>
    </rPh>
    <rPh sb="446" eb="448">
      <t>チイキ</t>
    </rPh>
    <rPh sb="456" eb="458">
      <t>ゼンネン</t>
    </rPh>
    <rPh sb="459" eb="460">
      <t>クラ</t>
    </rPh>
    <rPh sb="461" eb="462">
      <t>ワズ</t>
    </rPh>
    <rPh sb="478" eb="479">
      <t>チ</t>
    </rPh>
    <rPh sb="480" eb="481">
      <t>クラ</t>
    </rPh>
    <rPh sb="484" eb="486">
      <t>ヘイキン</t>
    </rPh>
    <rPh sb="487" eb="488">
      <t>ワズ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</si>
</sst>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0A-4AAB-B6E4-9C8847E6F7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650A-4AAB-B6E4-9C8847E6F7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51.61</c:v>
                </c:pt>
                <c:pt idx="1">
                  <c:v>46.13</c:v>
                </c:pt>
                <c:pt idx="2">
                  <c:v>48.06</c:v>
                </c:pt>
                <c:pt idx="3">
                  <c:v>48.39</c:v>
                </c:pt>
                <c:pt idx="4">
                  <c:v>47.1</c:v>
                </c:pt>
              </c:numCache>
            </c:numRef>
          </c:val>
          <c:extLst>
            <c:ext xmlns:c16="http://schemas.microsoft.com/office/drawing/2014/chart" uri="{C3380CC4-5D6E-409C-BE32-E72D297353CC}">
              <c16:uniqueId val="{00000000-6CB7-49B8-BC16-0D859BE238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6CB7-49B8-BC16-0D859BE238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76.25</c:v>
                </c:pt>
                <c:pt idx="1">
                  <c:v>77.27</c:v>
                </c:pt>
                <c:pt idx="2">
                  <c:v>77.62</c:v>
                </c:pt>
                <c:pt idx="3">
                  <c:v>79.12</c:v>
                </c:pt>
                <c:pt idx="4">
                  <c:v>77.38</c:v>
                </c:pt>
              </c:numCache>
            </c:numRef>
          </c:val>
          <c:extLst>
            <c:ext xmlns:c16="http://schemas.microsoft.com/office/drawing/2014/chart" uri="{C3380CC4-5D6E-409C-BE32-E72D297353CC}">
              <c16:uniqueId val="{00000000-E433-4AAA-B5A6-932896B62E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E433-4AAA-B5A6-932896B62E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70.59</c:v>
                </c:pt>
                <c:pt idx="1">
                  <c:v>69.319999999999993</c:v>
                </c:pt>
                <c:pt idx="2">
                  <c:v>67.53</c:v>
                </c:pt>
                <c:pt idx="3">
                  <c:v>67.41</c:v>
                </c:pt>
                <c:pt idx="4">
                  <c:v>68.010000000000005</c:v>
                </c:pt>
              </c:numCache>
            </c:numRef>
          </c:val>
          <c:extLst>
            <c:ext xmlns:c16="http://schemas.microsoft.com/office/drawing/2014/chart" uri="{C3380CC4-5D6E-409C-BE32-E72D297353CC}">
              <c16:uniqueId val="{00000000-7815-4610-A99E-004364BAFC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5-4610-A99E-004364BAFC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8-4C1B-BFF8-0184E81B98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8-4C1B-BFF8-0184E81B98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9-423F-8C26-684EF9052E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9-423F-8C26-684EF9052E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A-4679-8562-C31033B46B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A-4679-8562-C31033B46B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DE-47C9-AD22-20645FCC63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E-47C9-AD22-20645FCC63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1056.8599999999999</c:v>
                </c:pt>
                <c:pt idx="1">
                  <c:v>0</c:v>
                </c:pt>
                <c:pt idx="2">
                  <c:v>0</c:v>
                </c:pt>
                <c:pt idx="3" formatCode="#,##0.00;&quot;△&quot;#,##0.00;&quot;-&quot;">
                  <c:v>1531.67</c:v>
                </c:pt>
                <c:pt idx="4" formatCode="#,##0.00;&quot;△&quot;#,##0.00;&quot;-&quot;">
                  <c:v>1411.58</c:v>
                </c:pt>
              </c:numCache>
            </c:numRef>
          </c:val>
          <c:extLst>
            <c:ext xmlns:c16="http://schemas.microsoft.com/office/drawing/2014/chart" uri="{C3380CC4-5D6E-409C-BE32-E72D297353CC}">
              <c16:uniqueId val="{00000000-5D82-4573-9542-6A877CE1A4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5D82-4573-9542-6A877CE1A4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44.54</c:v>
                </c:pt>
                <c:pt idx="1">
                  <c:v>37.159999999999997</c:v>
                </c:pt>
                <c:pt idx="2">
                  <c:v>41.72</c:v>
                </c:pt>
                <c:pt idx="3">
                  <c:v>29.49</c:v>
                </c:pt>
                <c:pt idx="4">
                  <c:v>28.56</c:v>
                </c:pt>
              </c:numCache>
            </c:numRef>
          </c:val>
          <c:extLst>
            <c:ext xmlns:c16="http://schemas.microsoft.com/office/drawing/2014/chart" uri="{C3380CC4-5D6E-409C-BE32-E72D297353CC}">
              <c16:uniqueId val="{00000000-6C0E-44B9-BD11-81DE5051A6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6C0E-44B9-BD11-81DE5051A6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183.37</c:v>
                </c:pt>
                <c:pt idx="1">
                  <c:v>199.63</c:v>
                </c:pt>
                <c:pt idx="2">
                  <c:v>182.48</c:v>
                </c:pt>
                <c:pt idx="3">
                  <c:v>253.7</c:v>
                </c:pt>
                <c:pt idx="4">
                  <c:v>264.74</c:v>
                </c:pt>
              </c:numCache>
            </c:numRef>
          </c:val>
          <c:extLst>
            <c:ext xmlns:c16="http://schemas.microsoft.com/office/drawing/2014/chart" uri="{C3380CC4-5D6E-409C-BE32-E72D297353CC}">
              <c16:uniqueId val="{00000000-2ED4-4621-844D-6FA7690FBE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2ED4-4621-844D-6FA7690FBE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6" zoomScaleNormal="100" workbookViewId="0">
      <selection activeCell="CB34" sqref="CB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南風原町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39348</v>
      </c>
      <c r="AM8" s="68"/>
      <c r="AN8" s="68"/>
      <c r="AO8" s="68"/>
      <c r="AP8" s="68"/>
      <c r="AQ8" s="68"/>
      <c r="AR8" s="68"/>
      <c r="AS8" s="68"/>
      <c r="AT8" s="67">
        <f>データ!T6</f>
        <v>10.76</v>
      </c>
      <c r="AU8" s="67"/>
      <c r="AV8" s="67"/>
      <c r="AW8" s="67"/>
      <c r="AX8" s="67"/>
      <c r="AY8" s="67"/>
      <c r="AZ8" s="67"/>
      <c r="BA8" s="67"/>
      <c r="BB8" s="67">
        <f>データ!U6</f>
        <v>3656.88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2.11</v>
      </c>
      <c r="Q10" s="67"/>
      <c r="R10" s="67"/>
      <c r="S10" s="67"/>
      <c r="T10" s="67"/>
      <c r="U10" s="67"/>
      <c r="V10" s="67"/>
      <c r="W10" s="67">
        <f>データ!Q6</f>
        <v>96.96</v>
      </c>
      <c r="X10" s="67"/>
      <c r="Y10" s="67"/>
      <c r="Z10" s="67"/>
      <c r="AA10" s="67"/>
      <c r="AB10" s="67"/>
      <c r="AC10" s="67"/>
      <c r="AD10" s="68">
        <f>データ!R6</f>
        <v>1311</v>
      </c>
      <c r="AE10" s="68"/>
      <c r="AF10" s="68"/>
      <c r="AG10" s="68"/>
      <c r="AH10" s="68"/>
      <c r="AI10" s="68"/>
      <c r="AJ10" s="68"/>
      <c r="AK10" s="2"/>
      <c r="AL10" s="68">
        <f>データ!V6</f>
        <v>831</v>
      </c>
      <c r="AM10" s="68"/>
      <c r="AN10" s="68"/>
      <c r="AO10" s="68"/>
      <c r="AP10" s="68"/>
      <c r="AQ10" s="68"/>
      <c r="AR10" s="68"/>
      <c r="AS10" s="68"/>
      <c r="AT10" s="67">
        <f>データ!W6</f>
        <v>0.34</v>
      </c>
      <c r="AU10" s="67"/>
      <c r="AV10" s="67"/>
      <c r="AW10" s="67"/>
      <c r="AX10" s="67"/>
      <c r="AY10" s="67"/>
      <c r="AZ10" s="67"/>
      <c r="BA10" s="67"/>
      <c r="BB10" s="67">
        <f>データ!X6</f>
        <v>2444.12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dXJZkmcEnhiOO8jgzpQjRw/D0oHZ2snvWmADeHFJs79iD1a7KbLwtrBg06UAnneQK3FPzWK4UPHdVE1WdJ/PDQ==" saltValue="p33wSAwnsKiNQVRRmmz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473502</v>
      </c>
      <c r="D6" s="33">
        <f t="shared" si="3"/>
        <v>47</v>
      </c>
      <c r="E6" s="33">
        <f t="shared" si="3"/>
        <v>17</v>
      </c>
      <c r="F6" s="33">
        <f t="shared" si="3"/>
        <v>5</v>
      </c>
      <c r="G6" s="33">
        <f t="shared" si="3"/>
        <v>0</v>
      </c>
      <c r="H6" s="33" t="str">
        <f t="shared" si="3"/>
        <v>沖縄県　南風原町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2.11</v>
      </c>
      <c r="Q6" s="34">
        <f t="shared" si="3"/>
        <v>96.96</v>
      </c>
      <c r="R6" s="34">
        <f t="shared" si="3"/>
        <v>1311</v>
      </c>
      <c r="S6" s="34">
        <f t="shared" si="3"/>
        <v>39348</v>
      </c>
      <c r="T6" s="34">
        <f t="shared" si="3"/>
        <v>10.76</v>
      </c>
      <c r="U6" s="34">
        <f t="shared" si="3"/>
        <v>3656.88</v>
      </c>
      <c r="V6" s="34">
        <f t="shared" si="3"/>
        <v>831</v>
      </c>
      <c r="W6" s="34">
        <f t="shared" si="3"/>
        <v>0.34</v>
      </c>
      <c r="X6" s="34">
        <f t="shared" si="3"/>
        <v>2444.12</v>
      </c>
      <c r="Y6" s="35">
        <f>IF(Y7="",NA(),Y7)</f>
        <v>70.59</v>
      </c>
      <c r="Z6" s="35">
        <f t="shared" ref="Z6:AH6" si="4">IF(Z7="",NA(),Z7)</f>
        <v>69.319999999999993</v>
      </c>
      <c r="AA6" s="35">
        <f t="shared" si="4"/>
        <v>67.53</v>
      </c>
      <c r="AB6" s="35">
        <f t="shared" si="4"/>
        <v>67.41</v>
      </c>
      <c r="AC6" s="35">
        <f t="shared" si="4"/>
        <v>68.010000000000005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1056.8599999999999</v>
      </c>
      <c r="BG6" s="34">
        <f t="shared" ref="BG6:BO6" si="7">IF(BG7="",NA(),BG7)</f>
        <v>0</v>
      </c>
      <c r="BH6" s="34">
        <f t="shared" si="7"/>
        <v>0</v>
      </c>
      <c r="BI6" s="35">
        <f t="shared" si="7"/>
        <v>1531.67</v>
      </c>
      <c r="BJ6" s="35">
        <f t="shared" si="7"/>
        <v>1411.58</v>
      </c>
      <c r="BK6" s="35">
        <f t="shared" si="7"/>
        <v>1161.05</v>
      </c>
      <c r="BL6" s="35">
        <f t="shared" si="7"/>
        <v>979.89</v>
      </c>
      <c r="BM6" s="35">
        <f t="shared" si="7"/>
        <v>1051.43</v>
      </c>
      <c r="BN6" s="35">
        <f t="shared" si="7"/>
        <v>855.8</v>
      </c>
      <c r="BO6" s="35">
        <f t="shared" si="7"/>
        <v>789.46</v>
      </c>
      <c r="BP6" s="34" t="str">
        <f>IF(BP7="","",IF(BP7="-","【-】","【"&amp;SUBSTITUTE(TEXT(BP7,"#,##0.00"),"-","△")&amp;"】"))</f>
        <v>【747.76】</v>
      </c>
      <c r="BQ6" s="35">
        <f>IF(BQ7="",NA(),BQ7)</f>
        <v>44.54</v>
      </c>
      <c r="BR6" s="35">
        <f t="shared" ref="BR6:BZ6" si="8">IF(BR7="",NA(),BR7)</f>
        <v>37.159999999999997</v>
      </c>
      <c r="BS6" s="35">
        <f t="shared" si="8"/>
        <v>41.72</v>
      </c>
      <c r="BT6" s="35">
        <f t="shared" si="8"/>
        <v>29.49</v>
      </c>
      <c r="BU6" s="35">
        <f t="shared" si="8"/>
        <v>28.56</v>
      </c>
      <c r="BV6" s="35">
        <f t="shared" si="8"/>
        <v>41.08</v>
      </c>
      <c r="BW6" s="35">
        <f t="shared" si="8"/>
        <v>41.34</v>
      </c>
      <c r="BX6" s="35">
        <f t="shared" si="8"/>
        <v>40.06</v>
      </c>
      <c r="BY6" s="35">
        <f t="shared" si="8"/>
        <v>59.8</v>
      </c>
      <c r="BZ6" s="35">
        <f t="shared" si="8"/>
        <v>57.77</v>
      </c>
      <c r="CA6" s="34" t="str">
        <f>IF(CA7="","",IF(CA7="-","【-】","【"&amp;SUBSTITUTE(TEXT(CA7,"#,##0.00"),"-","△")&amp;"】"))</f>
        <v>【59.51】</v>
      </c>
      <c r="CB6" s="35">
        <f>IF(CB7="",NA(),CB7)</f>
        <v>183.37</v>
      </c>
      <c r="CC6" s="35">
        <f t="shared" ref="CC6:CK6" si="9">IF(CC7="",NA(),CC7)</f>
        <v>199.63</v>
      </c>
      <c r="CD6" s="35">
        <f t="shared" si="9"/>
        <v>182.48</v>
      </c>
      <c r="CE6" s="35">
        <f t="shared" si="9"/>
        <v>253.7</v>
      </c>
      <c r="CF6" s="35">
        <f t="shared" si="9"/>
        <v>264.74</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51.61</v>
      </c>
      <c r="CN6" s="35">
        <f t="shared" ref="CN6:CV6" si="10">IF(CN7="",NA(),CN7)</f>
        <v>46.13</v>
      </c>
      <c r="CO6" s="35">
        <f t="shared" si="10"/>
        <v>48.06</v>
      </c>
      <c r="CP6" s="35">
        <f t="shared" si="10"/>
        <v>48.39</v>
      </c>
      <c r="CQ6" s="35">
        <f t="shared" si="10"/>
        <v>47.1</v>
      </c>
      <c r="CR6" s="35">
        <f t="shared" si="10"/>
        <v>44.69</v>
      </c>
      <c r="CS6" s="35">
        <f t="shared" si="10"/>
        <v>44.69</v>
      </c>
      <c r="CT6" s="35">
        <f t="shared" si="10"/>
        <v>42.84</v>
      </c>
      <c r="CU6" s="35">
        <f t="shared" si="10"/>
        <v>51.75</v>
      </c>
      <c r="CV6" s="35">
        <f t="shared" si="10"/>
        <v>50.68</v>
      </c>
      <c r="CW6" s="34" t="str">
        <f>IF(CW7="","",IF(CW7="-","【-】","【"&amp;SUBSTITUTE(TEXT(CW7,"#,##0.00"),"-","△")&amp;"】"))</f>
        <v>【52.23】</v>
      </c>
      <c r="CX6" s="35">
        <f>IF(CX7="",NA(),CX7)</f>
        <v>76.25</v>
      </c>
      <c r="CY6" s="35">
        <f t="shared" ref="CY6:DG6" si="11">IF(CY7="",NA(),CY7)</f>
        <v>77.27</v>
      </c>
      <c r="CZ6" s="35">
        <f t="shared" si="11"/>
        <v>77.62</v>
      </c>
      <c r="DA6" s="35">
        <f t="shared" si="11"/>
        <v>79.12</v>
      </c>
      <c r="DB6" s="35">
        <f t="shared" si="11"/>
        <v>77.38</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473502</v>
      </c>
      <c r="D7" s="37">
        <v>47</v>
      </c>
      <c r="E7" s="37">
        <v>17</v>
      </c>
      <c r="F7" s="37">
        <v>5</v>
      </c>
      <c r="G7" s="37">
        <v>0</v>
      </c>
      <c r="H7" s="37" t="s">
        <v>99</v>
      </c>
      <c r="I7" s="37" t="s">
        <v>100</v>
      </c>
      <c r="J7" s="37" t="s">
        <v>101</v>
      </c>
      <c r="K7" s="37" t="s">
        <v>102</v>
      </c>
      <c r="L7" s="37" t="s">
        <v>103</v>
      </c>
      <c r="M7" s="37" t="s">
        <v>104</v>
      </c>
      <c r="N7" s="38" t="s">
        <v>105</v>
      </c>
      <c r="O7" s="38" t="s">
        <v>106</v>
      </c>
      <c r="P7" s="38">
        <v>2.11</v>
      </c>
      <c r="Q7" s="38">
        <v>96.96</v>
      </c>
      <c r="R7" s="38">
        <v>1311</v>
      </c>
      <c r="S7" s="38">
        <v>39348</v>
      </c>
      <c r="T7" s="38">
        <v>10.76</v>
      </c>
      <c r="U7" s="38">
        <v>3656.88</v>
      </c>
      <c r="V7" s="38">
        <v>831</v>
      </c>
      <c r="W7" s="38">
        <v>0.34</v>
      </c>
      <c r="X7" s="38">
        <v>2444.12</v>
      </c>
      <c r="Y7" s="38">
        <v>70.59</v>
      </c>
      <c r="Z7" s="38">
        <v>69.319999999999993</v>
      </c>
      <c r="AA7" s="38">
        <v>67.53</v>
      </c>
      <c r="AB7" s="38">
        <v>67.41</v>
      </c>
      <c r="AC7" s="38">
        <v>68.010000000000005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1056.8599999999999</v>
      </c>
      <c r="BG7" s="38">
        <v>0</v>
      </c>
      <c r="BH7" s="38">
        <v>0</v>
      </c>
      <c r="BI7" s="38">
        <v>1531.67</v>
      </c>
      <c r="BJ7" s="38">
        <v>1411.58</v>
      </c>
      <c r="BK7" s="38">
        <v>1161.05</v>
      </c>
      <c r="BL7" s="38">
        <v>979.89</v>
      </c>
      <c r="BM7" s="38">
        <v>1051.43</v>
      </c>
      <c r="BN7" s="38">
        <v>855.8</v>
      </c>
      <c r="BO7" s="38">
        <v>789.46</v>
      </c>
      <c r="BP7" s="38">
        <v>747.76</v>
      </c>
      <c r="BQ7" s="38">
        <v>44.54</v>
      </c>
      <c r="BR7" s="38">
        <v>37.159999999999997</v>
      </c>
      <c r="BS7" s="38">
        <v>41.72</v>
      </c>
      <c r="BT7" s="38">
        <v>29.49</v>
      </c>
      <c r="BU7" s="38">
        <v>28.56</v>
      </c>
      <c r="BV7" s="38">
        <v>41.08</v>
      </c>
      <c r="BW7" s="38">
        <v>41.34</v>
      </c>
      <c r="BX7" s="38">
        <v>40.06</v>
      </c>
      <c r="BY7" s="38">
        <v>59.8</v>
      </c>
      <c r="BZ7" s="38">
        <v>57.77</v>
      </c>
      <c r="CA7" s="38">
        <v>59.51</v>
      </c>
      <c r="CB7" s="38">
        <v>183.37</v>
      </c>
      <c r="CC7" s="38">
        <v>199.63</v>
      </c>
      <c r="CD7" s="38">
        <v>182.48</v>
      </c>
      <c r="CE7" s="38">
        <v>253.7</v>
      </c>
      <c r="CF7" s="38">
        <v>264.74</v>
      </c>
      <c r="CG7" s="38">
        <v>378.08</v>
      </c>
      <c r="CH7" s="38">
        <v>357.49</v>
      </c>
      <c r="CI7" s="38">
        <v>355.22</v>
      </c>
      <c r="CJ7" s="38">
        <v>263.76</v>
      </c>
      <c r="CK7" s="38">
        <v>274.35000000000002</v>
      </c>
      <c r="CL7" s="38">
        <v>261.45999999999998</v>
      </c>
      <c r="CM7" s="38">
        <v>51.61</v>
      </c>
      <c r="CN7" s="38">
        <v>46.13</v>
      </c>
      <c r="CO7" s="38">
        <v>48.06</v>
      </c>
      <c r="CP7" s="38">
        <v>48.39</v>
      </c>
      <c r="CQ7" s="38">
        <v>47.1</v>
      </c>
      <c r="CR7" s="38">
        <v>44.69</v>
      </c>
      <c r="CS7" s="38">
        <v>44.69</v>
      </c>
      <c r="CT7" s="38">
        <v>42.84</v>
      </c>
      <c r="CU7" s="38">
        <v>51.75</v>
      </c>
      <c r="CV7" s="38">
        <v>50.68</v>
      </c>
      <c r="CW7" s="38">
        <v>52.23</v>
      </c>
      <c r="CX7" s="38">
        <v>76.25</v>
      </c>
      <c r="CY7" s="38">
        <v>77.27</v>
      </c>
      <c r="CZ7" s="38">
        <v>77.62</v>
      </c>
      <c r="DA7" s="38">
        <v>79.12</v>
      </c>
      <c r="DB7" s="38">
        <v>77.38</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S00216</cp:lastModifiedBy>
  <cp:lastPrinted>2020-02-07T05:18:30Z</cp:lastPrinted>
  <dcterms:created xsi:type="dcterms:W3CDTF">2019-12-05T05:24:16Z</dcterms:created>
  <dcterms:modified xsi:type="dcterms:W3CDTF">2020-02-07T05:20:22Z</dcterms:modified>
  <cp:category/>
</cp:coreProperties>
</file>