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庶務普及班\H31\1係\く_国･県\こ_公営企業に係る経営比較分析表（平成30年度決算）☆\"/>
    </mc:Choice>
  </mc:AlternateContent>
  <workbookProtection workbookAlgorithmName="SHA-512" workbookHashValue="xnQB+/m+Qk/C+o2IvzncvkDEEzhfGxp4Ag0X55iOOe/jJRv5X4S5yavTu1S7aHqcbE7+lfjCQ2KpPAy3UiKfcw==" workbookSaltValue="jNYPfzjJfi+ZxSRXIjrt2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<sst xmlns="http://schemas.openxmlformats.org/spreadsheetml/2006/main" count="235" uniqueCount="114">
  <si>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</si>
  <si>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</si>
  <si>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</si>
  <si>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</si>
  <si>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</si>
  <si>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</si>
  <si>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</si>
  <si>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</si>
  <si>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</si>
  <si>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</si>
  <si>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</si>
  <si>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</si>
  <si>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</si>
  <si>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</si>
  <si>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</si>
  <si>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</si>
  <si>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</si>
  <si>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</si>
  <si>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</si>
  <si>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</si>
  <si>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</si>
  <si>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</si>
  <si>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</si>
  <si>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</si>
  <si>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</si>
  <si>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</si>
  <si>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</si>
  <si>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</si>
  <si>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</si>
  <si>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</si>
  <si>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</si>
  <si>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</si>
  <si>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</si>
  <si>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</si>
  <si>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</si>
  <si>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</si>
  <si>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</si>
  <si>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</si>
  <si>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</si>
  <si>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</si>
  <si>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</si>
  <si>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</si>
  <si>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</si>
  <si>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</si>
  <si>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</si>
  <si>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</si>
  <si>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</si>
  <si>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</si>
  <si>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</si>
  <si>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</si>
  <si>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</si>
  <si>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</si>
  <si>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</si>
  <si>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</si>
  <si>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</si>
  <si>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</si>
  <si>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</si>
  <si>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</si>
  <si>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</si>
  <si>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</si>
  <si>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</si>
  <si>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</si>
  <si>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</si>
  <si>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</si>
  <si>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</si>
  <si>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</si>
  <si>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</si>
  <si>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</si>
  <si>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</si>
  <si>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</si>
  <si>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</si>
  <si>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</si>
  <si>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</si>
  <si>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</si>
  <si>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</si>
  <si>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</si>
  <si>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</si>
  <si>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</si>
  <si>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</si>
  <si>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</si>
  <si>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</si>
  <si>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</si>
  <si>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</si>
  <si>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</si>
  <si>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</si>
  <si>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</si>
  <si>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</si>
  <si>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</si>
  <si>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</si>
  <si>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</si>
  <si>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</si>
  <si>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</si>
  <si>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</si>
  <si>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</si>
  <si>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</si>
  <si>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</si>
  <si>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</si>
  <si>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</si>
  <si>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南風原町</t>
  </si>
  <si>
    <t>法非適用</t>
  </si>
  <si>
    <t>下水道事業</t>
  </si>
  <si>
    <t>公共下水道</t>
  </si>
  <si>
    <t>Ca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</si>
  <si>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</si>
  <si>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</si>
  <si>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</si>
  <si>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</si>
  <si>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</si>
  <si>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</si>
  <si>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</si>
  <si>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</si>
  <si>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③管渠改善率：本年度の本町の数値は示されていないが、現在までのところ老朽化による問題は生じていない。引き続き、適正な維持管理を進めていく必要がある。</t>
    <phoneticPr fontId="4"/>
  </si>
  <si>
    <t>①収益的収支比率：使用料収入は接続率の増加に伴い年々伸びてきているが、総収益については、例年どおり低い水準であり、赤字を示す傾向にある。健全な経営のために、下水道使用料と支出の見直しの検討を行う必要がある。
④企業債残高対事業規模比率：当該値は、前年に比べ僅かに減少しているが、類似団体との比較でも、平均値を大幅に上まわっており、使用料収入に対する企業債残高の割合が大きくなっていることを示しており、今後経営改善を図っていく必要がある。
⑤経費回収率：前年と比較すると僅かに1.34ﾎﾟｲﾝﾄ増加しているが平均値と比較してみると、ﾏｲﾅｽ4.47ﾎﾟｲﾝﾄと平均値には達していない状況である。使用料で経費を回収できていない状況が示されおり、使用料の改定を検討していく必要がある。
⑥汚水処理原価：前年と比較しても僅かに2.18ﾎﾟｲﾝﾄ減少しており、類似団体の平均値との比較でもﾏｲﾅｽ12.02ﾎﾟｲﾝﾄと比較的低い値を示しており効率的な汚水処理が実施されていると考えられる。
⑧水洗化率：供用開始地区が増えた段階で一時的に下がっているが平成28年度から年々順調に増加している。平均値にはまだ、達しておらず、接続補助金の活用等も含め接続率向上のため努力が必要。</t>
    <rPh sb="9" eb="12">
      <t>シヨウリョウ</t>
    </rPh>
    <rPh sb="12" eb="14">
      <t>シュウニュウ</t>
    </rPh>
    <rPh sb="15" eb="17">
      <t>セツゾク</t>
    </rPh>
    <rPh sb="17" eb="18">
      <t>リツ</t>
    </rPh>
    <rPh sb="19" eb="21">
      <t>ゾウカ</t>
    </rPh>
    <rPh sb="22" eb="23">
      <t>トモナ</t>
    </rPh>
    <rPh sb="24" eb="26">
      <t>ネンネン</t>
    </rPh>
    <rPh sb="26" eb="27">
      <t>ノ</t>
    </rPh>
    <rPh sb="118" eb="120">
      <t>トウガイ</t>
    </rPh>
    <rPh sb="120" eb="121">
      <t>チ</t>
    </rPh>
    <rPh sb="123" eb="125">
      <t>ゼンネン</t>
    </rPh>
    <rPh sb="126" eb="127">
      <t>クラ</t>
    </rPh>
    <rPh sb="128" eb="129">
      <t>ワズ</t>
    </rPh>
    <rPh sb="131" eb="133">
      <t>ゲンショウ</t>
    </rPh>
    <rPh sb="150" eb="152">
      <t>ヘイキン</t>
    </rPh>
    <rPh sb="152" eb="153">
      <t>チ</t>
    </rPh>
    <rPh sb="154" eb="156">
      <t>オオハバ</t>
    </rPh>
    <rPh sb="165" eb="168">
      <t>シヨウリョウ</t>
    </rPh>
    <rPh sb="168" eb="170">
      <t>シュウニュウ</t>
    </rPh>
    <rPh sb="171" eb="172">
      <t>タイ</t>
    </rPh>
    <rPh sb="174" eb="177">
      <t>キギョウサイ</t>
    </rPh>
    <rPh sb="177" eb="179">
      <t>ザンダカ</t>
    </rPh>
    <rPh sb="180" eb="182">
      <t>ワリアイ</t>
    </rPh>
    <rPh sb="183" eb="184">
      <t>オオ</t>
    </rPh>
    <rPh sb="194" eb="195">
      <t>シメ</t>
    </rPh>
    <rPh sb="200" eb="202">
      <t>コンゴ</t>
    </rPh>
    <rPh sb="202" eb="204">
      <t>ケイエイ</t>
    </rPh>
    <rPh sb="204" eb="206">
      <t>カイゼン</t>
    </rPh>
    <rPh sb="207" eb="208">
      <t>ハカ</t>
    </rPh>
    <rPh sb="212" eb="214">
      <t>ヒツヨウ</t>
    </rPh>
    <rPh sb="226" eb="228">
      <t>ゼンネン</t>
    </rPh>
    <rPh sb="229" eb="231">
      <t>ヒカク</t>
    </rPh>
    <rPh sb="234" eb="235">
      <t>ワズ</t>
    </rPh>
    <rPh sb="246" eb="248">
      <t>ゾウカ</t>
    </rPh>
    <rPh sb="253" eb="255">
      <t>ヘイキン</t>
    </rPh>
    <rPh sb="255" eb="256">
      <t>チ</t>
    </rPh>
    <rPh sb="257" eb="259">
      <t>ヒカク</t>
    </rPh>
    <rPh sb="279" eb="281">
      <t>ヘイキン</t>
    </rPh>
    <rPh sb="281" eb="282">
      <t>チ</t>
    </rPh>
    <rPh sb="284" eb="285">
      <t>タッ</t>
    </rPh>
    <rPh sb="290" eb="292">
      <t>ジョウキョウ</t>
    </rPh>
    <rPh sb="320" eb="323">
      <t>シヨウリョウ</t>
    </rPh>
    <rPh sb="324" eb="326">
      <t>カイテイ</t>
    </rPh>
    <rPh sb="327" eb="329">
      <t>ケントウ</t>
    </rPh>
    <rPh sb="333" eb="335">
      <t>ヒツヨウ</t>
    </rPh>
    <rPh sb="351" eb="353">
      <t>ヒカク</t>
    </rPh>
    <rPh sb="385" eb="387">
      <t>ヒカク</t>
    </rPh>
    <rPh sb="446" eb="448">
      <t>キョウヨウ</t>
    </rPh>
    <rPh sb="448" eb="450">
      <t>カイシ</t>
    </rPh>
    <rPh sb="450" eb="452">
      <t>チク</t>
    </rPh>
    <rPh sb="453" eb="454">
      <t>フ</t>
    </rPh>
    <rPh sb="456" eb="458">
      <t>ダンカイ</t>
    </rPh>
    <rPh sb="459" eb="461">
      <t>イチジ</t>
    </rPh>
    <rPh sb="461" eb="462">
      <t>テキ</t>
    </rPh>
    <rPh sb="463" eb="464">
      <t>サ</t>
    </rPh>
    <rPh sb="480" eb="482">
      <t>ジュンチョウ</t>
    </rPh>
    <rPh sb="483" eb="485">
      <t>ゾウカ</t>
    </rPh>
    <rPh sb="490" eb="492">
      <t>ヘイキン</t>
    </rPh>
    <rPh sb="492" eb="493">
      <t>チ</t>
    </rPh>
    <rPh sb="498" eb="499">
      <t>タッ</t>
    </rPh>
    <rPh sb="505" eb="507">
      <t>セツゾク</t>
    </rPh>
    <rPh sb="507" eb="510">
      <t>ホジョキン</t>
    </rPh>
    <rPh sb="511" eb="513">
      <t>カツヨウ</t>
    </rPh>
    <rPh sb="513" eb="514">
      <t>トウ</t>
    </rPh>
    <rPh sb="515" eb="516">
      <t>フク</t>
    </rPh>
    <rPh sb="517" eb="519">
      <t>セツゾク</t>
    </rPh>
    <rPh sb="519" eb="520">
      <t>リツ</t>
    </rPh>
    <rPh sb="520" eb="522">
      <t>コウジョウ</t>
    </rPh>
    <rPh sb="525" eb="527">
      <t>ドリョク</t>
    </rPh>
    <rPh sb="528" eb="530">
      <t>ヒツヨウ</t>
    </rPh>
    <phoneticPr fontId="4"/>
  </si>
  <si>
    <t xml:space="preserve">　本町の下水道事業は、使用料で経費を回収できていない状況であり他会計からの繰入れや、起債に依存している実態は明らかである。
　また、本町の公共下水道は供用開始から30年余り経過していることから、管渠の更新の予測を検討する時期が到来している。
　今後、持続可能な下水道事業のためにも、経営の健全化を図るためにも接続率の向上及び下水道使用料の改定等を検討していく必要がある。
</t>
    <rPh sb="66" eb="68">
      <t>ホンチョウ</t>
    </rPh>
    <rPh sb="69" eb="71">
      <t>コウキョウ</t>
    </rPh>
    <rPh sb="71" eb="74">
      <t>ゲスイドウ</t>
    </rPh>
    <rPh sb="75" eb="77">
      <t>キョウヨウ</t>
    </rPh>
    <rPh sb="77" eb="79">
      <t>カイシ</t>
    </rPh>
    <rPh sb="83" eb="84">
      <t>ネン</t>
    </rPh>
    <rPh sb="84" eb="85">
      <t>アマ</t>
    </rPh>
    <rPh sb="86" eb="88">
      <t>ケイカ</t>
    </rPh>
    <rPh sb="97" eb="99">
      <t>カンキョ</t>
    </rPh>
    <rPh sb="100" eb="102">
      <t>コウシン</t>
    </rPh>
    <rPh sb="103" eb="105">
      <t>ヨソク</t>
    </rPh>
    <rPh sb="106" eb="108">
      <t>ケントウ</t>
    </rPh>
    <rPh sb="110" eb="112">
      <t>ジキ</t>
    </rPh>
    <rPh sb="113" eb="115">
      <t>トウライ</t>
    </rPh>
    <rPh sb="122" eb="124">
      <t>コンゴ</t>
    </rPh>
    <rPh sb="125" eb="127">
      <t>ジゾク</t>
    </rPh>
    <rPh sb="127" eb="129">
      <t>カノウ</t>
    </rPh>
    <rPh sb="130" eb="133">
      <t>ゲスイドウ</t>
    </rPh>
    <rPh sb="133" eb="135">
      <t>ジギョウ</t>
    </rPh>
    <rPh sb="154" eb="156">
      <t>セツゾク</t>
    </rPh>
    <rPh sb="156" eb="157">
      <t>リツ</t>
    </rPh>
    <rPh sb="158" eb="160">
      <t>コウジョウ</t>
    </rPh>
    <rPh sb="160" eb="161">
      <t>オヨ</t>
    </rPh>
    <rPh sb="162" eb="165">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</si>
</sst>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0.25</c:v>
                </c:pt>
                <c:pt idx="1">
                  <c:v>2.44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E25-4E8E-8D5E-4E1A15161A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1.08</c:v>
                </c:pt>
                <c:pt idx="2">
                  <c:v>1.1499999999999999</c:v>
                </c:pt>
                <c:pt idx="3" formatCode="#,##0.00;&quot;△&quot;#,##0.00">
                  <c:v>0</c:v>
                </c:pt>
                <c:pt idx="4" formatCode="#,##0.00;&quot;△&quot;#,##0.00">
                  <c:v>0</c:v>
                </c:pt>
              </c:numCache>
            </c:numRef>
          </c:val>
          <c:smooth val="0"/>
          <c:extLst>
            <c:ext xmlns:c16="http://schemas.microsoft.com/office/drawing/2014/chart" uri="{C3380CC4-5D6E-409C-BE32-E72D297353CC}">
              <c16:uniqueId val="{00000001-AE25-4E8E-8D5E-4E1A15161A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B2-4C39-BC60-964CB8EF155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59.97</c:v>
                </c:pt>
                <c:pt idx="2">
                  <c:v>56.35</c:v>
                </c:pt>
                <c:pt idx="3">
                  <c:v>0</c:v>
                </c:pt>
                <c:pt idx="4">
                  <c:v>0</c:v>
                </c:pt>
              </c:numCache>
            </c:numRef>
          </c:val>
          <c:smooth val="0"/>
          <c:extLst>
            <c:ext xmlns:c16="http://schemas.microsoft.com/office/drawing/2014/chart" uri="{C3380CC4-5D6E-409C-BE32-E72D297353CC}">
              <c16:uniqueId val="{00000001-E9B2-4C39-BC60-964CB8EF155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95.78</c:v>
                </c:pt>
                <c:pt idx="1">
                  <c:v>98.08</c:v>
                </c:pt>
                <c:pt idx="2">
                  <c:v>81.58</c:v>
                </c:pt>
                <c:pt idx="3">
                  <c:v>82.73</c:v>
                </c:pt>
                <c:pt idx="4">
                  <c:v>83.46</c:v>
                </c:pt>
              </c:numCache>
            </c:numRef>
          </c:val>
          <c:extLst>
            <c:ext xmlns:c16="http://schemas.microsoft.com/office/drawing/2014/chart" uri="{C3380CC4-5D6E-409C-BE32-E72D297353CC}">
              <c16:uniqueId val="{00000000-79BD-46BC-BC1A-D11C7D43D0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94.8</c:v>
                </c:pt>
                <c:pt idx="2">
                  <c:v>93.3</c:v>
                </c:pt>
                <c:pt idx="3">
                  <c:v>89.73</c:v>
                </c:pt>
                <c:pt idx="4">
                  <c:v>90.01</c:v>
                </c:pt>
              </c:numCache>
            </c:numRef>
          </c:val>
          <c:smooth val="0"/>
          <c:extLst>
            <c:ext xmlns:c16="http://schemas.microsoft.com/office/drawing/2014/chart" uri="{C3380CC4-5D6E-409C-BE32-E72D297353CC}">
              <c16:uniqueId val="{00000001-79BD-46BC-BC1A-D11C7D43D0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92.48</c:v>
                </c:pt>
                <c:pt idx="1">
                  <c:v>88.84</c:v>
                </c:pt>
                <c:pt idx="2">
                  <c:v>85.7</c:v>
                </c:pt>
                <c:pt idx="3">
                  <c:v>88.84</c:v>
                </c:pt>
                <c:pt idx="4">
                  <c:v>87.34</c:v>
                </c:pt>
              </c:numCache>
            </c:numRef>
          </c:val>
          <c:extLst>
            <c:ext xmlns:c16="http://schemas.microsoft.com/office/drawing/2014/chart" uri="{C3380CC4-5D6E-409C-BE32-E72D297353CC}">
              <c16:uniqueId val="{00000000-13F6-49AF-8A8B-73771684B32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F6-49AF-8A8B-73771684B32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AC-4469-AF74-A2FD0AFFA5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AC-4469-AF74-A2FD0AFFA5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59-4AA5-B2A9-5EF9724FED2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59-4AA5-B2A9-5EF9724FED2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B9-4C06-A443-E1F4CDEE66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B9-4C06-A443-E1F4CDEE66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16-4E2B-9D1D-DF5384471F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16-4E2B-9D1D-DF5384471F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805.92</c:v>
                </c:pt>
                <c:pt idx="1">
                  <c:v>0</c:v>
                </c:pt>
                <c:pt idx="2">
                  <c:v>0</c:v>
                </c:pt>
                <c:pt idx="3" formatCode="#,##0.00;&quot;△&quot;#,##0.00;&quot;-&quot;">
                  <c:v>1500.36</c:v>
                </c:pt>
                <c:pt idx="4" formatCode="#,##0.00;&quot;△&quot;#,##0.00;&quot;-&quot;">
                  <c:v>1439.35</c:v>
                </c:pt>
              </c:numCache>
            </c:numRef>
          </c:val>
          <c:extLst>
            <c:ext xmlns:c16="http://schemas.microsoft.com/office/drawing/2014/chart" uri="{C3380CC4-5D6E-409C-BE32-E72D297353CC}">
              <c16:uniqueId val="{00000000-DEC5-45F5-875F-A7F8E16356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681.23</c:v>
                </c:pt>
                <c:pt idx="2">
                  <c:v>773.95</c:v>
                </c:pt>
                <c:pt idx="3">
                  <c:v>930.27</c:v>
                </c:pt>
                <c:pt idx="4">
                  <c:v>1055.52</c:v>
                </c:pt>
              </c:numCache>
            </c:numRef>
          </c:val>
          <c:smooth val="0"/>
          <c:extLst>
            <c:ext xmlns:c16="http://schemas.microsoft.com/office/drawing/2014/chart" uri="{C3380CC4-5D6E-409C-BE32-E72D297353CC}">
              <c16:uniqueId val="{00000001-DEC5-45F5-875F-A7F8E16356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81.739999999999995</c:v>
                </c:pt>
                <c:pt idx="1">
                  <c:v>81.790000000000006</c:v>
                </c:pt>
                <c:pt idx="2">
                  <c:v>79.739999999999995</c:v>
                </c:pt>
                <c:pt idx="3">
                  <c:v>64.22</c:v>
                </c:pt>
                <c:pt idx="4">
                  <c:v>65.56</c:v>
                </c:pt>
              </c:numCache>
            </c:numRef>
          </c:val>
          <c:extLst>
            <c:ext xmlns:c16="http://schemas.microsoft.com/office/drawing/2014/chart" uri="{C3380CC4-5D6E-409C-BE32-E72D297353CC}">
              <c16:uniqueId val="{00000000-7208-4913-AF5D-98C5DABAB77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76.84</c:v>
                </c:pt>
                <c:pt idx="2">
                  <c:v>72.87</c:v>
                </c:pt>
                <c:pt idx="3">
                  <c:v>70.97</c:v>
                </c:pt>
                <c:pt idx="4">
                  <c:v>70.03</c:v>
                </c:pt>
              </c:numCache>
            </c:numRef>
          </c:val>
          <c:smooth val="0"/>
          <c:extLst>
            <c:ext xmlns:c16="http://schemas.microsoft.com/office/drawing/2014/chart" uri="{C3380CC4-5D6E-409C-BE32-E72D297353CC}">
              <c16:uniqueId val="{00000001-7208-4913-AF5D-98C5DABAB77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107.75</c:v>
                </c:pt>
                <c:pt idx="1">
                  <c:v>107.81</c:v>
                </c:pt>
                <c:pt idx="2">
                  <c:v>109.6</c:v>
                </c:pt>
                <c:pt idx="3">
                  <c:v>133.55000000000001</c:v>
                </c:pt>
                <c:pt idx="4">
                  <c:v>131.37</c:v>
                </c:pt>
              </c:numCache>
            </c:numRef>
          </c:val>
          <c:extLst>
            <c:ext xmlns:c16="http://schemas.microsoft.com/office/drawing/2014/chart" uri="{C3380CC4-5D6E-409C-BE32-E72D297353CC}">
              <c16:uniqueId val="{00000000-D27F-4A5E-A827-6599961F61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160.72999999999999</c:v>
                </c:pt>
                <c:pt idx="2">
                  <c:v>160.55000000000001</c:v>
                </c:pt>
                <c:pt idx="3">
                  <c:v>155.97999999999999</c:v>
                </c:pt>
                <c:pt idx="4">
                  <c:v>143.38999999999999</c:v>
                </c:pt>
              </c:numCache>
            </c:numRef>
          </c:val>
          <c:smooth val="0"/>
          <c:extLst>
            <c:ext xmlns:c16="http://schemas.microsoft.com/office/drawing/2014/chart" uri="{C3380CC4-5D6E-409C-BE32-E72D297353CC}">
              <c16:uniqueId val="{00000001-D27F-4A5E-A827-6599961F61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南風原町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Ca</v>
      </c>
      <c r="X8" s="48"/>
      <c r="Y8" s="48"/>
      <c r="Z8" s="48"/>
      <c r="AA8" s="48"/>
      <c r="AB8" s="48"/>
      <c r="AC8" s="48"/>
      <c r="AD8" s="49" t="str">
        <f>データ!$M$6</f>
        <v>非設置</v>
      </c>
      <c r="AE8" s="49"/>
      <c r="AF8" s="49"/>
      <c r="AG8" s="49"/>
      <c r="AH8" s="49"/>
      <c r="AI8" s="49"/>
      <c r="AJ8" s="49"/>
      <c r="AK8" s="3"/>
      <c r="AL8" s="50">
        <f>データ!S6</f>
        <v>39348</v>
      </c>
      <c r="AM8" s="50"/>
      <c r="AN8" s="50"/>
      <c r="AO8" s="50"/>
      <c r="AP8" s="50"/>
      <c r="AQ8" s="50"/>
      <c r="AR8" s="50"/>
      <c r="AS8" s="50"/>
      <c r="AT8" s="45">
        <f>データ!T6</f>
        <v>10.76</v>
      </c>
      <c r="AU8" s="45"/>
      <c r="AV8" s="45"/>
      <c r="AW8" s="45"/>
      <c r="AX8" s="45"/>
      <c r="AY8" s="45"/>
      <c r="AZ8" s="45"/>
      <c r="BA8" s="45"/>
      <c r="BB8" s="45">
        <f>データ!U6</f>
        <v>3656.88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69.680000000000007</v>
      </c>
      <c r="Q10" s="45"/>
      <c r="R10" s="45"/>
      <c r="S10" s="45"/>
      <c r="T10" s="45"/>
      <c r="U10" s="45"/>
      <c r="V10" s="45"/>
      <c r="W10" s="45">
        <f>データ!Q6</f>
        <v>100</v>
      </c>
      <c r="X10" s="45"/>
      <c r="Y10" s="45"/>
      <c r="Z10" s="45"/>
      <c r="AA10" s="45"/>
      <c r="AB10" s="45"/>
      <c r="AC10" s="45"/>
      <c r="AD10" s="50">
        <f>データ!R6</f>
        <v>1311</v>
      </c>
      <c r="AE10" s="50"/>
      <c r="AF10" s="50"/>
      <c r="AG10" s="50"/>
      <c r="AH10" s="50"/>
      <c r="AI10" s="50"/>
      <c r="AJ10" s="50"/>
      <c r="AK10" s="2"/>
      <c r="AL10" s="50">
        <f>データ!V6</f>
        <v>27395</v>
      </c>
      <c r="AM10" s="50"/>
      <c r="AN10" s="50"/>
      <c r="AO10" s="50"/>
      <c r="AP10" s="50"/>
      <c r="AQ10" s="50"/>
      <c r="AR10" s="50"/>
      <c r="AS10" s="50"/>
      <c r="AT10" s="45">
        <f>データ!W6</f>
        <v>3.49</v>
      </c>
      <c r="AU10" s="45"/>
      <c r="AV10" s="45"/>
      <c r="AW10" s="45"/>
      <c r="AX10" s="45"/>
      <c r="AY10" s="45"/>
      <c r="AZ10" s="45"/>
      <c r="BA10" s="45"/>
      <c r="BB10" s="45">
        <f>データ!X6</f>
        <v>7849.57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dUnuLiOJCdkgRWrmOL0SeTiVb7FImj8xOUrWkMA6KA9vB7WIfbZ+Ksqm69L+Mn3vLcOiNB/cUyuWh8e3I3UMbA==" saltValue="4MH1sPt+j+CVJfNgE1S36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473502</v>
      </c>
      <c r="D6" s="33">
        <f t="shared" si="3"/>
        <v>47</v>
      </c>
      <c r="E6" s="33">
        <f t="shared" si="3"/>
        <v>17</v>
      </c>
      <c r="F6" s="33">
        <f t="shared" si="3"/>
        <v>1</v>
      </c>
      <c r="G6" s="33">
        <f t="shared" si="3"/>
        <v>0</v>
      </c>
      <c r="H6" s="33" t="str">
        <f t="shared" si="3"/>
        <v>沖縄県　南風原町</v>
      </c>
      <c r="I6" s="33" t="str">
        <f t="shared" si="3"/>
        <v>法非適用</v>
      </c>
      <c r="J6" s="33" t="str">
        <f t="shared" si="3"/>
        <v>下水道事業</v>
      </c>
      <c r="K6" s="33" t="str">
        <f t="shared" si="3"/>
        <v>公共下水道</v>
      </c>
      <c r="L6" s="33" t="str">
        <f t="shared" si="3"/>
        <v>Ca</v>
      </c>
      <c r="M6" s="33" t="str">
        <f t="shared" si="3"/>
        <v>非設置</v>
      </c>
      <c r="N6" s="34" t="str">
        <f t="shared" si="3"/>
        <v>-</v>
      </c>
      <c r="O6" s="34" t="str">
        <f t="shared" si="3"/>
        <v>該当数値なし</v>
      </c>
      <c r="P6" s="34">
        <f t="shared" si="3"/>
        <v>69.680000000000007</v>
      </c>
      <c r="Q6" s="34">
        <f t="shared" si="3"/>
        <v>100</v>
      </c>
      <c r="R6" s="34">
        <f t="shared" si="3"/>
        <v>1311</v>
      </c>
      <c r="S6" s="34">
        <f t="shared" si="3"/>
        <v>39348</v>
      </c>
      <c r="T6" s="34">
        <f t="shared" si="3"/>
        <v>10.76</v>
      </c>
      <c r="U6" s="34">
        <f t="shared" si="3"/>
        <v>3656.88</v>
      </c>
      <c r="V6" s="34">
        <f t="shared" si="3"/>
        <v>27395</v>
      </c>
      <c r="W6" s="34">
        <f t="shared" si="3"/>
        <v>3.49</v>
      </c>
      <c r="X6" s="34">
        <f t="shared" si="3"/>
        <v>7849.57</v>
      </c>
      <c r="Y6" s="35">
        <f>IF(Y7="",NA(),Y7)</f>
        <v>92.48</v>
      </c>
      <c r="Z6" s="35">
        <f t="shared" ref="Z6:AH6" si="4">IF(Z7="",NA(),Z7)</f>
        <v>88.84</v>
      </c>
      <c r="AA6" s="35">
        <f t="shared" si="4"/>
        <v>85.7</v>
      </c>
      <c r="AB6" s="35">
        <f t="shared" si="4"/>
        <v>88.84</v>
      </c>
      <c r="AC6" s="35">
        <f t="shared" si="4"/>
        <v>87.34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805.92</v>
      </c>
      <c r="BG6" s="34">
        <f t="shared" ref="BG6:BO6" si="7">IF(BG7="",NA(),BG7)</f>
        <v>0</v>
      </c>
      <c r="BH6" s="34">
        <f t="shared" si="7"/>
        <v>0</v>
      </c>
      <c r="BI6" s="35">
        <f t="shared" si="7"/>
        <v>1500.36</v>
      </c>
      <c r="BJ6" s="35">
        <f t="shared" si="7"/>
        <v>1439.35</v>
      </c>
      <c r="BK6" s="35">
        <f t="shared" si="7"/>
        <v>1067.74</v>
      </c>
      <c r="BL6" s="35">
        <f t="shared" si="7"/>
        <v>681.23</v>
      </c>
      <c r="BM6" s="35">
        <f t="shared" si="7"/>
        <v>773.95</v>
      </c>
      <c r="BN6" s="35">
        <f t="shared" si="7"/>
        <v>930.27</v>
      </c>
      <c r="BO6" s="35">
        <f t="shared" si="7"/>
        <v>1055.52</v>
      </c>
      <c r="BP6" s="34" t="str">
        <f>IF(BP7="","",IF(BP7="-","【-】","【"&amp;SUBSTITUTE(TEXT(BP7,"#,##0.00"),"-","△")&amp;"】"))</f>
        <v>【682.78】</v>
      </c>
      <c r="BQ6" s="35">
        <f>IF(BQ7="",NA(),BQ7)</f>
        <v>81.739999999999995</v>
      </c>
      <c r="BR6" s="35">
        <f t="shared" ref="BR6:BZ6" si="8">IF(BR7="",NA(),BR7)</f>
        <v>81.790000000000006</v>
      </c>
      <c r="BS6" s="35">
        <f t="shared" si="8"/>
        <v>79.739999999999995</v>
      </c>
      <c r="BT6" s="35">
        <f t="shared" si="8"/>
        <v>64.22</v>
      </c>
      <c r="BU6" s="35">
        <f t="shared" si="8"/>
        <v>65.56</v>
      </c>
      <c r="BV6" s="35">
        <f t="shared" si="8"/>
        <v>73.569999999999993</v>
      </c>
      <c r="BW6" s="35">
        <f t="shared" si="8"/>
        <v>76.84</v>
      </c>
      <c r="BX6" s="35">
        <f t="shared" si="8"/>
        <v>72.87</v>
      </c>
      <c r="BY6" s="35">
        <f t="shared" si="8"/>
        <v>70.97</v>
      </c>
      <c r="BZ6" s="35">
        <f t="shared" si="8"/>
        <v>70.03</v>
      </c>
      <c r="CA6" s="34" t="str">
        <f>IF(CA7="","",IF(CA7="-","【-】","【"&amp;SUBSTITUTE(TEXT(CA7,"#,##0.00"),"-","△")&amp;"】"))</f>
        <v>【100.91】</v>
      </c>
      <c r="CB6" s="35">
        <f>IF(CB7="",NA(),CB7)</f>
        <v>107.75</v>
      </c>
      <c r="CC6" s="35">
        <f t="shared" ref="CC6:CK6" si="9">IF(CC7="",NA(),CC7)</f>
        <v>107.81</v>
      </c>
      <c r="CD6" s="35">
        <f t="shared" si="9"/>
        <v>109.6</v>
      </c>
      <c r="CE6" s="35">
        <f t="shared" si="9"/>
        <v>133.55000000000001</v>
      </c>
      <c r="CF6" s="35">
        <f t="shared" si="9"/>
        <v>131.37</v>
      </c>
      <c r="CG6" s="35">
        <f t="shared" si="9"/>
        <v>184.87</v>
      </c>
      <c r="CH6" s="35">
        <f t="shared" si="9"/>
        <v>160.72999999999999</v>
      </c>
      <c r="CI6" s="35">
        <f t="shared" si="9"/>
        <v>160.55000000000001</v>
      </c>
      <c r="CJ6" s="35">
        <f t="shared" si="9"/>
        <v>155.97999999999999</v>
      </c>
      <c r="CK6" s="35">
        <f t="shared" si="9"/>
        <v>143.38999999999999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51.08</v>
      </c>
      <c r="CS6" s="35">
        <f t="shared" si="10"/>
        <v>59.97</v>
      </c>
      <c r="CT6" s="35">
        <f t="shared" si="10"/>
        <v>56.35</v>
      </c>
      <c r="CU6" s="35" t="str">
        <f t="shared" si="10"/>
        <v>-</v>
      </c>
      <c r="CV6" s="35" t="str">
        <f t="shared" si="10"/>
        <v>-</v>
      </c>
      <c r="CW6" s="34" t="str">
        <f>IF(CW7="","",IF(CW7="-","【-】","【"&amp;SUBSTITUTE(TEXT(CW7,"#,##0.00"),"-","△")&amp;"】"))</f>
        <v>【58.98】</v>
      </c>
      <c r="CX6" s="35">
        <f>IF(CX7="",NA(),CX7)</f>
        <v>95.78</v>
      </c>
      <c r="CY6" s="35">
        <f t="shared" ref="CY6:DG6" si="11">IF(CY7="",NA(),CY7)</f>
        <v>98.08</v>
      </c>
      <c r="CZ6" s="35">
        <f t="shared" si="11"/>
        <v>81.58</v>
      </c>
      <c r="DA6" s="35">
        <f t="shared" si="11"/>
        <v>82.73</v>
      </c>
      <c r="DB6" s="35">
        <f t="shared" si="11"/>
        <v>83.46</v>
      </c>
      <c r="DC6" s="35">
        <f t="shared" si="11"/>
        <v>88.59</v>
      </c>
      <c r="DD6" s="35">
        <f t="shared" si="11"/>
        <v>94.8</v>
      </c>
      <c r="DE6" s="35">
        <f t="shared" si="11"/>
        <v>93.3</v>
      </c>
      <c r="DF6" s="35">
        <f t="shared" si="11"/>
        <v>89.73</v>
      </c>
      <c r="DG6" s="35">
        <f t="shared" si="11"/>
        <v>90.01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0.25</v>
      </c>
      <c r="EF6" s="35">
        <f t="shared" ref="EF6:EN6" si="14">IF(EF7="",NA(),EF7)</f>
        <v>2.44</v>
      </c>
      <c r="EG6" s="34">
        <f t="shared" si="14"/>
        <v>0</v>
      </c>
      <c r="EH6" s="34">
        <f t="shared" si="14"/>
        <v>0</v>
      </c>
      <c r="EI6" s="34">
        <f t="shared" si="14"/>
        <v>0</v>
      </c>
      <c r="EJ6" s="35">
        <f t="shared" si="14"/>
        <v>0.11</v>
      </c>
      <c r="EK6" s="35">
        <f t="shared" si="14"/>
        <v>1.08</v>
      </c>
      <c r="EL6" s="35">
        <f t="shared" si="14"/>
        <v>1.1499999999999999</v>
      </c>
      <c r="EM6" s="34">
        <f t="shared" si="14"/>
        <v>0</v>
      </c>
      <c r="EN6" s="34">
        <f t="shared" si="14"/>
        <v>0</v>
      </c>
      <c r="EO6" s="34" t="str">
        <f>IF(EO7="","",IF(EO7="-","【-】","【"&amp;SUBSTITUTE(TEXT(EO7,"#,##0.00"),"-","△")&amp;"】"))</f>
        <v>【0.23】</v>
      </c>
    </row>
    <row r="7" spans="1:145" s="36" customFormat="1" x14ac:dyDescent="0.15">
      <c r="A7" s="28"/>
      <c r="B7" s="37">
        <v>2018</v>
      </c>
      <c r="C7" s="37">
        <v>473502</v>
      </c>
      <c r="D7" s="37">
        <v>47</v>
      </c>
      <c r="E7" s="37">
        <v>17</v>
      </c>
      <c r="F7" s="37">
        <v>1</v>
      </c>
      <c r="G7" s="37">
        <v>0</v>
      </c>
      <c r="H7" s="37" t="s">
        <v>98</v>
      </c>
      <c r="I7" s="37" t="s">
        <v>99</v>
      </c>
      <c r="J7" s="37" t="s">
        <v>100</v>
      </c>
      <c r="K7" s="37" t="s">
        <v>101</v>
      </c>
      <c r="L7" s="37" t="s">
        <v>102</v>
      </c>
      <c r="M7" s="37" t="s">
        <v>103</v>
      </c>
      <c r="N7" s="38" t="s">
        <v>104</v>
      </c>
      <c r="O7" s="38" t="s">
        <v>105</v>
      </c>
      <c r="P7" s="38">
        <v>69.680000000000007</v>
      </c>
      <c r="Q7" s="38">
        <v>100</v>
      </c>
      <c r="R7" s="38">
        <v>1311</v>
      </c>
      <c r="S7" s="38">
        <v>39348</v>
      </c>
      <c r="T7" s="38">
        <v>10.76</v>
      </c>
      <c r="U7" s="38">
        <v>3656.88</v>
      </c>
      <c r="V7" s="38">
        <v>27395</v>
      </c>
      <c r="W7" s="38">
        <v>3.49</v>
      </c>
      <c r="X7" s="38">
        <v>7849.57</v>
      </c>
      <c r="Y7" s="38">
        <v>92.48</v>
      </c>
      <c r="Z7" s="38">
        <v>88.84</v>
      </c>
      <c r="AA7" s="38">
        <v>85.7</v>
      </c>
      <c r="AB7" s="38">
        <v>88.84</v>
      </c>
      <c r="AC7" s="38">
        <v>87.34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805.92</v>
      </c>
      <c r="BG7" s="38">
        <v>0</v>
      </c>
      <c r="BH7" s="38">
        <v>0</v>
      </c>
      <c r="BI7" s="38">
        <v>1500.36</v>
      </c>
      <c r="BJ7" s="38">
        <v>1439.35</v>
      </c>
      <c r="BK7" s="38">
        <v>1067.74</v>
      </c>
      <c r="BL7" s="38">
        <v>681.23</v>
      </c>
      <c r="BM7" s="38">
        <v>773.95</v>
      </c>
      <c r="BN7" s="38">
        <v>930.27</v>
      </c>
      <c r="BO7" s="38">
        <v>1055.52</v>
      </c>
      <c r="BP7" s="38">
        <v>682.78</v>
      </c>
      <c r="BQ7" s="38">
        <v>81.739999999999995</v>
      </c>
      <c r="BR7" s="38">
        <v>81.790000000000006</v>
      </c>
      <c r="BS7" s="38">
        <v>79.739999999999995</v>
      </c>
      <c r="BT7" s="38">
        <v>64.22</v>
      </c>
      <c r="BU7" s="38">
        <v>65.56</v>
      </c>
      <c r="BV7" s="38">
        <v>73.569999999999993</v>
      </c>
      <c r="BW7" s="38">
        <v>76.84</v>
      </c>
      <c r="BX7" s="38">
        <v>72.87</v>
      </c>
      <c r="BY7" s="38">
        <v>70.97</v>
      </c>
      <c r="BZ7" s="38">
        <v>70.03</v>
      </c>
      <c r="CA7" s="38">
        <v>100.91</v>
      </c>
      <c r="CB7" s="38">
        <v>107.75</v>
      </c>
      <c r="CC7" s="38">
        <v>107.81</v>
      </c>
      <c r="CD7" s="38">
        <v>109.6</v>
      </c>
      <c r="CE7" s="38">
        <v>133.55000000000001</v>
      </c>
      <c r="CF7" s="38">
        <v>131.37</v>
      </c>
      <c r="CG7" s="38">
        <v>184.87</v>
      </c>
      <c r="CH7" s="38">
        <v>160.72999999999999</v>
      </c>
      <c r="CI7" s="38">
        <v>160.55000000000001</v>
      </c>
      <c r="CJ7" s="38">
        <v>155.97999999999999</v>
      </c>
      <c r="CK7" s="38">
        <v>143.38999999999999</v>
      </c>
      <c r="CL7" s="38">
        <v>136.86000000000001</v>
      </c>
      <c r="CM7" s="38" t="s">
        <v>104</v>
      </c>
      <c r="CN7" s="38" t="s">
        <v>104</v>
      </c>
      <c r="CO7" s="38" t="s">
        <v>104</v>
      </c>
      <c r="CP7" s="38" t="s">
        <v>104</v>
      </c>
      <c r="CQ7" s="38" t="s">
        <v>104</v>
      </c>
      <c r="CR7" s="38">
        <v>51.08</v>
      </c>
      <c r="CS7" s="38">
        <v>59.97</v>
      </c>
      <c r="CT7" s="38">
        <v>56.35</v>
      </c>
      <c r="CU7" s="38" t="s">
        <v>104</v>
      </c>
      <c r="CV7" s="38" t="s">
        <v>104</v>
      </c>
      <c r="CW7" s="38">
        <v>58.98</v>
      </c>
      <c r="CX7" s="38">
        <v>95.78</v>
      </c>
      <c r="CY7" s="38">
        <v>98.08</v>
      </c>
      <c r="CZ7" s="38">
        <v>81.58</v>
      </c>
      <c r="DA7" s="38">
        <v>82.73</v>
      </c>
      <c r="DB7" s="38">
        <v>83.46</v>
      </c>
      <c r="DC7" s="38">
        <v>88.59</v>
      </c>
      <c r="DD7" s="38">
        <v>94.8</v>
      </c>
      <c r="DE7" s="38">
        <v>93.3</v>
      </c>
      <c r="DF7" s="38">
        <v>89.73</v>
      </c>
      <c r="DG7" s="38">
        <v>90.01</v>
      </c>
      <c r="DH7" s="38">
        <v>95.2</v>
      </c>
      <c r="DI7" s="38"/>
      <c r="DJ7" s="38"/>
      <c r="DK7" s="38"/>
      <c r="DL7" s="38"/>
      <c r="DM7" s="38"/>
      <c r="DN7" s="38"/>
      <c r="DO7" s="38"/>
      <c r="DP7" s="38"/>
      <c r="DQ7" s="38"/>
      <c r="DR7" s="38"/>
      <c r="DS7" s="38"/>
      <c r="DT7" s="38"/>
      <c r="DU7" s="38"/>
      <c r="DV7" s="38"/>
      <c r="DW7" s="38"/>
      <c r="DX7" s="38"/>
      <c r="DY7" s="38"/>
      <c r="DZ7" s="38"/>
      <c r="EA7" s="38"/>
      <c r="EB7" s="38"/>
      <c r="EC7" s="38"/>
      <c r="ED7" s="38"/>
      <c r="EE7" s="38">
        <v>0.25</v>
      </c>
      <c r="EF7" s="38">
        <v>2.44</v>
      </c>
      <c r="EG7" s="38">
        <v>0</v>
      </c>
      <c r="EH7" s="38">
        <v>0</v>
      </c>
      <c r="EI7" s="38">
        <v>0</v>
      </c>
      <c r="EJ7" s="38">
        <v>0.11</v>
      </c>
      <c r="EK7" s="38">
        <v>1.08</v>
      </c>
      <c r="EL7" s="38">
        <v>1.1499999999999999</v>
      </c>
      <c r="EM7" s="38">
        <v>0</v>
      </c>
      <c r="EN7" s="38">
        <v>0</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S00216</cp:lastModifiedBy>
  <cp:lastPrinted>2020-02-07T05:12:09Z</cp:lastPrinted>
  <dcterms:created xsi:type="dcterms:W3CDTF">2019-12-05T05:08:28Z</dcterms:created>
  <dcterms:modified xsi:type="dcterms:W3CDTF">2020-02-07T05:14:36Z</dcterms:modified>
  <cp:category/>
</cp:coreProperties>
</file>