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1HrAbFj2xr0/HQcxzRko0U2JEOaJh6hmn3RMvZsNCaIu20sPT9NxkMaOTE/ZNFOK6l7s6Cx32FEacy9a7YE5Q==" workbookSaltValue="niUg5S2avSsnaPmcchnjw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<sst xmlns="http://schemas.openxmlformats.org/spreadsheetml/2006/main" count="220" uniqueCount="108">
  <si>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</si>
  <si>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</si>
  <si>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</si>
  <si>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</si>
  <si>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</si>
  <si>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</si>
  <si>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</si>
  <si>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</si>
  <si>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</si>
  <si>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</si>
  <si>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</si>
  <si>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</si>
  <si>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</si>
  <si>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</si>
  <si>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</si>
  <si>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</si>
  <si>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</si>
  <si>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</si>
  <si>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</si>
  <si>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</si>
  <si>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</si>
  <si>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</si>
  <si>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</si>
  <si>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</si>
  <si>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</si>
  <si>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</si>
  <si>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</si>
  <si>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</si>
  <si>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</si>
  <si>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</si>
  <si>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</si>
  <si>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</si>
  <si>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</si>
  <si>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</si>
  <si>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</si>
  <si>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</si>
  <si>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</si>
  <si>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</si>
  <si>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</si>
  <si>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</si>
  <si>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</si>
  <si>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</si>
  <si>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</si>
  <si>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</si>
  <si>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</si>
  <si>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</si>
  <si>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</si>
  <si>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</si>
  <si>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</si>
  <si>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</si>
  <si>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</si>
  <si>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</si>
  <si>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</si>
  <si>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</si>
  <si>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</si>
  <si>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</si>
  <si>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</si>
  <si>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</si>
  <si>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</si>
  <si>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</si>
  <si>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</si>
  <si>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</si>
  <si>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</si>
  <si>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</si>
  <si>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</si>
  <si>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</si>
  <si>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</si>
  <si>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</si>
  <si>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</si>
  <si>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</si>
  <si>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</si>
  <si>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</si>
  <si>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</si>
  <si>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</si>
  <si>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</si>
  <si>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</si>
  <si>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</si>
  <si>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</si>
  <si>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</si>
  <si>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</si>
  <si>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</si>
  <si>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</si>
  <si>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</si>
  <si>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</si>
  <si>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</si>
  <si>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</si>
  <si>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</si>
  <si>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</si>
  <si>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</si>
  <si>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</si>
  <si>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</si>
  <si>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</si>
  <si>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</si>
  <si>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</si>
  <si>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</si>
  <si>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</si>
  <si>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</si>
  <si>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</si>
  <si>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</si>
  <si>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</si>
  <si>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</si>
  <si>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</si>
  <si>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</si>
  <si>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</si>
  <si>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</si>
  <si>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①全国平均値よりも高い値で、法定耐用年数に近い資産が多い状況である為、施設更新等の財源確保と長寿命化の取り組みが必要である。　　　　　　　　　　　　　　　　　　　　　　　　　　　②類似団体平均値より低い値であるが、今後、耐用年数に達し更新時期を迎える管路が増加すること等が考えられる為、事業費の平準化を図り、計画的かつ効率的な更新に取り組む必要がある。　　　　　　　　　　　　　　　　　　　　　　　　　　③全国平均値より高い数値であるが、投資可能財源及び職員体制等を勘案し、更新する管路の優先順位を設定し、更新していく必要がある。</t>
    <rPh sb="1" eb="3">
      <t>ゼンコク</t>
    </rPh>
    <rPh sb="3" eb="6">
      <t>ヘイキンチ</t>
    </rPh>
    <rPh sb="9" eb="10">
      <t>タカ</t>
    </rPh>
    <rPh sb="11" eb="12">
      <t>アタイ</t>
    </rPh>
    <rPh sb="14" eb="16">
      <t>ホウテイ</t>
    </rPh>
    <rPh sb="16" eb="18">
      <t>タイヨウ</t>
    </rPh>
    <rPh sb="18" eb="20">
      <t>ネンスウ</t>
    </rPh>
    <rPh sb="21" eb="22">
      <t>チカ</t>
    </rPh>
    <rPh sb="23" eb="25">
      <t>シサン</t>
    </rPh>
    <rPh sb="26" eb="27">
      <t>オオ</t>
    </rPh>
    <rPh sb="28" eb="30">
      <t>ジョウキョウ</t>
    </rPh>
    <rPh sb="33" eb="34">
      <t>タメ</t>
    </rPh>
    <rPh sb="35" eb="37">
      <t>シセツ</t>
    </rPh>
    <rPh sb="37" eb="39">
      <t>コウシン</t>
    </rPh>
    <rPh sb="39" eb="40">
      <t>トウ</t>
    </rPh>
    <rPh sb="41" eb="43">
      <t>ザイゲン</t>
    </rPh>
    <rPh sb="43" eb="45">
      <t>カクホ</t>
    </rPh>
    <rPh sb="46" eb="47">
      <t>チョウ</t>
    </rPh>
    <rPh sb="47" eb="50">
      <t>ジュミョウカ</t>
    </rPh>
    <rPh sb="51" eb="52">
      <t>ト</t>
    </rPh>
    <rPh sb="53" eb="54">
      <t>ク</t>
    </rPh>
    <rPh sb="56" eb="58">
      <t>ヒツヨウ</t>
    </rPh>
    <rPh sb="90" eb="92">
      <t>ルイジ</t>
    </rPh>
    <rPh sb="92" eb="94">
      <t>ダンタイ</t>
    </rPh>
    <rPh sb="94" eb="97">
      <t>ヘイキンチ</t>
    </rPh>
    <rPh sb="99" eb="100">
      <t>ヒク</t>
    </rPh>
    <rPh sb="101" eb="102">
      <t>アタイ</t>
    </rPh>
    <rPh sb="107" eb="109">
      <t>コンゴ</t>
    </rPh>
    <rPh sb="110" eb="112">
      <t>タイヨウ</t>
    </rPh>
    <rPh sb="112" eb="114">
      <t>ネンスウ</t>
    </rPh>
    <rPh sb="115" eb="116">
      <t>タッ</t>
    </rPh>
    <rPh sb="117" eb="119">
      <t>コウシン</t>
    </rPh>
    <rPh sb="119" eb="121">
      <t>ジキ</t>
    </rPh>
    <rPh sb="122" eb="123">
      <t>ムカ</t>
    </rPh>
    <rPh sb="125" eb="127">
      <t>カンロ</t>
    </rPh>
    <rPh sb="128" eb="130">
      <t>ゾウカ</t>
    </rPh>
    <rPh sb="134" eb="135">
      <t>トウ</t>
    </rPh>
    <rPh sb="136" eb="137">
      <t>カンガ</t>
    </rPh>
    <rPh sb="141" eb="142">
      <t>タメ</t>
    </rPh>
    <rPh sb="143" eb="146">
      <t>ジギョウヒ</t>
    </rPh>
    <rPh sb="147" eb="150">
      <t>ヘイジュンカ</t>
    </rPh>
    <rPh sb="151" eb="152">
      <t>ハカ</t>
    </rPh>
    <rPh sb="154" eb="156">
      <t>ケイカク</t>
    </rPh>
    <rPh sb="156" eb="157">
      <t>テキ</t>
    </rPh>
    <rPh sb="159" eb="161">
      <t>コウリツ</t>
    </rPh>
    <rPh sb="161" eb="162">
      <t>テキ</t>
    </rPh>
    <rPh sb="163" eb="165">
      <t>コウシン</t>
    </rPh>
    <rPh sb="166" eb="167">
      <t>ト</t>
    </rPh>
    <rPh sb="168" eb="169">
      <t>ク</t>
    </rPh>
    <rPh sb="170" eb="172">
      <t>ヒツヨウ</t>
    </rPh>
    <rPh sb="203" eb="205">
      <t>ゼンコク</t>
    </rPh>
    <rPh sb="205" eb="208">
      <t>ヘイキンチ</t>
    </rPh>
    <rPh sb="210" eb="211">
      <t>タカ</t>
    </rPh>
    <rPh sb="212" eb="214">
      <t>スウチ</t>
    </rPh>
    <rPh sb="219" eb="221">
      <t>トウシ</t>
    </rPh>
    <rPh sb="221" eb="223">
      <t>カノウ</t>
    </rPh>
    <rPh sb="223" eb="225">
      <t>ザイゲン</t>
    </rPh>
    <rPh sb="225" eb="226">
      <t>オヨ</t>
    </rPh>
    <rPh sb="227" eb="229">
      <t>ショクイン</t>
    </rPh>
    <rPh sb="229" eb="231">
      <t>タイセイ</t>
    </rPh>
    <rPh sb="231" eb="232">
      <t>トウ</t>
    </rPh>
    <rPh sb="233" eb="235">
      <t>カンアン</t>
    </rPh>
    <rPh sb="237" eb="239">
      <t>コウシン</t>
    </rPh>
    <rPh sb="241" eb="243">
      <t>カンロ</t>
    </rPh>
    <rPh sb="244" eb="246">
      <t>ユウセン</t>
    </rPh>
    <rPh sb="246" eb="248">
      <t>ジュンイ</t>
    </rPh>
    <rPh sb="249" eb="251">
      <t>セッテイ</t>
    </rPh>
    <rPh sb="253" eb="255">
      <t>コウシン</t>
    </rPh>
    <rPh sb="259" eb="261">
      <t>ヒツヨウ</t>
    </rPh>
    <phoneticPr fontId="4"/>
  </si>
  <si>
    <t>①単年度の収支は黒字であり、全国平均値をも上回っているが、更新投資等に充てる財源確保の為にも、更なる費用削減に取り組みたい。　　　　　　　　　　　　　　　　　　　　　　　②５か年間０％となっており、経営の健全を維持している。　　　　　　　　　　　　　　　　　　　　　　　　　　　　　　　　　　　③数値は100を超えており、財務の安定性を維持している。　　　　　　　　　　　　　　　　　　　　　　　　　　　　　　　　　④全国平均値より低い値であり良好であるが、施設更新等の投資規模等適正化の分析等、引き続き経営改善に取り組みたい。　　　　　　　　　　　　　　　　　　　　　　　　　⑤数値は100％を超えているが、給水人口減を鑑み、今後更なる料金収入の確保に努めたい。　　　　　　　　　　　　　　　　　　　　　　　　　⑥類似団体平均値より低い値であるが、更なる投資の効率化や維持管理費の削減等の経営改善を検討したい。　　　　　　　　　　　　　　　　　　　　　　　　　　　　　　　　　　　　⑦全国平均値を上回る高い数値を維持しており、適切な施設規模であると考える。　　　　　　　　　　　　　　　　　　　　　　　⑧有収率は94.19％であり、概ね効率的な収益につながっているが、今後も引き続き、漏水やメーター不感等といった原因を特定し、有収率をあげていきたい。</t>
    <rPh sb="1" eb="4">
      <t>タンネンド</t>
    </rPh>
    <rPh sb="5" eb="7">
      <t>シュウシ</t>
    </rPh>
    <rPh sb="8" eb="10">
      <t>クロジ</t>
    </rPh>
    <rPh sb="14" eb="16">
      <t>ゼンコク</t>
    </rPh>
    <rPh sb="16" eb="19">
      <t>ヘイキンチ</t>
    </rPh>
    <rPh sb="21" eb="23">
      <t>ウワマワ</t>
    </rPh>
    <rPh sb="29" eb="31">
      <t>コウシン</t>
    </rPh>
    <rPh sb="31" eb="33">
      <t>トウシ</t>
    </rPh>
    <rPh sb="33" eb="34">
      <t>トウ</t>
    </rPh>
    <rPh sb="35" eb="36">
      <t>ア</t>
    </rPh>
    <rPh sb="38" eb="40">
      <t>ザイゲン</t>
    </rPh>
    <rPh sb="40" eb="42">
      <t>カクホ</t>
    </rPh>
    <rPh sb="43" eb="44">
      <t>タメ</t>
    </rPh>
    <rPh sb="47" eb="48">
      <t>サラ</t>
    </rPh>
    <rPh sb="50" eb="52">
      <t>ヒヨウ</t>
    </rPh>
    <rPh sb="52" eb="54">
      <t>サクゲン</t>
    </rPh>
    <rPh sb="55" eb="56">
      <t>ト</t>
    </rPh>
    <rPh sb="57" eb="58">
      <t>ク</t>
    </rPh>
    <rPh sb="88" eb="90">
      <t>ネンカン</t>
    </rPh>
    <rPh sb="99" eb="101">
      <t>ケイエイ</t>
    </rPh>
    <rPh sb="102" eb="104">
      <t>ケンゼン</t>
    </rPh>
    <rPh sb="105" eb="107">
      <t>イジ</t>
    </rPh>
    <rPh sb="148" eb="150">
      <t>スウチ</t>
    </rPh>
    <rPh sb="155" eb="156">
      <t>コ</t>
    </rPh>
    <rPh sb="161" eb="163">
      <t>ザイム</t>
    </rPh>
    <rPh sb="164" eb="167">
      <t>アンテイセイ</t>
    </rPh>
    <rPh sb="168" eb="170">
      <t>イジ</t>
    </rPh>
    <rPh sb="209" eb="211">
      <t>ゼンコク</t>
    </rPh>
    <rPh sb="244" eb="246">
      <t>ブンセキ</t>
    </rPh>
    <rPh sb="246" eb="247">
      <t>トウ</t>
    </rPh>
    <rPh sb="248" eb="249">
      <t>ヒ</t>
    </rPh>
    <rPh sb="250" eb="251">
      <t>ツヅ</t>
    </rPh>
    <rPh sb="252" eb="254">
      <t>ケイエイ</t>
    </rPh>
    <rPh sb="254" eb="256">
      <t>カイゼン</t>
    </rPh>
    <rPh sb="257" eb="258">
      <t>ト</t>
    </rPh>
    <rPh sb="259" eb="260">
      <t>ク</t>
    </rPh>
    <rPh sb="305" eb="307">
      <t>キュウスイ</t>
    </rPh>
    <rPh sb="311" eb="312">
      <t>カンガ</t>
    </rPh>
    <rPh sb="517" eb="518">
      <t>オオム</t>
    </rPh>
    <phoneticPr fontId="4"/>
  </si>
  <si>
    <t>経営状況は概ね良好であると判断できるが、今後、給水人口減等による給水収益の落ち込みも想定される事、また、老朽施設及び管路の更新も必要である事から、随時、指標を分析し、適切な対策を講じ、今後も健全な経営が保持できるよう努める必要がある。</t>
    <rPh sb="0" eb="2">
      <t>ケイエイ</t>
    </rPh>
    <rPh sb="2" eb="4">
      <t>ジョウキョウ</t>
    </rPh>
    <rPh sb="5" eb="6">
      <t>オオム</t>
    </rPh>
    <rPh sb="7" eb="9">
      <t>リョウコウ</t>
    </rPh>
    <rPh sb="13" eb="15">
      <t>ハンダン</t>
    </rPh>
    <rPh sb="20" eb="22">
      <t>コンゴ</t>
    </rPh>
    <rPh sb="23" eb="25">
      <t>キュウスイ</t>
    </rPh>
    <rPh sb="25" eb="27">
      <t>ジンコウ</t>
    </rPh>
    <rPh sb="27" eb="28">
      <t>ゲン</t>
    </rPh>
    <rPh sb="28" eb="29">
      <t>トウ</t>
    </rPh>
    <rPh sb="32" eb="34">
      <t>キュウスイ</t>
    </rPh>
    <rPh sb="34" eb="36">
      <t>シュウエキ</t>
    </rPh>
    <rPh sb="37" eb="38">
      <t>オ</t>
    </rPh>
    <rPh sb="39" eb="40">
      <t>コ</t>
    </rPh>
    <rPh sb="42" eb="44">
      <t>ソウテイ</t>
    </rPh>
    <rPh sb="47" eb="48">
      <t>コト</t>
    </rPh>
    <rPh sb="52" eb="54">
      <t>ロウキュウ</t>
    </rPh>
    <rPh sb="54" eb="56">
      <t>シセツ</t>
    </rPh>
    <rPh sb="56" eb="57">
      <t>オヨ</t>
    </rPh>
    <rPh sb="58" eb="60">
      <t>カンロ</t>
    </rPh>
    <rPh sb="61" eb="63">
      <t>コウシン</t>
    </rPh>
    <rPh sb="64" eb="66">
      <t>ヒツヨウ</t>
    </rPh>
    <rPh sb="69" eb="70">
      <t>コト</t>
    </rPh>
    <rPh sb="73" eb="75">
      <t>ズイジ</t>
    </rPh>
    <rPh sb="76" eb="78">
      <t>シヒョウ</t>
    </rPh>
    <rPh sb="79" eb="81">
      <t>ブンセキ</t>
    </rPh>
    <rPh sb="83" eb="85">
      <t>テキセツ</t>
    </rPh>
    <rPh sb="86" eb="88">
      <t>タイサク</t>
    </rPh>
    <rPh sb="89" eb="90">
      <t>コウ</t>
    </rPh>
    <rPh sb="92" eb="94">
      <t>コンゴ</t>
    </rPh>
    <rPh sb="95" eb="97">
      <t>ケンゼン</t>
    </rPh>
    <rPh sb="98" eb="100">
      <t>ケイエイ</t>
    </rPh>
    <rPh sb="101" eb="103">
      <t>ホジ</t>
    </rPh>
    <rPh sb="108" eb="109">
      <t>ツト</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</si>
</sst>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0.46</c:v>
                </c:pt>
                <c:pt idx="1">
                  <c:v>0.42</c:v>
                </c:pt>
                <c:pt idx="2">
                  <c:v>0.37</c:v>
                </c:pt>
                <c:pt idx="3">
                  <c:v>0.61</c:v>
                </c:pt>
                <c:pt idx="4">
                  <c:v>0.84</c:v>
                </c:pt>
              </c:numCache>
            </c:numRef>
          </c:val>
          <c:extLst xmlns:c16r2="http://schemas.microsoft.com/office/drawing/2015/06/chart">
            <c:ext xmlns:c16="http://schemas.microsoft.com/office/drawing/2014/chart" uri="{C3380CC4-5D6E-409C-BE32-E72D297353CC}">
              <c16:uniqueId val="{00000000-00E5-4E4F-8FBD-26D62154BDE0}"/>
            </c:ext>
          </c:extLst>
        </c:ser>
        <c:dLbls>
          <c:showLegendKey val="0"/>
          <c:showVal val="0"/>
          <c:showCatName val="0"/>
          <c:showSerName val="0"/>
          <c:showPercent val="0"/>
          <c:showBubbleSize val="0"/>
        </c:dLbls>
        <c:gapWidth val="150"/>
        <c:axId val="105263872"/>
        <c:axId val="1052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00E5-4E4F-8FBD-26D62154BDE0}"/>
            </c:ext>
          </c:extLst>
        </c:ser>
        <c:dLbls>
          <c:showLegendKey val="0"/>
          <c:showVal val="0"/>
          <c:showCatName val="0"/>
          <c:showSerName val="0"/>
          <c:showPercent val="0"/>
          <c:showBubbleSize val="0"/>
        </c:dLbls>
        <c:marker val="1"/>
        <c:smooth val="0"/>
        <c:axId val="105263872"/>
        <c:axId val="105265792"/>
      </c:lineChart>
      <c:dateAx>
        <c:axId val="105263872"/>
        <c:scaling>
          <c:orientation val="minMax"/>
        </c:scaling>
        <c:delete val="1"/>
        <c:axPos val="b"/>
        <c:numFmt formatCode="ge" sourceLinked="1"/>
        <c:majorTickMark val="none"/>
        <c:minorTickMark val="none"/>
        <c:tickLblPos val="none"/>
        <c:crossAx val="105265792"/>
        <c:crosses val="autoZero"/>
        <c:auto val="1"/>
        <c:lblOffset val="100"/>
        <c:baseTimeUnit val="years"/>
      </c:dateAx>
      <c:valAx>
        <c:axId val="1052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82.17</c:v>
                </c:pt>
                <c:pt idx="1">
                  <c:v>83.6</c:v>
                </c:pt>
                <c:pt idx="2">
                  <c:v>83.37</c:v>
                </c:pt>
                <c:pt idx="3">
                  <c:v>83.06</c:v>
                </c:pt>
                <c:pt idx="4">
                  <c:v>82.93</c:v>
                </c:pt>
              </c:numCache>
            </c:numRef>
          </c:val>
          <c:extLst xmlns:c16r2="http://schemas.microsoft.com/office/drawing/2015/06/chart">
            <c:ext xmlns:c16="http://schemas.microsoft.com/office/drawing/2014/chart" uri="{C3380CC4-5D6E-409C-BE32-E72D297353CC}">
              <c16:uniqueId val="{00000000-8DC6-49FD-B41D-2E8C1C18B4CF}"/>
            </c:ext>
          </c:extLst>
        </c:ser>
        <c:dLbls>
          <c:showLegendKey val="0"/>
          <c:showVal val="0"/>
          <c:showCatName val="0"/>
          <c:showSerName val="0"/>
          <c:showPercent val="0"/>
          <c:showBubbleSize val="0"/>
        </c:dLbls>
        <c:gapWidth val="150"/>
        <c:axId val="106799872"/>
        <c:axId val="1068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8DC6-49FD-B41D-2E8C1C18B4CF}"/>
            </c:ext>
          </c:extLst>
        </c:ser>
        <c:dLbls>
          <c:showLegendKey val="0"/>
          <c:showVal val="0"/>
          <c:showCatName val="0"/>
          <c:showSerName val="0"/>
          <c:showPercent val="0"/>
          <c:showBubbleSize val="0"/>
        </c:dLbls>
        <c:marker val="1"/>
        <c:smooth val="0"/>
        <c:axId val="106799872"/>
        <c:axId val="106801792"/>
      </c:lineChart>
      <c:dateAx>
        <c:axId val="106799872"/>
        <c:scaling>
          <c:orientation val="minMax"/>
        </c:scaling>
        <c:delete val="1"/>
        <c:axPos val="b"/>
        <c:numFmt formatCode="ge" sourceLinked="1"/>
        <c:majorTickMark val="none"/>
        <c:minorTickMark val="none"/>
        <c:tickLblPos val="none"/>
        <c:crossAx val="106801792"/>
        <c:crosses val="autoZero"/>
        <c:auto val="1"/>
        <c:lblOffset val="100"/>
        <c:baseTimeUnit val="years"/>
      </c:dateAx>
      <c:valAx>
        <c:axId val="1068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95.23</c:v>
                </c:pt>
                <c:pt idx="1">
                  <c:v>93.18</c:v>
                </c:pt>
                <c:pt idx="2">
                  <c:v>93.69</c:v>
                </c:pt>
                <c:pt idx="3">
                  <c:v>94.17</c:v>
                </c:pt>
                <c:pt idx="4">
                  <c:v>94.19</c:v>
                </c:pt>
              </c:numCache>
            </c:numRef>
          </c:val>
          <c:extLst xmlns:c16r2="http://schemas.microsoft.com/office/drawing/2015/06/chart">
            <c:ext xmlns:c16="http://schemas.microsoft.com/office/drawing/2014/chart" uri="{C3380CC4-5D6E-409C-BE32-E72D297353CC}">
              <c16:uniqueId val="{00000000-DBB1-4A1B-8364-954248F23F39}"/>
            </c:ext>
          </c:extLst>
        </c:ser>
        <c:dLbls>
          <c:showLegendKey val="0"/>
          <c:showVal val="0"/>
          <c:showCatName val="0"/>
          <c:showSerName val="0"/>
          <c:showPercent val="0"/>
          <c:showBubbleSize val="0"/>
        </c:dLbls>
        <c:gapWidth val="150"/>
        <c:axId val="107177088"/>
        <c:axId val="1071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DBB1-4A1B-8364-954248F23F39}"/>
            </c:ext>
          </c:extLst>
        </c:ser>
        <c:dLbls>
          <c:showLegendKey val="0"/>
          <c:showVal val="0"/>
          <c:showCatName val="0"/>
          <c:showSerName val="0"/>
          <c:showPercent val="0"/>
          <c:showBubbleSize val="0"/>
        </c:dLbls>
        <c:marker val="1"/>
        <c:smooth val="0"/>
        <c:axId val="107177088"/>
        <c:axId val="107179008"/>
      </c:lineChart>
      <c:dateAx>
        <c:axId val="107177088"/>
        <c:scaling>
          <c:orientation val="minMax"/>
        </c:scaling>
        <c:delete val="1"/>
        <c:axPos val="b"/>
        <c:numFmt formatCode="ge" sourceLinked="1"/>
        <c:majorTickMark val="none"/>
        <c:minorTickMark val="none"/>
        <c:tickLblPos val="none"/>
        <c:crossAx val="107179008"/>
        <c:crosses val="autoZero"/>
        <c:auto val="1"/>
        <c:lblOffset val="100"/>
        <c:baseTimeUnit val="years"/>
      </c:dateAx>
      <c:valAx>
        <c:axId val="1071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111.19</c:v>
                </c:pt>
                <c:pt idx="1">
                  <c:v>109.33</c:v>
                </c:pt>
                <c:pt idx="2">
                  <c:v>108.34</c:v>
                </c:pt>
                <c:pt idx="3">
                  <c:v>111.94</c:v>
                </c:pt>
                <c:pt idx="4">
                  <c:v>114.3</c:v>
                </c:pt>
              </c:numCache>
            </c:numRef>
          </c:val>
          <c:extLst xmlns:c16r2="http://schemas.microsoft.com/office/drawing/2015/06/chart">
            <c:ext xmlns:c16="http://schemas.microsoft.com/office/drawing/2014/chart" uri="{C3380CC4-5D6E-409C-BE32-E72D297353CC}">
              <c16:uniqueId val="{00000000-D15F-4369-B820-93D8762919DF}"/>
            </c:ext>
          </c:extLst>
        </c:ser>
        <c:dLbls>
          <c:showLegendKey val="0"/>
          <c:showVal val="0"/>
          <c:showCatName val="0"/>
          <c:showSerName val="0"/>
          <c:showPercent val="0"/>
          <c:showBubbleSize val="0"/>
        </c:dLbls>
        <c:gapWidth val="150"/>
        <c:axId val="105292928"/>
        <c:axId val="10529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D15F-4369-B820-93D8762919DF}"/>
            </c:ext>
          </c:extLst>
        </c:ser>
        <c:dLbls>
          <c:showLegendKey val="0"/>
          <c:showVal val="0"/>
          <c:showCatName val="0"/>
          <c:showSerName val="0"/>
          <c:showPercent val="0"/>
          <c:showBubbleSize val="0"/>
        </c:dLbls>
        <c:marker val="1"/>
        <c:smooth val="0"/>
        <c:axId val="105292928"/>
        <c:axId val="105294848"/>
      </c:lineChart>
      <c:dateAx>
        <c:axId val="105292928"/>
        <c:scaling>
          <c:orientation val="minMax"/>
        </c:scaling>
        <c:delete val="1"/>
        <c:axPos val="b"/>
        <c:numFmt formatCode="ge" sourceLinked="1"/>
        <c:majorTickMark val="none"/>
        <c:minorTickMark val="none"/>
        <c:tickLblPos val="none"/>
        <c:crossAx val="105294848"/>
        <c:crosses val="autoZero"/>
        <c:auto val="1"/>
        <c:lblOffset val="100"/>
        <c:baseTimeUnit val="years"/>
      </c:dateAx>
      <c:valAx>
        <c:axId val="10529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52.7</c:v>
                </c:pt>
                <c:pt idx="1">
                  <c:v>54.43</c:v>
                </c:pt>
                <c:pt idx="2">
                  <c:v>56.14</c:v>
                </c:pt>
                <c:pt idx="3">
                  <c:v>57.59</c:v>
                </c:pt>
                <c:pt idx="4">
                  <c:v>59.12</c:v>
                </c:pt>
              </c:numCache>
            </c:numRef>
          </c:val>
          <c:extLst xmlns:c16r2="http://schemas.microsoft.com/office/drawing/2015/06/chart">
            <c:ext xmlns:c16="http://schemas.microsoft.com/office/drawing/2014/chart" uri="{C3380CC4-5D6E-409C-BE32-E72D297353CC}">
              <c16:uniqueId val="{00000000-E087-4F4C-87DC-18406DBCE26D}"/>
            </c:ext>
          </c:extLst>
        </c:ser>
        <c:dLbls>
          <c:showLegendKey val="0"/>
          <c:showVal val="0"/>
          <c:showCatName val="0"/>
          <c:showSerName val="0"/>
          <c:showPercent val="0"/>
          <c:showBubbleSize val="0"/>
        </c:dLbls>
        <c:gapWidth val="150"/>
        <c:axId val="105342464"/>
        <c:axId val="1053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E087-4F4C-87DC-18406DBCE26D}"/>
            </c:ext>
          </c:extLst>
        </c:ser>
        <c:dLbls>
          <c:showLegendKey val="0"/>
          <c:showVal val="0"/>
          <c:showCatName val="0"/>
          <c:showSerName val="0"/>
          <c:showPercent val="0"/>
          <c:showBubbleSize val="0"/>
        </c:dLbls>
        <c:marker val="1"/>
        <c:smooth val="0"/>
        <c:axId val="105342464"/>
        <c:axId val="105344384"/>
      </c:lineChart>
      <c:dateAx>
        <c:axId val="105342464"/>
        <c:scaling>
          <c:orientation val="minMax"/>
        </c:scaling>
        <c:delete val="1"/>
        <c:axPos val="b"/>
        <c:numFmt formatCode="ge" sourceLinked="1"/>
        <c:majorTickMark val="none"/>
        <c:minorTickMark val="none"/>
        <c:tickLblPos val="none"/>
        <c:crossAx val="105344384"/>
        <c:crosses val="autoZero"/>
        <c:auto val="1"/>
        <c:lblOffset val="100"/>
        <c:baseTimeUnit val="years"/>
      </c:dateAx>
      <c:valAx>
        <c:axId val="1053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0.66</c:v>
                </c:pt>
                <c:pt idx="1">
                  <c:v>1.06</c:v>
                </c:pt>
                <c:pt idx="2">
                  <c:v>2.5499999999999998</c:v>
                </c:pt>
                <c:pt idx="3">
                  <c:v>2.14</c:v>
                </c:pt>
                <c:pt idx="4">
                  <c:v>2.72</c:v>
                </c:pt>
              </c:numCache>
            </c:numRef>
          </c:val>
          <c:extLst xmlns:c16r2="http://schemas.microsoft.com/office/drawing/2015/06/chart">
            <c:ext xmlns:c16="http://schemas.microsoft.com/office/drawing/2014/chart" uri="{C3380CC4-5D6E-409C-BE32-E72D297353CC}">
              <c16:uniqueId val="{00000000-0289-4EE5-971A-75067ED3566D}"/>
            </c:ext>
          </c:extLst>
        </c:ser>
        <c:dLbls>
          <c:showLegendKey val="0"/>
          <c:showVal val="0"/>
          <c:showCatName val="0"/>
          <c:showSerName val="0"/>
          <c:showPercent val="0"/>
          <c:showBubbleSize val="0"/>
        </c:dLbls>
        <c:gapWidth val="150"/>
        <c:axId val="106108800"/>
        <c:axId val="10611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0289-4EE5-971A-75067ED3566D}"/>
            </c:ext>
          </c:extLst>
        </c:ser>
        <c:dLbls>
          <c:showLegendKey val="0"/>
          <c:showVal val="0"/>
          <c:showCatName val="0"/>
          <c:showSerName val="0"/>
          <c:showPercent val="0"/>
          <c:showBubbleSize val="0"/>
        </c:dLbls>
        <c:marker val="1"/>
        <c:smooth val="0"/>
        <c:axId val="106108800"/>
        <c:axId val="106115072"/>
      </c:lineChart>
      <c:dateAx>
        <c:axId val="106108800"/>
        <c:scaling>
          <c:orientation val="minMax"/>
        </c:scaling>
        <c:delete val="1"/>
        <c:axPos val="b"/>
        <c:numFmt formatCode="ge" sourceLinked="1"/>
        <c:majorTickMark val="none"/>
        <c:minorTickMark val="none"/>
        <c:tickLblPos val="none"/>
        <c:crossAx val="106115072"/>
        <c:crosses val="autoZero"/>
        <c:auto val="1"/>
        <c:lblOffset val="100"/>
        <c:baseTimeUnit val="years"/>
      </c:dateAx>
      <c:valAx>
        <c:axId val="1061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05-46C6-96C2-500883AC13B2}"/>
            </c:ext>
          </c:extLst>
        </c:ser>
        <c:dLbls>
          <c:showLegendKey val="0"/>
          <c:showVal val="0"/>
          <c:showCatName val="0"/>
          <c:showSerName val="0"/>
          <c:showPercent val="0"/>
          <c:showBubbleSize val="0"/>
        </c:dLbls>
        <c:gapWidth val="150"/>
        <c:axId val="106141952"/>
        <c:axId val="10614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7905-46C6-96C2-500883AC13B2}"/>
            </c:ext>
          </c:extLst>
        </c:ser>
        <c:dLbls>
          <c:showLegendKey val="0"/>
          <c:showVal val="0"/>
          <c:showCatName val="0"/>
          <c:showSerName val="0"/>
          <c:showPercent val="0"/>
          <c:showBubbleSize val="0"/>
        </c:dLbls>
        <c:marker val="1"/>
        <c:smooth val="0"/>
        <c:axId val="106141952"/>
        <c:axId val="106144128"/>
      </c:lineChart>
      <c:dateAx>
        <c:axId val="106141952"/>
        <c:scaling>
          <c:orientation val="minMax"/>
        </c:scaling>
        <c:delete val="1"/>
        <c:axPos val="b"/>
        <c:numFmt formatCode="ge" sourceLinked="1"/>
        <c:majorTickMark val="none"/>
        <c:minorTickMark val="none"/>
        <c:tickLblPos val="none"/>
        <c:crossAx val="106144128"/>
        <c:crosses val="autoZero"/>
        <c:auto val="1"/>
        <c:lblOffset val="100"/>
        <c:baseTimeUnit val="years"/>
      </c:dateAx>
      <c:valAx>
        <c:axId val="10614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1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1245.1199999999999</c:v>
                </c:pt>
                <c:pt idx="1">
                  <c:v>1293.05</c:v>
                </c:pt>
                <c:pt idx="2">
                  <c:v>1107.17</c:v>
                </c:pt>
                <c:pt idx="3">
                  <c:v>1320.22</c:v>
                </c:pt>
                <c:pt idx="4">
                  <c:v>1722.73</c:v>
                </c:pt>
              </c:numCache>
            </c:numRef>
          </c:val>
          <c:extLst xmlns:c16r2="http://schemas.microsoft.com/office/drawing/2015/06/chart">
            <c:ext xmlns:c16="http://schemas.microsoft.com/office/drawing/2014/chart" uri="{C3380CC4-5D6E-409C-BE32-E72D297353CC}">
              <c16:uniqueId val="{00000000-EAA7-4933-A97C-6A5D90621FA6}"/>
            </c:ext>
          </c:extLst>
        </c:ser>
        <c:dLbls>
          <c:showLegendKey val="0"/>
          <c:showVal val="0"/>
          <c:showCatName val="0"/>
          <c:showSerName val="0"/>
          <c:showPercent val="0"/>
          <c:showBubbleSize val="0"/>
        </c:dLbls>
        <c:gapWidth val="150"/>
        <c:axId val="106159104"/>
        <c:axId val="1066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EAA7-4933-A97C-6A5D90621FA6}"/>
            </c:ext>
          </c:extLst>
        </c:ser>
        <c:dLbls>
          <c:showLegendKey val="0"/>
          <c:showVal val="0"/>
          <c:showCatName val="0"/>
          <c:showSerName val="0"/>
          <c:showPercent val="0"/>
          <c:showBubbleSize val="0"/>
        </c:dLbls>
        <c:marker val="1"/>
        <c:smooth val="0"/>
        <c:axId val="106159104"/>
        <c:axId val="106644608"/>
      </c:lineChart>
      <c:dateAx>
        <c:axId val="106159104"/>
        <c:scaling>
          <c:orientation val="minMax"/>
        </c:scaling>
        <c:delete val="1"/>
        <c:axPos val="b"/>
        <c:numFmt formatCode="ge" sourceLinked="1"/>
        <c:majorTickMark val="none"/>
        <c:minorTickMark val="none"/>
        <c:tickLblPos val="none"/>
        <c:crossAx val="106644608"/>
        <c:crosses val="autoZero"/>
        <c:auto val="1"/>
        <c:lblOffset val="100"/>
        <c:baseTimeUnit val="years"/>
      </c:dateAx>
      <c:valAx>
        <c:axId val="10664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1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41.47</c:v>
                </c:pt>
                <c:pt idx="1">
                  <c:v>36.44</c:v>
                </c:pt>
                <c:pt idx="2">
                  <c:v>31.52</c:v>
                </c:pt>
                <c:pt idx="3">
                  <c:v>26.73</c:v>
                </c:pt>
                <c:pt idx="4">
                  <c:v>22.4</c:v>
                </c:pt>
              </c:numCache>
            </c:numRef>
          </c:val>
          <c:extLst xmlns:c16r2="http://schemas.microsoft.com/office/drawing/2015/06/chart">
            <c:ext xmlns:c16="http://schemas.microsoft.com/office/drawing/2014/chart" uri="{C3380CC4-5D6E-409C-BE32-E72D297353CC}">
              <c16:uniqueId val="{00000000-865B-42C4-A9B5-5027CB44A82F}"/>
            </c:ext>
          </c:extLst>
        </c:ser>
        <c:dLbls>
          <c:showLegendKey val="0"/>
          <c:showVal val="0"/>
          <c:showCatName val="0"/>
          <c:showSerName val="0"/>
          <c:showPercent val="0"/>
          <c:showBubbleSize val="0"/>
        </c:dLbls>
        <c:gapWidth val="150"/>
        <c:axId val="106679680"/>
        <c:axId val="1066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865B-42C4-A9B5-5027CB44A82F}"/>
            </c:ext>
          </c:extLst>
        </c:ser>
        <c:dLbls>
          <c:showLegendKey val="0"/>
          <c:showVal val="0"/>
          <c:showCatName val="0"/>
          <c:showSerName val="0"/>
          <c:showPercent val="0"/>
          <c:showBubbleSize val="0"/>
        </c:dLbls>
        <c:marker val="1"/>
        <c:smooth val="0"/>
        <c:axId val="106679680"/>
        <c:axId val="106681856"/>
      </c:lineChart>
      <c:dateAx>
        <c:axId val="106679680"/>
        <c:scaling>
          <c:orientation val="minMax"/>
        </c:scaling>
        <c:delete val="1"/>
        <c:axPos val="b"/>
        <c:numFmt formatCode="ge" sourceLinked="1"/>
        <c:majorTickMark val="none"/>
        <c:minorTickMark val="none"/>
        <c:tickLblPos val="none"/>
        <c:crossAx val="106681856"/>
        <c:crosses val="autoZero"/>
        <c:auto val="1"/>
        <c:lblOffset val="100"/>
        <c:baseTimeUnit val="years"/>
      </c:dateAx>
      <c:valAx>
        <c:axId val="10668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108.37</c:v>
                </c:pt>
                <c:pt idx="1">
                  <c:v>107.17</c:v>
                </c:pt>
                <c:pt idx="2">
                  <c:v>106.38</c:v>
                </c:pt>
                <c:pt idx="3">
                  <c:v>109.8</c:v>
                </c:pt>
                <c:pt idx="4">
                  <c:v>113.59</c:v>
                </c:pt>
              </c:numCache>
            </c:numRef>
          </c:val>
          <c:extLst xmlns:c16r2="http://schemas.microsoft.com/office/drawing/2015/06/chart">
            <c:ext xmlns:c16="http://schemas.microsoft.com/office/drawing/2014/chart" uri="{C3380CC4-5D6E-409C-BE32-E72D297353CC}">
              <c16:uniqueId val="{00000000-6F73-4891-809D-A06DB651920F}"/>
            </c:ext>
          </c:extLst>
        </c:ser>
        <c:dLbls>
          <c:showLegendKey val="0"/>
          <c:showVal val="0"/>
          <c:showCatName val="0"/>
          <c:showSerName val="0"/>
          <c:showPercent val="0"/>
          <c:showBubbleSize val="0"/>
        </c:dLbls>
        <c:gapWidth val="150"/>
        <c:axId val="106717184"/>
        <c:axId val="10671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6F73-4891-809D-A06DB651920F}"/>
            </c:ext>
          </c:extLst>
        </c:ser>
        <c:dLbls>
          <c:showLegendKey val="0"/>
          <c:showVal val="0"/>
          <c:showCatName val="0"/>
          <c:showSerName val="0"/>
          <c:showPercent val="0"/>
          <c:showBubbleSize val="0"/>
        </c:dLbls>
        <c:marker val="1"/>
        <c:smooth val="0"/>
        <c:axId val="106717184"/>
        <c:axId val="106719104"/>
      </c:lineChart>
      <c:dateAx>
        <c:axId val="106717184"/>
        <c:scaling>
          <c:orientation val="minMax"/>
        </c:scaling>
        <c:delete val="1"/>
        <c:axPos val="b"/>
        <c:numFmt formatCode="ge" sourceLinked="1"/>
        <c:majorTickMark val="none"/>
        <c:minorTickMark val="none"/>
        <c:tickLblPos val="none"/>
        <c:crossAx val="106719104"/>
        <c:crosses val="autoZero"/>
        <c:auto val="1"/>
        <c:lblOffset val="100"/>
        <c:baseTimeUnit val="years"/>
      </c:dateAx>
      <c:valAx>
        <c:axId val="10671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179.58</c:v>
                </c:pt>
                <c:pt idx="1">
                  <c:v>181.21</c:v>
                </c:pt>
                <c:pt idx="2">
                  <c:v>182.73</c:v>
                </c:pt>
                <c:pt idx="3">
                  <c:v>176.99</c:v>
                </c:pt>
                <c:pt idx="4">
                  <c:v>170.9</c:v>
                </c:pt>
              </c:numCache>
            </c:numRef>
          </c:val>
          <c:extLst xmlns:c16r2="http://schemas.microsoft.com/office/drawing/2015/06/chart">
            <c:ext xmlns:c16="http://schemas.microsoft.com/office/drawing/2014/chart" uri="{C3380CC4-5D6E-409C-BE32-E72D297353CC}">
              <c16:uniqueId val="{00000000-3010-44A6-B935-1280C5E97F46}"/>
            </c:ext>
          </c:extLst>
        </c:ser>
        <c:dLbls>
          <c:showLegendKey val="0"/>
          <c:showVal val="0"/>
          <c:showCatName val="0"/>
          <c:showSerName val="0"/>
          <c:showPercent val="0"/>
          <c:showBubbleSize val="0"/>
        </c:dLbls>
        <c:gapWidth val="150"/>
        <c:axId val="106758528"/>
        <c:axId val="1067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3010-44A6-B935-1280C5E97F46}"/>
            </c:ext>
          </c:extLst>
        </c:ser>
        <c:dLbls>
          <c:showLegendKey val="0"/>
          <c:showVal val="0"/>
          <c:showCatName val="0"/>
          <c:showSerName val="0"/>
          <c:showPercent val="0"/>
          <c:showBubbleSize val="0"/>
        </c:dLbls>
        <c:marker val="1"/>
        <c:smooth val="0"/>
        <c:axId val="106758528"/>
        <c:axId val="106760448"/>
      </c:lineChart>
      <c:dateAx>
        <c:axId val="106758528"/>
        <c:scaling>
          <c:orientation val="minMax"/>
        </c:scaling>
        <c:delete val="1"/>
        <c:axPos val="b"/>
        <c:numFmt formatCode="ge" sourceLinked="1"/>
        <c:majorTickMark val="none"/>
        <c:minorTickMark val="none"/>
        <c:tickLblPos val="none"/>
        <c:crossAx val="106760448"/>
        <c:crosses val="autoZero"/>
        <c:auto val="1"/>
        <c:lblOffset val="100"/>
        <c:baseTimeUnit val="years"/>
      </c:dateAx>
      <c:valAx>
        <c:axId val="1067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9" zoomScaleNormal="100" workbookViewId="0">
      <selection activeCell="BJ19" sqref="BJ1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西原町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35322</v>
      </c>
      <c r="AM8" s="70"/>
      <c r="AN8" s="70"/>
      <c r="AO8" s="70"/>
      <c r="AP8" s="70"/>
      <c r="AQ8" s="70"/>
      <c r="AR8" s="70"/>
      <c r="AS8" s="70"/>
      <c r="AT8" s="66">
        <f>データ!$S$6</f>
        <v>15.9</v>
      </c>
      <c r="AU8" s="67"/>
      <c r="AV8" s="67"/>
      <c r="AW8" s="67"/>
      <c r="AX8" s="67"/>
      <c r="AY8" s="67"/>
      <c r="AZ8" s="67"/>
      <c r="BA8" s="67"/>
      <c r="BB8" s="69">
        <f>データ!$T$6</f>
        <v>2221.5100000000002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90.93</v>
      </c>
      <c r="J10" s="67"/>
      <c r="K10" s="67"/>
      <c r="L10" s="67"/>
      <c r="M10" s="67"/>
      <c r="N10" s="67"/>
      <c r="O10" s="68"/>
      <c r="P10" s="69">
        <f>データ!$P$6</f>
        <v>99.98</v>
      </c>
      <c r="Q10" s="69"/>
      <c r="R10" s="69"/>
      <c r="S10" s="69"/>
      <c r="T10" s="69"/>
      <c r="U10" s="69"/>
      <c r="V10" s="69"/>
      <c r="W10" s="70">
        <f>データ!$Q$6</f>
        <v>3463</v>
      </c>
      <c r="X10" s="70"/>
      <c r="Y10" s="70"/>
      <c r="Z10" s="70"/>
      <c r="AA10" s="70"/>
      <c r="AB10" s="70"/>
      <c r="AC10" s="70"/>
      <c r="AD10" s="2"/>
      <c r="AE10" s="2"/>
      <c r="AF10" s="2"/>
      <c r="AG10" s="2"/>
      <c r="AH10" s="4"/>
      <c r="AI10" s="4"/>
      <c r="AJ10" s="4"/>
      <c r="AK10" s="4"/>
      <c r="AL10" s="70">
        <f>データ!$U$6</f>
        <v>35000</v>
      </c>
      <c r="AM10" s="70"/>
      <c r="AN10" s="70"/>
      <c r="AO10" s="70"/>
      <c r="AP10" s="70"/>
      <c r="AQ10" s="70"/>
      <c r="AR10" s="70"/>
      <c r="AS10" s="70"/>
      <c r="AT10" s="66">
        <f>データ!$V$6</f>
        <v>15.9</v>
      </c>
      <c r="AU10" s="67"/>
      <c r="AV10" s="67"/>
      <c r="AW10" s="67"/>
      <c r="AX10" s="67"/>
      <c r="AY10" s="67"/>
      <c r="AZ10" s="67"/>
      <c r="BA10" s="67"/>
      <c r="BB10" s="69">
        <f>データ!$W$6</f>
        <v>2201.2600000000002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vV+FHKrsgoG1Xb89Xsqklkna28wPjOqIFx8YDgmwms2rR0nVme1JS4DOpMty+xjY9P3XpJEcpf8vx1mplmKSg==" saltValue="rBj8SvbEohD50zSF6fn0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473294</v>
      </c>
      <c r="D6" s="34">
        <f t="shared" si="3"/>
        <v>46</v>
      </c>
      <c r="E6" s="34">
        <f t="shared" si="3"/>
        <v>1</v>
      </c>
      <c r="F6" s="34">
        <f t="shared" si="3"/>
        <v>0</v>
      </c>
      <c r="G6" s="34">
        <f t="shared" si="3"/>
        <v>1</v>
      </c>
      <c r="H6" s="34" t="str">
        <f t="shared" si="3"/>
        <v>沖縄県　西原町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90.93</v>
      </c>
      <c r="P6" s="35">
        <f t="shared" si="3"/>
        <v>99.98</v>
      </c>
      <c r="Q6" s="35">
        <f t="shared" si="3"/>
        <v>3463</v>
      </c>
      <c r="R6" s="35">
        <f t="shared" si="3"/>
        <v>35322</v>
      </c>
      <c r="S6" s="35">
        <f t="shared" si="3"/>
        <v>15.9</v>
      </c>
      <c r="T6" s="35">
        <f t="shared" si="3"/>
        <v>2221.5100000000002</v>
      </c>
      <c r="U6" s="35">
        <f t="shared" si="3"/>
        <v>35000</v>
      </c>
      <c r="V6" s="35">
        <f t="shared" si="3"/>
        <v>15.9</v>
      </c>
      <c r="W6" s="35">
        <f t="shared" si="3"/>
        <v>2201.2600000000002</v>
      </c>
      <c r="X6" s="36">
        <f>IF(X7="",NA(),X7)</f>
        <v>111.19</v>
      </c>
      <c r="Y6" s="36">
        <f t="shared" ref="Y6:AG6" si="4">IF(Y7="",NA(),Y7)</f>
        <v>109.33</v>
      </c>
      <c r="Z6" s="36">
        <f t="shared" si="4"/>
        <v>108.34</v>
      </c>
      <c r="AA6" s="36">
        <f t="shared" si="4"/>
        <v>111.94</v>
      </c>
      <c r="AB6" s="36">
        <f t="shared" si="4"/>
        <v>114.3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1245.1199999999999</v>
      </c>
      <c r="AU6" s="36">
        <f t="shared" ref="AU6:BC6" si="6">IF(AU7="",NA(),AU7)</f>
        <v>1293.05</v>
      </c>
      <c r="AV6" s="36">
        <f t="shared" si="6"/>
        <v>1107.17</v>
      </c>
      <c r="AW6" s="36">
        <f t="shared" si="6"/>
        <v>1320.22</v>
      </c>
      <c r="AX6" s="36">
        <f t="shared" si="6"/>
        <v>1722.73</v>
      </c>
      <c r="AY6" s="36">
        <f t="shared" si="6"/>
        <v>382.09</v>
      </c>
      <c r="AZ6" s="36">
        <f t="shared" si="6"/>
        <v>371.31</v>
      </c>
      <c r="BA6" s="36">
        <f t="shared" si="6"/>
        <v>377.63</v>
      </c>
      <c r="BB6" s="36">
        <f t="shared" si="6"/>
        <v>357.34</v>
      </c>
      <c r="BC6" s="36">
        <f t="shared" si="6"/>
        <v>366.03</v>
      </c>
      <c r="BD6" s="35" t="str">
        <f>IF(BD7="","",IF(BD7="-","【-】","【"&amp;SUBSTITUTE(TEXT(BD7,"#,##0.00"),"-","△")&amp;"】"))</f>
        <v>【261.93】</v>
      </c>
      <c r="BE6" s="36">
        <f>IF(BE7="",NA(),BE7)</f>
        <v>41.47</v>
      </c>
      <c r="BF6" s="36">
        <f t="shared" ref="BF6:BN6" si="7">IF(BF7="",NA(),BF7)</f>
        <v>36.44</v>
      </c>
      <c r="BG6" s="36">
        <f t="shared" si="7"/>
        <v>31.52</v>
      </c>
      <c r="BH6" s="36">
        <f t="shared" si="7"/>
        <v>26.73</v>
      </c>
      <c r="BI6" s="36">
        <f t="shared" si="7"/>
        <v>22.4</v>
      </c>
      <c r="BJ6" s="36">
        <f t="shared" si="7"/>
        <v>385.06</v>
      </c>
      <c r="BK6" s="36">
        <f t="shared" si="7"/>
        <v>373.09</v>
      </c>
      <c r="BL6" s="36">
        <f t="shared" si="7"/>
        <v>364.71</v>
      </c>
      <c r="BM6" s="36">
        <f t="shared" si="7"/>
        <v>373.69</v>
      </c>
      <c r="BN6" s="36">
        <f t="shared" si="7"/>
        <v>370.12</v>
      </c>
      <c r="BO6" s="35" t="str">
        <f>IF(BO7="","",IF(BO7="-","【-】","【"&amp;SUBSTITUTE(TEXT(BO7,"#,##0.00"),"-","△")&amp;"】"))</f>
        <v>【270.46】</v>
      </c>
      <c r="BP6" s="36">
        <f>IF(BP7="",NA(),BP7)</f>
        <v>108.37</v>
      </c>
      <c r="BQ6" s="36">
        <f t="shared" ref="BQ6:BY6" si="8">IF(BQ7="",NA(),BQ7)</f>
        <v>107.17</v>
      </c>
      <c r="BR6" s="36">
        <f t="shared" si="8"/>
        <v>106.38</v>
      </c>
      <c r="BS6" s="36">
        <f t="shared" si="8"/>
        <v>109.8</v>
      </c>
      <c r="BT6" s="36">
        <f t="shared" si="8"/>
        <v>113.59</v>
      </c>
      <c r="BU6" s="36">
        <f t="shared" si="8"/>
        <v>99.07</v>
      </c>
      <c r="BV6" s="36">
        <f t="shared" si="8"/>
        <v>99.99</v>
      </c>
      <c r="BW6" s="36">
        <f t="shared" si="8"/>
        <v>100.65</v>
      </c>
      <c r="BX6" s="36">
        <f t="shared" si="8"/>
        <v>99.87</v>
      </c>
      <c r="BY6" s="36">
        <f t="shared" si="8"/>
        <v>100.42</v>
      </c>
      <c r="BZ6" s="35" t="str">
        <f>IF(BZ7="","",IF(BZ7="-","【-】","【"&amp;SUBSTITUTE(TEXT(BZ7,"#,##0.00"),"-","△")&amp;"】"))</f>
        <v>【103.91】</v>
      </c>
      <c r="CA6" s="36">
        <f>IF(CA7="",NA(),CA7)</f>
        <v>179.58</v>
      </c>
      <c r="CB6" s="36">
        <f t="shared" ref="CB6:CJ6" si="9">IF(CB7="",NA(),CB7)</f>
        <v>181.21</v>
      </c>
      <c r="CC6" s="36">
        <f t="shared" si="9"/>
        <v>182.73</v>
      </c>
      <c r="CD6" s="36">
        <f t="shared" si="9"/>
        <v>176.99</v>
      </c>
      <c r="CE6" s="36">
        <f t="shared" si="9"/>
        <v>170.9</v>
      </c>
      <c r="CF6" s="36">
        <f t="shared" si="9"/>
        <v>173.03</v>
      </c>
      <c r="CG6" s="36">
        <f t="shared" si="9"/>
        <v>171.15</v>
      </c>
      <c r="CH6" s="36">
        <f t="shared" si="9"/>
        <v>170.19</v>
      </c>
      <c r="CI6" s="36">
        <f t="shared" si="9"/>
        <v>171.81</v>
      </c>
      <c r="CJ6" s="36">
        <f t="shared" si="9"/>
        <v>171.67</v>
      </c>
      <c r="CK6" s="35" t="str">
        <f>IF(CK7="","",IF(CK7="-","【-】","【"&amp;SUBSTITUTE(TEXT(CK7,"#,##0.00"),"-","△")&amp;"】"))</f>
        <v>【167.11】</v>
      </c>
      <c r="CL6" s="36">
        <f>IF(CL7="",NA(),CL7)</f>
        <v>82.17</v>
      </c>
      <c r="CM6" s="36">
        <f t="shared" ref="CM6:CU6" si="10">IF(CM7="",NA(),CM7)</f>
        <v>83.6</v>
      </c>
      <c r="CN6" s="36">
        <f t="shared" si="10"/>
        <v>83.37</v>
      </c>
      <c r="CO6" s="36">
        <f t="shared" si="10"/>
        <v>83.06</v>
      </c>
      <c r="CP6" s="36">
        <f t="shared" si="10"/>
        <v>82.93</v>
      </c>
      <c r="CQ6" s="36">
        <f t="shared" si="10"/>
        <v>58.58</v>
      </c>
      <c r="CR6" s="36">
        <f t="shared" si="10"/>
        <v>58.53</v>
      </c>
      <c r="CS6" s="36">
        <f t="shared" si="10"/>
        <v>59.01</v>
      </c>
      <c r="CT6" s="36">
        <f t="shared" si="10"/>
        <v>60.03</v>
      </c>
      <c r="CU6" s="36">
        <f t="shared" si="10"/>
        <v>59.74</v>
      </c>
      <c r="CV6" s="35" t="str">
        <f>IF(CV7="","",IF(CV7="-","【-】","【"&amp;SUBSTITUTE(TEXT(CV7,"#,##0.00"),"-","△")&amp;"】"))</f>
        <v>【60.27】</v>
      </c>
      <c r="CW6" s="36">
        <f>IF(CW7="",NA(),CW7)</f>
        <v>95.23</v>
      </c>
      <c r="CX6" s="36">
        <f t="shared" ref="CX6:DF6" si="11">IF(CX7="",NA(),CX7)</f>
        <v>93.18</v>
      </c>
      <c r="CY6" s="36">
        <f t="shared" si="11"/>
        <v>93.69</v>
      </c>
      <c r="CZ6" s="36">
        <f t="shared" si="11"/>
        <v>94.17</v>
      </c>
      <c r="DA6" s="36">
        <f t="shared" si="11"/>
        <v>94.19</v>
      </c>
      <c r="DB6" s="36">
        <f t="shared" si="11"/>
        <v>85.23</v>
      </c>
      <c r="DC6" s="36">
        <f t="shared" si="11"/>
        <v>85.26</v>
      </c>
      <c r="DD6" s="36">
        <f t="shared" si="11"/>
        <v>85.37</v>
      </c>
      <c r="DE6" s="36">
        <f t="shared" si="11"/>
        <v>84.81</v>
      </c>
      <c r="DF6" s="36">
        <f t="shared" si="11"/>
        <v>84.8</v>
      </c>
      <c r="DG6" s="35" t="str">
        <f>IF(DG7="","",IF(DG7="-","【-】","【"&amp;SUBSTITUTE(TEXT(DG7,"#,##0.00"),"-","△")&amp;"】"))</f>
        <v>【89.92】</v>
      </c>
      <c r="DH6" s="36">
        <f>IF(DH7="",NA(),DH7)</f>
        <v>52.7</v>
      </c>
      <c r="DI6" s="36">
        <f t="shared" ref="DI6:DQ6" si="12">IF(DI7="",NA(),DI7)</f>
        <v>54.43</v>
      </c>
      <c r="DJ6" s="36">
        <f t="shared" si="12"/>
        <v>56.14</v>
      </c>
      <c r="DK6" s="36">
        <f t="shared" si="12"/>
        <v>57.59</v>
      </c>
      <c r="DL6" s="36">
        <f t="shared" si="12"/>
        <v>59.12</v>
      </c>
      <c r="DM6" s="36">
        <f t="shared" si="12"/>
        <v>44.31</v>
      </c>
      <c r="DN6" s="36">
        <f t="shared" si="12"/>
        <v>45.75</v>
      </c>
      <c r="DO6" s="36">
        <f t="shared" si="12"/>
        <v>46.9</v>
      </c>
      <c r="DP6" s="36">
        <f t="shared" si="12"/>
        <v>47.28</v>
      </c>
      <c r="DQ6" s="36">
        <f t="shared" si="12"/>
        <v>47.66</v>
      </c>
      <c r="DR6" s="35" t="str">
        <f>IF(DR7="","",IF(DR7="-","【-】","【"&amp;SUBSTITUTE(TEXT(DR7,"#,##0.00"),"-","△")&amp;"】"))</f>
        <v>【48.85】</v>
      </c>
      <c r="DS6" s="36">
        <f>IF(DS7="",NA(),DS7)</f>
        <v>0.66</v>
      </c>
      <c r="DT6" s="36">
        <f t="shared" ref="DT6:EB6" si="13">IF(DT7="",NA(),DT7)</f>
        <v>1.06</v>
      </c>
      <c r="DU6" s="36">
        <f t="shared" si="13"/>
        <v>2.5499999999999998</v>
      </c>
      <c r="DV6" s="36">
        <f t="shared" si="13"/>
        <v>2.14</v>
      </c>
      <c r="DW6" s="36">
        <f t="shared" si="13"/>
        <v>2.72</v>
      </c>
      <c r="DX6" s="36">
        <f t="shared" si="13"/>
        <v>10.09</v>
      </c>
      <c r="DY6" s="36">
        <f t="shared" si="13"/>
        <v>10.54</v>
      </c>
      <c r="DZ6" s="36">
        <f t="shared" si="13"/>
        <v>12.03</v>
      </c>
      <c r="EA6" s="36">
        <f t="shared" si="13"/>
        <v>12.19</v>
      </c>
      <c r="EB6" s="36">
        <f t="shared" si="13"/>
        <v>15.1</v>
      </c>
      <c r="EC6" s="35" t="str">
        <f>IF(EC7="","",IF(EC7="-","【-】","【"&amp;SUBSTITUTE(TEXT(EC7,"#,##0.00"),"-","△")&amp;"】"))</f>
        <v>【17.80】</v>
      </c>
      <c r="ED6" s="36">
        <f>IF(ED7="",NA(),ED7)</f>
        <v>0.46</v>
      </c>
      <c r="EE6" s="36">
        <f t="shared" ref="EE6:EM6" si="14">IF(EE7="",NA(),EE7)</f>
        <v>0.42</v>
      </c>
      <c r="EF6" s="36">
        <f t="shared" si="14"/>
        <v>0.37</v>
      </c>
      <c r="EG6" s="36">
        <f t="shared" si="14"/>
        <v>0.61</v>
      </c>
      <c r="EH6" s="36">
        <f t="shared" si="14"/>
        <v>0.84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473294</v>
      </c>
      <c r="D7" s="38">
        <v>46</v>
      </c>
      <c r="E7" s="38">
        <v>1</v>
      </c>
      <c r="F7" s="38">
        <v>0</v>
      </c>
      <c r="G7" s="38">
        <v>1</v>
      </c>
      <c r="H7" s="38" t="s">
        <v>93</v>
      </c>
      <c r="I7" s="38" t="s">
        <v>94</v>
      </c>
      <c r="J7" s="38" t="s">
        <v>95</v>
      </c>
      <c r="K7" s="38" t="s">
        <v>96</v>
      </c>
      <c r="L7" s="38" t="s">
        <v>97</v>
      </c>
      <c r="M7" s="38" t="s">
        <v>98</v>
      </c>
      <c r="N7" s="39" t="s">
        <v>99</v>
      </c>
      <c r="O7" s="39">
        <v>90.93</v>
      </c>
      <c r="P7" s="39">
        <v>99.98</v>
      </c>
      <c r="Q7" s="39">
        <v>3463</v>
      </c>
      <c r="R7" s="39">
        <v>35322</v>
      </c>
      <c r="S7" s="39">
        <v>15.9</v>
      </c>
      <c r="T7" s="39">
        <v>2221.5100000000002</v>
      </c>
      <c r="U7" s="39">
        <v>35000</v>
      </c>
      <c r="V7" s="39">
        <v>15.9</v>
      </c>
      <c r="W7" s="39">
        <v>2201.2600000000002</v>
      </c>
      <c r="X7" s="39">
        <v>111.19</v>
      </c>
      <c r="Y7" s="39">
        <v>109.33</v>
      </c>
      <c r="Z7" s="39">
        <v>108.34</v>
      </c>
      <c r="AA7" s="39">
        <v>111.94</v>
      </c>
      <c r="AB7" s="39">
        <v>114.3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1245.1199999999999</v>
      </c>
      <c r="AU7" s="39">
        <v>1293.05</v>
      </c>
      <c r="AV7" s="39">
        <v>1107.17</v>
      </c>
      <c r="AW7" s="39">
        <v>1320.22</v>
      </c>
      <c r="AX7" s="39">
        <v>1722.73</v>
      </c>
      <c r="AY7" s="39">
        <v>382.09</v>
      </c>
      <c r="AZ7" s="39">
        <v>371.31</v>
      </c>
      <c r="BA7" s="39">
        <v>377.63</v>
      </c>
      <c r="BB7" s="39">
        <v>357.34</v>
      </c>
      <c r="BC7" s="39">
        <v>366.03</v>
      </c>
      <c r="BD7" s="39">
        <v>261.93</v>
      </c>
      <c r="BE7" s="39">
        <v>41.47</v>
      </c>
      <c r="BF7" s="39">
        <v>36.44</v>
      </c>
      <c r="BG7" s="39">
        <v>31.52</v>
      </c>
      <c r="BH7" s="39">
        <v>26.73</v>
      </c>
      <c r="BI7" s="39">
        <v>22.4</v>
      </c>
      <c r="BJ7" s="39">
        <v>385.06</v>
      </c>
      <c r="BK7" s="39">
        <v>373.09</v>
      </c>
      <c r="BL7" s="39">
        <v>364.71</v>
      </c>
      <c r="BM7" s="39">
        <v>373.69</v>
      </c>
      <c r="BN7" s="39">
        <v>370.12</v>
      </c>
      <c r="BO7" s="39">
        <v>270.45999999999998</v>
      </c>
      <c r="BP7" s="39">
        <v>108.37</v>
      </c>
      <c r="BQ7" s="39">
        <v>107.17</v>
      </c>
      <c r="BR7" s="39">
        <v>106.38</v>
      </c>
      <c r="BS7" s="39">
        <v>109.8</v>
      </c>
      <c r="BT7" s="39">
        <v>113.59</v>
      </c>
      <c r="BU7" s="39">
        <v>99.07</v>
      </c>
      <c r="BV7" s="39">
        <v>99.99</v>
      </c>
      <c r="BW7" s="39">
        <v>100.65</v>
      </c>
      <c r="BX7" s="39">
        <v>99.87</v>
      </c>
      <c r="BY7" s="39">
        <v>100.42</v>
      </c>
      <c r="BZ7" s="39">
        <v>103.91</v>
      </c>
      <c r="CA7" s="39">
        <v>179.58</v>
      </c>
      <c r="CB7" s="39">
        <v>181.21</v>
      </c>
      <c r="CC7" s="39">
        <v>182.73</v>
      </c>
      <c r="CD7" s="39">
        <v>176.99</v>
      </c>
      <c r="CE7" s="39">
        <v>170.9</v>
      </c>
      <c r="CF7" s="39">
        <v>173.03</v>
      </c>
      <c r="CG7" s="39">
        <v>171.15</v>
      </c>
      <c r="CH7" s="39">
        <v>170.19</v>
      </c>
      <c r="CI7" s="39">
        <v>171.81</v>
      </c>
      <c r="CJ7" s="39">
        <v>171.67</v>
      </c>
      <c r="CK7" s="39">
        <v>167.11</v>
      </c>
      <c r="CL7" s="39">
        <v>82.17</v>
      </c>
      <c r="CM7" s="39">
        <v>83.6</v>
      </c>
      <c r="CN7" s="39">
        <v>83.37</v>
      </c>
      <c r="CO7" s="39">
        <v>83.06</v>
      </c>
      <c r="CP7" s="39">
        <v>82.93</v>
      </c>
      <c r="CQ7" s="39">
        <v>58.58</v>
      </c>
      <c r="CR7" s="39">
        <v>58.53</v>
      </c>
      <c r="CS7" s="39">
        <v>59.01</v>
      </c>
      <c r="CT7" s="39">
        <v>60.03</v>
      </c>
      <c r="CU7" s="39">
        <v>59.74</v>
      </c>
      <c r="CV7" s="39">
        <v>60.27</v>
      </c>
      <c r="CW7" s="39">
        <v>95.23</v>
      </c>
      <c r="CX7" s="39">
        <v>93.18</v>
      </c>
      <c r="CY7" s="39">
        <v>93.69</v>
      </c>
      <c r="CZ7" s="39">
        <v>94.17</v>
      </c>
      <c r="DA7" s="39">
        <v>94.19</v>
      </c>
      <c r="DB7" s="39">
        <v>85.23</v>
      </c>
      <c r="DC7" s="39">
        <v>85.26</v>
      </c>
      <c r="DD7" s="39">
        <v>85.37</v>
      </c>
      <c r="DE7" s="39">
        <v>84.81</v>
      </c>
      <c r="DF7" s="39">
        <v>84.8</v>
      </c>
      <c r="DG7" s="39">
        <v>89.92</v>
      </c>
      <c r="DH7" s="39">
        <v>52.7</v>
      </c>
      <c r="DI7" s="39">
        <v>54.43</v>
      </c>
      <c r="DJ7" s="39">
        <v>56.14</v>
      </c>
      <c r="DK7" s="39">
        <v>57.59</v>
      </c>
      <c r="DL7" s="39">
        <v>59.12</v>
      </c>
      <c r="DM7" s="39">
        <v>44.31</v>
      </c>
      <c r="DN7" s="39">
        <v>45.75</v>
      </c>
      <c r="DO7" s="39">
        <v>46.9</v>
      </c>
      <c r="DP7" s="39">
        <v>47.28</v>
      </c>
      <c r="DQ7" s="39">
        <v>47.66</v>
      </c>
      <c r="DR7" s="39">
        <v>48.85</v>
      </c>
      <c r="DS7" s="39">
        <v>0.66</v>
      </c>
      <c r="DT7" s="39">
        <v>1.06</v>
      </c>
      <c r="DU7" s="39">
        <v>2.5499999999999998</v>
      </c>
      <c r="DV7" s="39">
        <v>2.14</v>
      </c>
      <c r="DW7" s="39">
        <v>2.72</v>
      </c>
      <c r="DX7" s="39">
        <v>10.09</v>
      </c>
      <c r="DY7" s="39">
        <v>10.54</v>
      </c>
      <c r="DZ7" s="39">
        <v>12.03</v>
      </c>
      <c r="EA7" s="39">
        <v>12.19</v>
      </c>
      <c r="EB7" s="39">
        <v>15.1</v>
      </c>
      <c r="EC7" s="39">
        <v>17.8</v>
      </c>
      <c r="ED7" s="39">
        <v>0.46</v>
      </c>
      <c r="EE7" s="39">
        <v>0.42</v>
      </c>
      <c r="EF7" s="39">
        <v>0.37</v>
      </c>
      <c r="EG7" s="39">
        <v>0.61</v>
      </c>
      <c r="EH7" s="39">
        <v>0.84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山城 宏太</cp:lastModifiedBy>
  <cp:lastPrinted>2020-01-30T09:08:46Z</cp:lastPrinted>
  <dcterms:created xsi:type="dcterms:W3CDTF">2019-12-05T04:32:58Z</dcterms:created>
  <dcterms:modified xsi:type="dcterms:W3CDTF">2020-01-30T09:09:20Z</dcterms:modified>
  <cp:category/>
</cp:coreProperties>
</file>