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92\Desktop\2020.01.14 【沖縄県市町村課】（照会）公営企業に係る経営比較分析表（平成30年度決算）の分析等について\提出用\"/>
    </mc:Choice>
  </mc:AlternateContent>
  <workbookProtection workbookAlgorithmName="SHA-512" workbookHashValue="1oi7Sxkxkk5a8A3K3qL8gnnzyE01s51N4P+FVx2kgsfx7tTZIVM4jkNY0MQ7OiDUo6qbsupaas6NOSO/Ya7NLw==" workbookSaltValue="plxErQRiere3RJr6EUYA9Q==" workbookSpinCount="100000" lockStructure="1"/>
  <bookViews>
    <workbookView xWindow="0" yWindow="0" windowWidth="27945" windowHeight="12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<sst xmlns="http://schemas.openxmlformats.org/spreadsheetml/2006/main" count="233" uniqueCount="114">
  <si>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</si>
  <si>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</si>
  <si>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</si>
  <si>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</si>
  <si>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</si>
  <si>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</si>
  <si>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</si>
  <si>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</si>
  <si>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</si>
  <si>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</si>
  <si>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</si>
  <si>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</si>
  <si>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</si>
  <si>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</si>
  <si>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</si>
  <si>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</si>
  <si>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</si>
  <si>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</si>
  <si>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</si>
  <si>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</si>
  <si>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</si>
  <si>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</si>
  <si>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</si>
  <si>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</si>
  <si>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</si>
  <si>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</si>
  <si>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</si>
  <si>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</si>
  <si>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</si>
  <si>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</si>
  <si>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</si>
  <si>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</si>
  <si>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</si>
  <si>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</si>
  <si>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</si>
  <si>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</si>
  <si>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</si>
  <si>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</si>
  <si>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</si>
  <si>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</si>
  <si>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</si>
  <si>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</si>
  <si>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</si>
  <si>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</si>
  <si>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</si>
  <si>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</si>
  <si>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</si>
  <si>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</si>
  <si>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</si>
  <si>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</si>
  <si>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</si>
  <si>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</si>
  <si>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</si>
  <si>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</si>
  <si>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</si>
  <si>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</si>
  <si>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</si>
  <si>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</si>
  <si>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</si>
  <si>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</si>
  <si>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</si>
  <si>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</si>
  <si>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</si>
  <si>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</si>
  <si>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</si>
  <si>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</si>
  <si>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</si>
  <si>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</si>
  <si>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</si>
  <si>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</si>
  <si>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</si>
  <si>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</si>
  <si>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</si>
  <si>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</si>
  <si>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</si>
  <si>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</si>
  <si>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</si>
  <si>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</si>
  <si>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</si>
  <si>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</si>
  <si>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</si>
  <si>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</si>
  <si>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</si>
  <si>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</si>
  <si>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</si>
  <si>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</si>
  <si>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</si>
  <si>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</si>
  <si>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</si>
  <si>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</si>
  <si>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</si>
  <si>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</si>
  <si>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</si>
  <si>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</si>
  <si>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</si>
  <si>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</si>
  <si>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</si>
  <si>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</si>
  <si>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</si>
  <si>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</si>
  <si>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</si>
  <si>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</si>
  <si>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</si>
  <si>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</si>
  <si>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</si>
  <si>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</si>
  <si>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</si>
  <si>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</si>
  <si>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</si>
  <si>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</si>
  <si>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</si>
  <si>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においては、下水道の整備はほぼ完了しており、今後は経年劣化等により老朽化してくる管路が発生してくることが予想される。今後も、国庫補助金等を活用し計画的な改築を行い、適正な維持管理に取組む。</t>
    <rPh sb="1" eb="3">
      <t>ホンチョウ</t>
    </rPh>
    <rPh sb="9" eb="12">
      <t>ゲスイドウ</t>
    </rPh>
    <rPh sb="13" eb="15">
      <t>セイビ</t>
    </rPh>
    <rPh sb="18" eb="20">
      <t>カンリョウ</t>
    </rPh>
    <rPh sb="25" eb="27">
      <t>コンゴ</t>
    </rPh>
    <rPh sb="28" eb="30">
      <t>ケイネン</t>
    </rPh>
    <rPh sb="30" eb="32">
      <t>レッカ</t>
    </rPh>
    <rPh sb="32" eb="33">
      <t>トウ</t>
    </rPh>
    <rPh sb="36" eb="39">
      <t>ロウキュウカ</t>
    </rPh>
    <rPh sb="43" eb="45">
      <t>カンロ</t>
    </rPh>
    <rPh sb="46" eb="48">
      <t>ハッセイ</t>
    </rPh>
    <rPh sb="55" eb="57">
      <t>ヨソウ</t>
    </rPh>
    <rPh sb="61" eb="63">
      <t>コンゴ</t>
    </rPh>
    <rPh sb="65" eb="67">
      <t>コッコ</t>
    </rPh>
    <rPh sb="67" eb="70">
      <t>ホジョキン</t>
    </rPh>
    <rPh sb="70" eb="71">
      <t>トウ</t>
    </rPh>
    <rPh sb="72" eb="74">
      <t>カツヨウ</t>
    </rPh>
    <rPh sb="75" eb="78">
      <t>ケイカクテキ</t>
    </rPh>
    <rPh sb="79" eb="81">
      <t>カイチク</t>
    </rPh>
    <rPh sb="82" eb="83">
      <t>オコナ</t>
    </rPh>
    <rPh sb="85" eb="87">
      <t>テキセイ</t>
    </rPh>
    <rPh sb="88" eb="90">
      <t>イジ</t>
    </rPh>
    <rPh sb="90" eb="92">
      <t>カンリ</t>
    </rPh>
    <rPh sb="93" eb="95">
      <t>トリク</t>
    </rPh>
    <phoneticPr fontId="4"/>
  </si>
  <si>
    <t>・収益的収支比率は、平成28年度より米軍基地の下水道使用料減少に伴い、減少傾向にある。今後、米軍基地からの下水道使用料に頼らないような経営改善を図っていく必要がある。
・企業債残高対事業規模比率は、類似団体平均を下回っており、今後とも緊急度等を的確に把握した事業の選択により、起債に大きく頼ることのない財政運営に努める。
・経費回収率も収益的収支比率同様平成28年度より減少傾向にあるため、改善に向け維持管理費の抑制や下水道使用料の見直しに取組んでいく必要がある。
・汚水処理原価について、類似団体平均を下回っており効率的な汚水処理が実施されているものと判断するが、増加傾向にあるため今後も維持管理費の削減に努めていく。
・水洗化率については、今後も戸別訪問等による普及活動を行い引続き水洗化率の向上に努める。</t>
    <rPh sb="1" eb="4">
      <t>シュウエキテキ</t>
    </rPh>
    <rPh sb="4" eb="6">
      <t>シュウシ</t>
    </rPh>
    <rPh sb="6" eb="8">
      <t>ヒリツ</t>
    </rPh>
    <rPh sb="10" eb="12">
      <t>ヘイセイ</t>
    </rPh>
    <rPh sb="14" eb="16">
      <t>ネンド</t>
    </rPh>
    <rPh sb="18" eb="20">
      <t>ベイグン</t>
    </rPh>
    <rPh sb="20" eb="22">
      <t>キチ</t>
    </rPh>
    <rPh sb="23" eb="26">
      <t>ゲスイドウ</t>
    </rPh>
    <rPh sb="26" eb="29">
      <t>シヨウリョウ</t>
    </rPh>
    <rPh sb="29" eb="31">
      <t>ゲンショウ</t>
    </rPh>
    <rPh sb="32" eb="33">
      <t>トモナ</t>
    </rPh>
    <rPh sb="35" eb="37">
      <t>ゲンショウ</t>
    </rPh>
    <rPh sb="37" eb="39">
      <t>ケイコウ</t>
    </rPh>
    <rPh sb="43" eb="45">
      <t>コンゴ</t>
    </rPh>
    <rPh sb="46" eb="48">
      <t>ベイグン</t>
    </rPh>
    <rPh sb="48" eb="50">
      <t>キチ</t>
    </rPh>
    <rPh sb="53" eb="59">
      <t>ゲスイドウシヨウリョウ</t>
    </rPh>
    <rPh sb="60" eb="61">
      <t>タヨ</t>
    </rPh>
    <rPh sb="67" eb="69">
      <t>ケイエイ</t>
    </rPh>
    <rPh sb="69" eb="71">
      <t>カイゼン</t>
    </rPh>
    <rPh sb="72" eb="73">
      <t>ハカ</t>
    </rPh>
    <rPh sb="77" eb="79">
      <t>ヒツヨウ</t>
    </rPh>
    <rPh sb="85" eb="87">
      <t>キギョウ</t>
    </rPh>
    <rPh sb="87" eb="88">
      <t>サイ</t>
    </rPh>
    <rPh sb="88" eb="90">
      <t>ザンダカ</t>
    </rPh>
    <rPh sb="90" eb="91">
      <t>タイ</t>
    </rPh>
    <rPh sb="91" eb="93">
      <t>ジギョウ</t>
    </rPh>
    <rPh sb="93" eb="95">
      <t>キボ</t>
    </rPh>
    <rPh sb="95" eb="97">
      <t>ヒリツ</t>
    </rPh>
    <rPh sb="99" eb="101">
      <t>ルイジ</t>
    </rPh>
    <rPh sb="101" eb="103">
      <t>ダンタイ</t>
    </rPh>
    <rPh sb="103" eb="105">
      <t>ヘイキン</t>
    </rPh>
    <rPh sb="106" eb="108">
      <t>シタマワ</t>
    </rPh>
    <rPh sb="113" eb="115">
      <t>コンゴ</t>
    </rPh>
    <rPh sb="117" eb="120">
      <t>キンキュウド</t>
    </rPh>
    <rPh sb="120" eb="121">
      <t>トウ</t>
    </rPh>
    <rPh sb="122" eb="124">
      <t>テキカク</t>
    </rPh>
    <rPh sb="125" eb="127">
      <t>ハアク</t>
    </rPh>
    <rPh sb="129" eb="131">
      <t>ジギョウ</t>
    </rPh>
    <rPh sb="132" eb="134">
      <t>センタク</t>
    </rPh>
    <rPh sb="138" eb="140">
      <t>キサイ</t>
    </rPh>
    <rPh sb="141" eb="142">
      <t>オオ</t>
    </rPh>
    <rPh sb="144" eb="145">
      <t>タヨ</t>
    </rPh>
    <rPh sb="151" eb="153">
      <t>ザイセイ</t>
    </rPh>
    <rPh sb="153" eb="155">
      <t>ウンエイ</t>
    </rPh>
    <rPh sb="156" eb="157">
      <t>ツト</t>
    </rPh>
    <rPh sb="162" eb="164">
      <t>ケイヒ</t>
    </rPh>
    <rPh sb="164" eb="166">
      <t>カイシュウ</t>
    </rPh>
    <rPh sb="166" eb="167">
      <t>リツ</t>
    </rPh>
    <rPh sb="168" eb="171">
      <t>シュウエキテキ</t>
    </rPh>
    <rPh sb="171" eb="173">
      <t>シュウシ</t>
    </rPh>
    <rPh sb="173" eb="175">
      <t>ヒリツ</t>
    </rPh>
    <rPh sb="175" eb="177">
      <t>ドウヨウ</t>
    </rPh>
    <rPh sb="177" eb="179">
      <t>ヘイセイ</t>
    </rPh>
    <rPh sb="181" eb="183">
      <t>ネンド</t>
    </rPh>
    <rPh sb="185" eb="187">
      <t>ゲンショウ</t>
    </rPh>
    <rPh sb="187" eb="189">
      <t>ケイコウ</t>
    </rPh>
    <rPh sb="195" eb="197">
      <t>カイゼン</t>
    </rPh>
    <rPh sb="198" eb="199">
      <t>ム</t>
    </rPh>
    <rPh sb="200" eb="202">
      <t>イジ</t>
    </rPh>
    <rPh sb="202" eb="205">
      <t>カンリヒ</t>
    </rPh>
    <rPh sb="206" eb="208">
      <t>ヨクセイ</t>
    </rPh>
    <rPh sb="209" eb="215">
      <t>ゲスイドウシヨウリョウ</t>
    </rPh>
    <rPh sb="216" eb="218">
      <t>ミナオ</t>
    </rPh>
    <rPh sb="220" eb="222">
      <t>トリク</t>
    </rPh>
    <rPh sb="226" eb="228">
      <t>ヒツヨウ</t>
    </rPh>
    <rPh sb="234" eb="236">
      <t>オスイ</t>
    </rPh>
    <rPh sb="236" eb="238">
      <t>ショリ</t>
    </rPh>
    <rPh sb="238" eb="240">
      <t>ゲンカ</t>
    </rPh>
    <rPh sb="245" eb="247">
      <t>ルイジ</t>
    </rPh>
    <rPh sb="247" eb="249">
      <t>ダンタイ</t>
    </rPh>
    <rPh sb="249" eb="251">
      <t>ヘイキン</t>
    </rPh>
    <rPh sb="252" eb="254">
      <t>シタマワ</t>
    </rPh>
    <rPh sb="258" eb="261">
      <t>コウリツテキ</t>
    </rPh>
    <rPh sb="262" eb="264">
      <t>オスイ</t>
    </rPh>
    <rPh sb="264" eb="266">
      <t>ショリ</t>
    </rPh>
    <rPh sb="267" eb="269">
      <t>ジッシ</t>
    </rPh>
    <rPh sb="277" eb="279">
      <t>ハンダン</t>
    </rPh>
    <rPh sb="283" eb="285">
      <t>ゾウカ</t>
    </rPh>
    <rPh sb="285" eb="287">
      <t>ケイコウ</t>
    </rPh>
    <rPh sb="292" eb="294">
      <t>コンゴ</t>
    </rPh>
    <rPh sb="295" eb="297">
      <t>イジ</t>
    </rPh>
    <rPh sb="297" eb="300">
      <t>カンリヒ</t>
    </rPh>
    <rPh sb="301" eb="303">
      <t>サクゲン</t>
    </rPh>
    <rPh sb="304" eb="305">
      <t>ツト</t>
    </rPh>
    <rPh sb="312" eb="315">
      <t>スイセンカ</t>
    </rPh>
    <rPh sb="315" eb="316">
      <t>リツ</t>
    </rPh>
    <rPh sb="322" eb="324">
      <t>コンゴ</t>
    </rPh>
    <rPh sb="325" eb="327">
      <t>コベツ</t>
    </rPh>
    <rPh sb="327" eb="329">
      <t>ホウモン</t>
    </rPh>
    <rPh sb="329" eb="330">
      <t>トウ</t>
    </rPh>
    <rPh sb="333" eb="335">
      <t>フキュウ</t>
    </rPh>
    <rPh sb="335" eb="337">
      <t>カツドウ</t>
    </rPh>
    <rPh sb="338" eb="339">
      <t>オコナ</t>
    </rPh>
    <rPh sb="340" eb="342">
      <t>ヒキツヅ</t>
    </rPh>
    <rPh sb="343" eb="346">
      <t>スイセンカ</t>
    </rPh>
    <rPh sb="346" eb="347">
      <t>リツ</t>
    </rPh>
    <rPh sb="348" eb="350">
      <t>コウジョウ</t>
    </rPh>
    <rPh sb="351" eb="352">
      <t>ツト</t>
    </rPh>
    <phoneticPr fontId="4"/>
  </si>
  <si>
    <t>・全体的に本町の下水道事業は、類似団体の平均値よりも数値が高く、概ね良好と考えられる。しかし収益的収支比率及び経費回収率が平成28年度から年々減少傾向にあり双方100％以下となっている。改善に向けて、今後も経費の削減や、料金改定を含めた対策を図る必要がある。</t>
    <rPh sb="1" eb="3">
      <t>ゼンタイ</t>
    </rPh>
    <rPh sb="3" eb="4">
      <t>テキ</t>
    </rPh>
    <rPh sb="5" eb="7">
      <t>ホンチョウ</t>
    </rPh>
    <rPh sb="8" eb="11">
      <t>ゲスイドウ</t>
    </rPh>
    <rPh sb="11" eb="13">
      <t>ジギョウ</t>
    </rPh>
    <rPh sb="15" eb="17">
      <t>ルイジ</t>
    </rPh>
    <rPh sb="17" eb="19">
      <t>ダンタイ</t>
    </rPh>
    <rPh sb="20" eb="23">
      <t>ヘイキンチ</t>
    </rPh>
    <rPh sb="26" eb="28">
      <t>スウチ</t>
    </rPh>
    <rPh sb="29" eb="30">
      <t>タカ</t>
    </rPh>
    <rPh sb="32" eb="33">
      <t>オオム</t>
    </rPh>
    <rPh sb="34" eb="36">
      <t>リョウコウ</t>
    </rPh>
    <rPh sb="37" eb="38">
      <t>カンガ</t>
    </rPh>
    <rPh sb="46" eb="49">
      <t>シュウエキテキ</t>
    </rPh>
    <rPh sb="49" eb="51">
      <t>シュウシ</t>
    </rPh>
    <rPh sb="51" eb="53">
      <t>ヒリツ</t>
    </rPh>
    <rPh sb="53" eb="54">
      <t>オヨ</t>
    </rPh>
    <rPh sb="55" eb="57">
      <t>ケイヒ</t>
    </rPh>
    <rPh sb="57" eb="59">
      <t>カイシュウ</t>
    </rPh>
    <rPh sb="59" eb="60">
      <t>リツ</t>
    </rPh>
    <rPh sb="61" eb="63">
      <t>ヘイセイ</t>
    </rPh>
    <rPh sb="65" eb="66">
      <t>ネン</t>
    </rPh>
    <rPh sb="66" eb="67">
      <t>ド</t>
    </rPh>
    <rPh sb="69" eb="71">
      <t>ネンネン</t>
    </rPh>
    <rPh sb="71" eb="73">
      <t>ゲンショウ</t>
    </rPh>
    <rPh sb="73" eb="75">
      <t>ケイコウ</t>
    </rPh>
    <rPh sb="78" eb="80">
      <t>ソウホウ</t>
    </rPh>
    <rPh sb="84" eb="86">
      <t>イカ</t>
    </rPh>
    <rPh sb="93" eb="95">
      <t>カイゼン</t>
    </rPh>
    <rPh sb="96" eb="97">
      <t>ム</t>
    </rPh>
    <rPh sb="100" eb="102">
      <t>コンゴ</t>
    </rPh>
    <rPh sb="103" eb="105">
      <t>ケイヒ</t>
    </rPh>
    <rPh sb="106" eb="108">
      <t>サクゲン</t>
    </rPh>
    <rPh sb="110" eb="112">
      <t>リョウキン</t>
    </rPh>
    <rPh sb="112" eb="114">
      <t>カイテイ</t>
    </rPh>
    <rPh sb="115" eb="11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</si>
</sst>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0.43</c:v>
                </c:pt>
                <c:pt idx="2">
                  <c:v>1.17</c:v>
                </c:pt>
                <c:pt idx="3">
                  <c:v>1.74</c:v>
                </c:pt>
                <c:pt idx="4">
                  <c:v>1.32</c:v>
                </c:pt>
              </c:numCache>
            </c:numRef>
          </c:val>
          <c:extLst>
            <c:ext xmlns:c16="http://schemas.microsoft.com/office/drawing/2014/chart" uri="{C3380CC4-5D6E-409C-BE32-E72D297353CC}">
              <c16:uniqueId val="{00000000-10AD-4654-A8A6-9536F206CC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c:ext xmlns:c16="http://schemas.microsoft.com/office/drawing/2014/chart" uri="{C3380CC4-5D6E-409C-BE32-E72D297353CC}">
              <c16:uniqueId val="{00000001-10AD-4654-A8A6-9536F206CC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D8-40F9-9A83-187722E37A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c:ext xmlns:c16="http://schemas.microsoft.com/office/drawing/2014/chart" uri="{C3380CC4-5D6E-409C-BE32-E72D297353CC}">
              <c16:uniqueId val="{00000001-C1D8-40F9-9A83-187722E37A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92.02</c:v>
                </c:pt>
                <c:pt idx="1">
                  <c:v>91.86</c:v>
                </c:pt>
                <c:pt idx="2">
                  <c:v>92.65</c:v>
                </c:pt>
                <c:pt idx="3">
                  <c:v>95.51</c:v>
                </c:pt>
                <c:pt idx="4">
                  <c:v>96.52</c:v>
                </c:pt>
              </c:numCache>
            </c:numRef>
          </c:val>
          <c:extLst>
            <c:ext xmlns:c16="http://schemas.microsoft.com/office/drawing/2014/chart" uri="{C3380CC4-5D6E-409C-BE32-E72D297353CC}">
              <c16:uniqueId val="{00000000-65ED-4DF0-BE01-731E42DACE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c:ext xmlns:c16="http://schemas.microsoft.com/office/drawing/2014/chart" uri="{C3380CC4-5D6E-409C-BE32-E72D297353CC}">
              <c16:uniqueId val="{00000001-65ED-4DF0-BE01-731E42DACE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104.31</c:v>
                </c:pt>
                <c:pt idx="1">
                  <c:v>113.23</c:v>
                </c:pt>
                <c:pt idx="2">
                  <c:v>101.98</c:v>
                </c:pt>
                <c:pt idx="3">
                  <c:v>94.02</c:v>
                </c:pt>
                <c:pt idx="4">
                  <c:v>93</c:v>
                </c:pt>
              </c:numCache>
            </c:numRef>
          </c:val>
          <c:extLst>
            <c:ext xmlns:c16="http://schemas.microsoft.com/office/drawing/2014/chart" uri="{C3380CC4-5D6E-409C-BE32-E72D297353CC}">
              <c16:uniqueId val="{00000000-F51B-4241-99D6-9ED5A4509B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B-4241-99D6-9ED5A4509B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3-4347-ABE6-D52E34A68E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3-4347-ABE6-D52E34A68E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98-4492-980D-FE32156043C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8-4492-980D-FE32156043C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F6-4EC8-A24F-4B0FC3EABCF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6-4EC8-A24F-4B0FC3EABCF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7F-47FF-B843-2624BDFF67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7F-47FF-B843-2624BDFF67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287.22000000000003</c:v>
                </c:pt>
                <c:pt idx="1">
                  <c:v>140.56</c:v>
                </c:pt>
                <c:pt idx="2">
                  <c:v>161.83000000000001</c:v>
                </c:pt>
                <c:pt idx="3">
                  <c:v>191.57</c:v>
                </c:pt>
                <c:pt idx="4">
                  <c:v>184.5</c:v>
                </c:pt>
              </c:numCache>
            </c:numRef>
          </c:val>
          <c:extLst>
            <c:ext xmlns:c16="http://schemas.microsoft.com/office/drawing/2014/chart" uri="{C3380CC4-5D6E-409C-BE32-E72D297353CC}">
              <c16:uniqueId val="{00000000-DEB4-4C23-882C-0733839D35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c:ext xmlns:c16="http://schemas.microsoft.com/office/drawing/2014/chart" uri="{C3380CC4-5D6E-409C-BE32-E72D297353CC}">
              <c16:uniqueId val="{00000001-DEB4-4C23-882C-0733839D35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110.62</c:v>
                </c:pt>
                <c:pt idx="1">
                  <c:v>116.41</c:v>
                </c:pt>
                <c:pt idx="2">
                  <c:v>104.81</c:v>
                </c:pt>
                <c:pt idx="3">
                  <c:v>96.62</c:v>
                </c:pt>
                <c:pt idx="4">
                  <c:v>96.05</c:v>
                </c:pt>
              </c:numCache>
            </c:numRef>
          </c:val>
          <c:extLst>
            <c:ext xmlns:c16="http://schemas.microsoft.com/office/drawing/2014/chart" uri="{C3380CC4-5D6E-409C-BE32-E72D297353CC}">
              <c16:uniqueId val="{00000000-10D4-470C-BB83-75D81F4A48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c:ext xmlns:c16="http://schemas.microsoft.com/office/drawing/2014/chart" uri="{C3380CC4-5D6E-409C-BE32-E72D297353CC}">
              <c16:uniqueId val="{00000001-10D4-470C-BB83-75D81F4A48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69.69</c:v>
                </c:pt>
                <c:pt idx="1">
                  <c:v>71.930000000000007</c:v>
                </c:pt>
                <c:pt idx="2">
                  <c:v>77.47</c:v>
                </c:pt>
                <c:pt idx="3">
                  <c:v>80.22</c:v>
                </c:pt>
                <c:pt idx="4">
                  <c:v>81.05</c:v>
                </c:pt>
              </c:numCache>
            </c:numRef>
          </c:val>
          <c:extLst>
            <c:ext xmlns:c16="http://schemas.microsoft.com/office/drawing/2014/chart" uri="{C3380CC4-5D6E-409C-BE32-E72D297353CC}">
              <c16:uniqueId val="{00000000-3819-4A7D-9306-52618E24DF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c:ext xmlns:c16="http://schemas.microsoft.com/office/drawing/2014/chart" uri="{C3380CC4-5D6E-409C-BE32-E72D297353CC}">
              <c16:uniqueId val="{00000001-3819-4A7D-9306-52618E24DF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嘉手納町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13681</v>
      </c>
      <c r="AM8" s="50"/>
      <c r="AN8" s="50"/>
      <c r="AO8" s="50"/>
      <c r="AP8" s="50"/>
      <c r="AQ8" s="50"/>
      <c r="AR8" s="50"/>
      <c r="AS8" s="50"/>
      <c r="AT8" s="45">
        <f>データ!T6</f>
        <v>15.12</v>
      </c>
      <c r="AU8" s="45"/>
      <c r="AV8" s="45"/>
      <c r="AW8" s="45"/>
      <c r="AX8" s="45"/>
      <c r="AY8" s="45"/>
      <c r="AZ8" s="45"/>
      <c r="BA8" s="45"/>
      <c r="BB8" s="45">
        <f>データ!U6</f>
        <v>904.83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50">
        <f>データ!R6</f>
        <v>1000</v>
      </c>
      <c r="AE10" s="50"/>
      <c r="AF10" s="50"/>
      <c r="AG10" s="50"/>
      <c r="AH10" s="50"/>
      <c r="AI10" s="50"/>
      <c r="AJ10" s="50"/>
      <c r="AK10" s="2"/>
      <c r="AL10" s="50">
        <f>データ!V6</f>
        <v>13588</v>
      </c>
      <c r="AM10" s="50"/>
      <c r="AN10" s="50"/>
      <c r="AO10" s="50"/>
      <c r="AP10" s="50"/>
      <c r="AQ10" s="50"/>
      <c r="AR10" s="50"/>
      <c r="AS10" s="50"/>
      <c r="AT10" s="45">
        <f>データ!W6</f>
        <v>11.32</v>
      </c>
      <c r="AU10" s="45"/>
      <c r="AV10" s="45"/>
      <c r="AW10" s="45"/>
      <c r="AX10" s="45"/>
      <c r="AY10" s="45"/>
      <c r="AZ10" s="45"/>
      <c r="BA10" s="45"/>
      <c r="BB10" s="45">
        <f>データ!X6</f>
        <v>1200.3499999999999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ww9trNgIiDajHiBrTuzbZNGUa8/gW1uR2X6rBfEqcTfkR5JpMt+d3bO5ocT64vPIzeLh+in+GNbTyGaRl/TZWw==" saltValue="8VsJeHnS1EdVAh4D+R9C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473251</v>
      </c>
      <c r="D6" s="33">
        <f t="shared" si="3"/>
        <v>47</v>
      </c>
      <c r="E6" s="33">
        <f t="shared" si="3"/>
        <v>17</v>
      </c>
      <c r="F6" s="33">
        <f t="shared" si="3"/>
        <v>1</v>
      </c>
      <c r="G6" s="33">
        <f t="shared" si="3"/>
        <v>0</v>
      </c>
      <c r="H6" s="33" t="str">
        <f t="shared" si="3"/>
        <v>沖縄県　嘉手納町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100</v>
      </c>
      <c r="Q6" s="34">
        <f t="shared" si="3"/>
        <v>100</v>
      </c>
      <c r="R6" s="34">
        <f t="shared" si="3"/>
        <v>1000</v>
      </c>
      <c r="S6" s="34">
        <f t="shared" si="3"/>
        <v>13681</v>
      </c>
      <c r="T6" s="34">
        <f t="shared" si="3"/>
        <v>15.12</v>
      </c>
      <c r="U6" s="34">
        <f t="shared" si="3"/>
        <v>904.83</v>
      </c>
      <c r="V6" s="34">
        <f t="shared" si="3"/>
        <v>13588</v>
      </c>
      <c r="W6" s="34">
        <f t="shared" si="3"/>
        <v>11.32</v>
      </c>
      <c r="X6" s="34">
        <f t="shared" si="3"/>
        <v>1200.3499999999999</v>
      </c>
      <c r="Y6" s="35">
        <f>IF(Y7="",NA(),Y7)</f>
        <v>104.31</v>
      </c>
      <c r="Z6" s="35">
        <f t="shared" ref="Z6:AH6" si="4">IF(Z7="",NA(),Z7)</f>
        <v>113.23</v>
      </c>
      <c r="AA6" s="35">
        <f t="shared" si="4"/>
        <v>101.98</v>
      </c>
      <c r="AB6" s="35">
        <f t="shared" si="4"/>
        <v>94.02</v>
      </c>
      <c r="AC6" s="35">
        <f t="shared" si="4"/>
        <v>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287.22000000000003</v>
      </c>
      <c r="BG6" s="35">
        <f t="shared" ref="BG6:BO6" si="7">IF(BG7="",NA(),BG7)</f>
        <v>140.56</v>
      </c>
      <c r="BH6" s="35">
        <f t="shared" si="7"/>
        <v>161.83000000000001</v>
      </c>
      <c r="BI6" s="35">
        <f t="shared" si="7"/>
        <v>191.57</v>
      </c>
      <c r="BJ6" s="35">
        <f t="shared" si="7"/>
        <v>184.5</v>
      </c>
      <c r="BK6" s="35">
        <f t="shared" si="7"/>
        <v>677.82</v>
      </c>
      <c r="BL6" s="35">
        <f t="shared" si="7"/>
        <v>593.23</v>
      </c>
      <c r="BM6" s="35">
        <f t="shared" si="7"/>
        <v>671.97</v>
      </c>
      <c r="BN6" s="35">
        <f t="shared" si="7"/>
        <v>798.84</v>
      </c>
      <c r="BO6" s="35">
        <f t="shared" si="7"/>
        <v>692.13</v>
      </c>
      <c r="BP6" s="34" t="str">
        <f>IF(BP7="","",IF(BP7="-","【-】","【"&amp;SUBSTITUTE(TEXT(BP7,"#,##0.00"),"-","△")&amp;"】"))</f>
        <v>【682.78】</v>
      </c>
      <c r="BQ6" s="35">
        <f>IF(BQ7="",NA(),BQ7)</f>
        <v>110.62</v>
      </c>
      <c r="BR6" s="35">
        <f t="shared" ref="BR6:BZ6" si="8">IF(BR7="",NA(),BR7)</f>
        <v>116.41</v>
      </c>
      <c r="BS6" s="35">
        <f t="shared" si="8"/>
        <v>104.81</v>
      </c>
      <c r="BT6" s="35">
        <f t="shared" si="8"/>
        <v>96.62</v>
      </c>
      <c r="BU6" s="35">
        <f t="shared" si="8"/>
        <v>96.05</v>
      </c>
      <c r="BV6" s="35">
        <f t="shared" si="8"/>
        <v>78.510000000000005</v>
      </c>
      <c r="BW6" s="35">
        <f t="shared" si="8"/>
        <v>86.48</v>
      </c>
      <c r="BX6" s="35">
        <f t="shared" si="8"/>
        <v>86.34</v>
      </c>
      <c r="BY6" s="35">
        <f t="shared" si="8"/>
        <v>86.85</v>
      </c>
      <c r="BZ6" s="35">
        <f t="shared" si="8"/>
        <v>88.98</v>
      </c>
      <c r="CA6" s="34" t="str">
        <f>IF(CA7="","",IF(CA7="-","【-】","【"&amp;SUBSTITUTE(TEXT(CA7,"#,##0.00"),"-","△")&amp;"】"))</f>
        <v>【100.91】</v>
      </c>
      <c r="CB6" s="35">
        <f>IF(CB7="",NA(),CB7)</f>
        <v>69.69</v>
      </c>
      <c r="CC6" s="35">
        <f t="shared" ref="CC6:CK6" si="9">IF(CC7="",NA(),CC7)</f>
        <v>71.930000000000007</v>
      </c>
      <c r="CD6" s="35">
        <f t="shared" si="9"/>
        <v>77.47</v>
      </c>
      <c r="CE6" s="35">
        <f t="shared" si="9"/>
        <v>80.22</v>
      </c>
      <c r="CF6" s="35">
        <f t="shared" si="9"/>
        <v>81.05</v>
      </c>
      <c r="CG6" s="35">
        <f t="shared" si="9"/>
        <v>171.02</v>
      </c>
      <c r="CH6" s="35">
        <f t="shared" si="9"/>
        <v>174.38</v>
      </c>
      <c r="CI6" s="35">
        <f t="shared" si="9"/>
        <v>175.12</v>
      </c>
      <c r="CJ6" s="35">
        <f t="shared" si="9"/>
        <v>177.15</v>
      </c>
      <c r="CK6" s="35">
        <f t="shared" si="9"/>
        <v>175.05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62.25</v>
      </c>
      <c r="CS6" s="35">
        <f t="shared" si="10"/>
        <v>58.04</v>
      </c>
      <c r="CT6" s="35">
        <f t="shared" si="10"/>
        <v>55.58</v>
      </c>
      <c r="CU6" s="35">
        <f t="shared" si="10"/>
        <v>54.05</v>
      </c>
      <c r="CV6" s="35">
        <f t="shared" si="10"/>
        <v>57.54</v>
      </c>
      <c r="CW6" s="34" t="str">
        <f>IF(CW7="","",IF(CW7="-","【-】","【"&amp;SUBSTITUTE(TEXT(CW7,"#,##0.00"),"-","△")&amp;"】"))</f>
        <v>【58.98】</v>
      </c>
      <c r="CX6" s="35">
        <f>IF(CX7="",NA(),CX7)</f>
        <v>92.02</v>
      </c>
      <c r="CY6" s="35">
        <f t="shared" ref="CY6:DG6" si="11">IF(CY7="",NA(),CY7)</f>
        <v>91.86</v>
      </c>
      <c r="CZ6" s="35">
        <f t="shared" si="11"/>
        <v>92.65</v>
      </c>
      <c r="DA6" s="35">
        <f t="shared" si="11"/>
        <v>95.51</v>
      </c>
      <c r="DB6" s="35">
        <f t="shared" si="11"/>
        <v>96.52</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0.43</v>
      </c>
      <c r="EG6" s="35">
        <f t="shared" si="14"/>
        <v>1.17</v>
      </c>
      <c r="EH6" s="35">
        <f t="shared" si="14"/>
        <v>1.74</v>
      </c>
      <c r="EI6" s="35">
        <f t="shared" si="14"/>
        <v>1.32</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473251</v>
      </c>
      <c r="D7" s="37">
        <v>47</v>
      </c>
      <c r="E7" s="37">
        <v>17</v>
      </c>
      <c r="F7" s="37">
        <v>1</v>
      </c>
      <c r="G7" s="37">
        <v>0</v>
      </c>
      <c r="H7" s="37" t="s">
        <v>98</v>
      </c>
      <c r="I7" s="37" t="s">
        <v>99</v>
      </c>
      <c r="J7" s="37" t="s">
        <v>100</v>
      </c>
      <c r="K7" s="37" t="s">
        <v>101</v>
      </c>
      <c r="L7" s="37" t="s">
        <v>102</v>
      </c>
      <c r="M7" s="37" t="s">
        <v>103</v>
      </c>
      <c r="N7" s="38" t="s">
        <v>104</v>
      </c>
      <c r="O7" s="38" t="s">
        <v>105</v>
      </c>
      <c r="P7" s="38">
        <v>100</v>
      </c>
      <c r="Q7" s="38">
        <v>100</v>
      </c>
      <c r="R7" s="38">
        <v>1000</v>
      </c>
      <c r="S7" s="38">
        <v>13681</v>
      </c>
      <c r="T7" s="38">
        <v>15.12</v>
      </c>
      <c r="U7" s="38">
        <v>904.83</v>
      </c>
      <c r="V7" s="38">
        <v>13588</v>
      </c>
      <c r="W7" s="38">
        <v>11.32</v>
      </c>
      <c r="X7" s="38">
        <v>1200.3499999999999</v>
      </c>
      <c r="Y7" s="38">
        <v>104.31</v>
      </c>
      <c r="Z7" s="38">
        <v>113.23</v>
      </c>
      <c r="AA7" s="38">
        <v>101.98</v>
      </c>
      <c r="AB7" s="38">
        <v>94.02</v>
      </c>
      <c r="AC7" s="38">
        <v>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287.22000000000003</v>
      </c>
      <c r="BG7" s="38">
        <v>140.56</v>
      </c>
      <c r="BH7" s="38">
        <v>161.83000000000001</v>
      </c>
      <c r="BI7" s="38">
        <v>191.57</v>
      </c>
      <c r="BJ7" s="38">
        <v>184.5</v>
      </c>
      <c r="BK7" s="38">
        <v>677.82</v>
      </c>
      <c r="BL7" s="38">
        <v>593.23</v>
      </c>
      <c r="BM7" s="38">
        <v>671.97</v>
      </c>
      <c r="BN7" s="38">
        <v>798.84</v>
      </c>
      <c r="BO7" s="38">
        <v>692.13</v>
      </c>
      <c r="BP7" s="38">
        <v>682.78</v>
      </c>
      <c r="BQ7" s="38">
        <v>110.62</v>
      </c>
      <c r="BR7" s="38">
        <v>116.41</v>
      </c>
      <c r="BS7" s="38">
        <v>104.81</v>
      </c>
      <c r="BT7" s="38">
        <v>96.62</v>
      </c>
      <c r="BU7" s="38">
        <v>96.05</v>
      </c>
      <c r="BV7" s="38">
        <v>78.510000000000005</v>
      </c>
      <c r="BW7" s="38">
        <v>86.48</v>
      </c>
      <c r="BX7" s="38">
        <v>86.34</v>
      </c>
      <c r="BY7" s="38">
        <v>86.85</v>
      </c>
      <c r="BZ7" s="38">
        <v>88.98</v>
      </c>
      <c r="CA7" s="38">
        <v>100.91</v>
      </c>
      <c r="CB7" s="38">
        <v>69.69</v>
      </c>
      <c r="CC7" s="38">
        <v>71.930000000000007</v>
      </c>
      <c r="CD7" s="38">
        <v>77.47</v>
      </c>
      <c r="CE7" s="38">
        <v>80.22</v>
      </c>
      <c r="CF7" s="38">
        <v>81.05</v>
      </c>
      <c r="CG7" s="38">
        <v>171.02</v>
      </c>
      <c r="CH7" s="38">
        <v>174.38</v>
      </c>
      <c r="CI7" s="38">
        <v>175.12</v>
      </c>
      <c r="CJ7" s="38">
        <v>177.15</v>
      </c>
      <c r="CK7" s="38">
        <v>175.05</v>
      </c>
      <c r="CL7" s="38">
        <v>136.86000000000001</v>
      </c>
      <c r="CM7" s="38" t="s">
        <v>104</v>
      </c>
      <c r="CN7" s="38" t="s">
        <v>104</v>
      </c>
      <c r="CO7" s="38" t="s">
        <v>104</v>
      </c>
      <c r="CP7" s="38" t="s">
        <v>104</v>
      </c>
      <c r="CQ7" s="38" t="s">
        <v>104</v>
      </c>
      <c r="CR7" s="38">
        <v>62.25</v>
      </c>
      <c r="CS7" s="38">
        <v>58.04</v>
      </c>
      <c r="CT7" s="38">
        <v>55.58</v>
      </c>
      <c r="CU7" s="38">
        <v>54.05</v>
      </c>
      <c r="CV7" s="38">
        <v>57.54</v>
      </c>
      <c r="CW7" s="38">
        <v>58.98</v>
      </c>
      <c r="CX7" s="38">
        <v>92.02</v>
      </c>
      <c r="CY7" s="38">
        <v>91.86</v>
      </c>
      <c r="CZ7" s="38">
        <v>92.65</v>
      </c>
      <c r="DA7" s="38">
        <v>95.51</v>
      </c>
      <c r="DB7" s="38">
        <v>96.52</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0.43</v>
      </c>
      <c r="EG7" s="38">
        <v>1.17</v>
      </c>
      <c r="EH7" s="38">
        <v>1.74</v>
      </c>
      <c r="EI7" s="38">
        <v>1.32</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prostaff</cp:lastModifiedBy>
  <cp:lastPrinted>2020-01-20T01:08:22Z</cp:lastPrinted>
  <dcterms:created xsi:type="dcterms:W3CDTF">2019-12-05T05:08:24Z</dcterms:created>
  <dcterms:modified xsi:type="dcterms:W3CDTF">2020-01-20T01:09:45Z</dcterms:modified>
  <cp:category/>
</cp:coreProperties>
</file>