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74\Desktop\経営比較分析表（平成30年度決算）の分析\提出\"/>
    </mc:Choice>
  </mc:AlternateContent>
  <workbookProtection workbookAlgorithmName="SHA-512" workbookHashValue="wxrD+amJK58fdPVJZy5UCZCXamb2appEZcP/gHPb6zfhrzEBL/eAPQILmxgXXDMjTAlLWI6fByepNtyZCndJfw==" workbookSaltValue="D6lTRgcLEtIIYVpXILrkaQ==" workbookSpinCount="100000" lockStructure="1"/>
  <bookViews>
    <workbookView xWindow="0" yWindow="0" windowWidth="28800" windowHeight="141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<sst xmlns="http://schemas.openxmlformats.org/spreadsheetml/2006/main" count="220" uniqueCount="108">
  <si>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</si>
  <si>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</si>
  <si>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</si>
  <si>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</si>
  <si>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</si>
  <si>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</si>
  <si>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</si>
  <si>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</si>
  <si>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</si>
  <si>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</si>
  <si>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</si>
  <si>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</si>
  <si>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</si>
  <si>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</si>
  <si>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</si>
  <si>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</si>
  <si>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</si>
  <si>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</si>
  <si>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</si>
  <si>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</si>
  <si>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</si>
  <si>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</si>
  <si>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</si>
  <si>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</si>
  <si>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</si>
  <si>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</si>
  <si>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</si>
  <si>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</si>
  <si>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</si>
  <si>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</si>
  <si>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</si>
  <si>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</si>
  <si>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</si>
  <si>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</si>
  <si>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</si>
  <si>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</si>
  <si>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</si>
  <si>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</si>
  <si>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</si>
  <si>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</si>
  <si>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</si>
  <si>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</si>
  <si>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</si>
  <si>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</si>
  <si>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</si>
  <si>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</si>
  <si>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</si>
  <si>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</si>
  <si>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</si>
  <si>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</si>
  <si>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</si>
  <si>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</si>
  <si>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</si>
  <si>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</si>
  <si>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</si>
  <si>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</si>
  <si>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</si>
  <si>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</si>
  <si>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</si>
  <si>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</si>
  <si>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</si>
  <si>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</si>
  <si>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</si>
  <si>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</si>
  <si>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</si>
  <si>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</si>
  <si>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</si>
  <si>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</si>
  <si>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</si>
  <si>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</si>
  <si>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</si>
  <si>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</si>
  <si>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</si>
  <si>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</si>
  <si>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</si>
  <si>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</si>
  <si>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</si>
  <si>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</si>
  <si>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</si>
  <si>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</si>
  <si>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</si>
  <si>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</si>
  <si>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</si>
  <si>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</si>
  <si>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</si>
  <si>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</si>
  <si>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</si>
  <si>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</si>
  <si>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</si>
  <si>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</si>
  <si>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</si>
  <si>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</si>
  <si>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</si>
  <si>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嘉手納町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</si>
  <si>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</si>
  <si>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</si>
  <si>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</si>
  <si>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</si>
  <si>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</si>
  <si>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</si>
  <si>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</si>
  <si>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</si>
  <si>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</si>
  <si>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</si>
  <si>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</si>
  <si>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・管路経年化率及び管路更新率については、法定耐用年数を向かえる前に管路更新を行っており、適正な維持管理に取組んでいる。
</t>
    <rPh sb="1" eb="3">
      <t>カンロ</t>
    </rPh>
    <rPh sb="3" eb="5">
      <t>ケイネン</t>
    </rPh>
    <rPh sb="5" eb="6">
      <t>カ</t>
    </rPh>
    <rPh sb="6" eb="7">
      <t>リツ</t>
    </rPh>
    <rPh sb="7" eb="8">
      <t>オヨ</t>
    </rPh>
    <rPh sb="9" eb="11">
      <t>カンロ</t>
    </rPh>
    <rPh sb="11" eb="13">
      <t>コウシン</t>
    </rPh>
    <rPh sb="13" eb="14">
      <t>リツ</t>
    </rPh>
    <rPh sb="20" eb="22">
      <t>ホウテイ</t>
    </rPh>
    <rPh sb="22" eb="24">
      <t>タイヨウ</t>
    </rPh>
    <rPh sb="24" eb="26">
      <t>ネンスウ</t>
    </rPh>
    <rPh sb="27" eb="28">
      <t>ム</t>
    </rPh>
    <rPh sb="31" eb="32">
      <t>マエ</t>
    </rPh>
    <rPh sb="33" eb="35">
      <t>カンロ</t>
    </rPh>
    <rPh sb="35" eb="37">
      <t>コウシン</t>
    </rPh>
    <rPh sb="38" eb="39">
      <t>オコナ</t>
    </rPh>
    <rPh sb="44" eb="46">
      <t>テキセイ</t>
    </rPh>
    <rPh sb="47" eb="49">
      <t>イジ</t>
    </rPh>
    <rPh sb="49" eb="51">
      <t>カンリ</t>
    </rPh>
    <rPh sb="52" eb="53">
      <t>ト</t>
    </rPh>
    <rPh sb="53" eb="54">
      <t>ク</t>
    </rPh>
    <phoneticPr fontId="16"/>
  </si>
  <si>
    <t xml:space="preserve">分析により、経常収支比率が前年に引き続き100％以下となり収支が赤字であることが示された。減少した主な理由は米軍基地からの収益である施設提供対価料の減少によるものである。その他営業収益である施設提供対価料においては、今後も収益増が見込めない為、水道料金等での給水収益確保が必要である。今後、料金改定を含めた経営改善に向けた取り組みを行う必要がある。
</t>
    <rPh sb="0" eb="2">
      <t>ブンセキ</t>
    </rPh>
    <rPh sb="13" eb="15">
      <t>ゼンネン</t>
    </rPh>
    <rPh sb="16" eb="17">
      <t>ヒ</t>
    </rPh>
    <rPh sb="18" eb="19">
      <t>ツヅ</t>
    </rPh>
    <rPh sb="54" eb="56">
      <t>ベイグン</t>
    </rPh>
    <rPh sb="56" eb="58">
      <t>キチ</t>
    </rPh>
    <rPh sb="61" eb="63">
      <t>シュウエキ</t>
    </rPh>
    <rPh sb="90" eb="92">
      <t>シュウエキ</t>
    </rPh>
    <rPh sb="108" eb="110">
      <t>コンゴ</t>
    </rPh>
    <rPh sb="111" eb="113">
      <t>シュウエキ</t>
    </rPh>
    <rPh sb="113" eb="114">
      <t>ゾウ</t>
    </rPh>
    <rPh sb="115" eb="117">
      <t>ミコ</t>
    </rPh>
    <rPh sb="120" eb="121">
      <t>タメ</t>
    </rPh>
    <rPh sb="122" eb="124">
      <t>スイドウ</t>
    </rPh>
    <rPh sb="124" eb="126">
      <t>リョウキン</t>
    </rPh>
    <rPh sb="126" eb="127">
      <t>トウ</t>
    </rPh>
    <rPh sb="129" eb="131">
      <t>キュウスイ</t>
    </rPh>
    <rPh sb="131" eb="133">
      <t>シュウエキ</t>
    </rPh>
    <rPh sb="133" eb="135">
      <t>カクホ</t>
    </rPh>
    <rPh sb="136" eb="138">
      <t>ヒツヨウ</t>
    </rPh>
    <rPh sb="142" eb="144">
      <t>コンゴ</t>
    </rPh>
    <rPh sb="166" eb="167">
      <t>オコナ</t>
    </rPh>
    <rPh sb="168" eb="170">
      <t>ヒツヨウ</t>
    </rPh>
    <phoneticPr fontId="16"/>
  </si>
  <si>
    <r>
      <rPr>
        <sz val="10"/>
        <rFont val="ＭＳ ゴシック"/>
        <family val="3"/>
        <charset val="128"/>
      </rPr>
      <t>①経常収支比率は、Ｈ29年度に初めて100％を下回り収支が赤字となった。Ｈ30年度においては前年より0.38ポイント改善されたが、依然100％を下回っている。H29年度より減少した主な理由はその他営業収益(施設提供対価料)の減少によるものである。</t>
    </r>
    <r>
      <rPr>
        <sz val="10"/>
        <color rgb="FFFF0000"/>
        <rFont val="ＭＳ ゴシック"/>
        <family val="3"/>
        <charset val="128"/>
      </rPr>
      <t xml:space="preserve">
</t>
    </r>
    <r>
      <rPr>
        <sz val="10"/>
        <rFont val="ＭＳ ゴシック"/>
        <family val="3"/>
        <charset val="128"/>
      </rPr>
      <t>②累積欠損金比率は、毎年度0％であるので経営が健全であることが示されている。</t>
    </r>
    <r>
      <rPr>
        <sz val="10"/>
        <color rgb="FFFF0000"/>
        <rFont val="ＭＳ ゴシック"/>
        <family val="3"/>
        <charset val="128"/>
      </rPr>
      <t xml:space="preserve">
</t>
    </r>
    <r>
      <rPr>
        <sz val="10"/>
        <rFont val="ＭＳ ゴシック"/>
        <family val="3"/>
        <charset val="128"/>
      </rPr>
      <t>③流動比率は、100％以上であることが必要であり、短期的な債務に対する支払能力は良好である。
④企業債残高対給水収益比率は、類似団体平均値、全国平均値を大きく下回っており健全経営であることが示されている。今後も起債に頼らない財政運営に努める。</t>
    </r>
    <r>
      <rPr>
        <sz val="10"/>
        <color rgb="FFFF0000"/>
        <rFont val="ＭＳ ゴシック"/>
        <family val="3"/>
        <charset val="128"/>
      </rPr>
      <t xml:space="preserve">
</t>
    </r>
    <r>
      <rPr>
        <sz val="10"/>
        <rFont val="ＭＳ ゴシック"/>
        <family val="3"/>
        <charset val="128"/>
      </rPr>
      <t>⑤料金回収率は、100％を下回っている。給水に係る費用について、給水収益以外であるその他営業収益（施設提供対価料）で賄っていることが主な要因である。</t>
    </r>
    <r>
      <rPr>
        <sz val="10"/>
        <color rgb="FFFF0000"/>
        <rFont val="ＭＳ ゴシック"/>
        <family val="3"/>
        <charset val="128"/>
      </rPr>
      <t xml:space="preserve">
</t>
    </r>
    <r>
      <rPr>
        <sz val="10"/>
        <rFont val="ＭＳ ゴシック"/>
        <family val="3"/>
        <charset val="128"/>
      </rPr>
      <t>⑥給水原価は、全国平均値を上回っており、類似団体とはほぼ同額である。今後も効率的な運営を図るよう努める。</t>
    </r>
    <r>
      <rPr>
        <sz val="10"/>
        <color rgb="FFFF0000"/>
        <rFont val="ＭＳ ゴシック"/>
        <family val="3"/>
        <charset val="128"/>
      </rPr>
      <t xml:space="preserve">
</t>
    </r>
    <r>
      <rPr>
        <sz val="10"/>
        <rFont val="ＭＳ ゴシック"/>
        <family val="3"/>
        <charset val="128"/>
      </rPr>
      <t>⑦施設利用率が大幅に低い理由として、事業認可当初の配水量に米軍基地が見込まれていたことによる。現在は米軍基地内のごく僅かな限られた施設にのみ給水を行っているため当該値が低く算出されている。平成30年度の値については、例年どおりであり問題ないと考える。
⑧有収率が前年に比べて下がった理由について、平成29年6月に沖縄県企業局の分岐点量水器が雷害により故障し、その後の約半年間の配水量が認定水量（4,5月の配水量の平均値）となり、配水量が減った。このことが原因で、平成29年度に関しては、有収率が高率となった。平成30年度に関しては、年度当初から新しい分岐点量水器での計量となり、例年同様の水量に戻ったことから有収率が下がったように見える。</t>
    </r>
    <r>
      <rPr>
        <sz val="10"/>
        <color rgb="FFFF0000"/>
        <rFont val="ＭＳ ゴシック"/>
        <family val="3"/>
        <charset val="128"/>
      </rPr>
      <t xml:space="preserve">
</t>
    </r>
    <rPh sb="26" eb="28">
      <t>シュウシ</t>
    </rPh>
    <rPh sb="29" eb="31">
      <t>アカジ</t>
    </rPh>
    <rPh sb="39" eb="41">
      <t>ネンド</t>
    </rPh>
    <rPh sb="46" eb="48">
      <t>ゼンネン</t>
    </rPh>
    <rPh sb="58" eb="60">
      <t>カイゼン</t>
    </rPh>
    <rPh sb="65" eb="67">
      <t>イゼン</t>
    </rPh>
    <rPh sb="72" eb="74">
      <t>シタマワ</t>
    </rPh>
    <rPh sb="82" eb="83">
      <t>ネン</t>
    </rPh>
    <rPh sb="83" eb="84">
      <t>ド</t>
    </rPh>
    <rPh sb="86" eb="88">
      <t>ゲンショウ</t>
    </rPh>
    <rPh sb="90" eb="91">
      <t>オモ</t>
    </rPh>
    <rPh sb="92" eb="94">
      <t>リユウ</t>
    </rPh>
    <rPh sb="164" eb="166">
      <t>リュウドウ</t>
    </rPh>
    <rPh sb="166" eb="168">
      <t>ヒリツ</t>
    </rPh>
    <rPh sb="174" eb="176">
      <t>イジョウ</t>
    </rPh>
    <rPh sb="182" eb="184">
      <t>ヒツヨウ</t>
    </rPh>
    <rPh sb="188" eb="191">
      <t>タンキテキ</t>
    </rPh>
    <rPh sb="192" eb="194">
      <t>サイム</t>
    </rPh>
    <rPh sb="195" eb="196">
      <t>タイ</t>
    </rPh>
    <rPh sb="198" eb="200">
      <t>シハラ</t>
    </rPh>
    <rPh sb="200" eb="202">
      <t>ノウリョク</t>
    </rPh>
    <rPh sb="203" eb="205">
      <t>リョウコウ</t>
    </rPh>
    <rPh sb="211" eb="213">
      <t>キギョウ</t>
    </rPh>
    <rPh sb="213" eb="214">
      <t>サイ</t>
    </rPh>
    <rPh sb="214" eb="216">
      <t>ザンダカ</t>
    </rPh>
    <rPh sb="216" eb="217">
      <t>タイ</t>
    </rPh>
    <rPh sb="217" eb="219">
      <t>キュウスイ</t>
    </rPh>
    <rPh sb="219" eb="221">
      <t>シュウエキ</t>
    </rPh>
    <rPh sb="221" eb="223">
      <t>ヒリツ</t>
    </rPh>
    <rPh sb="225" eb="227">
      <t>ルイジ</t>
    </rPh>
    <rPh sb="227" eb="229">
      <t>ダンタイ</t>
    </rPh>
    <rPh sb="229" eb="232">
      <t>ヘイキンチ</t>
    </rPh>
    <rPh sb="233" eb="235">
      <t>ゼンコク</t>
    </rPh>
    <rPh sb="235" eb="238">
      <t>ヘイキンチ</t>
    </rPh>
    <rPh sb="239" eb="240">
      <t>オオ</t>
    </rPh>
    <rPh sb="242" eb="244">
      <t>シタマワ</t>
    </rPh>
    <rPh sb="248" eb="250">
      <t>ケンゼン</t>
    </rPh>
    <rPh sb="250" eb="252">
      <t>ケイエイ</t>
    </rPh>
    <rPh sb="258" eb="259">
      <t>シメ</t>
    </rPh>
    <rPh sb="265" eb="267">
      <t>コンゴ</t>
    </rPh>
    <rPh sb="268" eb="270">
      <t>キサイ</t>
    </rPh>
    <rPh sb="271" eb="272">
      <t>タヨ</t>
    </rPh>
    <rPh sb="275" eb="277">
      <t>ザイセイ</t>
    </rPh>
    <rPh sb="277" eb="279">
      <t>ウンエイ</t>
    </rPh>
    <rPh sb="280" eb="281">
      <t>ツト</t>
    </rPh>
    <rPh sb="305" eb="307">
      <t>キュウスイ</t>
    </rPh>
    <rPh sb="308" eb="309">
      <t>カカ</t>
    </rPh>
    <rPh sb="310" eb="312">
      <t>ヒヨウ</t>
    </rPh>
    <rPh sb="317" eb="319">
      <t>キュウスイ</t>
    </rPh>
    <rPh sb="319" eb="321">
      <t>シュウエキ</t>
    </rPh>
    <rPh sb="321" eb="323">
      <t>イガイ</t>
    </rPh>
    <rPh sb="328" eb="329">
      <t>タ</t>
    </rPh>
    <rPh sb="329" eb="331">
      <t>エイギョウ</t>
    </rPh>
    <rPh sb="331" eb="333">
      <t>シュウエキ</t>
    </rPh>
    <rPh sb="334" eb="341">
      <t>シセツテイキョウタイカリョウ</t>
    </rPh>
    <rPh sb="343" eb="344">
      <t>マカナ</t>
    </rPh>
    <rPh sb="361" eb="363">
      <t>キュウスイ</t>
    </rPh>
    <rPh sb="363" eb="365">
      <t>ゲンカ</t>
    </rPh>
    <rPh sb="380" eb="382">
      <t>ルイジ</t>
    </rPh>
    <rPh sb="382" eb="384">
      <t>ダンタイ</t>
    </rPh>
    <rPh sb="388" eb="390">
      <t>ドウガク</t>
    </rPh>
    <rPh sb="394" eb="396">
      <t>コンゴ</t>
    </rPh>
    <rPh sb="397" eb="399">
      <t>コウリツ</t>
    </rPh>
    <rPh sb="399" eb="400">
      <t>テキ</t>
    </rPh>
    <rPh sb="401" eb="403">
      <t>ウンエイ</t>
    </rPh>
    <rPh sb="404" eb="405">
      <t>ハカ</t>
    </rPh>
    <rPh sb="408" eb="409">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</si>
</sst>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0.92</c:v>
                </c:pt>
                <c:pt idx="1">
                  <c:v>0</c:v>
                </c:pt>
                <c:pt idx="2">
                  <c:v>0</c:v>
                </c:pt>
                <c:pt idx="3">
                  <c:v>0</c:v>
                </c:pt>
                <c:pt idx="4" formatCode="#,##0.00;&quot;△&quot;#,##0.00;&quot;-&quot;">
                  <c:v>0.4</c:v>
                </c:pt>
              </c:numCache>
            </c:numRef>
          </c:val>
          <c:extLst>
            <c:ext xmlns:c16="http://schemas.microsoft.com/office/drawing/2014/chart" uri="{C3380CC4-5D6E-409C-BE32-E72D297353CC}">
              <c16:uniqueId val="{00000000-397C-40DF-A86F-EB8E95EF05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397C-40DF-A86F-EB8E95EF05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36.94</c:v>
                </c:pt>
                <c:pt idx="1">
                  <c:v>37.020000000000003</c:v>
                </c:pt>
                <c:pt idx="2">
                  <c:v>36.58</c:v>
                </c:pt>
                <c:pt idx="3">
                  <c:v>35.880000000000003</c:v>
                </c:pt>
                <c:pt idx="4">
                  <c:v>36.32</c:v>
                </c:pt>
              </c:numCache>
            </c:numRef>
          </c:val>
          <c:extLst>
            <c:ext xmlns:c16="http://schemas.microsoft.com/office/drawing/2014/chart" uri="{C3380CC4-5D6E-409C-BE32-E72D297353CC}">
              <c16:uniqueId val="{00000000-5984-483E-A342-45CB12C38E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5984-483E-A342-45CB12C38E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95.3</c:v>
                </c:pt>
                <c:pt idx="1">
                  <c:v>94.92</c:v>
                </c:pt>
                <c:pt idx="2">
                  <c:v>96.64</c:v>
                </c:pt>
                <c:pt idx="3">
                  <c:v>99.6</c:v>
                </c:pt>
                <c:pt idx="4">
                  <c:v>97.75</c:v>
                </c:pt>
              </c:numCache>
            </c:numRef>
          </c:val>
          <c:extLst>
            <c:ext xmlns:c16="http://schemas.microsoft.com/office/drawing/2014/chart" uri="{C3380CC4-5D6E-409C-BE32-E72D297353CC}">
              <c16:uniqueId val="{00000000-92D8-4041-86DD-B20D349481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92D8-4041-86DD-B20D349481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113.7</c:v>
                </c:pt>
                <c:pt idx="1">
                  <c:v>116.16</c:v>
                </c:pt>
                <c:pt idx="2">
                  <c:v>103.09</c:v>
                </c:pt>
                <c:pt idx="3">
                  <c:v>97.65</c:v>
                </c:pt>
                <c:pt idx="4">
                  <c:v>98.03</c:v>
                </c:pt>
              </c:numCache>
            </c:numRef>
          </c:val>
          <c:extLst>
            <c:ext xmlns:c16="http://schemas.microsoft.com/office/drawing/2014/chart" uri="{C3380CC4-5D6E-409C-BE32-E72D297353CC}">
              <c16:uniqueId val="{00000000-D242-4A7D-A9B1-250EF39748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D242-4A7D-A9B1-250EF39748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37.450000000000003</c:v>
                </c:pt>
                <c:pt idx="1">
                  <c:v>39.9</c:v>
                </c:pt>
                <c:pt idx="2">
                  <c:v>40.72</c:v>
                </c:pt>
                <c:pt idx="3">
                  <c:v>42.88</c:v>
                </c:pt>
                <c:pt idx="4">
                  <c:v>46.96</c:v>
                </c:pt>
              </c:numCache>
            </c:numRef>
          </c:val>
          <c:extLst>
            <c:ext xmlns:c16="http://schemas.microsoft.com/office/drawing/2014/chart" uri="{C3380CC4-5D6E-409C-BE32-E72D297353CC}">
              <c16:uniqueId val="{00000000-6C1C-4B92-B83A-73E1BC82CE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6C1C-4B92-B83A-73E1BC82CE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20-4E82-8680-5561DFC2F1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A520-4E82-8680-5561DFC2F1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EA-414A-A363-D438CB2187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A5EA-414A-A363-D438CB2187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1001.21</c:v>
                </c:pt>
                <c:pt idx="1">
                  <c:v>1858.03</c:v>
                </c:pt>
                <c:pt idx="2">
                  <c:v>1048.97</c:v>
                </c:pt>
                <c:pt idx="3">
                  <c:v>2028.28</c:v>
                </c:pt>
                <c:pt idx="4">
                  <c:v>1744.82</c:v>
                </c:pt>
              </c:numCache>
            </c:numRef>
          </c:val>
          <c:extLst>
            <c:ext xmlns:c16="http://schemas.microsoft.com/office/drawing/2014/chart" uri="{C3380CC4-5D6E-409C-BE32-E72D297353CC}">
              <c16:uniqueId val="{00000000-E1F8-468C-AC51-86B6E32C26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E1F8-468C-AC51-86B6E32C26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11.56</c:v>
                </c:pt>
                <c:pt idx="1">
                  <c:v>9.5299999999999994</c:v>
                </c:pt>
                <c:pt idx="2">
                  <c:v>7.34</c:v>
                </c:pt>
                <c:pt idx="3">
                  <c:v>4.9800000000000004</c:v>
                </c:pt>
                <c:pt idx="4">
                  <c:v>2.6</c:v>
                </c:pt>
              </c:numCache>
            </c:numRef>
          </c:val>
          <c:extLst>
            <c:ext xmlns:c16="http://schemas.microsoft.com/office/drawing/2014/chart" uri="{C3380CC4-5D6E-409C-BE32-E72D297353CC}">
              <c16:uniqueId val="{00000000-844A-42E4-AF2B-A2EC00ECBB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844A-42E4-AF2B-A2EC00ECBB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50.73</c:v>
                </c:pt>
                <c:pt idx="1">
                  <c:v>49.88</c:v>
                </c:pt>
                <c:pt idx="2">
                  <c:v>48.81</c:v>
                </c:pt>
                <c:pt idx="3">
                  <c:v>53.08</c:v>
                </c:pt>
                <c:pt idx="4">
                  <c:v>51.47</c:v>
                </c:pt>
              </c:numCache>
            </c:numRef>
          </c:val>
          <c:extLst>
            <c:ext xmlns:c16="http://schemas.microsoft.com/office/drawing/2014/chart" uri="{C3380CC4-5D6E-409C-BE32-E72D297353CC}">
              <c16:uniqueId val="{00000000-AE6D-476D-9830-FC0F933775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AE6D-476D-9830-FC0F933775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193.71</c:v>
                </c:pt>
                <c:pt idx="1">
                  <c:v>196.75</c:v>
                </c:pt>
                <c:pt idx="2">
                  <c:v>201.04</c:v>
                </c:pt>
                <c:pt idx="3">
                  <c:v>184.96</c:v>
                </c:pt>
                <c:pt idx="4">
                  <c:v>189.69</c:v>
                </c:pt>
              </c:numCache>
            </c:numRef>
          </c:val>
          <c:extLst>
            <c:ext xmlns:c16="http://schemas.microsoft.com/office/drawing/2014/chart" uri="{C3380CC4-5D6E-409C-BE32-E72D297353CC}">
              <c16:uniqueId val="{00000000-3EE5-4A62-B910-60D50E36E2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3EE5-4A62-B910-60D50E36E2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嘉手納町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13681</v>
      </c>
      <c r="AM8" s="60"/>
      <c r="AN8" s="60"/>
      <c r="AO8" s="60"/>
      <c r="AP8" s="60"/>
      <c r="AQ8" s="60"/>
      <c r="AR8" s="60"/>
      <c r="AS8" s="60"/>
      <c r="AT8" s="51">
        <f>データ!$S$6</f>
        <v>15.12</v>
      </c>
      <c r="AU8" s="52"/>
      <c r="AV8" s="52"/>
      <c r="AW8" s="52"/>
      <c r="AX8" s="52"/>
      <c r="AY8" s="52"/>
      <c r="AZ8" s="52"/>
      <c r="BA8" s="52"/>
      <c r="BB8" s="53">
        <f>データ!$T$6</f>
        <v>904.83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97.91</v>
      </c>
      <c r="J10" s="52"/>
      <c r="K10" s="52"/>
      <c r="L10" s="52"/>
      <c r="M10" s="52"/>
      <c r="N10" s="52"/>
      <c r="O10" s="63"/>
      <c r="P10" s="53">
        <f>データ!$P$6</f>
        <v>100</v>
      </c>
      <c r="Q10" s="53"/>
      <c r="R10" s="53"/>
      <c r="S10" s="53"/>
      <c r="T10" s="53"/>
      <c r="U10" s="53"/>
      <c r="V10" s="53"/>
      <c r="W10" s="60">
        <f>データ!$Q$6</f>
        <v>1840</v>
      </c>
      <c r="X10" s="60"/>
      <c r="Y10" s="60"/>
      <c r="Z10" s="60"/>
      <c r="AA10" s="60"/>
      <c r="AB10" s="60"/>
      <c r="AC10" s="60"/>
      <c r="AD10" s="2"/>
      <c r="AE10" s="2"/>
      <c r="AF10" s="2"/>
      <c r="AG10" s="2"/>
      <c r="AH10" s="4"/>
      <c r="AI10" s="4"/>
      <c r="AJ10" s="4"/>
      <c r="AK10" s="4"/>
      <c r="AL10" s="60">
        <f>データ!$U$6</f>
        <v>13588</v>
      </c>
      <c r="AM10" s="60"/>
      <c r="AN10" s="60"/>
      <c r="AO10" s="60"/>
      <c r="AP10" s="60"/>
      <c r="AQ10" s="60"/>
      <c r="AR10" s="60"/>
      <c r="AS10" s="60"/>
      <c r="AT10" s="51">
        <f>データ!$V$6</f>
        <v>15.12</v>
      </c>
      <c r="AU10" s="52"/>
      <c r="AV10" s="52"/>
      <c r="AW10" s="52"/>
      <c r="AX10" s="52"/>
      <c r="AY10" s="52"/>
      <c r="AZ10" s="52"/>
      <c r="BA10" s="52"/>
      <c r="BB10" s="53">
        <f>データ!$W$6</f>
        <v>898.68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107</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baYGlB+l2A5SpZDyjXdg/ffB/7D3IBToZQGHc0Dq20xoY0jOemT5yMdx+2ombLzawvxOxqiw391NdpHL5ixdA==" saltValue="j0aJOhXgmseaPIGFWcj/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473251</v>
      </c>
      <c r="D6" s="34">
        <f t="shared" si="3"/>
        <v>46</v>
      </c>
      <c r="E6" s="34">
        <f t="shared" si="3"/>
        <v>1</v>
      </c>
      <c r="F6" s="34">
        <f t="shared" si="3"/>
        <v>0</v>
      </c>
      <c r="G6" s="34">
        <f t="shared" si="3"/>
        <v>1</v>
      </c>
      <c r="H6" s="34" t="str">
        <f t="shared" si="3"/>
        <v>沖縄県　嘉手納町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97.91</v>
      </c>
      <c r="P6" s="35">
        <f t="shared" si="3"/>
        <v>100</v>
      </c>
      <c r="Q6" s="35">
        <f t="shared" si="3"/>
        <v>1840</v>
      </c>
      <c r="R6" s="35">
        <f t="shared" si="3"/>
        <v>13681</v>
      </c>
      <c r="S6" s="35">
        <f t="shared" si="3"/>
        <v>15.12</v>
      </c>
      <c r="T6" s="35">
        <f t="shared" si="3"/>
        <v>904.83</v>
      </c>
      <c r="U6" s="35">
        <f t="shared" si="3"/>
        <v>13588</v>
      </c>
      <c r="V6" s="35">
        <f t="shared" si="3"/>
        <v>15.12</v>
      </c>
      <c r="W6" s="35">
        <f t="shared" si="3"/>
        <v>898.68</v>
      </c>
      <c r="X6" s="36">
        <f>IF(X7="",NA(),X7)</f>
        <v>113.7</v>
      </c>
      <c r="Y6" s="36">
        <f t="shared" ref="Y6:AG6" si="4">IF(Y7="",NA(),Y7)</f>
        <v>116.16</v>
      </c>
      <c r="Z6" s="36">
        <f t="shared" si="4"/>
        <v>103.09</v>
      </c>
      <c r="AA6" s="36">
        <f t="shared" si="4"/>
        <v>97.65</v>
      </c>
      <c r="AB6" s="36">
        <f t="shared" si="4"/>
        <v>98.03</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1001.21</v>
      </c>
      <c r="AU6" s="36">
        <f t="shared" ref="AU6:BC6" si="6">IF(AU7="",NA(),AU7)</f>
        <v>1858.03</v>
      </c>
      <c r="AV6" s="36">
        <f t="shared" si="6"/>
        <v>1048.97</v>
      </c>
      <c r="AW6" s="36">
        <f t="shared" si="6"/>
        <v>2028.28</v>
      </c>
      <c r="AX6" s="36">
        <f t="shared" si="6"/>
        <v>1744.82</v>
      </c>
      <c r="AY6" s="36">
        <f t="shared" si="6"/>
        <v>406.37</v>
      </c>
      <c r="AZ6" s="36">
        <f t="shared" si="6"/>
        <v>398.29</v>
      </c>
      <c r="BA6" s="36">
        <f t="shared" si="6"/>
        <v>388.67</v>
      </c>
      <c r="BB6" s="36">
        <f t="shared" si="6"/>
        <v>355.27</v>
      </c>
      <c r="BC6" s="36">
        <f t="shared" si="6"/>
        <v>359.7</v>
      </c>
      <c r="BD6" s="35" t="str">
        <f>IF(BD7="","",IF(BD7="-","【-】","【"&amp;SUBSTITUTE(TEXT(BD7,"#,##0.00"),"-","△")&amp;"】"))</f>
        <v>【261.93】</v>
      </c>
      <c r="BE6" s="36">
        <f>IF(BE7="",NA(),BE7)</f>
        <v>11.56</v>
      </c>
      <c r="BF6" s="36">
        <f t="shared" ref="BF6:BN6" si="7">IF(BF7="",NA(),BF7)</f>
        <v>9.5299999999999994</v>
      </c>
      <c r="BG6" s="36">
        <f t="shared" si="7"/>
        <v>7.34</v>
      </c>
      <c r="BH6" s="36">
        <f t="shared" si="7"/>
        <v>4.9800000000000004</v>
      </c>
      <c r="BI6" s="36">
        <f t="shared" si="7"/>
        <v>2.6</v>
      </c>
      <c r="BJ6" s="36">
        <f t="shared" si="7"/>
        <v>442.54</v>
      </c>
      <c r="BK6" s="36">
        <f t="shared" si="7"/>
        <v>431</v>
      </c>
      <c r="BL6" s="36">
        <f t="shared" si="7"/>
        <v>422.5</v>
      </c>
      <c r="BM6" s="36">
        <f t="shared" si="7"/>
        <v>458.27</v>
      </c>
      <c r="BN6" s="36">
        <f t="shared" si="7"/>
        <v>447.01</v>
      </c>
      <c r="BO6" s="35" t="str">
        <f>IF(BO7="","",IF(BO7="-","【-】","【"&amp;SUBSTITUTE(TEXT(BO7,"#,##0.00"),"-","△")&amp;"】"))</f>
        <v>【270.46】</v>
      </c>
      <c r="BP6" s="36">
        <f>IF(BP7="",NA(),BP7)</f>
        <v>50.73</v>
      </c>
      <c r="BQ6" s="36">
        <f t="shared" ref="BQ6:BY6" si="8">IF(BQ7="",NA(),BQ7)</f>
        <v>49.88</v>
      </c>
      <c r="BR6" s="36">
        <f t="shared" si="8"/>
        <v>48.81</v>
      </c>
      <c r="BS6" s="36">
        <f t="shared" si="8"/>
        <v>53.08</v>
      </c>
      <c r="BT6" s="36">
        <f t="shared" si="8"/>
        <v>51.47</v>
      </c>
      <c r="BU6" s="36">
        <f t="shared" si="8"/>
        <v>98.6</v>
      </c>
      <c r="BV6" s="36">
        <f t="shared" si="8"/>
        <v>100.82</v>
      </c>
      <c r="BW6" s="36">
        <f t="shared" si="8"/>
        <v>101.64</v>
      </c>
      <c r="BX6" s="36">
        <f t="shared" si="8"/>
        <v>96.77</v>
      </c>
      <c r="BY6" s="36">
        <f t="shared" si="8"/>
        <v>95.81</v>
      </c>
      <c r="BZ6" s="35" t="str">
        <f>IF(BZ7="","",IF(BZ7="-","【-】","【"&amp;SUBSTITUTE(TEXT(BZ7,"#,##0.00"),"-","△")&amp;"】"))</f>
        <v>【103.91】</v>
      </c>
      <c r="CA6" s="36">
        <f>IF(CA7="",NA(),CA7)</f>
        <v>193.71</v>
      </c>
      <c r="CB6" s="36">
        <f t="shared" ref="CB6:CJ6" si="9">IF(CB7="",NA(),CB7)</f>
        <v>196.75</v>
      </c>
      <c r="CC6" s="36">
        <f t="shared" si="9"/>
        <v>201.04</v>
      </c>
      <c r="CD6" s="36">
        <f t="shared" si="9"/>
        <v>184.96</v>
      </c>
      <c r="CE6" s="36">
        <f t="shared" si="9"/>
        <v>189.69</v>
      </c>
      <c r="CF6" s="36">
        <f t="shared" si="9"/>
        <v>181.67</v>
      </c>
      <c r="CG6" s="36">
        <f t="shared" si="9"/>
        <v>179.55</v>
      </c>
      <c r="CH6" s="36">
        <f t="shared" si="9"/>
        <v>179.16</v>
      </c>
      <c r="CI6" s="36">
        <f t="shared" si="9"/>
        <v>187.18</v>
      </c>
      <c r="CJ6" s="36">
        <f t="shared" si="9"/>
        <v>189.58</v>
      </c>
      <c r="CK6" s="35" t="str">
        <f>IF(CK7="","",IF(CK7="-","【-】","【"&amp;SUBSTITUTE(TEXT(CK7,"#,##0.00"),"-","△")&amp;"】"))</f>
        <v>【167.11】</v>
      </c>
      <c r="CL6" s="36">
        <f>IF(CL7="",NA(),CL7)</f>
        <v>36.94</v>
      </c>
      <c r="CM6" s="36">
        <f t="shared" ref="CM6:CU6" si="10">IF(CM7="",NA(),CM7)</f>
        <v>37.020000000000003</v>
      </c>
      <c r="CN6" s="36">
        <f t="shared" si="10"/>
        <v>36.58</v>
      </c>
      <c r="CO6" s="36">
        <f t="shared" si="10"/>
        <v>35.880000000000003</v>
      </c>
      <c r="CP6" s="36">
        <f t="shared" si="10"/>
        <v>36.32</v>
      </c>
      <c r="CQ6" s="36">
        <f t="shared" si="10"/>
        <v>53.61</v>
      </c>
      <c r="CR6" s="36">
        <f t="shared" si="10"/>
        <v>53.52</v>
      </c>
      <c r="CS6" s="36">
        <f t="shared" si="10"/>
        <v>54.24</v>
      </c>
      <c r="CT6" s="36">
        <f t="shared" si="10"/>
        <v>55.88</v>
      </c>
      <c r="CU6" s="36">
        <f t="shared" si="10"/>
        <v>55.22</v>
      </c>
      <c r="CV6" s="35" t="str">
        <f>IF(CV7="","",IF(CV7="-","【-】","【"&amp;SUBSTITUTE(TEXT(CV7,"#,##0.00"),"-","△")&amp;"】"))</f>
        <v>【60.27】</v>
      </c>
      <c r="CW6" s="36">
        <f>IF(CW7="",NA(),CW7)</f>
        <v>95.3</v>
      </c>
      <c r="CX6" s="36">
        <f t="shared" ref="CX6:DF6" si="11">IF(CX7="",NA(),CX7)</f>
        <v>94.92</v>
      </c>
      <c r="CY6" s="36">
        <f t="shared" si="11"/>
        <v>96.64</v>
      </c>
      <c r="CZ6" s="36">
        <f t="shared" si="11"/>
        <v>99.6</v>
      </c>
      <c r="DA6" s="36">
        <f t="shared" si="11"/>
        <v>97.75</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37.450000000000003</v>
      </c>
      <c r="DI6" s="36">
        <f t="shared" ref="DI6:DQ6" si="12">IF(DI7="",NA(),DI7)</f>
        <v>39.9</v>
      </c>
      <c r="DJ6" s="36">
        <f t="shared" si="12"/>
        <v>40.72</v>
      </c>
      <c r="DK6" s="36">
        <f t="shared" si="12"/>
        <v>42.88</v>
      </c>
      <c r="DL6" s="36">
        <f t="shared" si="12"/>
        <v>46.96</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0.92</v>
      </c>
      <c r="EE6" s="35">
        <f t="shared" ref="EE6:EM6" si="14">IF(EE7="",NA(),EE7)</f>
        <v>0</v>
      </c>
      <c r="EF6" s="35">
        <f t="shared" si="14"/>
        <v>0</v>
      </c>
      <c r="EG6" s="35">
        <f t="shared" si="14"/>
        <v>0</v>
      </c>
      <c r="EH6" s="36">
        <f t="shared" si="14"/>
        <v>0.4</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473251</v>
      </c>
      <c r="D7" s="38">
        <v>46</v>
      </c>
      <c r="E7" s="38">
        <v>1</v>
      </c>
      <c r="F7" s="38">
        <v>0</v>
      </c>
      <c r="G7" s="38">
        <v>1</v>
      </c>
      <c r="H7" s="38" t="s">
        <v>93</v>
      </c>
      <c r="I7" s="38" t="s">
        <v>94</v>
      </c>
      <c r="J7" s="38" t="s">
        <v>95</v>
      </c>
      <c r="K7" s="38" t="s">
        <v>96</v>
      </c>
      <c r="L7" s="38" t="s">
        <v>97</v>
      </c>
      <c r="M7" s="38" t="s">
        <v>98</v>
      </c>
      <c r="N7" s="39" t="s">
        <v>99</v>
      </c>
      <c r="O7" s="39">
        <v>97.91</v>
      </c>
      <c r="P7" s="39">
        <v>100</v>
      </c>
      <c r="Q7" s="39">
        <v>1840</v>
      </c>
      <c r="R7" s="39">
        <v>13681</v>
      </c>
      <c r="S7" s="39">
        <v>15.12</v>
      </c>
      <c r="T7" s="39">
        <v>904.83</v>
      </c>
      <c r="U7" s="39">
        <v>13588</v>
      </c>
      <c r="V7" s="39">
        <v>15.12</v>
      </c>
      <c r="W7" s="39">
        <v>898.68</v>
      </c>
      <c r="X7" s="39">
        <v>113.7</v>
      </c>
      <c r="Y7" s="39">
        <v>116.16</v>
      </c>
      <c r="Z7" s="39">
        <v>103.09</v>
      </c>
      <c r="AA7" s="39">
        <v>97.65</v>
      </c>
      <c r="AB7" s="39">
        <v>98.03</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1001.21</v>
      </c>
      <c r="AU7" s="39">
        <v>1858.03</v>
      </c>
      <c r="AV7" s="39">
        <v>1048.97</v>
      </c>
      <c r="AW7" s="39">
        <v>2028.28</v>
      </c>
      <c r="AX7" s="39">
        <v>1744.82</v>
      </c>
      <c r="AY7" s="39">
        <v>406.37</v>
      </c>
      <c r="AZ7" s="39">
        <v>398.29</v>
      </c>
      <c r="BA7" s="39">
        <v>388.67</v>
      </c>
      <c r="BB7" s="39">
        <v>355.27</v>
      </c>
      <c r="BC7" s="39">
        <v>359.7</v>
      </c>
      <c r="BD7" s="39">
        <v>261.93</v>
      </c>
      <c r="BE7" s="39">
        <v>11.56</v>
      </c>
      <c r="BF7" s="39">
        <v>9.5299999999999994</v>
      </c>
      <c r="BG7" s="39">
        <v>7.34</v>
      </c>
      <c r="BH7" s="39">
        <v>4.9800000000000004</v>
      </c>
      <c r="BI7" s="39">
        <v>2.6</v>
      </c>
      <c r="BJ7" s="39">
        <v>442.54</v>
      </c>
      <c r="BK7" s="39">
        <v>431</v>
      </c>
      <c r="BL7" s="39">
        <v>422.5</v>
      </c>
      <c r="BM7" s="39">
        <v>458.27</v>
      </c>
      <c r="BN7" s="39">
        <v>447.01</v>
      </c>
      <c r="BO7" s="39">
        <v>270.45999999999998</v>
      </c>
      <c r="BP7" s="39">
        <v>50.73</v>
      </c>
      <c r="BQ7" s="39">
        <v>49.88</v>
      </c>
      <c r="BR7" s="39">
        <v>48.81</v>
      </c>
      <c r="BS7" s="39">
        <v>53.08</v>
      </c>
      <c r="BT7" s="39">
        <v>51.47</v>
      </c>
      <c r="BU7" s="39">
        <v>98.6</v>
      </c>
      <c r="BV7" s="39">
        <v>100.82</v>
      </c>
      <c r="BW7" s="39">
        <v>101.64</v>
      </c>
      <c r="BX7" s="39">
        <v>96.77</v>
      </c>
      <c r="BY7" s="39">
        <v>95.81</v>
      </c>
      <c r="BZ7" s="39">
        <v>103.91</v>
      </c>
      <c r="CA7" s="39">
        <v>193.71</v>
      </c>
      <c r="CB7" s="39">
        <v>196.75</v>
      </c>
      <c r="CC7" s="39">
        <v>201.04</v>
      </c>
      <c r="CD7" s="39">
        <v>184.96</v>
      </c>
      <c r="CE7" s="39">
        <v>189.69</v>
      </c>
      <c r="CF7" s="39">
        <v>181.67</v>
      </c>
      <c r="CG7" s="39">
        <v>179.55</v>
      </c>
      <c r="CH7" s="39">
        <v>179.16</v>
      </c>
      <c r="CI7" s="39">
        <v>187.18</v>
      </c>
      <c r="CJ7" s="39">
        <v>189.58</v>
      </c>
      <c r="CK7" s="39">
        <v>167.11</v>
      </c>
      <c r="CL7" s="39">
        <v>36.94</v>
      </c>
      <c r="CM7" s="39">
        <v>37.020000000000003</v>
      </c>
      <c r="CN7" s="39">
        <v>36.58</v>
      </c>
      <c r="CO7" s="39">
        <v>35.880000000000003</v>
      </c>
      <c r="CP7" s="39">
        <v>36.32</v>
      </c>
      <c r="CQ7" s="39">
        <v>53.61</v>
      </c>
      <c r="CR7" s="39">
        <v>53.52</v>
      </c>
      <c r="CS7" s="39">
        <v>54.24</v>
      </c>
      <c r="CT7" s="39">
        <v>55.88</v>
      </c>
      <c r="CU7" s="39">
        <v>55.22</v>
      </c>
      <c r="CV7" s="39">
        <v>60.27</v>
      </c>
      <c r="CW7" s="39">
        <v>95.3</v>
      </c>
      <c r="CX7" s="39">
        <v>94.92</v>
      </c>
      <c r="CY7" s="39">
        <v>96.64</v>
      </c>
      <c r="CZ7" s="39">
        <v>99.6</v>
      </c>
      <c r="DA7" s="39">
        <v>97.75</v>
      </c>
      <c r="DB7" s="39">
        <v>81.31</v>
      </c>
      <c r="DC7" s="39">
        <v>81.459999999999994</v>
      </c>
      <c r="DD7" s="39">
        <v>81.680000000000007</v>
      </c>
      <c r="DE7" s="39">
        <v>80.989999999999995</v>
      </c>
      <c r="DF7" s="39">
        <v>80.930000000000007</v>
      </c>
      <c r="DG7" s="39">
        <v>89.92</v>
      </c>
      <c r="DH7" s="39">
        <v>37.450000000000003</v>
      </c>
      <c r="DI7" s="39">
        <v>39.9</v>
      </c>
      <c r="DJ7" s="39">
        <v>40.72</v>
      </c>
      <c r="DK7" s="39">
        <v>42.88</v>
      </c>
      <c r="DL7" s="39">
        <v>46.96</v>
      </c>
      <c r="DM7" s="39">
        <v>46.67</v>
      </c>
      <c r="DN7" s="39">
        <v>47.7</v>
      </c>
      <c r="DO7" s="39">
        <v>48.14</v>
      </c>
      <c r="DP7" s="39">
        <v>46.61</v>
      </c>
      <c r="DQ7" s="39">
        <v>47.97</v>
      </c>
      <c r="DR7" s="39">
        <v>48.85</v>
      </c>
      <c r="DS7" s="39">
        <v>0</v>
      </c>
      <c r="DT7" s="39">
        <v>0</v>
      </c>
      <c r="DU7" s="39">
        <v>0</v>
      </c>
      <c r="DV7" s="39">
        <v>0</v>
      </c>
      <c r="DW7" s="39">
        <v>0</v>
      </c>
      <c r="DX7" s="39">
        <v>10.029999999999999</v>
      </c>
      <c r="DY7" s="39">
        <v>7.26</v>
      </c>
      <c r="DZ7" s="39">
        <v>11.13</v>
      </c>
      <c r="EA7" s="39">
        <v>10.84</v>
      </c>
      <c r="EB7" s="39">
        <v>15.33</v>
      </c>
      <c r="EC7" s="39">
        <v>17.8</v>
      </c>
      <c r="ED7" s="39">
        <v>0.92</v>
      </c>
      <c r="EE7" s="39">
        <v>0</v>
      </c>
      <c r="EF7" s="39">
        <v>0</v>
      </c>
      <c r="EG7" s="39">
        <v>0</v>
      </c>
      <c r="EH7" s="39">
        <v>0.4</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kadena</cp:lastModifiedBy>
  <cp:lastPrinted>2020-01-21T00:26:04Z</cp:lastPrinted>
  <dcterms:created xsi:type="dcterms:W3CDTF">2019-12-05T04:32:51Z</dcterms:created>
  <dcterms:modified xsi:type="dcterms:W3CDTF">2020-01-21T00:31:40Z</dcterms:modified>
  <cp:category/>
</cp:coreProperties>
</file>