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wner\Desktop\【0131〆】経営分析比較表\"/>
    </mc:Choice>
  </mc:AlternateContent>
  <workbookProtection workbookAlgorithmName="SHA-512" workbookHashValue="3i8Ri+n9s77wFMtJplijLRlzbMqhpdPOuJabGRjIyWUcVutUbnspA6VO2DDF27CoZ3nK2wkN8DXiGL1xC/sNsA==" workbookSaltValue="DBvD0cOlVbKdsGvFzrB1eg==" workbookSpinCount="100000" lockStructure="1"/>
  <bookViews>
    <workbookView xWindow="0" yWindow="0" windowWidth="25170" windowHeight="1189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<sst xmlns="http://schemas.openxmlformats.org/spreadsheetml/2006/main" count="220" uniqueCount="108">
  <si>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</si>
  <si>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</si>
  <si>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</si>
  <si>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</si>
  <si>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</si>
  <si>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</si>
  <si>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</si>
  <si>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</si>
  <si>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</si>
  <si>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</si>
  <si>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</si>
  <si>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</si>
  <si>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</si>
  <si>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</si>
  <si>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</si>
  <si>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</si>
  <si>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</si>
  <si>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</si>
  <si>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</si>
  <si>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</si>
  <si>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</si>
  <si>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</si>
  <si>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</si>
  <si>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</si>
  <si>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</si>
  <si>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</si>
  <si>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</si>
  <si>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</si>
  <si>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</si>
  <si>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</si>
  <si>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</si>
  <si>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</si>
  <si>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</si>
  <si>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</si>
  <si>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</si>
  <si>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</si>
  <si>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</si>
  <si>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</si>
  <si>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</si>
  <si>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</si>
  <si>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</si>
  <si>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</si>
  <si>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</si>
  <si>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</si>
  <si>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</si>
  <si>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</si>
  <si>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</si>
  <si>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</si>
  <si>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</si>
  <si>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</si>
  <si>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</si>
  <si>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</si>
  <si>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</si>
  <si>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</si>
  <si>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</si>
  <si>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</si>
  <si>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</si>
  <si>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</si>
  <si>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</si>
  <si>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</si>
  <si>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</si>
  <si>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</si>
  <si>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</si>
  <si>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</si>
  <si>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</si>
  <si>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</si>
  <si>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</si>
  <si>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</si>
  <si>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</si>
  <si>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</si>
  <si>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</si>
  <si>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</si>
  <si>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</si>
  <si>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</si>
  <si>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</si>
  <si>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</si>
  <si>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</si>
  <si>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</si>
  <si>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</si>
  <si>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</si>
  <si>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</si>
  <si>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</si>
  <si>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</si>
  <si>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</si>
  <si>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</si>
  <si>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</si>
  <si>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</si>
  <si>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</si>
  <si>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</si>
  <si>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</si>
  <si>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</si>
  <si>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</si>
  <si>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</si>
  <si>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読谷村</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</si>
  <si>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</si>
  <si>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</si>
  <si>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</si>
  <si>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</si>
  <si>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</si>
  <si>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</si>
  <si>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</si>
  <si>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</si>
  <si>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</si>
  <si>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</si>
  <si>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</si>
  <si>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①経営収支比率
　類似団体の平均値を上回っているが前年度より減少しており、管路の更新需要増加等に係る費用の確保が必要である。
②累積欠損金比率
　累積欠損金が発生していないことから、健全な経営を維持している。
③流動比率
　平均値を上回っているが、今後は管路の更新需要増加に伴い企業債の発行が増える見込であり、それに伴い比率の低下が考えられる。
④企業債残高対給水収益比率
　平均値を下回っているが、今後は管路の更新需要・設備投資の増加が予測されるため企業債の発行が増える見込みであり、将来的には比率の上昇が予測される。
⑤料金回収率
　平均値を上回っているため良好と判断できるが、今後も維持するために回収率の向上に努めていきたい。
⑥給水原価
　平均値を下回っており、給水原価も適正であると考えている。
⑦施設利用率
　平均値を上回っているため施設の効率性はよいと判断している。
⑧有収率
　平均値を上回っており適正と考えている。今後も有収率の向上に努めていきたい。</t>
    <rPh sb="9" eb="11">
      <t>ルイジ</t>
    </rPh>
    <rPh sb="11" eb="13">
      <t>ダンタイ</t>
    </rPh>
    <rPh sb="25" eb="28">
      <t>ゼンネンド</t>
    </rPh>
    <rPh sb="30" eb="32">
      <t>ゲンショウ</t>
    </rPh>
    <rPh sb="91" eb="93">
      <t>ケンゼン</t>
    </rPh>
    <rPh sb="94" eb="96">
      <t>ケイエイ</t>
    </rPh>
    <rPh sb="97" eb="99">
      <t>イジ</t>
    </rPh>
    <rPh sb="149" eb="151">
      <t>ミコミ</t>
    </rPh>
    <rPh sb="158" eb="159">
      <t>トモナ</t>
    </rPh>
    <rPh sb="160" eb="162">
      <t>ヒリツ</t>
    </rPh>
    <rPh sb="216" eb="218">
      <t>ゾウカ</t>
    </rPh>
    <rPh sb="219" eb="221">
      <t>ヨソク</t>
    </rPh>
    <rPh sb="233" eb="234">
      <t>フ</t>
    </rPh>
    <rPh sb="236" eb="238">
      <t>ミコミ</t>
    </rPh>
    <rPh sb="243" eb="245">
      <t>ショウライ</t>
    </rPh>
    <rPh sb="245" eb="246">
      <t>テキ</t>
    </rPh>
    <rPh sb="248" eb="250">
      <t>ヒリツ</t>
    </rPh>
    <rPh sb="251" eb="253">
      <t>ジョウショウ</t>
    </rPh>
    <rPh sb="254" eb="256">
      <t>ヨソク</t>
    </rPh>
    <rPh sb="324" eb="326">
      <t>ヘイキン</t>
    </rPh>
    <rPh sb="326" eb="327">
      <t>チ</t>
    </rPh>
    <rPh sb="328" eb="330">
      <t>シタマワ</t>
    </rPh>
    <phoneticPr fontId="4"/>
  </si>
  <si>
    <t>①有形固定資産減価償却率
　平成26年度以降、類似団体の平均値に比べ高くなっている。今後は更新対象管路が増えるため経営戦略に基づき、資本の確保及び必要に応じて経営改善の実施が必要である。
②管路経年化率
　類似団体に比べ低い数値になっているが、今後10年で法定耐用年数に達する施設が増加することが見込まれることから、老朽化の状況を把握し、適切な更新の実施が必要である。
③管路更新率
　更新対象管路が増えることから、経営戦略に基づき適切な資本の確保及び更新が必要である。</t>
    <rPh sb="23" eb="25">
      <t>ルイジ</t>
    </rPh>
    <rPh sb="25" eb="27">
      <t>ダンタイ</t>
    </rPh>
    <rPh sb="30" eb="31">
      <t>チ</t>
    </rPh>
    <rPh sb="57" eb="59">
      <t>ケイエイ</t>
    </rPh>
    <rPh sb="59" eb="61">
      <t>センリャク</t>
    </rPh>
    <rPh sb="62" eb="63">
      <t>モト</t>
    </rPh>
    <rPh sb="138" eb="140">
      <t>シセツ</t>
    </rPh>
    <rPh sb="141" eb="143">
      <t>ゾウカ</t>
    </rPh>
    <rPh sb="148" eb="150">
      <t>ミコ</t>
    </rPh>
    <rPh sb="169" eb="171">
      <t>テキセツ</t>
    </rPh>
    <rPh sb="175" eb="177">
      <t>ジッシ</t>
    </rPh>
    <rPh sb="208" eb="210">
      <t>ケイエイ</t>
    </rPh>
    <rPh sb="210" eb="212">
      <t>センリャク</t>
    </rPh>
    <rPh sb="213" eb="214">
      <t>モト</t>
    </rPh>
    <rPh sb="216" eb="218">
      <t>テキセツ</t>
    </rPh>
    <rPh sb="219" eb="221">
      <t>シホン</t>
    </rPh>
    <rPh sb="222" eb="224">
      <t>カクホ</t>
    </rPh>
    <rPh sb="224" eb="225">
      <t>オヨ</t>
    </rPh>
    <rPh sb="226" eb="228">
      <t>コウシン</t>
    </rPh>
    <rPh sb="229" eb="231">
      <t>ヒツヨウ</t>
    </rPh>
    <phoneticPr fontId="4"/>
  </si>
  <si>
    <t xml:space="preserve">  経営状況は概ね良好と判断できる。しかし、今後の更新需要、耐震化推進等による費用の増大が見込めることから、企業債の発行等の検討など資本の確保が必要である。加えて、観光客の増加に伴う水需要の増加など、今後は給水人口の推移や水需要の変動に注視する必要がある。
　これらに備えるため経営戦略（投資財政計画）に基づき、経営基盤を強化していく必要がある。</t>
    <rPh sb="30" eb="32">
      <t>タイシン</t>
    </rPh>
    <rPh sb="32" eb="33">
      <t>カ</t>
    </rPh>
    <rPh sb="33" eb="36">
      <t>スイシントウ</t>
    </rPh>
    <rPh sb="39" eb="41">
      <t>ヒヨウ</t>
    </rPh>
    <rPh sb="42" eb="44">
      <t>ゾウダイ</t>
    </rPh>
    <rPh sb="45" eb="47">
      <t>ミコ</t>
    </rPh>
    <rPh sb="54" eb="56">
      <t>キギョウ</t>
    </rPh>
    <rPh sb="56" eb="57">
      <t>サイ</t>
    </rPh>
    <rPh sb="62" eb="64">
      <t>ケントウ</t>
    </rPh>
    <rPh sb="66" eb="68">
      <t>シホン</t>
    </rPh>
    <rPh sb="69" eb="71">
      <t>カクホ</t>
    </rPh>
    <rPh sb="72" eb="74">
      <t>ヒツヨウ</t>
    </rPh>
    <rPh sb="78" eb="79">
      <t>クワ</t>
    </rPh>
    <rPh sb="84" eb="85">
      <t>キャク</t>
    </rPh>
    <rPh sb="86" eb="88">
      <t>ゾウカ</t>
    </rPh>
    <rPh sb="95" eb="97">
      <t>ゾウカ</t>
    </rPh>
    <rPh sb="100" eb="102">
      <t>コンゴ</t>
    </rPh>
    <rPh sb="103" eb="105">
      <t>キュウスイ</t>
    </rPh>
    <rPh sb="105" eb="107">
      <t>ジンコウ</t>
    </rPh>
    <rPh sb="108" eb="110">
      <t>スイイ</t>
    </rPh>
    <rPh sb="111" eb="112">
      <t>ミズ</t>
    </rPh>
    <rPh sb="112" eb="114">
      <t>ジュヨウ</t>
    </rPh>
    <rPh sb="115" eb="117">
      <t>ヘンドウ</t>
    </rPh>
    <rPh sb="118" eb="120">
      <t>チュウシ</t>
    </rPh>
    <rPh sb="122" eb="124">
      <t>ヒツヨウ</t>
    </rPh>
    <rPh sb="139" eb="141">
      <t>ケイエイ</t>
    </rPh>
    <rPh sb="141" eb="143">
      <t>センリャク</t>
    </rPh>
    <rPh sb="144" eb="146">
      <t>トウシ</t>
    </rPh>
    <rPh sb="146" eb="148">
      <t>ザイセイ</t>
    </rPh>
    <rPh sb="148" eb="150">
      <t>ケイカク</t>
    </rPh>
    <rPh sb="152" eb="153">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</si>
</sst>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0.23</c:v>
                </c:pt>
                <c:pt idx="1">
                  <c:v>0</c:v>
                </c:pt>
                <c:pt idx="2">
                  <c:v>0</c:v>
                </c:pt>
                <c:pt idx="3" formatCode="#,##0.00;&quot;△&quot;#,##0.00;&quot;-&quot;">
                  <c:v>0.95</c:v>
                </c:pt>
                <c:pt idx="4" formatCode="#,##0.00;&quot;△&quot;#,##0.00;&quot;-&quot;">
                  <c:v>0.33</c:v>
                </c:pt>
              </c:numCache>
            </c:numRef>
          </c:val>
          <c:extLst xmlns:c16r2="http://schemas.microsoft.com/office/drawing/2015/06/chart">
            <c:ext xmlns:c16="http://schemas.microsoft.com/office/drawing/2014/chart" uri="{C3380CC4-5D6E-409C-BE32-E72D297353CC}">
              <c16:uniqueId val="{00000000-C634-48F2-8B36-F55199D2245B}"/>
            </c:ext>
          </c:extLst>
        </c:ser>
        <c:dLbls>
          <c:showLegendKey val="0"/>
          <c:showVal val="0"/>
          <c:showCatName val="0"/>
          <c:showSerName val="0"/>
          <c:showPercent val="0"/>
          <c:showBubbleSize val="0"/>
        </c:dLbls>
        <c:gapWidth val="150"/>
        <c:axId val="250424688"/>
        <c:axId val="35757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C634-48F2-8B36-F55199D2245B}"/>
            </c:ext>
          </c:extLst>
        </c:ser>
        <c:dLbls>
          <c:showLegendKey val="0"/>
          <c:showVal val="0"/>
          <c:showCatName val="0"/>
          <c:showSerName val="0"/>
          <c:showPercent val="0"/>
          <c:showBubbleSize val="0"/>
        </c:dLbls>
        <c:marker val="1"/>
        <c:smooth val="0"/>
        <c:axId val="250424688"/>
        <c:axId val="357578936"/>
      </c:lineChart>
      <c:dateAx>
        <c:axId val="250424688"/>
        <c:scaling>
          <c:orientation val="minMax"/>
        </c:scaling>
        <c:delete val="1"/>
        <c:axPos val="b"/>
        <c:numFmt formatCode="ge" sourceLinked="1"/>
        <c:majorTickMark val="none"/>
        <c:minorTickMark val="none"/>
        <c:tickLblPos val="none"/>
        <c:crossAx val="357578936"/>
        <c:crosses val="autoZero"/>
        <c:auto val="1"/>
        <c:lblOffset val="100"/>
        <c:baseTimeUnit val="years"/>
      </c:dateAx>
      <c:valAx>
        <c:axId val="35757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42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77.11</c:v>
                </c:pt>
                <c:pt idx="1">
                  <c:v>76.09</c:v>
                </c:pt>
                <c:pt idx="2">
                  <c:v>77.599999999999994</c:v>
                </c:pt>
                <c:pt idx="3">
                  <c:v>79.180000000000007</c:v>
                </c:pt>
                <c:pt idx="4">
                  <c:v>78.28</c:v>
                </c:pt>
              </c:numCache>
            </c:numRef>
          </c:val>
          <c:extLst xmlns:c16r2="http://schemas.microsoft.com/office/drawing/2015/06/chart">
            <c:ext xmlns:c16="http://schemas.microsoft.com/office/drawing/2014/chart" uri="{C3380CC4-5D6E-409C-BE32-E72D297353CC}">
              <c16:uniqueId val="{00000000-C100-4CC3-88A0-F7307C78684F}"/>
            </c:ext>
          </c:extLst>
        </c:ser>
        <c:dLbls>
          <c:showLegendKey val="0"/>
          <c:showVal val="0"/>
          <c:showCatName val="0"/>
          <c:showSerName val="0"/>
          <c:showPercent val="0"/>
          <c:showBubbleSize val="0"/>
        </c:dLbls>
        <c:gapWidth val="150"/>
        <c:axId val="355016688"/>
        <c:axId val="35501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C100-4CC3-88A0-F7307C78684F}"/>
            </c:ext>
          </c:extLst>
        </c:ser>
        <c:dLbls>
          <c:showLegendKey val="0"/>
          <c:showVal val="0"/>
          <c:showCatName val="0"/>
          <c:showSerName val="0"/>
          <c:showPercent val="0"/>
          <c:showBubbleSize val="0"/>
        </c:dLbls>
        <c:marker val="1"/>
        <c:smooth val="0"/>
        <c:axId val="355016688"/>
        <c:axId val="355017080"/>
      </c:lineChart>
      <c:dateAx>
        <c:axId val="355016688"/>
        <c:scaling>
          <c:orientation val="minMax"/>
        </c:scaling>
        <c:delete val="1"/>
        <c:axPos val="b"/>
        <c:numFmt formatCode="ge" sourceLinked="1"/>
        <c:majorTickMark val="none"/>
        <c:minorTickMark val="none"/>
        <c:tickLblPos val="none"/>
        <c:crossAx val="355017080"/>
        <c:crosses val="autoZero"/>
        <c:auto val="1"/>
        <c:lblOffset val="100"/>
        <c:baseTimeUnit val="years"/>
      </c:dateAx>
      <c:valAx>
        <c:axId val="35501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01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93.57</c:v>
                </c:pt>
                <c:pt idx="1">
                  <c:v>94.84</c:v>
                </c:pt>
                <c:pt idx="2">
                  <c:v>95.86</c:v>
                </c:pt>
                <c:pt idx="3">
                  <c:v>94.87</c:v>
                </c:pt>
                <c:pt idx="4">
                  <c:v>95.4</c:v>
                </c:pt>
              </c:numCache>
            </c:numRef>
          </c:val>
          <c:extLst xmlns:c16r2="http://schemas.microsoft.com/office/drawing/2015/06/chart">
            <c:ext xmlns:c16="http://schemas.microsoft.com/office/drawing/2014/chart" uri="{C3380CC4-5D6E-409C-BE32-E72D297353CC}">
              <c16:uniqueId val="{00000000-C10F-4CAF-BC5B-2BF8A1045818}"/>
            </c:ext>
          </c:extLst>
        </c:ser>
        <c:dLbls>
          <c:showLegendKey val="0"/>
          <c:showVal val="0"/>
          <c:showCatName val="0"/>
          <c:showSerName val="0"/>
          <c:showPercent val="0"/>
          <c:showBubbleSize val="0"/>
        </c:dLbls>
        <c:gapWidth val="150"/>
        <c:axId val="355018256"/>
        <c:axId val="35501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C10F-4CAF-BC5B-2BF8A1045818}"/>
            </c:ext>
          </c:extLst>
        </c:ser>
        <c:dLbls>
          <c:showLegendKey val="0"/>
          <c:showVal val="0"/>
          <c:showCatName val="0"/>
          <c:showSerName val="0"/>
          <c:showPercent val="0"/>
          <c:showBubbleSize val="0"/>
        </c:dLbls>
        <c:marker val="1"/>
        <c:smooth val="0"/>
        <c:axId val="355018256"/>
        <c:axId val="355018648"/>
      </c:lineChart>
      <c:dateAx>
        <c:axId val="355018256"/>
        <c:scaling>
          <c:orientation val="minMax"/>
        </c:scaling>
        <c:delete val="1"/>
        <c:axPos val="b"/>
        <c:numFmt formatCode="ge" sourceLinked="1"/>
        <c:majorTickMark val="none"/>
        <c:minorTickMark val="none"/>
        <c:tickLblPos val="none"/>
        <c:crossAx val="355018648"/>
        <c:crosses val="autoZero"/>
        <c:auto val="1"/>
        <c:lblOffset val="100"/>
        <c:baseTimeUnit val="years"/>
      </c:dateAx>
      <c:valAx>
        <c:axId val="35501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01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112.65</c:v>
                </c:pt>
                <c:pt idx="1">
                  <c:v>115.45</c:v>
                </c:pt>
                <c:pt idx="2">
                  <c:v>121.18</c:v>
                </c:pt>
                <c:pt idx="3">
                  <c:v>120.13</c:v>
                </c:pt>
                <c:pt idx="4">
                  <c:v>116.63</c:v>
                </c:pt>
              </c:numCache>
            </c:numRef>
          </c:val>
          <c:extLst xmlns:c16r2="http://schemas.microsoft.com/office/drawing/2015/06/chart">
            <c:ext xmlns:c16="http://schemas.microsoft.com/office/drawing/2014/chart" uri="{C3380CC4-5D6E-409C-BE32-E72D297353CC}">
              <c16:uniqueId val="{00000000-4F87-4876-82BD-D7E6666FC22E}"/>
            </c:ext>
          </c:extLst>
        </c:ser>
        <c:dLbls>
          <c:showLegendKey val="0"/>
          <c:showVal val="0"/>
          <c:showCatName val="0"/>
          <c:showSerName val="0"/>
          <c:showPercent val="0"/>
          <c:showBubbleSize val="0"/>
        </c:dLbls>
        <c:gapWidth val="150"/>
        <c:axId val="357580112"/>
        <c:axId val="35758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4F87-4876-82BD-D7E6666FC22E}"/>
            </c:ext>
          </c:extLst>
        </c:ser>
        <c:dLbls>
          <c:showLegendKey val="0"/>
          <c:showVal val="0"/>
          <c:showCatName val="0"/>
          <c:showSerName val="0"/>
          <c:showPercent val="0"/>
          <c:showBubbleSize val="0"/>
        </c:dLbls>
        <c:marker val="1"/>
        <c:smooth val="0"/>
        <c:axId val="357580112"/>
        <c:axId val="357580504"/>
      </c:lineChart>
      <c:dateAx>
        <c:axId val="357580112"/>
        <c:scaling>
          <c:orientation val="minMax"/>
        </c:scaling>
        <c:delete val="1"/>
        <c:axPos val="b"/>
        <c:numFmt formatCode="ge" sourceLinked="1"/>
        <c:majorTickMark val="none"/>
        <c:minorTickMark val="none"/>
        <c:tickLblPos val="none"/>
        <c:crossAx val="357580504"/>
        <c:crosses val="autoZero"/>
        <c:auto val="1"/>
        <c:lblOffset val="100"/>
        <c:baseTimeUnit val="years"/>
      </c:dateAx>
      <c:valAx>
        <c:axId val="357580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758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53.2</c:v>
                </c:pt>
                <c:pt idx="1">
                  <c:v>54.56</c:v>
                </c:pt>
                <c:pt idx="2">
                  <c:v>54.62</c:v>
                </c:pt>
                <c:pt idx="3">
                  <c:v>52.33</c:v>
                </c:pt>
                <c:pt idx="4">
                  <c:v>51.95</c:v>
                </c:pt>
              </c:numCache>
            </c:numRef>
          </c:val>
          <c:extLst xmlns:c16r2="http://schemas.microsoft.com/office/drawing/2015/06/chart">
            <c:ext xmlns:c16="http://schemas.microsoft.com/office/drawing/2014/chart" uri="{C3380CC4-5D6E-409C-BE32-E72D297353CC}">
              <c16:uniqueId val="{00000000-3FF3-4224-A889-C1551C9B177D}"/>
            </c:ext>
          </c:extLst>
        </c:ser>
        <c:dLbls>
          <c:showLegendKey val="0"/>
          <c:showVal val="0"/>
          <c:showCatName val="0"/>
          <c:showSerName val="0"/>
          <c:showPercent val="0"/>
          <c:showBubbleSize val="0"/>
        </c:dLbls>
        <c:gapWidth val="150"/>
        <c:axId val="357776176"/>
        <c:axId val="35777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3FF3-4224-A889-C1551C9B177D}"/>
            </c:ext>
          </c:extLst>
        </c:ser>
        <c:dLbls>
          <c:showLegendKey val="0"/>
          <c:showVal val="0"/>
          <c:showCatName val="0"/>
          <c:showSerName val="0"/>
          <c:showPercent val="0"/>
          <c:showBubbleSize val="0"/>
        </c:dLbls>
        <c:marker val="1"/>
        <c:smooth val="0"/>
        <c:axId val="357776176"/>
        <c:axId val="357776568"/>
      </c:lineChart>
      <c:dateAx>
        <c:axId val="357776176"/>
        <c:scaling>
          <c:orientation val="minMax"/>
        </c:scaling>
        <c:delete val="1"/>
        <c:axPos val="b"/>
        <c:numFmt formatCode="ge" sourceLinked="1"/>
        <c:majorTickMark val="none"/>
        <c:minorTickMark val="none"/>
        <c:tickLblPos val="none"/>
        <c:crossAx val="357776568"/>
        <c:crosses val="autoZero"/>
        <c:auto val="1"/>
        <c:lblOffset val="100"/>
        <c:baseTimeUnit val="years"/>
      </c:dateAx>
      <c:valAx>
        <c:axId val="35777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77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0.83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E6-4D02-BDEF-FD73A236F46B}"/>
            </c:ext>
          </c:extLst>
        </c:ser>
        <c:dLbls>
          <c:showLegendKey val="0"/>
          <c:showVal val="0"/>
          <c:showCatName val="0"/>
          <c:showSerName val="0"/>
          <c:showPercent val="0"/>
          <c:showBubbleSize val="0"/>
        </c:dLbls>
        <c:gapWidth val="150"/>
        <c:axId val="358543272"/>
        <c:axId val="35854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A2E6-4D02-BDEF-FD73A236F46B}"/>
            </c:ext>
          </c:extLst>
        </c:ser>
        <c:dLbls>
          <c:showLegendKey val="0"/>
          <c:showVal val="0"/>
          <c:showCatName val="0"/>
          <c:showSerName val="0"/>
          <c:showPercent val="0"/>
          <c:showBubbleSize val="0"/>
        </c:dLbls>
        <c:marker val="1"/>
        <c:smooth val="0"/>
        <c:axId val="358543272"/>
        <c:axId val="358543664"/>
      </c:lineChart>
      <c:dateAx>
        <c:axId val="358543272"/>
        <c:scaling>
          <c:orientation val="minMax"/>
        </c:scaling>
        <c:delete val="1"/>
        <c:axPos val="b"/>
        <c:numFmt formatCode="ge" sourceLinked="1"/>
        <c:majorTickMark val="none"/>
        <c:minorTickMark val="none"/>
        <c:tickLblPos val="none"/>
        <c:crossAx val="358543664"/>
        <c:crosses val="autoZero"/>
        <c:auto val="1"/>
        <c:lblOffset val="100"/>
        <c:baseTimeUnit val="years"/>
      </c:dateAx>
      <c:valAx>
        <c:axId val="35854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54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DF1-41B7-84D0-CA5944272ED5}"/>
            </c:ext>
          </c:extLst>
        </c:ser>
        <c:dLbls>
          <c:showLegendKey val="0"/>
          <c:showVal val="0"/>
          <c:showCatName val="0"/>
          <c:showSerName val="0"/>
          <c:showPercent val="0"/>
          <c:showBubbleSize val="0"/>
        </c:dLbls>
        <c:gapWidth val="150"/>
        <c:axId val="358544840"/>
        <c:axId val="35854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3DF1-41B7-84D0-CA5944272ED5}"/>
            </c:ext>
          </c:extLst>
        </c:ser>
        <c:dLbls>
          <c:showLegendKey val="0"/>
          <c:showVal val="0"/>
          <c:showCatName val="0"/>
          <c:showSerName val="0"/>
          <c:showPercent val="0"/>
          <c:showBubbleSize val="0"/>
        </c:dLbls>
        <c:marker val="1"/>
        <c:smooth val="0"/>
        <c:axId val="358544840"/>
        <c:axId val="358545232"/>
      </c:lineChart>
      <c:dateAx>
        <c:axId val="358544840"/>
        <c:scaling>
          <c:orientation val="minMax"/>
        </c:scaling>
        <c:delete val="1"/>
        <c:axPos val="b"/>
        <c:numFmt formatCode="ge" sourceLinked="1"/>
        <c:majorTickMark val="none"/>
        <c:minorTickMark val="none"/>
        <c:tickLblPos val="none"/>
        <c:crossAx val="358545232"/>
        <c:crosses val="autoZero"/>
        <c:auto val="1"/>
        <c:lblOffset val="100"/>
        <c:baseTimeUnit val="years"/>
      </c:dateAx>
      <c:valAx>
        <c:axId val="358545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854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1326.63</c:v>
                </c:pt>
                <c:pt idx="1">
                  <c:v>1314.14</c:v>
                </c:pt>
                <c:pt idx="2">
                  <c:v>833.77</c:v>
                </c:pt>
                <c:pt idx="3">
                  <c:v>868.8</c:v>
                </c:pt>
                <c:pt idx="4">
                  <c:v>772.35</c:v>
                </c:pt>
              </c:numCache>
            </c:numRef>
          </c:val>
          <c:extLst xmlns:c16r2="http://schemas.microsoft.com/office/drawing/2015/06/chart">
            <c:ext xmlns:c16="http://schemas.microsoft.com/office/drawing/2014/chart" uri="{C3380CC4-5D6E-409C-BE32-E72D297353CC}">
              <c16:uniqueId val="{00000000-2716-4B94-B9EF-27335853E474}"/>
            </c:ext>
          </c:extLst>
        </c:ser>
        <c:dLbls>
          <c:showLegendKey val="0"/>
          <c:showVal val="0"/>
          <c:showCatName val="0"/>
          <c:showSerName val="0"/>
          <c:showPercent val="0"/>
          <c:showBubbleSize val="0"/>
        </c:dLbls>
        <c:gapWidth val="150"/>
        <c:axId val="357778920"/>
        <c:axId val="35777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2716-4B94-B9EF-27335853E474}"/>
            </c:ext>
          </c:extLst>
        </c:ser>
        <c:dLbls>
          <c:showLegendKey val="0"/>
          <c:showVal val="0"/>
          <c:showCatName val="0"/>
          <c:showSerName val="0"/>
          <c:showPercent val="0"/>
          <c:showBubbleSize val="0"/>
        </c:dLbls>
        <c:marker val="1"/>
        <c:smooth val="0"/>
        <c:axId val="357778920"/>
        <c:axId val="357778528"/>
      </c:lineChart>
      <c:dateAx>
        <c:axId val="357778920"/>
        <c:scaling>
          <c:orientation val="minMax"/>
        </c:scaling>
        <c:delete val="1"/>
        <c:axPos val="b"/>
        <c:numFmt formatCode="ge" sourceLinked="1"/>
        <c:majorTickMark val="none"/>
        <c:minorTickMark val="none"/>
        <c:tickLblPos val="none"/>
        <c:crossAx val="357778528"/>
        <c:crosses val="autoZero"/>
        <c:auto val="1"/>
        <c:lblOffset val="100"/>
        <c:baseTimeUnit val="years"/>
      </c:dateAx>
      <c:valAx>
        <c:axId val="357778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777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3.19</c:v>
                </c:pt>
                <c:pt idx="1">
                  <c:v>2.88</c:v>
                </c:pt>
                <c:pt idx="2">
                  <c:v>2.48</c:v>
                </c:pt>
                <c:pt idx="3">
                  <c:v>2.14</c:v>
                </c:pt>
                <c:pt idx="4">
                  <c:v>1.82</c:v>
                </c:pt>
              </c:numCache>
            </c:numRef>
          </c:val>
          <c:extLst xmlns:c16r2="http://schemas.microsoft.com/office/drawing/2015/06/chart">
            <c:ext xmlns:c16="http://schemas.microsoft.com/office/drawing/2014/chart" uri="{C3380CC4-5D6E-409C-BE32-E72D297353CC}">
              <c16:uniqueId val="{00000000-31B2-473D-B9F9-9BEB173C65C1}"/>
            </c:ext>
          </c:extLst>
        </c:ser>
        <c:dLbls>
          <c:showLegendKey val="0"/>
          <c:showVal val="0"/>
          <c:showCatName val="0"/>
          <c:showSerName val="0"/>
          <c:showPercent val="0"/>
          <c:showBubbleSize val="0"/>
        </c:dLbls>
        <c:gapWidth val="150"/>
        <c:axId val="358546408"/>
        <c:axId val="35854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31B2-473D-B9F9-9BEB173C65C1}"/>
            </c:ext>
          </c:extLst>
        </c:ser>
        <c:dLbls>
          <c:showLegendKey val="0"/>
          <c:showVal val="0"/>
          <c:showCatName val="0"/>
          <c:showSerName val="0"/>
          <c:showPercent val="0"/>
          <c:showBubbleSize val="0"/>
        </c:dLbls>
        <c:marker val="1"/>
        <c:smooth val="0"/>
        <c:axId val="358546408"/>
        <c:axId val="358546800"/>
      </c:lineChart>
      <c:dateAx>
        <c:axId val="358546408"/>
        <c:scaling>
          <c:orientation val="minMax"/>
        </c:scaling>
        <c:delete val="1"/>
        <c:axPos val="b"/>
        <c:numFmt formatCode="ge" sourceLinked="1"/>
        <c:majorTickMark val="none"/>
        <c:minorTickMark val="none"/>
        <c:tickLblPos val="none"/>
        <c:crossAx val="358546800"/>
        <c:crosses val="autoZero"/>
        <c:auto val="1"/>
        <c:lblOffset val="100"/>
        <c:baseTimeUnit val="years"/>
      </c:dateAx>
      <c:valAx>
        <c:axId val="358546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854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109.88</c:v>
                </c:pt>
                <c:pt idx="1">
                  <c:v>115.19</c:v>
                </c:pt>
                <c:pt idx="2">
                  <c:v>119.92</c:v>
                </c:pt>
                <c:pt idx="3">
                  <c:v>117.71</c:v>
                </c:pt>
                <c:pt idx="4">
                  <c:v>116.36</c:v>
                </c:pt>
              </c:numCache>
            </c:numRef>
          </c:val>
          <c:extLst xmlns:c16r2="http://schemas.microsoft.com/office/drawing/2015/06/chart">
            <c:ext xmlns:c16="http://schemas.microsoft.com/office/drawing/2014/chart" uri="{C3380CC4-5D6E-409C-BE32-E72D297353CC}">
              <c16:uniqueId val="{00000000-AE19-4A70-9369-D32048A10BCB}"/>
            </c:ext>
          </c:extLst>
        </c:ser>
        <c:dLbls>
          <c:showLegendKey val="0"/>
          <c:showVal val="0"/>
          <c:showCatName val="0"/>
          <c:showSerName val="0"/>
          <c:showPercent val="0"/>
          <c:showBubbleSize val="0"/>
        </c:dLbls>
        <c:gapWidth val="150"/>
        <c:axId val="358396448"/>
        <c:axId val="35839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AE19-4A70-9369-D32048A10BCB}"/>
            </c:ext>
          </c:extLst>
        </c:ser>
        <c:dLbls>
          <c:showLegendKey val="0"/>
          <c:showVal val="0"/>
          <c:showCatName val="0"/>
          <c:showSerName val="0"/>
          <c:showPercent val="0"/>
          <c:showBubbleSize val="0"/>
        </c:dLbls>
        <c:marker val="1"/>
        <c:smooth val="0"/>
        <c:axId val="358396448"/>
        <c:axId val="358396840"/>
      </c:lineChart>
      <c:dateAx>
        <c:axId val="358396448"/>
        <c:scaling>
          <c:orientation val="minMax"/>
        </c:scaling>
        <c:delete val="1"/>
        <c:axPos val="b"/>
        <c:numFmt formatCode="ge" sourceLinked="1"/>
        <c:majorTickMark val="none"/>
        <c:minorTickMark val="none"/>
        <c:tickLblPos val="none"/>
        <c:crossAx val="358396840"/>
        <c:crosses val="autoZero"/>
        <c:auto val="1"/>
        <c:lblOffset val="100"/>
        <c:baseTimeUnit val="years"/>
      </c:dateAx>
      <c:valAx>
        <c:axId val="35839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3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164.47</c:v>
                </c:pt>
                <c:pt idx="1">
                  <c:v>156.61000000000001</c:v>
                </c:pt>
                <c:pt idx="2">
                  <c:v>151.03</c:v>
                </c:pt>
                <c:pt idx="3">
                  <c:v>153.99</c:v>
                </c:pt>
                <c:pt idx="4">
                  <c:v>155.82</c:v>
                </c:pt>
              </c:numCache>
            </c:numRef>
          </c:val>
          <c:extLst xmlns:c16r2="http://schemas.microsoft.com/office/drawing/2015/06/chart">
            <c:ext xmlns:c16="http://schemas.microsoft.com/office/drawing/2014/chart" uri="{C3380CC4-5D6E-409C-BE32-E72D297353CC}">
              <c16:uniqueId val="{00000000-1931-4E14-9C7C-7FAD77675CCE}"/>
            </c:ext>
          </c:extLst>
        </c:ser>
        <c:dLbls>
          <c:showLegendKey val="0"/>
          <c:showVal val="0"/>
          <c:showCatName val="0"/>
          <c:showSerName val="0"/>
          <c:showPercent val="0"/>
          <c:showBubbleSize val="0"/>
        </c:dLbls>
        <c:gapWidth val="150"/>
        <c:axId val="358398016"/>
        <c:axId val="35839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1931-4E14-9C7C-7FAD77675CCE}"/>
            </c:ext>
          </c:extLst>
        </c:ser>
        <c:dLbls>
          <c:showLegendKey val="0"/>
          <c:showVal val="0"/>
          <c:showCatName val="0"/>
          <c:showSerName val="0"/>
          <c:showPercent val="0"/>
          <c:showBubbleSize val="0"/>
        </c:dLbls>
        <c:marker val="1"/>
        <c:smooth val="0"/>
        <c:axId val="358398016"/>
        <c:axId val="358398408"/>
      </c:lineChart>
      <c:dateAx>
        <c:axId val="358398016"/>
        <c:scaling>
          <c:orientation val="minMax"/>
        </c:scaling>
        <c:delete val="1"/>
        <c:axPos val="b"/>
        <c:numFmt formatCode="ge" sourceLinked="1"/>
        <c:majorTickMark val="none"/>
        <c:minorTickMark val="none"/>
        <c:tickLblPos val="none"/>
        <c:crossAx val="358398408"/>
        <c:crosses val="autoZero"/>
        <c:auto val="1"/>
        <c:lblOffset val="100"/>
        <c:baseTimeUnit val="years"/>
      </c:dateAx>
      <c:valAx>
        <c:axId val="35839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3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X1" zoomScaleNormal="100" workbookViewId="0">
      <selection activeCell="CI56" sqref="CI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沖縄県　読谷村</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41446</v>
      </c>
      <c r="AM8" s="70"/>
      <c r="AN8" s="70"/>
      <c r="AO8" s="70"/>
      <c r="AP8" s="70"/>
      <c r="AQ8" s="70"/>
      <c r="AR8" s="70"/>
      <c r="AS8" s="70"/>
      <c r="AT8" s="66">
        <f>データ!$S$6</f>
        <v>35.28</v>
      </c>
      <c r="AU8" s="67"/>
      <c r="AV8" s="67"/>
      <c r="AW8" s="67"/>
      <c r="AX8" s="67"/>
      <c r="AY8" s="67"/>
      <c r="AZ8" s="67"/>
      <c r="BA8" s="67"/>
      <c r="BB8" s="69">
        <f>データ!$T$6</f>
        <v>1174.77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96.05</v>
      </c>
      <c r="J10" s="67"/>
      <c r="K10" s="67"/>
      <c r="L10" s="67"/>
      <c r="M10" s="67"/>
      <c r="N10" s="67"/>
      <c r="O10" s="68"/>
      <c r="P10" s="69">
        <f>データ!$P$6</f>
        <v>99.96</v>
      </c>
      <c r="Q10" s="69"/>
      <c r="R10" s="69"/>
      <c r="S10" s="69"/>
      <c r="T10" s="69"/>
      <c r="U10" s="69"/>
      <c r="V10" s="69"/>
      <c r="W10" s="70">
        <f>データ!$Q$6</f>
        <v>3244</v>
      </c>
      <c r="X10" s="70"/>
      <c r="Y10" s="70"/>
      <c r="Z10" s="70"/>
      <c r="AA10" s="70"/>
      <c r="AB10" s="70"/>
      <c r="AC10" s="70"/>
      <c r="AD10" s="2"/>
      <c r="AE10" s="2"/>
      <c r="AF10" s="2"/>
      <c r="AG10" s="2"/>
      <c r="AH10" s="4"/>
      <c r="AI10" s="4"/>
      <c r="AJ10" s="4"/>
      <c r="AK10" s="4"/>
      <c r="AL10" s="70">
        <f>データ!$U$6</f>
        <v>41334</v>
      </c>
      <c r="AM10" s="70"/>
      <c r="AN10" s="70"/>
      <c r="AO10" s="70"/>
      <c r="AP10" s="70"/>
      <c r="AQ10" s="70"/>
      <c r="AR10" s="70"/>
      <c r="AS10" s="70"/>
      <c r="AT10" s="66">
        <f>データ!$V$6</f>
        <v>35.28</v>
      </c>
      <c r="AU10" s="67"/>
      <c r="AV10" s="67"/>
      <c r="AW10" s="67"/>
      <c r="AX10" s="67"/>
      <c r="AY10" s="67"/>
      <c r="AZ10" s="67"/>
      <c r="BA10" s="67"/>
      <c r="BB10" s="69">
        <f>データ!$W$6</f>
        <v>1171.5999999999999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8rDEVdwyE2z1VyEd+sqxFVS8zS1OlIjYJz937AFm+z5XKbSpCGmXfPCd8ako6a0Zj/JrhPRE//UqifkkvzoA==" saltValue="jSgV9b4xNbZWonD5bmAZD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473243</v>
      </c>
      <c r="D6" s="34">
        <f t="shared" si="3"/>
        <v>46</v>
      </c>
      <c r="E6" s="34">
        <f t="shared" si="3"/>
        <v>1</v>
      </c>
      <c r="F6" s="34">
        <f t="shared" si="3"/>
        <v>0</v>
      </c>
      <c r="G6" s="34">
        <f t="shared" si="3"/>
        <v>1</v>
      </c>
      <c r="H6" s="34" t="str">
        <f t="shared" si="3"/>
        <v>沖縄県　読谷村</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96.05</v>
      </c>
      <c r="P6" s="35">
        <f t="shared" si="3"/>
        <v>99.96</v>
      </c>
      <c r="Q6" s="35">
        <f t="shared" si="3"/>
        <v>3244</v>
      </c>
      <c r="R6" s="35">
        <f t="shared" si="3"/>
        <v>41446</v>
      </c>
      <c r="S6" s="35">
        <f t="shared" si="3"/>
        <v>35.28</v>
      </c>
      <c r="T6" s="35">
        <f t="shared" si="3"/>
        <v>1174.77</v>
      </c>
      <c r="U6" s="35">
        <f t="shared" si="3"/>
        <v>41334</v>
      </c>
      <c r="V6" s="35">
        <f t="shared" si="3"/>
        <v>35.28</v>
      </c>
      <c r="W6" s="35">
        <f t="shared" si="3"/>
        <v>1171.5999999999999</v>
      </c>
      <c r="X6" s="36">
        <f>IF(X7="",NA(),X7)</f>
        <v>112.65</v>
      </c>
      <c r="Y6" s="36">
        <f t="shared" ref="Y6:AG6" si="4">IF(Y7="",NA(),Y7)</f>
        <v>115.45</v>
      </c>
      <c r="Z6" s="36">
        <f t="shared" si="4"/>
        <v>121.18</v>
      </c>
      <c r="AA6" s="36">
        <f t="shared" si="4"/>
        <v>120.13</v>
      </c>
      <c r="AB6" s="36">
        <f t="shared" si="4"/>
        <v>116.63</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1326.63</v>
      </c>
      <c r="AU6" s="36">
        <f t="shared" ref="AU6:BC6" si="6">IF(AU7="",NA(),AU7)</f>
        <v>1314.14</v>
      </c>
      <c r="AV6" s="36">
        <f t="shared" si="6"/>
        <v>833.77</v>
      </c>
      <c r="AW6" s="36">
        <f t="shared" si="6"/>
        <v>868.8</v>
      </c>
      <c r="AX6" s="36">
        <f t="shared" si="6"/>
        <v>772.35</v>
      </c>
      <c r="AY6" s="36">
        <f t="shared" si="6"/>
        <v>382.09</v>
      </c>
      <c r="AZ6" s="36">
        <f t="shared" si="6"/>
        <v>371.31</v>
      </c>
      <c r="BA6" s="36">
        <f t="shared" si="6"/>
        <v>377.63</v>
      </c>
      <c r="BB6" s="36">
        <f t="shared" si="6"/>
        <v>357.34</v>
      </c>
      <c r="BC6" s="36">
        <f t="shared" si="6"/>
        <v>366.03</v>
      </c>
      <c r="BD6" s="35" t="str">
        <f>IF(BD7="","",IF(BD7="-","【-】","【"&amp;SUBSTITUTE(TEXT(BD7,"#,##0.00"),"-","△")&amp;"】"))</f>
        <v>【261.93】</v>
      </c>
      <c r="BE6" s="36">
        <f>IF(BE7="",NA(),BE7)</f>
        <v>3.19</v>
      </c>
      <c r="BF6" s="36">
        <f t="shared" ref="BF6:BN6" si="7">IF(BF7="",NA(),BF7)</f>
        <v>2.88</v>
      </c>
      <c r="BG6" s="36">
        <f t="shared" si="7"/>
        <v>2.48</v>
      </c>
      <c r="BH6" s="36">
        <f t="shared" si="7"/>
        <v>2.14</v>
      </c>
      <c r="BI6" s="36">
        <f t="shared" si="7"/>
        <v>1.82</v>
      </c>
      <c r="BJ6" s="36">
        <f t="shared" si="7"/>
        <v>385.06</v>
      </c>
      <c r="BK6" s="36">
        <f t="shared" si="7"/>
        <v>373.09</v>
      </c>
      <c r="BL6" s="36">
        <f t="shared" si="7"/>
        <v>364.71</v>
      </c>
      <c r="BM6" s="36">
        <f t="shared" si="7"/>
        <v>373.69</v>
      </c>
      <c r="BN6" s="36">
        <f t="shared" si="7"/>
        <v>370.12</v>
      </c>
      <c r="BO6" s="35" t="str">
        <f>IF(BO7="","",IF(BO7="-","【-】","【"&amp;SUBSTITUTE(TEXT(BO7,"#,##0.00"),"-","△")&amp;"】"))</f>
        <v>【270.46】</v>
      </c>
      <c r="BP6" s="36">
        <f>IF(BP7="",NA(),BP7)</f>
        <v>109.88</v>
      </c>
      <c r="BQ6" s="36">
        <f t="shared" ref="BQ6:BY6" si="8">IF(BQ7="",NA(),BQ7)</f>
        <v>115.19</v>
      </c>
      <c r="BR6" s="36">
        <f t="shared" si="8"/>
        <v>119.92</v>
      </c>
      <c r="BS6" s="36">
        <f t="shared" si="8"/>
        <v>117.71</v>
      </c>
      <c r="BT6" s="36">
        <f t="shared" si="8"/>
        <v>116.36</v>
      </c>
      <c r="BU6" s="36">
        <f t="shared" si="8"/>
        <v>99.07</v>
      </c>
      <c r="BV6" s="36">
        <f t="shared" si="8"/>
        <v>99.99</v>
      </c>
      <c r="BW6" s="36">
        <f t="shared" si="8"/>
        <v>100.65</v>
      </c>
      <c r="BX6" s="36">
        <f t="shared" si="8"/>
        <v>99.87</v>
      </c>
      <c r="BY6" s="36">
        <f t="shared" si="8"/>
        <v>100.42</v>
      </c>
      <c r="BZ6" s="35" t="str">
        <f>IF(BZ7="","",IF(BZ7="-","【-】","【"&amp;SUBSTITUTE(TEXT(BZ7,"#,##0.00"),"-","△")&amp;"】"))</f>
        <v>【103.91】</v>
      </c>
      <c r="CA6" s="36">
        <f>IF(CA7="",NA(),CA7)</f>
        <v>164.47</v>
      </c>
      <c r="CB6" s="36">
        <f t="shared" ref="CB6:CJ6" si="9">IF(CB7="",NA(),CB7)</f>
        <v>156.61000000000001</v>
      </c>
      <c r="CC6" s="36">
        <f t="shared" si="9"/>
        <v>151.03</v>
      </c>
      <c r="CD6" s="36">
        <f t="shared" si="9"/>
        <v>153.99</v>
      </c>
      <c r="CE6" s="36">
        <f t="shared" si="9"/>
        <v>155.82</v>
      </c>
      <c r="CF6" s="36">
        <f t="shared" si="9"/>
        <v>173.03</v>
      </c>
      <c r="CG6" s="36">
        <f t="shared" si="9"/>
        <v>171.15</v>
      </c>
      <c r="CH6" s="36">
        <f t="shared" si="9"/>
        <v>170.19</v>
      </c>
      <c r="CI6" s="36">
        <f t="shared" si="9"/>
        <v>171.81</v>
      </c>
      <c r="CJ6" s="36">
        <f t="shared" si="9"/>
        <v>171.67</v>
      </c>
      <c r="CK6" s="35" t="str">
        <f>IF(CK7="","",IF(CK7="-","【-】","【"&amp;SUBSTITUTE(TEXT(CK7,"#,##0.00"),"-","△")&amp;"】"))</f>
        <v>【167.11】</v>
      </c>
      <c r="CL6" s="36">
        <f>IF(CL7="",NA(),CL7)</f>
        <v>77.11</v>
      </c>
      <c r="CM6" s="36">
        <f t="shared" ref="CM6:CU6" si="10">IF(CM7="",NA(),CM7)</f>
        <v>76.09</v>
      </c>
      <c r="CN6" s="36">
        <f t="shared" si="10"/>
        <v>77.599999999999994</v>
      </c>
      <c r="CO6" s="36">
        <f t="shared" si="10"/>
        <v>79.180000000000007</v>
      </c>
      <c r="CP6" s="36">
        <f t="shared" si="10"/>
        <v>78.28</v>
      </c>
      <c r="CQ6" s="36">
        <f t="shared" si="10"/>
        <v>58.58</v>
      </c>
      <c r="CR6" s="36">
        <f t="shared" si="10"/>
        <v>58.53</v>
      </c>
      <c r="CS6" s="36">
        <f t="shared" si="10"/>
        <v>59.01</v>
      </c>
      <c r="CT6" s="36">
        <f t="shared" si="10"/>
        <v>60.03</v>
      </c>
      <c r="CU6" s="36">
        <f t="shared" si="10"/>
        <v>59.74</v>
      </c>
      <c r="CV6" s="35" t="str">
        <f>IF(CV7="","",IF(CV7="-","【-】","【"&amp;SUBSTITUTE(TEXT(CV7,"#,##0.00"),"-","△")&amp;"】"))</f>
        <v>【60.27】</v>
      </c>
      <c r="CW6" s="36">
        <f>IF(CW7="",NA(),CW7)</f>
        <v>93.57</v>
      </c>
      <c r="CX6" s="36">
        <f t="shared" ref="CX6:DF6" si="11">IF(CX7="",NA(),CX7)</f>
        <v>94.84</v>
      </c>
      <c r="CY6" s="36">
        <f t="shared" si="11"/>
        <v>95.86</v>
      </c>
      <c r="CZ6" s="36">
        <f t="shared" si="11"/>
        <v>94.87</v>
      </c>
      <c r="DA6" s="36">
        <f t="shared" si="11"/>
        <v>95.4</v>
      </c>
      <c r="DB6" s="36">
        <f t="shared" si="11"/>
        <v>85.23</v>
      </c>
      <c r="DC6" s="36">
        <f t="shared" si="11"/>
        <v>85.26</v>
      </c>
      <c r="DD6" s="36">
        <f t="shared" si="11"/>
        <v>85.37</v>
      </c>
      <c r="DE6" s="36">
        <f t="shared" si="11"/>
        <v>84.81</v>
      </c>
      <c r="DF6" s="36">
        <f t="shared" si="11"/>
        <v>84.8</v>
      </c>
      <c r="DG6" s="35" t="str">
        <f>IF(DG7="","",IF(DG7="-","【-】","【"&amp;SUBSTITUTE(TEXT(DG7,"#,##0.00"),"-","△")&amp;"】"))</f>
        <v>【89.92】</v>
      </c>
      <c r="DH6" s="36">
        <f>IF(DH7="",NA(),DH7)</f>
        <v>53.2</v>
      </c>
      <c r="DI6" s="36">
        <f t="shared" ref="DI6:DQ6" si="12">IF(DI7="",NA(),DI7)</f>
        <v>54.56</v>
      </c>
      <c r="DJ6" s="36">
        <f t="shared" si="12"/>
        <v>54.62</v>
      </c>
      <c r="DK6" s="36">
        <f t="shared" si="12"/>
        <v>52.33</v>
      </c>
      <c r="DL6" s="36">
        <f t="shared" si="12"/>
        <v>51.95</v>
      </c>
      <c r="DM6" s="36">
        <f t="shared" si="12"/>
        <v>44.31</v>
      </c>
      <c r="DN6" s="36">
        <f t="shared" si="12"/>
        <v>45.75</v>
      </c>
      <c r="DO6" s="36">
        <f t="shared" si="12"/>
        <v>46.9</v>
      </c>
      <c r="DP6" s="36">
        <f t="shared" si="12"/>
        <v>47.28</v>
      </c>
      <c r="DQ6" s="36">
        <f t="shared" si="12"/>
        <v>47.66</v>
      </c>
      <c r="DR6" s="35" t="str">
        <f>IF(DR7="","",IF(DR7="-","【-】","【"&amp;SUBSTITUTE(TEXT(DR7,"#,##0.00"),"-","△")&amp;"】"))</f>
        <v>【48.85】</v>
      </c>
      <c r="DS6" s="36">
        <f>IF(DS7="",NA(),DS7)</f>
        <v>0.83</v>
      </c>
      <c r="DT6" s="35">
        <f t="shared" ref="DT6:EB6" si="13">IF(DT7="",NA(),DT7)</f>
        <v>0</v>
      </c>
      <c r="DU6" s="35">
        <f t="shared" si="13"/>
        <v>0</v>
      </c>
      <c r="DV6" s="35">
        <f t="shared" si="13"/>
        <v>0</v>
      </c>
      <c r="DW6" s="35">
        <f t="shared" si="13"/>
        <v>0</v>
      </c>
      <c r="DX6" s="36">
        <f t="shared" si="13"/>
        <v>10.09</v>
      </c>
      <c r="DY6" s="36">
        <f t="shared" si="13"/>
        <v>10.54</v>
      </c>
      <c r="DZ6" s="36">
        <f t="shared" si="13"/>
        <v>12.03</v>
      </c>
      <c r="EA6" s="36">
        <f t="shared" si="13"/>
        <v>12.19</v>
      </c>
      <c r="EB6" s="36">
        <f t="shared" si="13"/>
        <v>15.1</v>
      </c>
      <c r="EC6" s="35" t="str">
        <f>IF(EC7="","",IF(EC7="-","【-】","【"&amp;SUBSTITUTE(TEXT(EC7,"#,##0.00"),"-","△")&amp;"】"))</f>
        <v>【17.80】</v>
      </c>
      <c r="ED6" s="36">
        <f>IF(ED7="",NA(),ED7)</f>
        <v>0.23</v>
      </c>
      <c r="EE6" s="35">
        <f t="shared" ref="EE6:EM6" si="14">IF(EE7="",NA(),EE7)</f>
        <v>0</v>
      </c>
      <c r="EF6" s="35">
        <f t="shared" si="14"/>
        <v>0</v>
      </c>
      <c r="EG6" s="36">
        <f t="shared" si="14"/>
        <v>0.95</v>
      </c>
      <c r="EH6" s="36">
        <f t="shared" si="14"/>
        <v>0.33</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473243</v>
      </c>
      <c r="D7" s="38">
        <v>46</v>
      </c>
      <c r="E7" s="38">
        <v>1</v>
      </c>
      <c r="F7" s="38">
        <v>0</v>
      </c>
      <c r="G7" s="38">
        <v>1</v>
      </c>
      <c r="H7" s="38" t="s">
        <v>93</v>
      </c>
      <c r="I7" s="38" t="s">
        <v>94</v>
      </c>
      <c r="J7" s="38" t="s">
        <v>95</v>
      </c>
      <c r="K7" s="38" t="s">
        <v>96</v>
      </c>
      <c r="L7" s="38" t="s">
        <v>97</v>
      </c>
      <c r="M7" s="38" t="s">
        <v>98</v>
      </c>
      <c r="N7" s="39" t="s">
        <v>99</v>
      </c>
      <c r="O7" s="39">
        <v>96.05</v>
      </c>
      <c r="P7" s="39">
        <v>99.96</v>
      </c>
      <c r="Q7" s="39">
        <v>3244</v>
      </c>
      <c r="R7" s="39">
        <v>41446</v>
      </c>
      <c r="S7" s="39">
        <v>35.28</v>
      </c>
      <c r="T7" s="39">
        <v>1174.77</v>
      </c>
      <c r="U7" s="39">
        <v>41334</v>
      </c>
      <c r="V7" s="39">
        <v>35.28</v>
      </c>
      <c r="W7" s="39">
        <v>1171.5999999999999</v>
      </c>
      <c r="X7" s="39">
        <v>112.65</v>
      </c>
      <c r="Y7" s="39">
        <v>115.45</v>
      </c>
      <c r="Z7" s="39">
        <v>121.18</v>
      </c>
      <c r="AA7" s="39">
        <v>120.13</v>
      </c>
      <c r="AB7" s="39">
        <v>116.63</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1326.63</v>
      </c>
      <c r="AU7" s="39">
        <v>1314.14</v>
      </c>
      <c r="AV7" s="39">
        <v>833.77</v>
      </c>
      <c r="AW7" s="39">
        <v>868.8</v>
      </c>
      <c r="AX7" s="39">
        <v>772.35</v>
      </c>
      <c r="AY7" s="39">
        <v>382.09</v>
      </c>
      <c r="AZ7" s="39">
        <v>371.31</v>
      </c>
      <c r="BA7" s="39">
        <v>377.63</v>
      </c>
      <c r="BB7" s="39">
        <v>357.34</v>
      </c>
      <c r="BC7" s="39">
        <v>366.03</v>
      </c>
      <c r="BD7" s="39">
        <v>261.93</v>
      </c>
      <c r="BE7" s="39">
        <v>3.19</v>
      </c>
      <c r="BF7" s="39">
        <v>2.88</v>
      </c>
      <c r="BG7" s="39">
        <v>2.48</v>
      </c>
      <c r="BH7" s="39">
        <v>2.14</v>
      </c>
      <c r="BI7" s="39">
        <v>1.82</v>
      </c>
      <c r="BJ7" s="39">
        <v>385.06</v>
      </c>
      <c r="BK7" s="39">
        <v>373.09</v>
      </c>
      <c r="BL7" s="39">
        <v>364.71</v>
      </c>
      <c r="BM7" s="39">
        <v>373.69</v>
      </c>
      <c r="BN7" s="39">
        <v>370.12</v>
      </c>
      <c r="BO7" s="39">
        <v>270.45999999999998</v>
      </c>
      <c r="BP7" s="39">
        <v>109.88</v>
      </c>
      <c r="BQ7" s="39">
        <v>115.19</v>
      </c>
      <c r="BR7" s="39">
        <v>119.92</v>
      </c>
      <c r="BS7" s="39">
        <v>117.71</v>
      </c>
      <c r="BT7" s="39">
        <v>116.36</v>
      </c>
      <c r="BU7" s="39">
        <v>99.07</v>
      </c>
      <c r="BV7" s="39">
        <v>99.99</v>
      </c>
      <c r="BW7" s="39">
        <v>100.65</v>
      </c>
      <c r="BX7" s="39">
        <v>99.87</v>
      </c>
      <c r="BY7" s="39">
        <v>100.42</v>
      </c>
      <c r="BZ7" s="39">
        <v>103.91</v>
      </c>
      <c r="CA7" s="39">
        <v>164.47</v>
      </c>
      <c r="CB7" s="39">
        <v>156.61000000000001</v>
      </c>
      <c r="CC7" s="39">
        <v>151.03</v>
      </c>
      <c r="CD7" s="39">
        <v>153.99</v>
      </c>
      <c r="CE7" s="39">
        <v>155.82</v>
      </c>
      <c r="CF7" s="39">
        <v>173.03</v>
      </c>
      <c r="CG7" s="39">
        <v>171.15</v>
      </c>
      <c r="CH7" s="39">
        <v>170.19</v>
      </c>
      <c r="CI7" s="39">
        <v>171.81</v>
      </c>
      <c r="CJ7" s="39">
        <v>171.67</v>
      </c>
      <c r="CK7" s="39">
        <v>167.11</v>
      </c>
      <c r="CL7" s="39">
        <v>77.11</v>
      </c>
      <c r="CM7" s="39">
        <v>76.09</v>
      </c>
      <c r="CN7" s="39">
        <v>77.599999999999994</v>
      </c>
      <c r="CO7" s="39">
        <v>79.180000000000007</v>
      </c>
      <c r="CP7" s="39">
        <v>78.28</v>
      </c>
      <c r="CQ7" s="39">
        <v>58.58</v>
      </c>
      <c r="CR7" s="39">
        <v>58.53</v>
      </c>
      <c r="CS7" s="39">
        <v>59.01</v>
      </c>
      <c r="CT7" s="39">
        <v>60.03</v>
      </c>
      <c r="CU7" s="39">
        <v>59.74</v>
      </c>
      <c r="CV7" s="39">
        <v>60.27</v>
      </c>
      <c r="CW7" s="39">
        <v>93.57</v>
      </c>
      <c r="CX7" s="39">
        <v>94.84</v>
      </c>
      <c r="CY7" s="39">
        <v>95.86</v>
      </c>
      <c r="CZ7" s="39">
        <v>94.87</v>
      </c>
      <c r="DA7" s="39">
        <v>95.4</v>
      </c>
      <c r="DB7" s="39">
        <v>85.23</v>
      </c>
      <c r="DC7" s="39">
        <v>85.26</v>
      </c>
      <c r="DD7" s="39">
        <v>85.37</v>
      </c>
      <c r="DE7" s="39">
        <v>84.81</v>
      </c>
      <c r="DF7" s="39">
        <v>84.8</v>
      </c>
      <c r="DG7" s="39">
        <v>89.92</v>
      </c>
      <c r="DH7" s="39">
        <v>53.2</v>
      </c>
      <c r="DI7" s="39">
        <v>54.56</v>
      </c>
      <c r="DJ7" s="39">
        <v>54.62</v>
      </c>
      <c r="DK7" s="39">
        <v>52.33</v>
      </c>
      <c r="DL7" s="39">
        <v>51.95</v>
      </c>
      <c r="DM7" s="39">
        <v>44.31</v>
      </c>
      <c r="DN7" s="39">
        <v>45.75</v>
      </c>
      <c r="DO7" s="39">
        <v>46.9</v>
      </c>
      <c r="DP7" s="39">
        <v>47.28</v>
      </c>
      <c r="DQ7" s="39">
        <v>47.66</v>
      </c>
      <c r="DR7" s="39">
        <v>48.85</v>
      </c>
      <c r="DS7" s="39">
        <v>0.83</v>
      </c>
      <c r="DT7" s="39">
        <v>0</v>
      </c>
      <c r="DU7" s="39">
        <v>0</v>
      </c>
      <c r="DV7" s="39">
        <v>0</v>
      </c>
      <c r="DW7" s="39">
        <v>0</v>
      </c>
      <c r="DX7" s="39">
        <v>10.09</v>
      </c>
      <c r="DY7" s="39">
        <v>10.54</v>
      </c>
      <c r="DZ7" s="39">
        <v>12.03</v>
      </c>
      <c r="EA7" s="39">
        <v>12.19</v>
      </c>
      <c r="EB7" s="39">
        <v>15.1</v>
      </c>
      <c r="EC7" s="39">
        <v>17.8</v>
      </c>
      <c r="ED7" s="39">
        <v>0.23</v>
      </c>
      <c r="EE7" s="39">
        <v>0</v>
      </c>
      <c r="EF7" s="39">
        <v>0</v>
      </c>
      <c r="EG7" s="39">
        <v>0.95</v>
      </c>
      <c r="EH7" s="39">
        <v>0.33</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2020-01-30T02:57:42Z</cp:lastPrinted>
  <dcterms:created xsi:type="dcterms:W3CDTF">2019-12-05T04:32:50Z</dcterms:created>
  <dcterms:modified xsi:type="dcterms:W3CDTF">2020-01-30T02:57:45Z</dcterms:modified>
  <cp:category/>
</cp:coreProperties>
</file>