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172.0.100.158\水環境係\02)業務\10)公営企業(下水道)\令和元年度\2020.01.31〆切　「経営比較分析表」の提出期限\回答\"/>
    </mc:Choice>
  </mc:AlternateContent>
  <xr:revisionPtr revIDLastSave="0" documentId="13_ncr:1_{749B5C25-1C7E-47CC-BAE9-2936293C7B44}" xr6:coauthVersionLast="45" xr6:coauthVersionMax="45" xr10:uidLastSave="{00000000-0000-0000-0000-000000000000}"/>
  <workbookProtection workbookAlgorithmName="SHA-512" workbookHashValue="8y5VXty5yN88PT2hOYYBUOb5vUUCDxAHsQXBxjvo1xx0grgrutFe+gIXL5uajIkgvB+kaFQo9TLA7t1SYfH0ag==" workbookSaltValue="6Be1fNh2rEbxj+WvuI3VgQ==" workbookSpinCount="100000" lockStructure="1"/>
  <bookViews>
    <workbookView xWindow="1410" yWindow="1005" windowWidth="16200" windowHeight="93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<sst xmlns="http://schemas.openxmlformats.org/spreadsheetml/2006/main" count="228" uniqueCount="114">
  <si>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</si>
  <si>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</si>
  <si>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</si>
  <si>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</si>
  <si>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</si>
  <si>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</si>
  <si>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</si>
  <si>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</si>
  <si>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</si>
  <si>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</si>
  <si>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</si>
  <si>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</si>
  <si>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</si>
  <si>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</si>
  <si>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</si>
  <si>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</si>
  <si>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</si>
  <si>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</si>
  <si>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</si>
  <si>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</si>
  <si>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</si>
  <si>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</si>
  <si>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</si>
  <si>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</si>
  <si>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</si>
  <si>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</si>
  <si>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</si>
  <si>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</si>
  <si>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</si>
  <si>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</si>
  <si>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</si>
  <si>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</si>
  <si>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</si>
  <si>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</si>
  <si>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</si>
  <si>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</si>
  <si>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</si>
  <si>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</si>
  <si>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</si>
  <si>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</si>
  <si>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</si>
  <si>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</si>
  <si>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</si>
  <si>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</si>
  <si>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</si>
  <si>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</si>
  <si>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</si>
  <si>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</si>
  <si>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</si>
  <si>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</si>
  <si>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</si>
  <si>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</si>
  <si>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</si>
  <si>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</si>
  <si>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</si>
  <si>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</si>
  <si>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</si>
  <si>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</si>
  <si>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</si>
  <si>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</si>
  <si>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</si>
  <si>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</si>
  <si>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</si>
  <si>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</si>
  <si>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</si>
  <si>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</si>
  <si>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</si>
  <si>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</si>
  <si>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</si>
  <si>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</si>
  <si>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</si>
  <si>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</si>
  <si>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</si>
  <si>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</si>
  <si>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</si>
  <si>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</si>
  <si>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</si>
  <si>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</si>
  <si>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</si>
  <si>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</si>
  <si>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</si>
  <si>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</si>
  <si>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</si>
  <si>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</si>
  <si>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</si>
  <si>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</si>
  <si>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</si>
  <si>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</si>
  <si>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</si>
  <si>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</si>
  <si>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</si>
  <si>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</si>
  <si>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</si>
  <si>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</si>
  <si>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</si>
  <si>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</si>
  <si>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</si>
  <si>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</si>
  <si>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読谷村</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</si>
  <si>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</si>
  <si>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</si>
  <si>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</si>
  <si>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</si>
  <si>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</si>
  <si>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</si>
  <si>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</si>
  <si>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</si>
  <si>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</si>
  <si>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</si>
  <si>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</si>
  <si>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</si>
  <si>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①主に総費用及び地方債償還金の対前年度比が約3.7％増となったため、収益的収支比率が約1.75％減となっている。　　　　　　　　　　　　　　　　　　　　　　　　　　　　　　　　　　　　　④未普及解消に向けて面整備に取り組んでいる途上にあり、公債費負担は高額となっている。　　　　　　　　　　　　　　　　　　　　　　　　　　　⑤経費回収率は、面整備に取り組んでいる途上にあることから平均値を下回っている。汚水処理費の対前年度比が約2.6％増となっているが、経費回収率は約0.2％増となっており、土地区画整理区域において今後の接続率の向上に伴い使用料収入の増が見込まれる。　　　　　　　　　　　　　　　　　　　　　　　　　　　　　　　　　⑥汚水処理費は平均値を下回り、原価は約150円で推移している。　　　　　　　　　　　　　　　　　　　　　　　　　　　　　　　　　　　　⑦平均値を上回っており現状の施設規模は適切と判断できる。面整備計画の拡大を計画しており、施設増設の検討を行っていく。　　　　　　　　　　　　　　　　　　　　　　　　　　　　　　　　　　　　　　　　　　　　　⑧面整備を進めている途上にあり、接続率は平均値を下回っている。水洗化率向上のための普及啓蒙活動の強化に取り組んでいる。</t>
    <rPh sb="1" eb="2">
      <t>オモ</t>
    </rPh>
    <rPh sb="26" eb="27">
      <t>ゾウ</t>
    </rPh>
    <phoneticPr fontId="4"/>
  </si>
  <si>
    <t>③読谷村公共下水道事業については、平成８年度に供用開始し、23年が経過している。現在まで管渠の老朽化については該当する管渠がない。今後は、マンホールポンプの老朽化に伴う更新や鉄蓋の取り替えを計画的に進めていく必要がある。平成29年度より、ストックマネジメント計画策定に向けて取り組んでいる。</t>
    <phoneticPr fontId="4"/>
  </si>
  <si>
    <t>料金水準適正化の検討、普及啓蒙活動の強化などを実施し、他会計繰入金の依存度を下げる必要がある。また、未普及解消をはじめとして、施設や管渠の更新事業も必要な事業として取り組んでいかなければならない。これらのバランスをとりながらの経営を引き続き実施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</si>
</sst>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DB-4DFD-A4E2-4905862FC95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c:ext xmlns:c16="http://schemas.microsoft.com/office/drawing/2014/chart" uri="{C3380CC4-5D6E-409C-BE32-E72D297353CC}">
              <c16:uniqueId val="{00000001-1EDB-4DFD-A4E2-4905862FC95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56.93</c:v>
                </c:pt>
                <c:pt idx="1">
                  <c:v>56.32</c:v>
                </c:pt>
                <c:pt idx="2">
                  <c:v>58.28</c:v>
                </c:pt>
                <c:pt idx="3">
                  <c:v>58.04</c:v>
                </c:pt>
                <c:pt idx="4">
                  <c:v>57.42</c:v>
                </c:pt>
              </c:numCache>
            </c:numRef>
          </c:val>
          <c:extLst>
            <c:ext xmlns:c16="http://schemas.microsoft.com/office/drawing/2014/chart" uri="{C3380CC4-5D6E-409C-BE32-E72D297353CC}">
              <c16:uniqueId val="{00000000-3CF3-4CDB-93FB-93C35587FAE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c:ext xmlns:c16="http://schemas.microsoft.com/office/drawing/2014/chart" uri="{C3380CC4-5D6E-409C-BE32-E72D297353CC}">
              <c16:uniqueId val="{00000001-3CF3-4CDB-93FB-93C35587FAE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60.37</c:v>
                </c:pt>
                <c:pt idx="1">
                  <c:v>63.08</c:v>
                </c:pt>
                <c:pt idx="2">
                  <c:v>64.36</c:v>
                </c:pt>
                <c:pt idx="3">
                  <c:v>64.680000000000007</c:v>
                </c:pt>
                <c:pt idx="4">
                  <c:v>64.17</c:v>
                </c:pt>
              </c:numCache>
            </c:numRef>
          </c:val>
          <c:extLst>
            <c:ext xmlns:c16="http://schemas.microsoft.com/office/drawing/2014/chart" uri="{C3380CC4-5D6E-409C-BE32-E72D297353CC}">
              <c16:uniqueId val="{00000000-16F0-4FB8-A451-3564D7AD167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c:ext xmlns:c16="http://schemas.microsoft.com/office/drawing/2014/chart" uri="{C3380CC4-5D6E-409C-BE32-E72D297353CC}">
              <c16:uniqueId val="{00000001-16F0-4FB8-A451-3564D7AD167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70.180000000000007</c:v>
                </c:pt>
                <c:pt idx="1">
                  <c:v>72.31</c:v>
                </c:pt>
                <c:pt idx="2">
                  <c:v>73.41</c:v>
                </c:pt>
                <c:pt idx="3">
                  <c:v>72.540000000000006</c:v>
                </c:pt>
                <c:pt idx="4">
                  <c:v>70.790000000000006</c:v>
                </c:pt>
              </c:numCache>
            </c:numRef>
          </c:val>
          <c:extLst>
            <c:ext xmlns:c16="http://schemas.microsoft.com/office/drawing/2014/chart" uri="{C3380CC4-5D6E-409C-BE32-E72D297353CC}">
              <c16:uniqueId val="{00000000-B4C4-4B83-9A19-02AB0C65FA2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C4-4B83-9A19-02AB0C65FA2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31-4F94-9F72-755D17BD487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31-4F94-9F72-755D17BD487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EE-4388-9821-8239C936AA7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EE-4388-9821-8239C936AA7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23-4EC7-8665-E138BBD81EB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23-4EC7-8665-E138BBD81EB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E5-42F5-B6BC-E6BE7FCA412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E5-42F5-B6BC-E6BE7FCA412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2748.71</c:v>
                </c:pt>
                <c:pt idx="1">
                  <c:v>2849.61</c:v>
                </c:pt>
                <c:pt idx="2">
                  <c:v>2660.13</c:v>
                </c:pt>
                <c:pt idx="3">
                  <c:v>2900.63</c:v>
                </c:pt>
                <c:pt idx="4">
                  <c:v>2783.07</c:v>
                </c:pt>
              </c:numCache>
            </c:numRef>
          </c:val>
          <c:extLst>
            <c:ext xmlns:c16="http://schemas.microsoft.com/office/drawing/2014/chart" uri="{C3380CC4-5D6E-409C-BE32-E72D297353CC}">
              <c16:uniqueId val="{00000000-85D4-404A-8576-54BADA8B29A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c:ext xmlns:c16="http://schemas.microsoft.com/office/drawing/2014/chart" uri="{C3380CC4-5D6E-409C-BE32-E72D297353CC}">
              <c16:uniqueId val="{00000001-85D4-404A-8576-54BADA8B29A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49.49</c:v>
                </c:pt>
                <c:pt idx="1">
                  <c:v>51.1</c:v>
                </c:pt>
                <c:pt idx="2">
                  <c:v>52.87</c:v>
                </c:pt>
                <c:pt idx="3">
                  <c:v>52.37</c:v>
                </c:pt>
                <c:pt idx="4">
                  <c:v>52.56</c:v>
                </c:pt>
              </c:numCache>
            </c:numRef>
          </c:val>
          <c:extLst>
            <c:ext xmlns:c16="http://schemas.microsoft.com/office/drawing/2014/chart" uri="{C3380CC4-5D6E-409C-BE32-E72D297353CC}">
              <c16:uniqueId val="{00000000-18AD-4DB2-9C61-9ECA6AC2EB0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c:ext xmlns:c16="http://schemas.microsoft.com/office/drawing/2014/chart" uri="{C3380CC4-5D6E-409C-BE32-E72D297353CC}">
              <c16:uniqueId val="{00000001-18AD-4DB2-9C61-9ECA6AC2EB0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155.72</c:v>
                </c:pt>
                <c:pt idx="1">
                  <c:v>150.84</c:v>
                </c:pt>
                <c:pt idx="2">
                  <c:v>148.91999999999999</c:v>
                </c:pt>
                <c:pt idx="3">
                  <c:v>150</c:v>
                </c:pt>
                <c:pt idx="4">
                  <c:v>150</c:v>
                </c:pt>
              </c:numCache>
            </c:numRef>
          </c:val>
          <c:extLst>
            <c:ext xmlns:c16="http://schemas.microsoft.com/office/drawing/2014/chart" uri="{C3380CC4-5D6E-409C-BE32-E72D297353CC}">
              <c16:uniqueId val="{00000000-142F-4FB7-BC77-F97E72E4159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c:ext xmlns:c16="http://schemas.microsoft.com/office/drawing/2014/chart" uri="{C3380CC4-5D6E-409C-BE32-E72D297353CC}">
              <c16:uniqueId val="{00000001-142F-4FB7-BC77-F97E72E4159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7" zoomScale="60" zoomScaleNormal="6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沖縄県　読谷村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tr">
        <f>データ!$M$6</f>
        <v>非設置</v>
      </c>
      <c r="AE8" s="49"/>
      <c r="AF8" s="49"/>
      <c r="AG8" s="49"/>
      <c r="AH8" s="49"/>
      <c r="AI8" s="49"/>
      <c r="AJ8" s="49"/>
      <c r="AK8" s="3"/>
      <c r="AL8" s="50">
        <f>データ!S6</f>
        <v>41446</v>
      </c>
      <c r="AM8" s="50"/>
      <c r="AN8" s="50"/>
      <c r="AO8" s="50"/>
      <c r="AP8" s="50"/>
      <c r="AQ8" s="50"/>
      <c r="AR8" s="50"/>
      <c r="AS8" s="50"/>
      <c r="AT8" s="45">
        <f>データ!T6</f>
        <v>35.28</v>
      </c>
      <c r="AU8" s="45"/>
      <c r="AV8" s="45"/>
      <c r="AW8" s="45"/>
      <c r="AX8" s="45"/>
      <c r="AY8" s="45"/>
      <c r="AZ8" s="45"/>
      <c r="BA8" s="45"/>
      <c r="BB8" s="45">
        <f>データ!U6</f>
        <v>1174.77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24.7</v>
      </c>
      <c r="Q10" s="45"/>
      <c r="R10" s="45"/>
      <c r="S10" s="45"/>
      <c r="T10" s="45"/>
      <c r="U10" s="45"/>
      <c r="V10" s="45"/>
      <c r="W10" s="45">
        <f>データ!Q6</f>
        <v>99.25</v>
      </c>
      <c r="X10" s="45"/>
      <c r="Y10" s="45"/>
      <c r="Z10" s="45"/>
      <c r="AA10" s="45"/>
      <c r="AB10" s="45"/>
      <c r="AC10" s="45"/>
      <c r="AD10" s="50">
        <f>データ!R6</f>
        <v>1263</v>
      </c>
      <c r="AE10" s="50"/>
      <c r="AF10" s="50"/>
      <c r="AG10" s="50"/>
      <c r="AH10" s="50"/>
      <c r="AI10" s="50"/>
      <c r="AJ10" s="50"/>
      <c r="AK10" s="2"/>
      <c r="AL10" s="50">
        <f>データ!V6</f>
        <v>10213</v>
      </c>
      <c r="AM10" s="50"/>
      <c r="AN10" s="50"/>
      <c r="AO10" s="50"/>
      <c r="AP10" s="50"/>
      <c r="AQ10" s="50"/>
      <c r="AR10" s="50"/>
      <c r="AS10" s="50"/>
      <c r="AT10" s="45">
        <f>データ!W6</f>
        <v>4</v>
      </c>
      <c r="AU10" s="45"/>
      <c r="AV10" s="45"/>
      <c r="AW10" s="45"/>
      <c r="AX10" s="45"/>
      <c r="AY10" s="45"/>
      <c r="AZ10" s="45"/>
      <c r="BA10" s="45"/>
      <c r="BB10" s="45">
        <f>データ!X6</f>
        <v>2553.25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8+TwMF3lWLm5GtguyHVgHELo6o6/FzF3I3n04yOqO7pqyKRqe/9BPedJdT4ae5uxe7iUkjCaNkZzqa6fGWr2pg==" saltValue="Fy5F+MfqW09QPM7Cy5bCY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473243</v>
      </c>
      <c r="D6" s="33">
        <f t="shared" si="3"/>
        <v>47</v>
      </c>
      <c r="E6" s="33">
        <f t="shared" si="3"/>
        <v>17</v>
      </c>
      <c r="F6" s="33">
        <f t="shared" si="3"/>
        <v>1</v>
      </c>
      <c r="G6" s="33">
        <f t="shared" si="3"/>
        <v>0</v>
      </c>
      <c r="H6" s="33" t="str">
        <f t="shared" si="3"/>
        <v>沖縄県　読谷村</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24.7</v>
      </c>
      <c r="Q6" s="34">
        <f t="shared" si="3"/>
        <v>99.25</v>
      </c>
      <c r="R6" s="34">
        <f t="shared" si="3"/>
        <v>1263</v>
      </c>
      <c r="S6" s="34">
        <f t="shared" si="3"/>
        <v>41446</v>
      </c>
      <c r="T6" s="34">
        <f t="shared" si="3"/>
        <v>35.28</v>
      </c>
      <c r="U6" s="34">
        <f t="shared" si="3"/>
        <v>1174.77</v>
      </c>
      <c r="V6" s="34">
        <f t="shared" si="3"/>
        <v>10213</v>
      </c>
      <c r="W6" s="34">
        <f t="shared" si="3"/>
        <v>4</v>
      </c>
      <c r="X6" s="34">
        <f t="shared" si="3"/>
        <v>2553.25</v>
      </c>
      <c r="Y6" s="35">
        <f>IF(Y7="",NA(),Y7)</f>
        <v>70.180000000000007</v>
      </c>
      <c r="Z6" s="35">
        <f t="shared" ref="Z6:AH6" si="4">IF(Z7="",NA(),Z7)</f>
        <v>72.31</v>
      </c>
      <c r="AA6" s="35">
        <f t="shared" si="4"/>
        <v>73.41</v>
      </c>
      <c r="AB6" s="35">
        <f t="shared" si="4"/>
        <v>72.540000000000006</v>
      </c>
      <c r="AC6" s="35">
        <f t="shared" si="4"/>
        <v>70.790000000000006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2748.71</v>
      </c>
      <c r="BG6" s="35">
        <f t="shared" ref="BG6:BO6" si="7">IF(BG7="",NA(),BG7)</f>
        <v>2849.61</v>
      </c>
      <c r="BH6" s="35">
        <f t="shared" si="7"/>
        <v>2660.13</v>
      </c>
      <c r="BI6" s="35">
        <f t="shared" si="7"/>
        <v>2900.63</v>
      </c>
      <c r="BJ6" s="35">
        <f t="shared" si="7"/>
        <v>2783.07</v>
      </c>
      <c r="BK6" s="35">
        <f t="shared" si="7"/>
        <v>1136.5</v>
      </c>
      <c r="BL6" s="35">
        <f t="shared" si="7"/>
        <v>1118.56</v>
      </c>
      <c r="BM6" s="35">
        <f t="shared" si="7"/>
        <v>1111.31</v>
      </c>
      <c r="BN6" s="35">
        <f t="shared" si="7"/>
        <v>966.33</v>
      </c>
      <c r="BO6" s="35">
        <f t="shared" si="7"/>
        <v>958.81</v>
      </c>
      <c r="BP6" s="34" t="str">
        <f>IF(BP7="","",IF(BP7="-","【-】","【"&amp;SUBSTITUTE(TEXT(BP7,"#,##0.00"),"-","△")&amp;"】"))</f>
        <v>【682.78】</v>
      </c>
      <c r="BQ6" s="35">
        <f>IF(BQ7="",NA(),BQ7)</f>
        <v>49.49</v>
      </c>
      <c r="BR6" s="35">
        <f t="shared" ref="BR6:BZ6" si="8">IF(BR7="",NA(),BR7)</f>
        <v>51.1</v>
      </c>
      <c r="BS6" s="35">
        <f t="shared" si="8"/>
        <v>52.87</v>
      </c>
      <c r="BT6" s="35">
        <f t="shared" si="8"/>
        <v>52.37</v>
      </c>
      <c r="BU6" s="35">
        <f t="shared" si="8"/>
        <v>52.56</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155.72</v>
      </c>
      <c r="CC6" s="35">
        <f t="shared" ref="CC6:CK6" si="9">IF(CC7="",NA(),CC7)</f>
        <v>150.84</v>
      </c>
      <c r="CD6" s="35">
        <f t="shared" si="9"/>
        <v>148.91999999999999</v>
      </c>
      <c r="CE6" s="35">
        <f t="shared" si="9"/>
        <v>150</v>
      </c>
      <c r="CF6" s="35">
        <f t="shared" si="9"/>
        <v>150</v>
      </c>
      <c r="CG6" s="35">
        <f t="shared" si="9"/>
        <v>217.82</v>
      </c>
      <c r="CH6" s="35">
        <f t="shared" si="9"/>
        <v>215.28</v>
      </c>
      <c r="CI6" s="35">
        <f t="shared" si="9"/>
        <v>207.96</v>
      </c>
      <c r="CJ6" s="35">
        <f t="shared" si="9"/>
        <v>194.31</v>
      </c>
      <c r="CK6" s="35">
        <f t="shared" si="9"/>
        <v>190.99</v>
      </c>
      <c r="CL6" s="34" t="str">
        <f>IF(CL7="","",IF(CL7="-","【-】","【"&amp;SUBSTITUTE(TEXT(CL7,"#,##0.00"),"-","△")&amp;"】"))</f>
        <v>【136.86】</v>
      </c>
      <c r="CM6" s="35">
        <f>IF(CM7="",NA(),CM7)</f>
        <v>56.93</v>
      </c>
      <c r="CN6" s="35">
        <f t="shared" ref="CN6:CV6" si="10">IF(CN7="",NA(),CN7)</f>
        <v>56.32</v>
      </c>
      <c r="CO6" s="35">
        <f t="shared" si="10"/>
        <v>58.28</v>
      </c>
      <c r="CP6" s="35">
        <f t="shared" si="10"/>
        <v>58.04</v>
      </c>
      <c r="CQ6" s="35">
        <f t="shared" si="10"/>
        <v>57.42</v>
      </c>
      <c r="CR6" s="35">
        <f t="shared" si="10"/>
        <v>54.44</v>
      </c>
      <c r="CS6" s="35">
        <f t="shared" si="10"/>
        <v>54.67</v>
      </c>
      <c r="CT6" s="35">
        <f t="shared" si="10"/>
        <v>53.51</v>
      </c>
      <c r="CU6" s="35">
        <f t="shared" si="10"/>
        <v>53.5</v>
      </c>
      <c r="CV6" s="35">
        <f t="shared" si="10"/>
        <v>52.58</v>
      </c>
      <c r="CW6" s="34" t="str">
        <f>IF(CW7="","",IF(CW7="-","【-】","【"&amp;SUBSTITUTE(TEXT(CW7,"#,##0.00"),"-","△")&amp;"】"))</f>
        <v>【58.98】</v>
      </c>
      <c r="CX6" s="35">
        <f>IF(CX7="",NA(),CX7)</f>
        <v>60.37</v>
      </c>
      <c r="CY6" s="35">
        <f t="shared" ref="CY6:DG6" si="11">IF(CY7="",NA(),CY7)</f>
        <v>63.08</v>
      </c>
      <c r="CZ6" s="35">
        <f t="shared" si="11"/>
        <v>64.36</v>
      </c>
      <c r="DA6" s="35">
        <f t="shared" si="11"/>
        <v>64.680000000000007</v>
      </c>
      <c r="DB6" s="35">
        <f t="shared" si="11"/>
        <v>64.17</v>
      </c>
      <c r="DC6" s="35">
        <f t="shared" si="11"/>
        <v>84.2</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0.11</v>
      </c>
      <c r="EL6" s="35">
        <f t="shared" si="14"/>
        <v>0.15</v>
      </c>
      <c r="EM6" s="35">
        <f t="shared" si="14"/>
        <v>0.16</v>
      </c>
      <c r="EN6" s="35">
        <f t="shared" si="14"/>
        <v>0.13</v>
      </c>
      <c r="EO6" s="34" t="str">
        <f>IF(EO7="","",IF(EO7="-","【-】","【"&amp;SUBSTITUTE(TEXT(EO7,"#,##0.00"),"-","△")&amp;"】"))</f>
        <v>【0.23】</v>
      </c>
    </row>
    <row r="7" spans="1:145" s="36" customFormat="1" x14ac:dyDescent="0.15">
      <c r="A7" s="28"/>
      <c r="B7" s="37">
        <v>2018</v>
      </c>
      <c r="C7" s="37">
        <v>473243</v>
      </c>
      <c r="D7" s="37">
        <v>47</v>
      </c>
      <c r="E7" s="37">
        <v>17</v>
      </c>
      <c r="F7" s="37">
        <v>1</v>
      </c>
      <c r="G7" s="37">
        <v>0</v>
      </c>
      <c r="H7" s="37" t="s">
        <v>98</v>
      </c>
      <c r="I7" s="37" t="s">
        <v>99</v>
      </c>
      <c r="J7" s="37" t="s">
        <v>100</v>
      </c>
      <c r="K7" s="37" t="s">
        <v>101</v>
      </c>
      <c r="L7" s="37" t="s">
        <v>102</v>
      </c>
      <c r="M7" s="37" t="s">
        <v>103</v>
      </c>
      <c r="N7" s="38" t="s">
        <v>104</v>
      </c>
      <c r="O7" s="38" t="s">
        <v>105</v>
      </c>
      <c r="P7" s="38">
        <v>24.7</v>
      </c>
      <c r="Q7" s="38">
        <v>99.25</v>
      </c>
      <c r="R7" s="38">
        <v>1263</v>
      </c>
      <c r="S7" s="38">
        <v>41446</v>
      </c>
      <c r="T7" s="38">
        <v>35.28</v>
      </c>
      <c r="U7" s="38">
        <v>1174.77</v>
      </c>
      <c r="V7" s="38">
        <v>10213</v>
      </c>
      <c r="W7" s="38">
        <v>4</v>
      </c>
      <c r="X7" s="38">
        <v>2553.25</v>
      </c>
      <c r="Y7" s="38">
        <v>70.180000000000007</v>
      </c>
      <c r="Z7" s="38">
        <v>72.31</v>
      </c>
      <c r="AA7" s="38">
        <v>73.41</v>
      </c>
      <c r="AB7" s="38">
        <v>72.540000000000006</v>
      </c>
      <c r="AC7" s="38">
        <v>70.790000000000006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2748.71</v>
      </c>
      <c r="BG7" s="38">
        <v>2849.61</v>
      </c>
      <c r="BH7" s="38">
        <v>2660.13</v>
      </c>
      <c r="BI7" s="38">
        <v>2900.63</v>
      </c>
      <c r="BJ7" s="38">
        <v>2783.07</v>
      </c>
      <c r="BK7" s="38">
        <v>1136.5</v>
      </c>
      <c r="BL7" s="38">
        <v>1118.56</v>
      </c>
      <c r="BM7" s="38">
        <v>1111.31</v>
      </c>
      <c r="BN7" s="38">
        <v>966.33</v>
      </c>
      <c r="BO7" s="38">
        <v>958.81</v>
      </c>
      <c r="BP7" s="38">
        <v>682.78</v>
      </c>
      <c r="BQ7" s="38">
        <v>49.49</v>
      </c>
      <c r="BR7" s="38">
        <v>51.1</v>
      </c>
      <c r="BS7" s="38">
        <v>52.87</v>
      </c>
      <c r="BT7" s="38">
        <v>52.37</v>
      </c>
      <c r="BU7" s="38">
        <v>52.56</v>
      </c>
      <c r="BV7" s="38">
        <v>71.650000000000006</v>
      </c>
      <c r="BW7" s="38">
        <v>72.33</v>
      </c>
      <c r="BX7" s="38">
        <v>75.540000000000006</v>
      </c>
      <c r="BY7" s="38">
        <v>81.739999999999995</v>
      </c>
      <c r="BZ7" s="38">
        <v>82.88</v>
      </c>
      <c r="CA7" s="38">
        <v>100.91</v>
      </c>
      <c r="CB7" s="38">
        <v>155.72</v>
      </c>
      <c r="CC7" s="38">
        <v>150.84</v>
      </c>
      <c r="CD7" s="38">
        <v>148.91999999999999</v>
      </c>
      <c r="CE7" s="38">
        <v>150</v>
      </c>
      <c r="CF7" s="38">
        <v>150</v>
      </c>
      <c r="CG7" s="38">
        <v>217.82</v>
      </c>
      <c r="CH7" s="38">
        <v>215.28</v>
      </c>
      <c r="CI7" s="38">
        <v>207.96</v>
      </c>
      <c r="CJ7" s="38">
        <v>194.31</v>
      </c>
      <c r="CK7" s="38">
        <v>190.99</v>
      </c>
      <c r="CL7" s="38">
        <v>136.86000000000001</v>
      </c>
      <c r="CM7" s="38">
        <v>56.93</v>
      </c>
      <c r="CN7" s="38">
        <v>56.32</v>
      </c>
      <c r="CO7" s="38">
        <v>58.28</v>
      </c>
      <c r="CP7" s="38">
        <v>58.04</v>
      </c>
      <c r="CQ7" s="38">
        <v>57.42</v>
      </c>
      <c r="CR7" s="38">
        <v>54.44</v>
      </c>
      <c r="CS7" s="38">
        <v>54.67</v>
      </c>
      <c r="CT7" s="38">
        <v>53.51</v>
      </c>
      <c r="CU7" s="38">
        <v>53.5</v>
      </c>
      <c r="CV7" s="38">
        <v>52.58</v>
      </c>
      <c r="CW7" s="38">
        <v>58.98</v>
      </c>
      <c r="CX7" s="38">
        <v>60.37</v>
      </c>
      <c r="CY7" s="38">
        <v>63.08</v>
      </c>
      <c r="CZ7" s="38">
        <v>64.36</v>
      </c>
      <c r="DA7" s="38">
        <v>64.680000000000007</v>
      </c>
      <c r="DB7" s="38">
        <v>64.17</v>
      </c>
      <c r="DC7" s="38">
        <v>84.2</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0.11</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Yomitan</cp:lastModifiedBy>
  <cp:lastPrinted>2020-01-17T01:29:56Z</cp:lastPrinted>
  <dcterms:created xsi:type="dcterms:W3CDTF">2019-12-05T05:08:23Z</dcterms:created>
  <dcterms:modified xsi:type="dcterms:W3CDTF">2020-01-17T01:30:22Z</dcterms:modified>
  <cp:category/>
</cp:coreProperties>
</file>