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808-800\share\上下水道課\◆下水係\令和1年度（平成31年度\経営比較分析表（平成 30 年度決算）の分析\04_経営比較分析表（業務47）\04_経営比較分析表（業務47）\業務47（法非適）\下水道事業\19_金武町\"/>
    </mc:Choice>
  </mc:AlternateContent>
  <workbookProtection workbookAlgorithmName="SHA-512" workbookHashValue="43wcRKcs41dpdfjGLCgtBuaFGkHsuq3jee9YS0OQ6vnOE4Usnlxy11QxMZNW+Zcj0iuu6s6rtNtlxnf6vHf3ew==" workbookSaltValue="QYhsjCAitvlHhAr0nlWT2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<sst xmlns="http://schemas.openxmlformats.org/spreadsheetml/2006/main" count="241" uniqueCount="114">
  <si>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</si>
  <si>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</si>
  <si>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</si>
  <si>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</si>
  <si>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</si>
  <si>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</si>
  <si>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</si>
  <si>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</si>
  <si>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</si>
  <si>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</si>
  <si>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</si>
  <si>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</si>
  <si>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</si>
  <si>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</si>
  <si>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</si>
  <si>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</si>
  <si>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</si>
  <si>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</si>
  <si>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</si>
  <si>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</si>
  <si>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</si>
  <si>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</si>
  <si>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</si>
  <si>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</si>
  <si>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</si>
  <si>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</si>
  <si>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</si>
  <si>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</si>
  <si>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</si>
  <si>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</si>
  <si>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</si>
  <si>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</si>
  <si>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</si>
  <si>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</si>
  <si>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</si>
  <si>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</si>
  <si>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</si>
  <si>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</si>
  <si>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</si>
  <si>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</si>
  <si>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</si>
  <si>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</si>
  <si>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</si>
  <si>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</si>
  <si>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</si>
  <si>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</si>
  <si>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</si>
  <si>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</si>
  <si>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</si>
  <si>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</si>
  <si>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</si>
  <si>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</si>
  <si>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</si>
  <si>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</si>
  <si>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</si>
  <si>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</si>
  <si>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</si>
  <si>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</si>
  <si>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</si>
  <si>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</si>
  <si>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</si>
  <si>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</si>
  <si>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</si>
  <si>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</si>
  <si>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</si>
  <si>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</si>
  <si>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</si>
  <si>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</si>
  <si>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</si>
  <si>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</si>
  <si>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</si>
  <si>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</si>
  <si>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</si>
  <si>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</si>
  <si>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</si>
  <si>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</si>
  <si>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</si>
  <si>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</si>
  <si>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</si>
  <si>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</si>
  <si>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</si>
  <si>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</si>
  <si>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</si>
  <si>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</si>
  <si>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</si>
  <si>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</si>
  <si>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</si>
  <si>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</si>
  <si>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</si>
  <si>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</si>
  <si>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</si>
  <si>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</si>
  <si>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</si>
  <si>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</si>
  <si>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</si>
  <si>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</si>
  <si>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</si>
  <si>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</si>
  <si>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</si>
  <si>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</si>
  <si>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</si>
  <si>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</si>
  <si>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</si>
  <si>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</si>
  <si>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</si>
  <si>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</si>
  <si>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</si>
  <si>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</si>
  <si>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</si>
  <si>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</si>
  <si>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</si>
  <si>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①平成30年度は集落排水事業推進中で、整備費に多額の費用を要しているため、依存財源96.38%(389,475,000円)、自主財源3.62%(14,634,000円)で費用（401,177,000円）を賄っています。
④企業債借り入れはありません。
⑤経費回収率は、下水道接続件数が増えてきていることから、平成29年度と比較しても上昇傾向にあります。
⑥平成28年度から並里・金武地区の下水道処理施設も稼働し、下水道接続件数の増加に伴い、汚水処理原価が上昇しています。
⑦施設利用率も下水道接続件数の増加に伴い若干の上昇傾向となります。
⑧水洗化率はまだ低く推移しており、下水道推進に取り組んでまいります。</t>
    <phoneticPr fontId="4"/>
  </si>
  <si>
    <t>集落排水施設整備は平成18年度から実施し、平成24年度から供用開始しています。
管渠の耐用年数からみても老朽化みられません。</t>
    <phoneticPr fontId="4"/>
  </si>
  <si>
    <t>平成28年度から供用開始した金武・並里地区の集落排水事業の接続率向上を図るため、住民周知や接続工事費の補助金を活用し積極的に行ってまいります。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</si>
</sst>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0.28999999999999998</c:v>
                </c:pt>
                <c:pt idx="2">
                  <c:v>0.26</c:v>
                </c:pt>
                <c:pt idx="3" formatCode="#,##0.00;&quot;△&quot;#,##0.00">
                  <c:v>0</c:v>
                </c:pt>
                <c:pt idx="4" formatCode="#,##0.00;&quot;△&quot;#,##0.00">
                  <c:v>0</c:v>
                </c:pt>
              </c:numCache>
            </c:numRef>
          </c:val>
          <c:extLst>
            <c:ext xmlns:c16="http://schemas.microsoft.com/office/drawing/2014/chart" uri="{C3380CC4-5D6E-409C-BE32-E72D297353CC}">
              <c16:uniqueId val="{00000000-6741-4468-A191-503D3A44F7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0.03</c:v>
                </c:pt>
                <c:pt idx="3" formatCode="#,##0.00;&quot;△&quot;#,##0.00">
                  <c:v>0</c:v>
                </c:pt>
                <c:pt idx="4">
                  <c:v>0.04</c:v>
                </c:pt>
              </c:numCache>
            </c:numRef>
          </c:val>
          <c:smooth val="0"/>
          <c:extLst>
            <c:ext xmlns:c16="http://schemas.microsoft.com/office/drawing/2014/chart" uri="{C3380CC4-5D6E-409C-BE32-E72D297353CC}">
              <c16:uniqueId val="{00000001-6741-4468-A191-503D3A44F7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38.270000000000003</c:v>
                </c:pt>
                <c:pt idx="2">
                  <c:v>8.69</c:v>
                </c:pt>
                <c:pt idx="3">
                  <c:v>14.39</c:v>
                </c:pt>
                <c:pt idx="4">
                  <c:v>21.57</c:v>
                </c:pt>
              </c:numCache>
            </c:numRef>
          </c:val>
          <c:extLst>
            <c:ext xmlns:c16="http://schemas.microsoft.com/office/drawing/2014/chart" uri="{C3380CC4-5D6E-409C-BE32-E72D297353CC}">
              <c16:uniqueId val="{00000000-FD6D-4AA9-B2BD-D5830D7CAB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44.69</c:v>
                </c:pt>
                <c:pt idx="2">
                  <c:v>42.84</c:v>
                </c:pt>
                <c:pt idx="3">
                  <c:v>40.93</c:v>
                </c:pt>
                <c:pt idx="4">
                  <c:v>43.38</c:v>
                </c:pt>
              </c:numCache>
            </c:numRef>
          </c:val>
          <c:smooth val="0"/>
          <c:extLst>
            <c:ext xmlns:c16="http://schemas.microsoft.com/office/drawing/2014/chart" uri="{C3380CC4-5D6E-409C-BE32-E72D297353CC}">
              <c16:uniqueId val="{00000001-FD6D-4AA9-B2BD-D5830D7CAB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30.26</c:v>
                </c:pt>
                <c:pt idx="2">
                  <c:v>17.3</c:v>
                </c:pt>
                <c:pt idx="3">
                  <c:v>16.7</c:v>
                </c:pt>
                <c:pt idx="4">
                  <c:v>20.85</c:v>
                </c:pt>
              </c:numCache>
            </c:numRef>
          </c:val>
          <c:extLst>
            <c:ext xmlns:c16="http://schemas.microsoft.com/office/drawing/2014/chart" uri="{C3380CC4-5D6E-409C-BE32-E72D297353CC}">
              <c16:uniqueId val="{00000000-C21F-4EC1-BD78-4C8A930C8B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69.67</c:v>
                </c:pt>
                <c:pt idx="2">
                  <c:v>66.3</c:v>
                </c:pt>
                <c:pt idx="3">
                  <c:v>62.73</c:v>
                </c:pt>
                <c:pt idx="4">
                  <c:v>62.02</c:v>
                </c:pt>
              </c:numCache>
            </c:numRef>
          </c:val>
          <c:smooth val="0"/>
          <c:extLst>
            <c:ext xmlns:c16="http://schemas.microsoft.com/office/drawing/2014/chart" uri="{C3380CC4-5D6E-409C-BE32-E72D297353CC}">
              <c16:uniqueId val="{00000001-C21F-4EC1-BD78-4C8A930C8B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104.48</c:v>
                </c:pt>
                <c:pt idx="2">
                  <c:v>110.68</c:v>
                </c:pt>
                <c:pt idx="3">
                  <c:v>108.27</c:v>
                </c:pt>
                <c:pt idx="4">
                  <c:v>106.62</c:v>
                </c:pt>
              </c:numCache>
            </c:numRef>
          </c:val>
          <c:extLst>
            <c:ext xmlns:c16="http://schemas.microsoft.com/office/drawing/2014/chart" uri="{C3380CC4-5D6E-409C-BE32-E72D297353CC}">
              <c16:uniqueId val="{00000000-F480-43E6-A29C-035746A8D7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80-43E6-A29C-035746A8D7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0A-408C-801E-7B9F50933A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0A-408C-801E-7B9F50933A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D4-41FB-9E89-C672C544FC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D4-41FB-9E89-C672C544FC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BB-4F22-A062-4A45907C26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B-4F22-A062-4A45907C26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79-4353-974F-B8C23AA4CE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79-4353-974F-B8C23AA4CE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54D-41C1-A65B-ABA37677F3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979.89</c:v>
                </c:pt>
                <c:pt idx="2">
                  <c:v>1051.43</c:v>
                </c:pt>
                <c:pt idx="3">
                  <c:v>982.29</c:v>
                </c:pt>
                <c:pt idx="4">
                  <c:v>713.28</c:v>
                </c:pt>
              </c:numCache>
            </c:numRef>
          </c:val>
          <c:smooth val="0"/>
          <c:extLst>
            <c:ext xmlns:c16="http://schemas.microsoft.com/office/drawing/2014/chart" uri="{C3380CC4-5D6E-409C-BE32-E72D297353CC}">
              <c16:uniqueId val="{00000001-554D-41C1-A65B-ABA37677F3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48.98</c:v>
                </c:pt>
                <c:pt idx="2">
                  <c:v>15.12</c:v>
                </c:pt>
                <c:pt idx="3">
                  <c:v>26.8</c:v>
                </c:pt>
                <c:pt idx="4">
                  <c:v>34.97</c:v>
                </c:pt>
              </c:numCache>
            </c:numRef>
          </c:val>
          <c:extLst>
            <c:ext xmlns:c16="http://schemas.microsoft.com/office/drawing/2014/chart" uri="{C3380CC4-5D6E-409C-BE32-E72D297353CC}">
              <c16:uniqueId val="{00000000-2FE3-46F6-AEC2-BDDC4B5E87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41.34</c:v>
                </c:pt>
                <c:pt idx="2">
                  <c:v>40.06</c:v>
                </c:pt>
                <c:pt idx="3">
                  <c:v>41.25</c:v>
                </c:pt>
                <c:pt idx="4">
                  <c:v>40.75</c:v>
                </c:pt>
              </c:numCache>
            </c:numRef>
          </c:val>
          <c:smooth val="0"/>
          <c:extLst>
            <c:ext xmlns:c16="http://schemas.microsoft.com/office/drawing/2014/chart" uri="{C3380CC4-5D6E-409C-BE32-E72D297353CC}">
              <c16:uniqueId val="{00000001-2FE3-46F6-AEC2-BDDC4B5E87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122.51</c:v>
                </c:pt>
                <c:pt idx="2">
                  <c:v>390.12</c:v>
                </c:pt>
                <c:pt idx="3">
                  <c:v>222.61</c:v>
                </c:pt>
                <c:pt idx="4">
                  <c:v>171.18</c:v>
                </c:pt>
              </c:numCache>
            </c:numRef>
          </c:val>
          <c:extLst>
            <c:ext xmlns:c16="http://schemas.microsoft.com/office/drawing/2014/chart" uri="{C3380CC4-5D6E-409C-BE32-E72D297353CC}">
              <c16:uniqueId val="{00000000-08BD-47D7-8981-EE699253CE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357.49</c:v>
                </c:pt>
                <c:pt idx="2">
                  <c:v>355.22</c:v>
                </c:pt>
                <c:pt idx="3">
                  <c:v>334.48</c:v>
                </c:pt>
                <c:pt idx="4">
                  <c:v>311.70999999999998</c:v>
                </c:pt>
              </c:numCache>
            </c:numRef>
          </c:val>
          <c:smooth val="0"/>
          <c:extLst>
            <c:ext xmlns:c16="http://schemas.microsoft.com/office/drawing/2014/chart" uri="{C3380CC4-5D6E-409C-BE32-E72D297353CC}">
              <c16:uniqueId val="{00000001-08BD-47D7-8981-EE699253CE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D68" sqref="CD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金武町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11573</v>
      </c>
      <c r="AM8" s="68"/>
      <c r="AN8" s="68"/>
      <c r="AO8" s="68"/>
      <c r="AP8" s="68"/>
      <c r="AQ8" s="68"/>
      <c r="AR8" s="68"/>
      <c r="AS8" s="68"/>
      <c r="AT8" s="67">
        <f>データ!T6</f>
        <v>37.840000000000003</v>
      </c>
      <c r="AU8" s="67"/>
      <c r="AV8" s="67"/>
      <c r="AW8" s="67"/>
      <c r="AX8" s="67"/>
      <c r="AY8" s="67"/>
      <c r="AZ8" s="67"/>
      <c r="BA8" s="67"/>
      <c r="BB8" s="67">
        <f>データ!U6</f>
        <v>305.83999999999997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85.14</v>
      </c>
      <c r="Q10" s="67"/>
      <c r="R10" s="67"/>
      <c r="S10" s="67"/>
      <c r="T10" s="67"/>
      <c r="U10" s="67"/>
      <c r="V10" s="67"/>
      <c r="W10" s="67">
        <f>データ!Q6</f>
        <v>115.53</v>
      </c>
      <c r="X10" s="67"/>
      <c r="Y10" s="67"/>
      <c r="Z10" s="67"/>
      <c r="AA10" s="67"/>
      <c r="AB10" s="67"/>
      <c r="AC10" s="67"/>
      <c r="AD10" s="68">
        <f>データ!R6</f>
        <v>1200</v>
      </c>
      <c r="AE10" s="68"/>
      <c r="AF10" s="68"/>
      <c r="AG10" s="68"/>
      <c r="AH10" s="68"/>
      <c r="AI10" s="68"/>
      <c r="AJ10" s="68"/>
      <c r="AK10" s="2"/>
      <c r="AL10" s="68">
        <f>データ!V6</f>
        <v>9800</v>
      </c>
      <c r="AM10" s="68"/>
      <c r="AN10" s="68"/>
      <c r="AO10" s="68"/>
      <c r="AP10" s="68"/>
      <c r="AQ10" s="68"/>
      <c r="AR10" s="68"/>
      <c r="AS10" s="68"/>
      <c r="AT10" s="67">
        <f>データ!W6</f>
        <v>2.81</v>
      </c>
      <c r="AU10" s="67"/>
      <c r="AV10" s="67"/>
      <c r="AW10" s="67"/>
      <c r="AX10" s="67"/>
      <c r="AY10" s="67"/>
      <c r="AZ10" s="67"/>
      <c r="BA10" s="67"/>
      <c r="BB10" s="67">
        <f>データ!X6</f>
        <v>3487.54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gqEuEvXcvDWnO+ihi2TEpMHRtfZZ9x+fWK+RnPwFOwf7Jtl+Nk45k0QPcLfBsnKcvbq41AH1zTt26oTub2LbJA==" saltValue="fT9urGxGt0hUklu1DWS8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473146</v>
      </c>
      <c r="D6" s="33">
        <f t="shared" si="3"/>
        <v>47</v>
      </c>
      <c r="E6" s="33">
        <f t="shared" si="3"/>
        <v>17</v>
      </c>
      <c r="F6" s="33">
        <f t="shared" si="3"/>
        <v>5</v>
      </c>
      <c r="G6" s="33">
        <f t="shared" si="3"/>
        <v>0</v>
      </c>
      <c r="H6" s="33" t="str">
        <f t="shared" si="3"/>
        <v>沖縄県　金武町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85.14</v>
      </c>
      <c r="Q6" s="34">
        <f t="shared" si="3"/>
        <v>115.53</v>
      </c>
      <c r="R6" s="34">
        <f t="shared" si="3"/>
        <v>1200</v>
      </c>
      <c r="S6" s="34">
        <f t="shared" si="3"/>
        <v>11573</v>
      </c>
      <c r="T6" s="34">
        <f t="shared" si="3"/>
        <v>37.840000000000003</v>
      </c>
      <c r="U6" s="34">
        <f t="shared" si="3"/>
        <v>305.83999999999997</v>
      </c>
      <c r="V6" s="34">
        <f t="shared" si="3"/>
        <v>9800</v>
      </c>
      <c r="W6" s="34">
        <f t="shared" si="3"/>
        <v>2.81</v>
      </c>
      <c r="X6" s="34">
        <f t="shared" si="3"/>
        <v>3487.54</v>
      </c>
      <c r="Y6" s="35" t="str">
        <f>IF(Y7="",NA(),Y7)</f>
        <v>-</v>
      </c>
      <c r="Z6" s="35">
        <f t="shared" ref="Z6:AH6" si="4">IF(Z7="",NA(),Z7)</f>
        <v>104.48</v>
      </c>
      <c r="AA6" s="35">
        <f t="shared" si="4"/>
        <v>110.68</v>
      </c>
      <c r="AB6" s="35">
        <f t="shared" si="4"/>
        <v>108.27</v>
      </c>
      <c r="AC6" s="35">
        <f t="shared" si="4"/>
        <v>106.62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4">
        <f t="shared" ref="BG6:BO6" si="7">IF(BG7="",NA(),BG7)</f>
        <v>0</v>
      </c>
      <c r="BH6" s="34">
        <f t="shared" si="7"/>
        <v>0</v>
      </c>
      <c r="BI6" s="34">
        <f t="shared" si="7"/>
        <v>0</v>
      </c>
      <c r="BJ6" s="34">
        <f t="shared" si="7"/>
        <v>0</v>
      </c>
      <c r="BK6" s="35" t="str">
        <f t="shared" si="7"/>
        <v>-</v>
      </c>
      <c r="BL6" s="35">
        <f t="shared" si="7"/>
        <v>979.89</v>
      </c>
      <c r="BM6" s="35">
        <f t="shared" si="7"/>
        <v>1051.43</v>
      </c>
      <c r="BN6" s="35">
        <f t="shared" si="7"/>
        <v>982.29</v>
      </c>
      <c r="BO6" s="35">
        <f t="shared" si="7"/>
        <v>713.28</v>
      </c>
      <c r="BP6" s="34" t="str">
        <f>IF(BP7="","",IF(BP7="-","【-】","【"&amp;SUBSTITUTE(TEXT(BP7,"#,##0.00"),"-","△")&amp;"】"))</f>
        <v>【747.76】</v>
      </c>
      <c r="BQ6" s="35" t="str">
        <f>IF(BQ7="",NA(),BQ7)</f>
        <v>-</v>
      </c>
      <c r="BR6" s="35">
        <f t="shared" ref="BR6:BZ6" si="8">IF(BR7="",NA(),BR7)</f>
        <v>48.98</v>
      </c>
      <c r="BS6" s="35">
        <f t="shared" si="8"/>
        <v>15.12</v>
      </c>
      <c r="BT6" s="35">
        <f t="shared" si="8"/>
        <v>26.8</v>
      </c>
      <c r="BU6" s="35">
        <f t="shared" si="8"/>
        <v>34.97</v>
      </c>
      <c r="BV6" s="35" t="str">
        <f t="shared" si="8"/>
        <v>-</v>
      </c>
      <c r="BW6" s="35">
        <f t="shared" si="8"/>
        <v>41.34</v>
      </c>
      <c r="BX6" s="35">
        <f t="shared" si="8"/>
        <v>40.06</v>
      </c>
      <c r="BY6" s="35">
        <f t="shared" si="8"/>
        <v>41.25</v>
      </c>
      <c r="BZ6" s="35">
        <f t="shared" si="8"/>
        <v>40.75</v>
      </c>
      <c r="CA6" s="34" t="str">
        <f>IF(CA7="","",IF(CA7="-","【-】","【"&amp;SUBSTITUTE(TEXT(CA7,"#,##0.00"),"-","△")&amp;"】"))</f>
        <v>【59.51】</v>
      </c>
      <c r="CB6" s="35" t="str">
        <f>IF(CB7="",NA(),CB7)</f>
        <v>-</v>
      </c>
      <c r="CC6" s="35">
        <f t="shared" ref="CC6:CK6" si="9">IF(CC7="",NA(),CC7)</f>
        <v>122.51</v>
      </c>
      <c r="CD6" s="35">
        <f t="shared" si="9"/>
        <v>390.12</v>
      </c>
      <c r="CE6" s="35">
        <f t="shared" si="9"/>
        <v>222.61</v>
      </c>
      <c r="CF6" s="35">
        <f t="shared" si="9"/>
        <v>171.18</v>
      </c>
      <c r="CG6" s="35" t="str">
        <f t="shared" si="9"/>
        <v>-</v>
      </c>
      <c r="CH6" s="35">
        <f t="shared" si="9"/>
        <v>357.49</v>
      </c>
      <c r="CI6" s="35">
        <f t="shared" si="9"/>
        <v>355.22</v>
      </c>
      <c r="CJ6" s="35">
        <f t="shared" si="9"/>
        <v>334.48</v>
      </c>
      <c r="CK6" s="35">
        <f t="shared" si="9"/>
        <v>311.70999999999998</v>
      </c>
      <c r="CL6" s="34" t="str">
        <f>IF(CL7="","",IF(CL7="-","【-】","【"&amp;SUBSTITUTE(TEXT(CL7,"#,##0.00"),"-","△")&amp;"】"))</f>
        <v>【261.46】</v>
      </c>
      <c r="CM6" s="35" t="str">
        <f>IF(CM7="",NA(),CM7)</f>
        <v>-</v>
      </c>
      <c r="CN6" s="35">
        <f t="shared" ref="CN6:CV6" si="10">IF(CN7="",NA(),CN7)</f>
        <v>38.270000000000003</v>
      </c>
      <c r="CO6" s="35">
        <f t="shared" si="10"/>
        <v>8.69</v>
      </c>
      <c r="CP6" s="35">
        <f t="shared" si="10"/>
        <v>14.39</v>
      </c>
      <c r="CQ6" s="35">
        <f t="shared" si="10"/>
        <v>21.57</v>
      </c>
      <c r="CR6" s="35" t="str">
        <f t="shared" si="10"/>
        <v>-</v>
      </c>
      <c r="CS6" s="35">
        <f t="shared" si="10"/>
        <v>44.69</v>
      </c>
      <c r="CT6" s="35">
        <f t="shared" si="10"/>
        <v>42.84</v>
      </c>
      <c r="CU6" s="35">
        <f t="shared" si="10"/>
        <v>40.93</v>
      </c>
      <c r="CV6" s="35">
        <f t="shared" si="10"/>
        <v>43.38</v>
      </c>
      <c r="CW6" s="34" t="str">
        <f>IF(CW7="","",IF(CW7="-","【-】","【"&amp;SUBSTITUTE(TEXT(CW7,"#,##0.00"),"-","△")&amp;"】"))</f>
        <v>【52.23】</v>
      </c>
      <c r="CX6" s="35" t="str">
        <f>IF(CX7="",NA(),CX7)</f>
        <v>-</v>
      </c>
      <c r="CY6" s="35">
        <f t="shared" ref="CY6:DG6" si="11">IF(CY7="",NA(),CY7)</f>
        <v>30.26</v>
      </c>
      <c r="CZ6" s="35">
        <f t="shared" si="11"/>
        <v>17.3</v>
      </c>
      <c r="DA6" s="35">
        <f t="shared" si="11"/>
        <v>16.7</v>
      </c>
      <c r="DB6" s="35">
        <f t="shared" si="11"/>
        <v>20.85</v>
      </c>
      <c r="DC6" s="35" t="str">
        <f t="shared" si="11"/>
        <v>-</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f t="shared" ref="EF6:EN6" si="14">IF(EF7="",NA(),EF7)</f>
        <v>0.28999999999999998</v>
      </c>
      <c r="EG6" s="35">
        <f t="shared" si="14"/>
        <v>0.26</v>
      </c>
      <c r="EH6" s="34">
        <f t="shared" si="14"/>
        <v>0</v>
      </c>
      <c r="EI6" s="34">
        <f t="shared" si="14"/>
        <v>0</v>
      </c>
      <c r="EJ6" s="35" t="str">
        <f t="shared" si="14"/>
        <v>-</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473146</v>
      </c>
      <c r="D7" s="37">
        <v>47</v>
      </c>
      <c r="E7" s="37">
        <v>17</v>
      </c>
      <c r="F7" s="37">
        <v>5</v>
      </c>
      <c r="G7" s="37">
        <v>0</v>
      </c>
      <c r="H7" s="37" t="s">
        <v>98</v>
      </c>
      <c r="I7" s="37" t="s">
        <v>99</v>
      </c>
      <c r="J7" s="37" t="s">
        <v>100</v>
      </c>
      <c r="K7" s="37" t="s">
        <v>101</v>
      </c>
      <c r="L7" s="37" t="s">
        <v>102</v>
      </c>
      <c r="M7" s="37" t="s">
        <v>103</v>
      </c>
      <c r="N7" s="38" t="s">
        <v>104</v>
      </c>
      <c r="O7" s="38" t="s">
        <v>105</v>
      </c>
      <c r="P7" s="38">
        <v>85.14</v>
      </c>
      <c r="Q7" s="38">
        <v>115.53</v>
      </c>
      <c r="R7" s="38">
        <v>1200</v>
      </c>
      <c r="S7" s="38">
        <v>11573</v>
      </c>
      <c r="T7" s="38">
        <v>37.840000000000003</v>
      </c>
      <c r="U7" s="38">
        <v>305.83999999999997</v>
      </c>
      <c r="V7" s="38">
        <v>9800</v>
      </c>
      <c r="W7" s="38">
        <v>2.81</v>
      </c>
      <c r="X7" s="38">
        <v>3487.54</v>
      </c>
      <c r="Y7" s="38" t="s">
        <v>104</v>
      </c>
      <c r="Z7" s="38">
        <v>104.48</v>
      </c>
      <c r="AA7" s="38">
        <v>110.68</v>
      </c>
      <c r="AB7" s="38">
        <v>108.27</v>
      </c>
      <c r="AC7" s="38">
        <v>106.62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v>0</v>
      </c>
      <c r="BH7" s="38">
        <v>0</v>
      </c>
      <c r="BI7" s="38">
        <v>0</v>
      </c>
      <c r="BJ7" s="38">
        <v>0</v>
      </c>
      <c r="BK7" s="38" t="s">
        <v>104</v>
      </c>
      <c r="BL7" s="38">
        <v>979.89</v>
      </c>
      <c r="BM7" s="38">
        <v>1051.43</v>
      </c>
      <c r="BN7" s="38">
        <v>982.29</v>
      </c>
      <c r="BO7" s="38">
        <v>713.28</v>
      </c>
      <c r="BP7" s="38">
        <v>747.76</v>
      </c>
      <c r="BQ7" s="38" t="s">
        <v>104</v>
      </c>
      <c r="BR7" s="38">
        <v>48.98</v>
      </c>
      <c r="BS7" s="38">
        <v>15.12</v>
      </c>
      <c r="BT7" s="38">
        <v>26.8</v>
      </c>
      <c r="BU7" s="38">
        <v>34.97</v>
      </c>
      <c r="BV7" s="38" t="s">
        <v>104</v>
      </c>
      <c r="BW7" s="38">
        <v>41.34</v>
      </c>
      <c r="BX7" s="38">
        <v>40.06</v>
      </c>
      <c r="BY7" s="38">
        <v>41.25</v>
      </c>
      <c r="BZ7" s="38">
        <v>40.75</v>
      </c>
      <c r="CA7" s="38">
        <v>59.51</v>
      </c>
      <c r="CB7" s="38" t="s">
        <v>104</v>
      </c>
      <c r="CC7" s="38">
        <v>122.51</v>
      </c>
      <c r="CD7" s="38">
        <v>390.12</v>
      </c>
      <c r="CE7" s="38">
        <v>222.61</v>
      </c>
      <c r="CF7" s="38">
        <v>171.18</v>
      </c>
      <c r="CG7" s="38" t="s">
        <v>104</v>
      </c>
      <c r="CH7" s="38">
        <v>357.49</v>
      </c>
      <c r="CI7" s="38">
        <v>355.22</v>
      </c>
      <c r="CJ7" s="38">
        <v>334.48</v>
      </c>
      <c r="CK7" s="38">
        <v>311.70999999999998</v>
      </c>
      <c r="CL7" s="38">
        <v>261.45999999999998</v>
      </c>
      <c r="CM7" s="38" t="s">
        <v>104</v>
      </c>
      <c r="CN7" s="38">
        <v>38.270000000000003</v>
      </c>
      <c r="CO7" s="38">
        <v>8.69</v>
      </c>
      <c r="CP7" s="38">
        <v>14.39</v>
      </c>
      <c r="CQ7" s="38">
        <v>21.57</v>
      </c>
      <c r="CR7" s="38" t="s">
        <v>104</v>
      </c>
      <c r="CS7" s="38">
        <v>44.69</v>
      </c>
      <c r="CT7" s="38">
        <v>42.84</v>
      </c>
      <c r="CU7" s="38">
        <v>40.93</v>
      </c>
      <c r="CV7" s="38">
        <v>43.38</v>
      </c>
      <c r="CW7" s="38">
        <v>52.23</v>
      </c>
      <c r="CX7" s="38" t="s">
        <v>104</v>
      </c>
      <c r="CY7" s="38">
        <v>30.26</v>
      </c>
      <c r="CZ7" s="38">
        <v>17.3</v>
      </c>
      <c r="DA7" s="38">
        <v>16.7</v>
      </c>
      <c r="DB7" s="38">
        <v>20.85</v>
      </c>
      <c r="DC7" s="38" t="s">
        <v>104</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v>0.28999999999999998</v>
      </c>
      <c r="EG7" s="38">
        <v>0.26</v>
      </c>
      <c r="EH7" s="38">
        <v>0</v>
      </c>
      <c r="EI7" s="38">
        <v>0</v>
      </c>
      <c r="EJ7" s="38" t="s">
        <v>104</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User</cp:lastModifiedBy>
  <dcterms:created xsi:type="dcterms:W3CDTF">2019-12-05T05:24:15Z</dcterms:created>
  <dcterms:modified xsi:type="dcterms:W3CDTF">2020-01-16T04:22:43Z</dcterms:modified>
  <cp:category/>
</cp:coreProperties>
</file>