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kfl001.motobu.local\本部町職員共有\公営企業課\業務班\2.班長\1.報告物\町→県\R01\16.公営企業に係る経営比較分析表（平成30年度決算）の分析等について\"/>
    </mc:Choice>
  </mc:AlternateContent>
  <workbookProtection workbookAlgorithmName="SHA-512" workbookHashValue="lBNYxlMmqbYoXVSvMewXaF4HfQ9hDMT/w6wQZQtbiZ93BtgiDh4jAtEYrsGlL95RI3IVpwhR5pOsIgDjDIQHDQ==" workbookSaltValue="gg2ZPdZHSWfW+iYlPkLE5Q==" workbookSpinCount="100000" lockStructure="1"/>
  <bookViews>
    <workbookView xWindow="0" yWindow="0" windowWidth="28770" windowHeight="44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<sst xmlns="http://schemas.openxmlformats.org/spreadsheetml/2006/main" count="220" uniqueCount="108">
  <si>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</si>
  <si>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</si>
  <si>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</si>
  <si>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</si>
  <si>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</si>
  <si>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</si>
  <si>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</si>
  <si>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</si>
  <si>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</si>
  <si>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</si>
  <si>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</si>
  <si>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</si>
  <si>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</si>
  <si>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</si>
  <si>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</si>
  <si>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</si>
  <si>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</si>
  <si>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</si>
  <si>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</si>
  <si>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</si>
  <si>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</si>
  <si>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</si>
  <si>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</si>
  <si>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</si>
  <si>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</si>
  <si>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</si>
  <si>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</si>
  <si>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</si>
  <si>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</si>
  <si>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</si>
  <si>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</si>
  <si>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</si>
  <si>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</si>
  <si>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</si>
  <si>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</si>
  <si>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</si>
  <si>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</si>
  <si>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</si>
  <si>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</si>
  <si>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</si>
  <si>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</si>
  <si>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</si>
  <si>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</si>
  <si>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</si>
  <si>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</si>
  <si>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</si>
  <si>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</si>
  <si>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</si>
  <si>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</si>
  <si>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</si>
  <si>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</si>
  <si>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</si>
  <si>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</si>
  <si>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</si>
  <si>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</si>
  <si>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</si>
  <si>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</si>
  <si>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</si>
  <si>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</si>
  <si>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</si>
  <si>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</si>
  <si>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</si>
  <si>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</si>
  <si>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</si>
  <si>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</si>
  <si>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</si>
  <si>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</si>
  <si>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</si>
  <si>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</si>
  <si>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</si>
  <si>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</si>
  <si>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</si>
  <si>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</si>
  <si>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</si>
  <si>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</si>
  <si>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</si>
  <si>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</si>
  <si>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</si>
  <si>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</si>
  <si>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</si>
  <si>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</si>
  <si>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</si>
  <si>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</si>
  <si>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</si>
  <si>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</si>
  <si>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</si>
  <si>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</si>
  <si>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</si>
  <si>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</si>
  <si>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</si>
  <si>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</si>
  <si>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</si>
  <si>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</si>
  <si>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本部町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</si>
  <si>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</si>
  <si>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</si>
  <si>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</si>
  <si>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</si>
  <si>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</si>
  <si>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</si>
  <si>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</si>
  <si>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</si>
  <si>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</si>
  <si>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</si>
  <si>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</si>
  <si>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①各年度の収支は黒字となっており、また平均値を上回っていることから健全な状況といえる。
②H25で累積欠損金は解消され、以後も欠損額は無い。
③H26から新会計基準の適用により負債額が大幅に増加したため比率が急落したが、支払能力は維持している。
④比率が減少傾向にあり、債務残高は減っている。
⑤100％を上回っており、料金は適正である。
⑥平均値を下回っており、費用は効率的である。
⑦平均値を上回ってきており、施設を効率的に使えている。
⑧比率が減少傾向にある。漏水が多くなっていると考えられる。
総評：上記から経営状況は健全であると考える。しかし、今後の設備投資や維持管理のため、給水収益を上げる取り組みや更なる経費削減を行う必要がある。また、有収率が減ってきているため、原因追及を今後も継続的に行う必要がある。</t>
    <rPh sb="1" eb="4">
      <t>カクネンド</t>
    </rPh>
    <rPh sb="5" eb="7">
      <t>シュウシ</t>
    </rPh>
    <rPh sb="8" eb="10">
      <t>クロジ</t>
    </rPh>
    <rPh sb="19" eb="22">
      <t>ヘイキンチ</t>
    </rPh>
    <rPh sb="23" eb="25">
      <t>ウワマワ</t>
    </rPh>
    <rPh sb="33" eb="35">
      <t>ケンゼン</t>
    </rPh>
    <rPh sb="36" eb="38">
      <t>ジョウキョウ</t>
    </rPh>
    <rPh sb="49" eb="51">
      <t>ルイセキ</t>
    </rPh>
    <rPh sb="51" eb="54">
      <t>ケッソンキン</t>
    </rPh>
    <rPh sb="55" eb="57">
      <t>カイショウ</t>
    </rPh>
    <rPh sb="60" eb="62">
      <t>イゴ</t>
    </rPh>
    <rPh sb="63" eb="65">
      <t>ケッソン</t>
    </rPh>
    <rPh sb="65" eb="66">
      <t>ガク</t>
    </rPh>
    <rPh sb="67" eb="68">
      <t>ナ</t>
    </rPh>
    <rPh sb="77" eb="78">
      <t>シン</t>
    </rPh>
    <rPh sb="78" eb="80">
      <t>カイケイ</t>
    </rPh>
    <rPh sb="80" eb="82">
      <t>キジュン</t>
    </rPh>
    <rPh sb="83" eb="85">
      <t>テキヨウ</t>
    </rPh>
    <rPh sb="88" eb="90">
      <t>フサイ</t>
    </rPh>
    <rPh sb="90" eb="91">
      <t>ガク</t>
    </rPh>
    <rPh sb="92" eb="94">
      <t>オオハバ</t>
    </rPh>
    <rPh sb="95" eb="97">
      <t>ゾウカ</t>
    </rPh>
    <rPh sb="101" eb="103">
      <t>ヒリツ</t>
    </rPh>
    <rPh sb="104" eb="106">
      <t>キュウラク</t>
    </rPh>
    <rPh sb="110" eb="112">
      <t>シハラ</t>
    </rPh>
    <rPh sb="112" eb="114">
      <t>ノウリョク</t>
    </rPh>
    <rPh sb="115" eb="117">
      <t>イジ</t>
    </rPh>
    <rPh sb="124" eb="126">
      <t>ヒリツ</t>
    </rPh>
    <rPh sb="127" eb="129">
      <t>ゲンショウ</t>
    </rPh>
    <rPh sb="129" eb="131">
      <t>ケイコウ</t>
    </rPh>
    <rPh sb="135" eb="137">
      <t>サイム</t>
    </rPh>
    <rPh sb="137" eb="139">
      <t>ザンダカ</t>
    </rPh>
    <rPh sb="140" eb="141">
      <t>ヘ</t>
    </rPh>
    <rPh sb="153" eb="155">
      <t>ウワマワ</t>
    </rPh>
    <rPh sb="160" eb="162">
      <t>リョウキン</t>
    </rPh>
    <rPh sb="163" eb="165">
      <t>テキセイ</t>
    </rPh>
    <rPh sb="171" eb="173">
      <t>ヘイキン</t>
    </rPh>
    <rPh sb="173" eb="174">
      <t>アタイ</t>
    </rPh>
    <rPh sb="175" eb="177">
      <t>シタマワ</t>
    </rPh>
    <rPh sb="182" eb="184">
      <t>ヒヨウ</t>
    </rPh>
    <rPh sb="185" eb="188">
      <t>コウリツテキ</t>
    </rPh>
    <rPh sb="194" eb="197">
      <t>ヘイキンチ</t>
    </rPh>
    <rPh sb="198" eb="200">
      <t>ウワマワ</t>
    </rPh>
    <rPh sb="207" eb="209">
      <t>シセツ</t>
    </rPh>
    <rPh sb="210" eb="213">
      <t>コウリツテキ</t>
    </rPh>
    <rPh sb="214" eb="215">
      <t>ツカ</t>
    </rPh>
    <rPh sb="222" eb="224">
      <t>ヒリツ</t>
    </rPh>
    <rPh sb="225" eb="227">
      <t>ゲンショウ</t>
    </rPh>
    <rPh sb="227" eb="229">
      <t>ケイコウ</t>
    </rPh>
    <rPh sb="233" eb="235">
      <t>ロウスイ</t>
    </rPh>
    <rPh sb="236" eb="237">
      <t>オオ</t>
    </rPh>
    <rPh sb="244" eb="245">
      <t>カンガ</t>
    </rPh>
    <rPh sb="252" eb="254">
      <t>ソウヒョウ</t>
    </rPh>
    <rPh sb="255" eb="257">
      <t>ジョウキ</t>
    </rPh>
    <rPh sb="259" eb="261">
      <t>ケイエイ</t>
    </rPh>
    <rPh sb="261" eb="263">
      <t>ジョウキョウ</t>
    </rPh>
    <rPh sb="264" eb="266">
      <t>ケンゼン</t>
    </rPh>
    <rPh sb="270" eb="271">
      <t>カンガ</t>
    </rPh>
    <rPh sb="278" eb="280">
      <t>コンゴ</t>
    </rPh>
    <rPh sb="281" eb="283">
      <t>セツビ</t>
    </rPh>
    <rPh sb="283" eb="285">
      <t>トウシ</t>
    </rPh>
    <rPh sb="286" eb="288">
      <t>イジ</t>
    </rPh>
    <rPh sb="288" eb="290">
      <t>カンリ</t>
    </rPh>
    <rPh sb="294" eb="296">
      <t>キュウスイ</t>
    </rPh>
    <rPh sb="296" eb="298">
      <t>シュウエキ</t>
    </rPh>
    <rPh sb="299" eb="300">
      <t>ア</t>
    </rPh>
    <rPh sb="302" eb="303">
      <t>ト</t>
    </rPh>
    <rPh sb="304" eb="305">
      <t>ク</t>
    </rPh>
    <rPh sb="307" eb="308">
      <t>サラ</t>
    </rPh>
    <rPh sb="310" eb="312">
      <t>ケイヒ</t>
    </rPh>
    <rPh sb="312" eb="314">
      <t>サクゲン</t>
    </rPh>
    <rPh sb="315" eb="316">
      <t>オコナ</t>
    </rPh>
    <rPh sb="317" eb="319">
      <t>ヒツヨウ</t>
    </rPh>
    <rPh sb="326" eb="329">
      <t>ユウシュウリツ</t>
    </rPh>
    <rPh sb="330" eb="331">
      <t>ヘ</t>
    </rPh>
    <rPh sb="340" eb="342">
      <t>ゲンイン</t>
    </rPh>
    <rPh sb="342" eb="344">
      <t>ツイキュウ</t>
    </rPh>
    <rPh sb="345" eb="347">
      <t>コンゴ</t>
    </rPh>
    <rPh sb="348" eb="351">
      <t>ケイゾクテキ</t>
    </rPh>
    <rPh sb="352" eb="353">
      <t>オコナ</t>
    </rPh>
    <rPh sb="354" eb="356">
      <t>ヒツヨウ</t>
    </rPh>
    <phoneticPr fontId="17"/>
  </si>
  <si>
    <t>①HH26から上昇傾向であることから、施設等が耐用年数を超えている可能性が高い。
②平均値を大きく上回っていることから、老朽管が多くなっている。
③H27以降、管路更新は行えていない。
総評：H30年度からH38年度にかけての施設への設備投資が始まているため、管路更新は困難であるものの、可能な範囲内で、優先順位を定め定期的に管路更新を行っていく予定である。</t>
    <rPh sb="7" eb="9">
      <t>ジョウショウ</t>
    </rPh>
    <rPh sb="9" eb="11">
      <t>ケイコウ</t>
    </rPh>
    <rPh sb="19" eb="21">
      <t>シセツ</t>
    </rPh>
    <rPh sb="21" eb="22">
      <t>トウ</t>
    </rPh>
    <rPh sb="23" eb="25">
      <t>タイヨウ</t>
    </rPh>
    <rPh sb="25" eb="27">
      <t>ネンスウ</t>
    </rPh>
    <rPh sb="28" eb="29">
      <t>コ</t>
    </rPh>
    <rPh sb="33" eb="36">
      <t>カノウセイ</t>
    </rPh>
    <rPh sb="37" eb="38">
      <t>タカ</t>
    </rPh>
    <rPh sb="42" eb="45">
      <t>ヘイキンチ</t>
    </rPh>
    <rPh sb="46" eb="47">
      <t>オオ</t>
    </rPh>
    <rPh sb="49" eb="51">
      <t>ウワマワ</t>
    </rPh>
    <rPh sb="60" eb="62">
      <t>ロウキュウ</t>
    </rPh>
    <rPh sb="62" eb="63">
      <t>カン</t>
    </rPh>
    <rPh sb="64" eb="65">
      <t>オオ</t>
    </rPh>
    <rPh sb="80" eb="82">
      <t>カンロ</t>
    </rPh>
    <rPh sb="82" eb="84">
      <t>コウシン</t>
    </rPh>
    <rPh sb="85" eb="86">
      <t>オコナ</t>
    </rPh>
    <rPh sb="100" eb="102">
      <t>ネンド</t>
    </rPh>
    <rPh sb="107" eb="109">
      <t>ネンド</t>
    </rPh>
    <rPh sb="145" eb="147">
      <t>カノウ</t>
    </rPh>
    <rPh sb="148" eb="151">
      <t>ハンイナイ</t>
    </rPh>
    <rPh sb="153" eb="155">
      <t>ユウセン</t>
    </rPh>
    <rPh sb="155" eb="157">
      <t>ジュンイ</t>
    </rPh>
    <rPh sb="158" eb="159">
      <t>サダ</t>
    </rPh>
    <rPh sb="160" eb="163">
      <t>テイキテキ</t>
    </rPh>
    <rPh sb="164" eb="166">
      <t>カンロ</t>
    </rPh>
    <rPh sb="166" eb="168">
      <t>コウシン</t>
    </rPh>
    <rPh sb="169" eb="170">
      <t>オコナ</t>
    </rPh>
    <rPh sb="174" eb="176">
      <t>ヨテイ</t>
    </rPh>
    <phoneticPr fontId="16"/>
  </si>
  <si>
    <t>経営状況の収益性などは概ね良好と判断できるが、今後は新規の設備投資予定や老朽管の更新があるため、起債の償還や管路更新費の増額が見込まれる。そのため、「給水収益の向上」や「業務の効率化等による経費削減」により収益性を更に高めていく必要がある。</t>
    <rPh sb="0" eb="2">
      <t>ケイエイ</t>
    </rPh>
    <rPh sb="2" eb="4">
      <t>ジョウキョウ</t>
    </rPh>
    <rPh sb="5" eb="8">
      <t>シュウエキセイ</t>
    </rPh>
    <rPh sb="11" eb="12">
      <t>オオム</t>
    </rPh>
    <rPh sb="13" eb="15">
      <t>リョウコウ</t>
    </rPh>
    <rPh sb="16" eb="18">
      <t>ハンダン</t>
    </rPh>
    <rPh sb="23" eb="25">
      <t>コンゴ</t>
    </rPh>
    <rPh sb="26" eb="28">
      <t>シンキ</t>
    </rPh>
    <rPh sb="29" eb="31">
      <t>セツビ</t>
    </rPh>
    <rPh sb="31" eb="33">
      <t>トウシ</t>
    </rPh>
    <rPh sb="33" eb="35">
      <t>ヨテイ</t>
    </rPh>
    <rPh sb="36" eb="38">
      <t>ロウキュウ</t>
    </rPh>
    <rPh sb="38" eb="39">
      <t>カン</t>
    </rPh>
    <rPh sb="40" eb="42">
      <t>コウシン</t>
    </rPh>
    <rPh sb="48" eb="50">
      <t>キサイ</t>
    </rPh>
    <rPh sb="51" eb="53">
      <t>ショウカン</t>
    </rPh>
    <rPh sb="54" eb="56">
      <t>カンロ</t>
    </rPh>
    <rPh sb="56" eb="58">
      <t>コウシン</t>
    </rPh>
    <rPh sb="58" eb="59">
      <t>ヒ</t>
    </rPh>
    <rPh sb="60" eb="62">
      <t>ゾウガク</t>
    </rPh>
    <rPh sb="63" eb="65">
      <t>ミコ</t>
    </rPh>
    <rPh sb="75" eb="77">
      <t>キュウスイ</t>
    </rPh>
    <rPh sb="77" eb="79">
      <t>シュウエキ</t>
    </rPh>
    <rPh sb="80" eb="82">
      <t>コウジョウ</t>
    </rPh>
    <rPh sb="85" eb="87">
      <t>ギョウム</t>
    </rPh>
    <rPh sb="88" eb="91">
      <t>コウリツカ</t>
    </rPh>
    <rPh sb="91" eb="92">
      <t>ナド</t>
    </rPh>
    <rPh sb="95" eb="97">
      <t>ケイヒ</t>
    </rPh>
    <rPh sb="97" eb="99">
      <t>サクゲン</t>
    </rPh>
    <rPh sb="103" eb="106">
      <t>シュウエキセイ</t>
    </rPh>
    <rPh sb="107" eb="108">
      <t>サラ</t>
    </rPh>
    <rPh sb="109" eb="110">
      <t>タカ</t>
    </rPh>
    <rPh sb="114" eb="116">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</si>
</sst>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7.84</c:v>
                </c:pt>
                <c:pt idx="1">
                  <c:v>0</c:v>
                </c:pt>
                <c:pt idx="2">
                  <c:v>0</c:v>
                </c:pt>
                <c:pt idx="3">
                  <c:v>0</c:v>
                </c:pt>
                <c:pt idx="4">
                  <c:v>0</c:v>
                </c:pt>
              </c:numCache>
            </c:numRef>
          </c:val>
          <c:extLst>
            <c:ext xmlns:c16="http://schemas.microsoft.com/office/drawing/2014/chart" uri="{C3380CC4-5D6E-409C-BE32-E72D297353CC}">
              <c16:uniqueId val="{00000000-75D8-4042-AA87-7EBE7826A2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75D8-4042-AA87-7EBE7826A2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48.71</c:v>
                </c:pt>
                <c:pt idx="1">
                  <c:v>51.34</c:v>
                </c:pt>
                <c:pt idx="2">
                  <c:v>57.12</c:v>
                </c:pt>
                <c:pt idx="3">
                  <c:v>58.72</c:v>
                </c:pt>
                <c:pt idx="4">
                  <c:v>60.59</c:v>
                </c:pt>
              </c:numCache>
            </c:numRef>
          </c:val>
          <c:extLst>
            <c:ext xmlns:c16="http://schemas.microsoft.com/office/drawing/2014/chart" uri="{C3380CC4-5D6E-409C-BE32-E72D297353CC}">
              <c16:uniqueId val="{00000000-A3CB-455D-8077-8C9773CC52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A3CB-455D-8077-8C9773CC52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92.3</c:v>
                </c:pt>
                <c:pt idx="1">
                  <c:v>86.98</c:v>
                </c:pt>
                <c:pt idx="2">
                  <c:v>85.19</c:v>
                </c:pt>
                <c:pt idx="3">
                  <c:v>83.37</c:v>
                </c:pt>
                <c:pt idx="4">
                  <c:v>80.05</c:v>
                </c:pt>
              </c:numCache>
            </c:numRef>
          </c:val>
          <c:extLst>
            <c:ext xmlns:c16="http://schemas.microsoft.com/office/drawing/2014/chart" uri="{C3380CC4-5D6E-409C-BE32-E72D297353CC}">
              <c16:uniqueId val="{00000000-6D4B-456D-BC83-1BD1F89179D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6D4B-456D-BC83-1BD1F89179D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110.7</c:v>
                </c:pt>
                <c:pt idx="1">
                  <c:v>116.64</c:v>
                </c:pt>
                <c:pt idx="2">
                  <c:v>112.25</c:v>
                </c:pt>
                <c:pt idx="3">
                  <c:v>115.6</c:v>
                </c:pt>
                <c:pt idx="4">
                  <c:v>116.66</c:v>
                </c:pt>
              </c:numCache>
            </c:numRef>
          </c:val>
          <c:extLst>
            <c:ext xmlns:c16="http://schemas.microsoft.com/office/drawing/2014/chart" uri="{C3380CC4-5D6E-409C-BE32-E72D297353CC}">
              <c16:uniqueId val="{00000000-92CD-47BB-8440-6C296CC4FAB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92CD-47BB-8440-6C296CC4FAB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55.81</c:v>
                </c:pt>
                <c:pt idx="1">
                  <c:v>57.78</c:v>
                </c:pt>
                <c:pt idx="2">
                  <c:v>59.35</c:v>
                </c:pt>
                <c:pt idx="3">
                  <c:v>61.45</c:v>
                </c:pt>
                <c:pt idx="4">
                  <c:v>62.01</c:v>
                </c:pt>
              </c:numCache>
            </c:numRef>
          </c:val>
          <c:extLst>
            <c:ext xmlns:c16="http://schemas.microsoft.com/office/drawing/2014/chart" uri="{C3380CC4-5D6E-409C-BE32-E72D297353CC}">
              <c16:uniqueId val="{00000000-8230-4DC3-9D75-F24039C6BE3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8230-4DC3-9D75-F24039C6BE3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28.06</c:v>
                </c:pt>
                <c:pt idx="1">
                  <c:v>0</c:v>
                </c:pt>
                <c:pt idx="2" formatCode="#,##0.00;&quot;△&quot;#,##0.00;&quot;-&quot;">
                  <c:v>39.31</c:v>
                </c:pt>
                <c:pt idx="3" formatCode="#,##0.00;&quot;△&quot;#,##0.00;&quot;-&quot;">
                  <c:v>33.04</c:v>
                </c:pt>
                <c:pt idx="4" formatCode="#,##0.00;&quot;△&quot;#,##0.00;&quot;-&quot;">
                  <c:v>33.03</c:v>
                </c:pt>
              </c:numCache>
            </c:numRef>
          </c:val>
          <c:extLst>
            <c:ext xmlns:c16="http://schemas.microsoft.com/office/drawing/2014/chart" uri="{C3380CC4-5D6E-409C-BE32-E72D297353CC}">
              <c16:uniqueId val="{00000000-434D-40BB-9E83-FB232580274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434D-40BB-9E83-FB232580274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EE-4C75-A0E0-22332875D1F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FAEE-4C75-A0E0-22332875D1F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255.46</c:v>
                </c:pt>
                <c:pt idx="1">
                  <c:v>227.63</c:v>
                </c:pt>
                <c:pt idx="2">
                  <c:v>273.63</c:v>
                </c:pt>
                <c:pt idx="3">
                  <c:v>268.79000000000002</c:v>
                </c:pt>
                <c:pt idx="4">
                  <c:v>254.98</c:v>
                </c:pt>
              </c:numCache>
            </c:numRef>
          </c:val>
          <c:extLst>
            <c:ext xmlns:c16="http://schemas.microsoft.com/office/drawing/2014/chart" uri="{C3380CC4-5D6E-409C-BE32-E72D297353CC}">
              <c16:uniqueId val="{00000000-1545-427D-8BE8-75DCBF96D28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1545-427D-8BE8-75DCBF96D28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323.42</c:v>
                </c:pt>
                <c:pt idx="1">
                  <c:v>291.94</c:v>
                </c:pt>
                <c:pt idx="2">
                  <c:v>271.20999999999998</c:v>
                </c:pt>
                <c:pt idx="3">
                  <c:v>244.34</c:v>
                </c:pt>
                <c:pt idx="4">
                  <c:v>224.1</c:v>
                </c:pt>
              </c:numCache>
            </c:numRef>
          </c:val>
          <c:extLst>
            <c:ext xmlns:c16="http://schemas.microsoft.com/office/drawing/2014/chart" uri="{C3380CC4-5D6E-409C-BE32-E72D297353CC}">
              <c16:uniqueId val="{00000000-6E27-421F-ABDC-228B7E0A62D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6E27-421F-ABDC-228B7E0A62D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110.38</c:v>
                </c:pt>
                <c:pt idx="1">
                  <c:v>118.31</c:v>
                </c:pt>
                <c:pt idx="2">
                  <c:v>112.67</c:v>
                </c:pt>
                <c:pt idx="3">
                  <c:v>116.34</c:v>
                </c:pt>
                <c:pt idx="4">
                  <c:v>117.54</c:v>
                </c:pt>
              </c:numCache>
            </c:numRef>
          </c:val>
          <c:extLst>
            <c:ext xmlns:c16="http://schemas.microsoft.com/office/drawing/2014/chart" uri="{C3380CC4-5D6E-409C-BE32-E72D297353CC}">
              <c16:uniqueId val="{00000000-997E-4FDB-9058-53845B844B2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997E-4FDB-9058-53845B844B2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174.59</c:v>
                </c:pt>
                <c:pt idx="1">
                  <c:v>163.31</c:v>
                </c:pt>
                <c:pt idx="2">
                  <c:v>171.63</c:v>
                </c:pt>
                <c:pt idx="3">
                  <c:v>167.08</c:v>
                </c:pt>
                <c:pt idx="4">
                  <c:v>167.5</c:v>
                </c:pt>
              </c:numCache>
            </c:numRef>
          </c:val>
          <c:extLst>
            <c:ext xmlns:c16="http://schemas.microsoft.com/office/drawing/2014/chart" uri="{C3380CC4-5D6E-409C-BE32-E72D297353CC}">
              <c16:uniqueId val="{00000000-3A7E-47B5-9DAC-4C13880C4A8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3A7E-47B5-9DAC-4C13880C4A8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3" zoomScaleNormal="83" workbookViewId="0">
      <selection activeCell="AT10" sqref="AT10:BA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沖縄県　本部町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13234</v>
      </c>
      <c r="AM8" s="70"/>
      <c r="AN8" s="70"/>
      <c r="AO8" s="70"/>
      <c r="AP8" s="70"/>
      <c r="AQ8" s="70"/>
      <c r="AR8" s="70"/>
      <c r="AS8" s="70"/>
      <c r="AT8" s="66">
        <f>データ!$S$6</f>
        <v>54.35</v>
      </c>
      <c r="AU8" s="67"/>
      <c r="AV8" s="67"/>
      <c r="AW8" s="67"/>
      <c r="AX8" s="67"/>
      <c r="AY8" s="67"/>
      <c r="AZ8" s="67"/>
      <c r="BA8" s="67"/>
      <c r="BB8" s="69">
        <f>データ!$T$6</f>
        <v>243.5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66.11</v>
      </c>
      <c r="J10" s="67"/>
      <c r="K10" s="67"/>
      <c r="L10" s="67"/>
      <c r="M10" s="67"/>
      <c r="N10" s="67"/>
      <c r="O10" s="68"/>
      <c r="P10" s="69">
        <f>データ!$P$6</f>
        <v>99.95</v>
      </c>
      <c r="Q10" s="69"/>
      <c r="R10" s="69"/>
      <c r="S10" s="69"/>
      <c r="T10" s="69"/>
      <c r="U10" s="69"/>
      <c r="V10" s="69"/>
      <c r="W10" s="70">
        <f>データ!$Q$6</f>
        <v>3375</v>
      </c>
      <c r="X10" s="70"/>
      <c r="Y10" s="70"/>
      <c r="Z10" s="70"/>
      <c r="AA10" s="70"/>
      <c r="AB10" s="70"/>
      <c r="AC10" s="70"/>
      <c r="AD10" s="2"/>
      <c r="AE10" s="2"/>
      <c r="AF10" s="2"/>
      <c r="AG10" s="2"/>
      <c r="AH10" s="4"/>
      <c r="AI10" s="4"/>
      <c r="AJ10" s="4"/>
      <c r="AK10" s="4"/>
      <c r="AL10" s="70">
        <f>データ!$U$6</f>
        <v>13190</v>
      </c>
      <c r="AM10" s="70"/>
      <c r="AN10" s="70"/>
      <c r="AO10" s="70"/>
      <c r="AP10" s="70"/>
      <c r="AQ10" s="70"/>
      <c r="AR10" s="70"/>
      <c r="AS10" s="70"/>
      <c r="AT10" s="66">
        <f>データ!$V$6</f>
        <v>43.6</v>
      </c>
      <c r="AU10" s="67"/>
      <c r="AV10" s="67"/>
      <c r="AW10" s="67"/>
      <c r="AX10" s="67"/>
      <c r="AY10" s="67"/>
      <c r="AZ10" s="67"/>
      <c r="BA10" s="67"/>
      <c r="BB10" s="69">
        <f>データ!$W$6</f>
        <v>302.52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105</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VhnUDwOULmmSID2tALKArUk+eRazN9aaWkEqg5ttgWyNTkZabNz6slpwcbtyJJZikV2vthGjPKmeO0JA1D53w==" saltValue="vJnvgSgsWrxN+pa42oMUB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473081</v>
      </c>
      <c r="D6" s="34">
        <f t="shared" si="3"/>
        <v>46</v>
      </c>
      <c r="E6" s="34">
        <f t="shared" si="3"/>
        <v>1</v>
      </c>
      <c r="F6" s="34">
        <f t="shared" si="3"/>
        <v>0</v>
      </c>
      <c r="G6" s="34">
        <f t="shared" si="3"/>
        <v>1</v>
      </c>
      <c r="H6" s="34" t="str">
        <f t="shared" si="3"/>
        <v>沖縄県　本部町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66.11</v>
      </c>
      <c r="P6" s="35">
        <f t="shared" si="3"/>
        <v>99.95</v>
      </c>
      <c r="Q6" s="35">
        <f t="shared" si="3"/>
        <v>3375</v>
      </c>
      <c r="R6" s="35">
        <f t="shared" si="3"/>
        <v>13234</v>
      </c>
      <c r="S6" s="35">
        <f t="shared" si="3"/>
        <v>54.35</v>
      </c>
      <c r="T6" s="35">
        <f t="shared" si="3"/>
        <v>243.5</v>
      </c>
      <c r="U6" s="35">
        <f t="shared" si="3"/>
        <v>13190</v>
      </c>
      <c r="V6" s="35">
        <f t="shared" si="3"/>
        <v>43.6</v>
      </c>
      <c r="W6" s="35">
        <f t="shared" si="3"/>
        <v>302.52</v>
      </c>
      <c r="X6" s="36">
        <f>IF(X7="",NA(),X7)</f>
        <v>110.7</v>
      </c>
      <c r="Y6" s="36">
        <f t="shared" ref="Y6:AG6" si="4">IF(Y7="",NA(),Y7)</f>
        <v>116.64</v>
      </c>
      <c r="Z6" s="36">
        <f t="shared" si="4"/>
        <v>112.25</v>
      </c>
      <c r="AA6" s="36">
        <f t="shared" si="4"/>
        <v>115.6</v>
      </c>
      <c r="AB6" s="36">
        <f t="shared" si="4"/>
        <v>116.66</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255.46</v>
      </c>
      <c r="AU6" s="36">
        <f t="shared" ref="AU6:BC6" si="6">IF(AU7="",NA(),AU7)</f>
        <v>227.63</v>
      </c>
      <c r="AV6" s="36">
        <f t="shared" si="6"/>
        <v>273.63</v>
      </c>
      <c r="AW6" s="36">
        <f t="shared" si="6"/>
        <v>268.79000000000002</v>
      </c>
      <c r="AX6" s="36">
        <f t="shared" si="6"/>
        <v>254.98</v>
      </c>
      <c r="AY6" s="36">
        <f t="shared" si="6"/>
        <v>406.37</v>
      </c>
      <c r="AZ6" s="36">
        <f t="shared" si="6"/>
        <v>398.29</v>
      </c>
      <c r="BA6" s="36">
        <f t="shared" si="6"/>
        <v>388.67</v>
      </c>
      <c r="BB6" s="36">
        <f t="shared" si="6"/>
        <v>355.27</v>
      </c>
      <c r="BC6" s="36">
        <f t="shared" si="6"/>
        <v>359.7</v>
      </c>
      <c r="BD6" s="35" t="str">
        <f>IF(BD7="","",IF(BD7="-","【-】","【"&amp;SUBSTITUTE(TEXT(BD7,"#,##0.00"),"-","△")&amp;"】"))</f>
        <v>【261.93】</v>
      </c>
      <c r="BE6" s="36">
        <f>IF(BE7="",NA(),BE7)</f>
        <v>323.42</v>
      </c>
      <c r="BF6" s="36">
        <f t="shared" ref="BF6:BN6" si="7">IF(BF7="",NA(),BF7)</f>
        <v>291.94</v>
      </c>
      <c r="BG6" s="36">
        <f t="shared" si="7"/>
        <v>271.20999999999998</v>
      </c>
      <c r="BH6" s="36">
        <f t="shared" si="7"/>
        <v>244.34</v>
      </c>
      <c r="BI6" s="36">
        <f t="shared" si="7"/>
        <v>224.1</v>
      </c>
      <c r="BJ6" s="36">
        <f t="shared" si="7"/>
        <v>442.54</v>
      </c>
      <c r="BK6" s="36">
        <f t="shared" si="7"/>
        <v>431</v>
      </c>
      <c r="BL6" s="36">
        <f t="shared" si="7"/>
        <v>422.5</v>
      </c>
      <c r="BM6" s="36">
        <f t="shared" si="7"/>
        <v>458.27</v>
      </c>
      <c r="BN6" s="36">
        <f t="shared" si="7"/>
        <v>447.01</v>
      </c>
      <c r="BO6" s="35" t="str">
        <f>IF(BO7="","",IF(BO7="-","【-】","【"&amp;SUBSTITUTE(TEXT(BO7,"#,##0.00"),"-","△")&amp;"】"))</f>
        <v>【270.46】</v>
      </c>
      <c r="BP6" s="36">
        <f>IF(BP7="",NA(),BP7)</f>
        <v>110.38</v>
      </c>
      <c r="BQ6" s="36">
        <f t="shared" ref="BQ6:BY6" si="8">IF(BQ7="",NA(),BQ7)</f>
        <v>118.31</v>
      </c>
      <c r="BR6" s="36">
        <f t="shared" si="8"/>
        <v>112.67</v>
      </c>
      <c r="BS6" s="36">
        <f t="shared" si="8"/>
        <v>116.34</v>
      </c>
      <c r="BT6" s="36">
        <f t="shared" si="8"/>
        <v>117.54</v>
      </c>
      <c r="BU6" s="36">
        <f t="shared" si="8"/>
        <v>98.6</v>
      </c>
      <c r="BV6" s="36">
        <f t="shared" si="8"/>
        <v>100.82</v>
      </c>
      <c r="BW6" s="36">
        <f t="shared" si="8"/>
        <v>101.64</v>
      </c>
      <c r="BX6" s="36">
        <f t="shared" si="8"/>
        <v>96.77</v>
      </c>
      <c r="BY6" s="36">
        <f t="shared" si="8"/>
        <v>95.81</v>
      </c>
      <c r="BZ6" s="35" t="str">
        <f>IF(BZ7="","",IF(BZ7="-","【-】","【"&amp;SUBSTITUTE(TEXT(BZ7,"#,##0.00"),"-","△")&amp;"】"))</f>
        <v>【103.91】</v>
      </c>
      <c r="CA6" s="36">
        <f>IF(CA7="",NA(),CA7)</f>
        <v>174.59</v>
      </c>
      <c r="CB6" s="36">
        <f t="shared" ref="CB6:CJ6" si="9">IF(CB7="",NA(),CB7)</f>
        <v>163.31</v>
      </c>
      <c r="CC6" s="36">
        <f t="shared" si="9"/>
        <v>171.63</v>
      </c>
      <c r="CD6" s="36">
        <f t="shared" si="9"/>
        <v>167.08</v>
      </c>
      <c r="CE6" s="36">
        <f t="shared" si="9"/>
        <v>167.5</v>
      </c>
      <c r="CF6" s="36">
        <f t="shared" si="9"/>
        <v>181.67</v>
      </c>
      <c r="CG6" s="36">
        <f t="shared" si="9"/>
        <v>179.55</v>
      </c>
      <c r="CH6" s="36">
        <f t="shared" si="9"/>
        <v>179.16</v>
      </c>
      <c r="CI6" s="36">
        <f t="shared" si="9"/>
        <v>187.18</v>
      </c>
      <c r="CJ6" s="36">
        <f t="shared" si="9"/>
        <v>189.58</v>
      </c>
      <c r="CK6" s="35" t="str">
        <f>IF(CK7="","",IF(CK7="-","【-】","【"&amp;SUBSTITUTE(TEXT(CK7,"#,##0.00"),"-","△")&amp;"】"))</f>
        <v>【167.11】</v>
      </c>
      <c r="CL6" s="36">
        <f>IF(CL7="",NA(),CL7)</f>
        <v>48.71</v>
      </c>
      <c r="CM6" s="36">
        <f t="shared" ref="CM6:CU6" si="10">IF(CM7="",NA(),CM7)</f>
        <v>51.34</v>
      </c>
      <c r="CN6" s="36">
        <f t="shared" si="10"/>
        <v>57.12</v>
      </c>
      <c r="CO6" s="36">
        <f t="shared" si="10"/>
        <v>58.72</v>
      </c>
      <c r="CP6" s="36">
        <f t="shared" si="10"/>
        <v>60.59</v>
      </c>
      <c r="CQ6" s="36">
        <f t="shared" si="10"/>
        <v>53.61</v>
      </c>
      <c r="CR6" s="36">
        <f t="shared" si="10"/>
        <v>53.52</v>
      </c>
      <c r="CS6" s="36">
        <f t="shared" si="10"/>
        <v>54.24</v>
      </c>
      <c r="CT6" s="36">
        <f t="shared" si="10"/>
        <v>55.88</v>
      </c>
      <c r="CU6" s="36">
        <f t="shared" si="10"/>
        <v>55.22</v>
      </c>
      <c r="CV6" s="35" t="str">
        <f>IF(CV7="","",IF(CV7="-","【-】","【"&amp;SUBSTITUTE(TEXT(CV7,"#,##0.00"),"-","△")&amp;"】"))</f>
        <v>【60.27】</v>
      </c>
      <c r="CW6" s="36">
        <f>IF(CW7="",NA(),CW7)</f>
        <v>92.3</v>
      </c>
      <c r="CX6" s="36">
        <f t="shared" ref="CX6:DF6" si="11">IF(CX7="",NA(),CX7)</f>
        <v>86.98</v>
      </c>
      <c r="CY6" s="36">
        <f t="shared" si="11"/>
        <v>85.19</v>
      </c>
      <c r="CZ6" s="36">
        <f t="shared" si="11"/>
        <v>83.37</v>
      </c>
      <c r="DA6" s="36">
        <f t="shared" si="11"/>
        <v>80.05</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55.81</v>
      </c>
      <c r="DI6" s="36">
        <f t="shared" ref="DI6:DQ6" si="12">IF(DI7="",NA(),DI7)</f>
        <v>57.78</v>
      </c>
      <c r="DJ6" s="36">
        <f t="shared" si="12"/>
        <v>59.35</v>
      </c>
      <c r="DK6" s="36">
        <f t="shared" si="12"/>
        <v>61.45</v>
      </c>
      <c r="DL6" s="36">
        <f t="shared" si="12"/>
        <v>62.01</v>
      </c>
      <c r="DM6" s="36">
        <f t="shared" si="12"/>
        <v>46.67</v>
      </c>
      <c r="DN6" s="36">
        <f t="shared" si="12"/>
        <v>47.7</v>
      </c>
      <c r="DO6" s="36">
        <f t="shared" si="12"/>
        <v>48.14</v>
      </c>
      <c r="DP6" s="36">
        <f t="shared" si="12"/>
        <v>46.61</v>
      </c>
      <c r="DQ6" s="36">
        <f t="shared" si="12"/>
        <v>47.97</v>
      </c>
      <c r="DR6" s="35" t="str">
        <f>IF(DR7="","",IF(DR7="-","【-】","【"&amp;SUBSTITUTE(TEXT(DR7,"#,##0.00"),"-","△")&amp;"】"))</f>
        <v>【48.85】</v>
      </c>
      <c r="DS6" s="36">
        <f>IF(DS7="",NA(),DS7)</f>
        <v>28.06</v>
      </c>
      <c r="DT6" s="35">
        <f t="shared" ref="DT6:EB6" si="13">IF(DT7="",NA(),DT7)</f>
        <v>0</v>
      </c>
      <c r="DU6" s="36">
        <f t="shared" si="13"/>
        <v>39.31</v>
      </c>
      <c r="DV6" s="36">
        <f t="shared" si="13"/>
        <v>33.04</v>
      </c>
      <c r="DW6" s="36">
        <f t="shared" si="13"/>
        <v>33.03</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7.84</v>
      </c>
      <c r="EE6" s="35">
        <f t="shared" ref="EE6:EM6" si="14">IF(EE7="",NA(),EE7)</f>
        <v>0</v>
      </c>
      <c r="EF6" s="35">
        <f t="shared" si="14"/>
        <v>0</v>
      </c>
      <c r="EG6" s="35">
        <f t="shared" si="14"/>
        <v>0</v>
      </c>
      <c r="EH6" s="35">
        <f t="shared" si="14"/>
        <v>0</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473081</v>
      </c>
      <c r="D7" s="38">
        <v>46</v>
      </c>
      <c r="E7" s="38">
        <v>1</v>
      </c>
      <c r="F7" s="38">
        <v>0</v>
      </c>
      <c r="G7" s="38">
        <v>1</v>
      </c>
      <c r="H7" s="38" t="s">
        <v>93</v>
      </c>
      <c r="I7" s="38" t="s">
        <v>94</v>
      </c>
      <c r="J7" s="38" t="s">
        <v>95</v>
      </c>
      <c r="K7" s="38" t="s">
        <v>96</v>
      </c>
      <c r="L7" s="38" t="s">
        <v>97</v>
      </c>
      <c r="M7" s="38" t="s">
        <v>98</v>
      </c>
      <c r="N7" s="39" t="s">
        <v>99</v>
      </c>
      <c r="O7" s="39">
        <v>66.11</v>
      </c>
      <c r="P7" s="39">
        <v>99.95</v>
      </c>
      <c r="Q7" s="39">
        <v>3375</v>
      </c>
      <c r="R7" s="39">
        <v>13234</v>
      </c>
      <c r="S7" s="39">
        <v>54.35</v>
      </c>
      <c r="T7" s="39">
        <v>243.5</v>
      </c>
      <c r="U7" s="39">
        <v>13190</v>
      </c>
      <c r="V7" s="39">
        <v>43.6</v>
      </c>
      <c r="W7" s="39">
        <v>302.52</v>
      </c>
      <c r="X7" s="39">
        <v>110.7</v>
      </c>
      <c r="Y7" s="39">
        <v>116.64</v>
      </c>
      <c r="Z7" s="39">
        <v>112.25</v>
      </c>
      <c r="AA7" s="39">
        <v>115.6</v>
      </c>
      <c r="AB7" s="39">
        <v>116.66</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255.46</v>
      </c>
      <c r="AU7" s="39">
        <v>227.63</v>
      </c>
      <c r="AV7" s="39">
        <v>273.63</v>
      </c>
      <c r="AW7" s="39">
        <v>268.79000000000002</v>
      </c>
      <c r="AX7" s="39">
        <v>254.98</v>
      </c>
      <c r="AY7" s="39">
        <v>406.37</v>
      </c>
      <c r="AZ7" s="39">
        <v>398.29</v>
      </c>
      <c r="BA7" s="39">
        <v>388.67</v>
      </c>
      <c r="BB7" s="39">
        <v>355.27</v>
      </c>
      <c r="BC7" s="39">
        <v>359.7</v>
      </c>
      <c r="BD7" s="39">
        <v>261.93</v>
      </c>
      <c r="BE7" s="39">
        <v>323.42</v>
      </c>
      <c r="BF7" s="39">
        <v>291.94</v>
      </c>
      <c r="BG7" s="39">
        <v>271.20999999999998</v>
      </c>
      <c r="BH7" s="39">
        <v>244.34</v>
      </c>
      <c r="BI7" s="39">
        <v>224.1</v>
      </c>
      <c r="BJ7" s="39">
        <v>442.54</v>
      </c>
      <c r="BK7" s="39">
        <v>431</v>
      </c>
      <c r="BL7" s="39">
        <v>422.5</v>
      </c>
      <c r="BM7" s="39">
        <v>458.27</v>
      </c>
      <c r="BN7" s="39">
        <v>447.01</v>
      </c>
      <c r="BO7" s="39">
        <v>270.45999999999998</v>
      </c>
      <c r="BP7" s="39">
        <v>110.38</v>
      </c>
      <c r="BQ7" s="39">
        <v>118.31</v>
      </c>
      <c r="BR7" s="39">
        <v>112.67</v>
      </c>
      <c r="BS7" s="39">
        <v>116.34</v>
      </c>
      <c r="BT7" s="39">
        <v>117.54</v>
      </c>
      <c r="BU7" s="39">
        <v>98.6</v>
      </c>
      <c r="BV7" s="39">
        <v>100.82</v>
      </c>
      <c r="BW7" s="39">
        <v>101.64</v>
      </c>
      <c r="BX7" s="39">
        <v>96.77</v>
      </c>
      <c r="BY7" s="39">
        <v>95.81</v>
      </c>
      <c r="BZ7" s="39">
        <v>103.91</v>
      </c>
      <c r="CA7" s="39">
        <v>174.59</v>
      </c>
      <c r="CB7" s="39">
        <v>163.31</v>
      </c>
      <c r="CC7" s="39">
        <v>171.63</v>
      </c>
      <c r="CD7" s="39">
        <v>167.08</v>
      </c>
      <c r="CE7" s="39">
        <v>167.5</v>
      </c>
      <c r="CF7" s="39">
        <v>181.67</v>
      </c>
      <c r="CG7" s="39">
        <v>179.55</v>
      </c>
      <c r="CH7" s="39">
        <v>179.16</v>
      </c>
      <c r="CI7" s="39">
        <v>187.18</v>
      </c>
      <c r="CJ7" s="39">
        <v>189.58</v>
      </c>
      <c r="CK7" s="39">
        <v>167.11</v>
      </c>
      <c r="CL7" s="39">
        <v>48.71</v>
      </c>
      <c r="CM7" s="39">
        <v>51.34</v>
      </c>
      <c r="CN7" s="39">
        <v>57.12</v>
      </c>
      <c r="CO7" s="39">
        <v>58.72</v>
      </c>
      <c r="CP7" s="39">
        <v>60.59</v>
      </c>
      <c r="CQ7" s="39">
        <v>53.61</v>
      </c>
      <c r="CR7" s="39">
        <v>53.52</v>
      </c>
      <c r="CS7" s="39">
        <v>54.24</v>
      </c>
      <c r="CT7" s="39">
        <v>55.88</v>
      </c>
      <c r="CU7" s="39">
        <v>55.22</v>
      </c>
      <c r="CV7" s="39">
        <v>60.27</v>
      </c>
      <c r="CW7" s="39">
        <v>92.3</v>
      </c>
      <c r="CX7" s="39">
        <v>86.98</v>
      </c>
      <c r="CY7" s="39">
        <v>85.19</v>
      </c>
      <c r="CZ7" s="39">
        <v>83.37</v>
      </c>
      <c r="DA7" s="39">
        <v>80.05</v>
      </c>
      <c r="DB7" s="39">
        <v>81.31</v>
      </c>
      <c r="DC7" s="39">
        <v>81.459999999999994</v>
      </c>
      <c r="DD7" s="39">
        <v>81.680000000000007</v>
      </c>
      <c r="DE7" s="39">
        <v>80.989999999999995</v>
      </c>
      <c r="DF7" s="39">
        <v>80.930000000000007</v>
      </c>
      <c r="DG7" s="39">
        <v>89.92</v>
      </c>
      <c r="DH7" s="39">
        <v>55.81</v>
      </c>
      <c r="DI7" s="39">
        <v>57.78</v>
      </c>
      <c r="DJ7" s="39">
        <v>59.35</v>
      </c>
      <c r="DK7" s="39">
        <v>61.45</v>
      </c>
      <c r="DL7" s="39">
        <v>62.01</v>
      </c>
      <c r="DM7" s="39">
        <v>46.67</v>
      </c>
      <c r="DN7" s="39">
        <v>47.7</v>
      </c>
      <c r="DO7" s="39">
        <v>48.14</v>
      </c>
      <c r="DP7" s="39">
        <v>46.61</v>
      </c>
      <c r="DQ7" s="39">
        <v>47.97</v>
      </c>
      <c r="DR7" s="39">
        <v>48.85</v>
      </c>
      <c r="DS7" s="39">
        <v>28.06</v>
      </c>
      <c r="DT7" s="39">
        <v>0</v>
      </c>
      <c r="DU7" s="39">
        <v>39.31</v>
      </c>
      <c r="DV7" s="39">
        <v>33.04</v>
      </c>
      <c r="DW7" s="39">
        <v>33.03</v>
      </c>
      <c r="DX7" s="39">
        <v>10.029999999999999</v>
      </c>
      <c r="DY7" s="39">
        <v>7.26</v>
      </c>
      <c r="DZ7" s="39">
        <v>11.13</v>
      </c>
      <c r="EA7" s="39">
        <v>10.84</v>
      </c>
      <c r="EB7" s="39">
        <v>15.33</v>
      </c>
      <c r="EC7" s="39">
        <v>17.8</v>
      </c>
      <c r="ED7" s="39">
        <v>7.84</v>
      </c>
      <c r="EE7" s="39">
        <v>0</v>
      </c>
      <c r="EF7" s="39">
        <v>0</v>
      </c>
      <c r="EG7" s="39">
        <v>0</v>
      </c>
      <c r="EH7" s="39">
        <v>0</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