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ogimi\Desktop\依頼・調査等\【沖縄県市町村課】（照会）公営企業に係る経営比較分析表（平成30年度決算）の分析等について（その１）\"/>
    </mc:Choice>
  </mc:AlternateContent>
  <workbookProtection workbookAlgorithmName="SHA-512" workbookHashValue="CSJ4qUTIRpiOY7crmeqtm7CHeRY5orQEM3rt0kDDEH0meg9l4vN+TeBh2LuufyhUUMuM3p+fCN8gUDtnUuiETg==" workbookSaltValue="zNp6ldlwYw1BqM6d0WgH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<sst xmlns="http://schemas.openxmlformats.org/spreadsheetml/2006/main" count="228" uniqueCount="114">
  <si>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</si>
  <si>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</si>
  <si>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</si>
  <si>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</si>
  <si>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</si>
  <si>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</si>
  <si>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</si>
  <si>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</si>
  <si>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</si>
  <si>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</si>
  <si>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</si>
  <si>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</si>
  <si>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</si>
  <si>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</si>
  <si>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</si>
  <si>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</si>
  <si>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</si>
  <si>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</si>
  <si>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</si>
  <si>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</si>
  <si>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</si>
  <si>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</si>
  <si>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</si>
  <si>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</si>
  <si>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</si>
  <si>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</si>
  <si>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</si>
  <si>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</si>
  <si>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</si>
  <si>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</si>
  <si>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</si>
  <si>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</si>
  <si>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</si>
  <si>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</si>
  <si>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</si>
  <si>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</si>
  <si>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</si>
  <si>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</si>
  <si>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</si>
  <si>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</si>
  <si>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</si>
  <si>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</si>
  <si>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</si>
  <si>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</si>
  <si>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</si>
  <si>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</si>
  <si>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</si>
  <si>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</si>
  <si>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</si>
  <si>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</si>
  <si>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</si>
  <si>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</si>
  <si>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</si>
  <si>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</si>
  <si>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</si>
  <si>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</si>
  <si>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</si>
  <si>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</si>
  <si>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</si>
  <si>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</si>
  <si>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</si>
  <si>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</si>
  <si>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</si>
  <si>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</si>
  <si>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</si>
  <si>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</si>
  <si>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</si>
  <si>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</si>
  <si>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</si>
  <si>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</si>
  <si>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</si>
  <si>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</si>
  <si>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</si>
  <si>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</si>
  <si>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</si>
  <si>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</si>
  <si>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</si>
  <si>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</si>
  <si>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</si>
  <si>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</si>
  <si>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</si>
  <si>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</si>
  <si>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</si>
  <si>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</si>
  <si>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</si>
  <si>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</si>
  <si>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</si>
  <si>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</si>
  <si>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</si>
  <si>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</si>
  <si>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</si>
  <si>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</si>
  <si>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</si>
  <si>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</si>
  <si>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</si>
  <si>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</si>
  <si>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</si>
  <si>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</si>
  <si>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</si>
  <si>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</si>
  <si>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</si>
  <si>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</si>
  <si>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</si>
  <si>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</si>
  <si>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</si>
  <si>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</si>
  <si>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</si>
  <si>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</si>
  <si>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</si>
  <si>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</si>
  <si>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</si>
  <si>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本村では、平成23年2月1日から下水道が供用開始しており、現段階施設等が新しく老朽化の問題はないが、将来的に対策を取る必要がある。</t>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</si>
  <si>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phoneticPr fontId="4"/>
  </si>
  <si>
    <t>「単年度の収支」
「累積欠損」
「支払能力」
「債務残高」
下水道処理開始　平成23年2月1日
下水道処理区域　塩屋処理区(結の浜）　　　　　　　　         （整備面積17.4ha)
①収益的収支比率：H30において、総収益の87.5％を一般会計からの繰入金で賄っている状況であり、適切な下水道料金収入を確保する必要がある。総費用については、主に維持管理費や汚泥処理費が掛かっており、今後その費用の縮減に努める。
④企業債残高対事業規模比率：H30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</si>
</sst>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75-4632-85C3-885FC594AD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0B75-4632-85C3-885FC594AD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31.33</c:v>
                </c:pt>
                <c:pt idx="1">
                  <c:v>38.67</c:v>
                </c:pt>
                <c:pt idx="2">
                  <c:v>45.33</c:v>
                </c:pt>
                <c:pt idx="3">
                  <c:v>58</c:v>
                </c:pt>
                <c:pt idx="4">
                  <c:v>56.67</c:v>
                </c:pt>
              </c:numCache>
            </c:numRef>
          </c:val>
          <c:extLst>
            <c:ext xmlns:c16="http://schemas.microsoft.com/office/drawing/2014/chart" uri="{C3380CC4-5D6E-409C-BE32-E72D297353CC}">
              <c16:uniqueId val="{00000000-81AE-4088-AA1B-A083452973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81AE-4088-AA1B-A083452973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3B-4150-91FB-4C44374DB7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493B-4150-91FB-4C44374DB7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76.209999999999994</c:v>
                </c:pt>
                <c:pt idx="1">
                  <c:v>87.12</c:v>
                </c:pt>
                <c:pt idx="2">
                  <c:v>89.33</c:v>
                </c:pt>
                <c:pt idx="3">
                  <c:v>97</c:v>
                </c:pt>
                <c:pt idx="4">
                  <c:v>87.5</c:v>
                </c:pt>
              </c:numCache>
            </c:numRef>
          </c:val>
          <c:extLst>
            <c:ext xmlns:c16="http://schemas.microsoft.com/office/drawing/2014/chart" uri="{C3380CC4-5D6E-409C-BE32-E72D297353CC}">
              <c16:uniqueId val="{00000000-2DA4-4487-867A-4E8071C169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4-4487-867A-4E8071C169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5-4D14-A146-C683770DCE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5-4D14-A146-C683770DCE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8-48F6-AB1B-C142650A50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8-48F6-AB1B-C142650A50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0-4738-AA1D-27AE65F442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0-4738-AA1D-27AE65F442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2-4CF2-AF51-88D31871BA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2-4CF2-AF51-88D31871BA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1265.8800000000001</c:v>
                </c:pt>
                <c:pt idx="1">
                  <c:v>1003.32</c:v>
                </c:pt>
                <c:pt idx="2">
                  <c:v>865.21</c:v>
                </c:pt>
                <c:pt idx="3">
                  <c:v>605.30999999999995</c:v>
                </c:pt>
                <c:pt idx="4">
                  <c:v>647.69000000000005</c:v>
                </c:pt>
              </c:numCache>
            </c:numRef>
          </c:val>
          <c:extLst>
            <c:ext xmlns:c16="http://schemas.microsoft.com/office/drawing/2014/chart" uri="{C3380CC4-5D6E-409C-BE32-E72D297353CC}">
              <c16:uniqueId val="{00000000-1B10-40AD-B088-290A2F285A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1B10-40AD-B088-290A2F285A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22.44</c:v>
                </c:pt>
                <c:pt idx="1">
                  <c:v>20.059999999999999</c:v>
                </c:pt>
                <c:pt idx="2">
                  <c:v>25.74</c:v>
                </c:pt>
                <c:pt idx="3">
                  <c:v>19.04</c:v>
                </c:pt>
                <c:pt idx="4">
                  <c:v>17.399999999999999</c:v>
                </c:pt>
              </c:numCache>
            </c:numRef>
          </c:val>
          <c:extLst>
            <c:ext xmlns:c16="http://schemas.microsoft.com/office/drawing/2014/chart" uri="{C3380CC4-5D6E-409C-BE32-E72D297353CC}">
              <c16:uniqueId val="{00000000-FEF5-4809-9A75-A871155E23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EF5-4809-9A75-A871155E23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623.72</c:v>
                </c:pt>
                <c:pt idx="1">
                  <c:v>727.81</c:v>
                </c:pt>
                <c:pt idx="2">
                  <c:v>548.57000000000005</c:v>
                </c:pt>
                <c:pt idx="3">
                  <c:v>768.73</c:v>
                </c:pt>
                <c:pt idx="4">
                  <c:v>788.5</c:v>
                </c:pt>
              </c:numCache>
            </c:numRef>
          </c:val>
          <c:extLst>
            <c:ext xmlns:c16="http://schemas.microsoft.com/office/drawing/2014/chart" uri="{C3380CC4-5D6E-409C-BE32-E72D297353CC}">
              <c16:uniqueId val="{00000000-616B-420E-9606-EBF307AED2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616B-420E-9606-EBF307AED2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大宜味村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3089</v>
      </c>
      <c r="AM8" s="68"/>
      <c r="AN8" s="68"/>
      <c r="AO8" s="68"/>
      <c r="AP8" s="68"/>
      <c r="AQ8" s="68"/>
      <c r="AR8" s="68"/>
      <c r="AS8" s="68"/>
      <c r="AT8" s="67">
        <f>データ!T6</f>
        <v>63.55</v>
      </c>
      <c r="AU8" s="67"/>
      <c r="AV8" s="67"/>
      <c r="AW8" s="67"/>
      <c r="AX8" s="67"/>
      <c r="AY8" s="67"/>
      <c r="AZ8" s="67"/>
      <c r="BA8" s="67"/>
      <c r="BB8" s="67">
        <f>データ!U6</f>
        <v>48.61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6.22</v>
      </c>
      <c r="Q10" s="67"/>
      <c r="R10" s="67"/>
      <c r="S10" s="67"/>
      <c r="T10" s="67"/>
      <c r="U10" s="67"/>
      <c r="V10" s="67"/>
      <c r="W10" s="67">
        <f>データ!Q6</f>
        <v>107.01</v>
      </c>
      <c r="X10" s="67"/>
      <c r="Y10" s="67"/>
      <c r="Z10" s="67"/>
      <c r="AA10" s="67"/>
      <c r="AB10" s="67"/>
      <c r="AC10" s="67"/>
      <c r="AD10" s="68">
        <f>データ!R6</f>
        <v>1620</v>
      </c>
      <c r="AE10" s="68"/>
      <c r="AF10" s="68"/>
      <c r="AG10" s="68"/>
      <c r="AH10" s="68"/>
      <c r="AI10" s="68"/>
      <c r="AJ10" s="68"/>
      <c r="AK10" s="2"/>
      <c r="AL10" s="68">
        <f>データ!V6</f>
        <v>191</v>
      </c>
      <c r="AM10" s="68"/>
      <c r="AN10" s="68"/>
      <c r="AO10" s="68"/>
      <c r="AP10" s="68"/>
      <c r="AQ10" s="68"/>
      <c r="AR10" s="68"/>
      <c r="AS10" s="68"/>
      <c r="AT10" s="67">
        <f>データ!W6</f>
        <v>0.17</v>
      </c>
      <c r="AU10" s="67"/>
      <c r="AV10" s="67"/>
      <c r="AW10" s="67"/>
      <c r="AX10" s="67"/>
      <c r="AY10" s="67"/>
      <c r="AZ10" s="67"/>
      <c r="BA10" s="67"/>
      <c r="BB10" s="67">
        <f>データ!X6</f>
        <v>1123.53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HOZWNn2vJqbQyEc1sEQr3pE6XSb5GeT55mNOjBazoIMRs2t7NAK2Bmo+6KldhkSuB0DqO13qfpoFBqIaGKhFUg==" saltValue="OPdb6XtslMKD5mgfL6on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473022</v>
      </c>
      <c r="D6" s="33">
        <f t="shared" si="3"/>
        <v>47</v>
      </c>
      <c r="E6" s="33">
        <f t="shared" si="3"/>
        <v>17</v>
      </c>
      <c r="F6" s="33">
        <f t="shared" si="3"/>
        <v>4</v>
      </c>
      <c r="G6" s="33">
        <f t="shared" si="3"/>
        <v>0</v>
      </c>
      <c r="H6" s="33" t="str">
        <f t="shared" si="3"/>
        <v>沖縄県　大宜味村</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6.22</v>
      </c>
      <c r="Q6" s="34">
        <f t="shared" si="3"/>
        <v>107.01</v>
      </c>
      <c r="R6" s="34">
        <f t="shared" si="3"/>
        <v>1620</v>
      </c>
      <c r="S6" s="34">
        <f t="shared" si="3"/>
        <v>3089</v>
      </c>
      <c r="T6" s="34">
        <f t="shared" si="3"/>
        <v>63.55</v>
      </c>
      <c r="U6" s="34">
        <f t="shared" si="3"/>
        <v>48.61</v>
      </c>
      <c r="V6" s="34">
        <f t="shared" si="3"/>
        <v>191</v>
      </c>
      <c r="W6" s="34">
        <f t="shared" si="3"/>
        <v>0.17</v>
      </c>
      <c r="X6" s="34">
        <f t="shared" si="3"/>
        <v>1123.53</v>
      </c>
      <c r="Y6" s="35">
        <f>IF(Y7="",NA(),Y7)</f>
        <v>76.209999999999994</v>
      </c>
      <c r="Z6" s="35">
        <f t="shared" ref="Z6:AH6" si="4">IF(Z7="",NA(),Z7)</f>
        <v>87.12</v>
      </c>
      <c r="AA6" s="35">
        <f t="shared" si="4"/>
        <v>89.33</v>
      </c>
      <c r="AB6" s="35">
        <f t="shared" si="4"/>
        <v>97</v>
      </c>
      <c r="AC6" s="35">
        <f t="shared" si="4"/>
        <v>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1265.8800000000001</v>
      </c>
      <c r="BG6" s="35">
        <f t="shared" ref="BG6:BO6" si="7">IF(BG7="",NA(),BG7)</f>
        <v>1003.32</v>
      </c>
      <c r="BH6" s="35">
        <f t="shared" si="7"/>
        <v>865.21</v>
      </c>
      <c r="BI6" s="35">
        <f t="shared" si="7"/>
        <v>605.30999999999995</v>
      </c>
      <c r="BJ6" s="35">
        <f t="shared" si="7"/>
        <v>647.69000000000005</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22.44</v>
      </c>
      <c r="BR6" s="35">
        <f t="shared" ref="BR6:BZ6" si="8">IF(BR7="",NA(),BR7)</f>
        <v>20.059999999999999</v>
      </c>
      <c r="BS6" s="35">
        <f t="shared" si="8"/>
        <v>25.74</v>
      </c>
      <c r="BT6" s="35">
        <f t="shared" si="8"/>
        <v>19.04</v>
      </c>
      <c r="BU6" s="35">
        <f t="shared" si="8"/>
        <v>17.399999999999999</v>
      </c>
      <c r="BV6" s="35">
        <f t="shared" si="8"/>
        <v>50.54</v>
      </c>
      <c r="BW6" s="35">
        <f t="shared" si="8"/>
        <v>49.22</v>
      </c>
      <c r="BX6" s="35">
        <f t="shared" si="8"/>
        <v>53.7</v>
      </c>
      <c r="BY6" s="35">
        <f t="shared" si="8"/>
        <v>61.54</v>
      </c>
      <c r="BZ6" s="35">
        <f t="shared" si="8"/>
        <v>63.97</v>
      </c>
      <c r="CA6" s="34" t="str">
        <f>IF(CA7="","",IF(CA7="-","【-】","【"&amp;SUBSTITUTE(TEXT(CA7,"#,##0.00"),"-","△")&amp;"】"))</f>
        <v>【74.48】</v>
      </c>
      <c r="CB6" s="35">
        <f>IF(CB7="",NA(),CB7)</f>
        <v>623.72</v>
      </c>
      <c r="CC6" s="35">
        <f t="shared" ref="CC6:CK6" si="9">IF(CC7="",NA(),CC7)</f>
        <v>727.81</v>
      </c>
      <c r="CD6" s="35">
        <f t="shared" si="9"/>
        <v>548.57000000000005</v>
      </c>
      <c r="CE6" s="35">
        <f t="shared" si="9"/>
        <v>768.73</v>
      </c>
      <c r="CF6" s="35">
        <f t="shared" si="9"/>
        <v>788.5</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31.33</v>
      </c>
      <c r="CN6" s="35">
        <f t="shared" ref="CN6:CV6" si="10">IF(CN7="",NA(),CN7)</f>
        <v>38.67</v>
      </c>
      <c r="CO6" s="35">
        <f t="shared" si="10"/>
        <v>45.33</v>
      </c>
      <c r="CP6" s="35">
        <f t="shared" si="10"/>
        <v>58</v>
      </c>
      <c r="CQ6" s="35">
        <f t="shared" si="10"/>
        <v>56.67</v>
      </c>
      <c r="CR6" s="35">
        <f t="shared" si="10"/>
        <v>34.74</v>
      </c>
      <c r="CS6" s="35">
        <f t="shared" si="10"/>
        <v>36.65</v>
      </c>
      <c r="CT6" s="35">
        <f t="shared" si="10"/>
        <v>37.72</v>
      </c>
      <c r="CU6" s="35">
        <f t="shared" si="10"/>
        <v>37.08</v>
      </c>
      <c r="CV6" s="35">
        <f t="shared" si="10"/>
        <v>37.46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473022</v>
      </c>
      <c r="D7" s="37">
        <v>47</v>
      </c>
      <c r="E7" s="37">
        <v>17</v>
      </c>
      <c r="F7" s="37">
        <v>4</v>
      </c>
      <c r="G7" s="37">
        <v>0</v>
      </c>
      <c r="H7" s="37" t="s">
        <v>98</v>
      </c>
      <c r="I7" s="37" t="s">
        <v>99</v>
      </c>
      <c r="J7" s="37" t="s">
        <v>100</v>
      </c>
      <c r="K7" s="37" t="s">
        <v>101</v>
      </c>
      <c r="L7" s="37" t="s">
        <v>102</v>
      </c>
      <c r="M7" s="37" t="s">
        <v>103</v>
      </c>
      <c r="N7" s="38" t="s">
        <v>104</v>
      </c>
      <c r="O7" s="38" t="s">
        <v>105</v>
      </c>
      <c r="P7" s="38">
        <v>6.22</v>
      </c>
      <c r="Q7" s="38">
        <v>107.01</v>
      </c>
      <c r="R7" s="38">
        <v>1620</v>
      </c>
      <c r="S7" s="38">
        <v>3089</v>
      </c>
      <c r="T7" s="38">
        <v>63.55</v>
      </c>
      <c r="U7" s="38">
        <v>48.61</v>
      </c>
      <c r="V7" s="38">
        <v>191</v>
      </c>
      <c r="W7" s="38">
        <v>0.17</v>
      </c>
      <c r="X7" s="38">
        <v>1123.53</v>
      </c>
      <c r="Y7" s="38">
        <v>76.209999999999994</v>
      </c>
      <c r="Z7" s="38">
        <v>87.12</v>
      </c>
      <c r="AA7" s="38">
        <v>89.33</v>
      </c>
      <c r="AB7" s="38">
        <v>97</v>
      </c>
      <c r="AC7" s="38">
        <v>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1265.8800000000001</v>
      </c>
      <c r="BG7" s="38">
        <v>1003.32</v>
      </c>
      <c r="BH7" s="38">
        <v>865.21</v>
      </c>
      <c r="BI7" s="38">
        <v>605.30999999999995</v>
      </c>
      <c r="BJ7" s="38">
        <v>647.69000000000005</v>
      </c>
      <c r="BK7" s="38">
        <v>1671.86</v>
      </c>
      <c r="BL7" s="38">
        <v>1673.47</v>
      </c>
      <c r="BM7" s="38">
        <v>1592.72</v>
      </c>
      <c r="BN7" s="38">
        <v>1223.96</v>
      </c>
      <c r="BO7" s="38">
        <v>1269.1500000000001</v>
      </c>
      <c r="BP7" s="38">
        <v>1209.4000000000001</v>
      </c>
      <c r="BQ7" s="38">
        <v>22.44</v>
      </c>
      <c r="BR7" s="38">
        <v>20.059999999999999</v>
      </c>
      <c r="BS7" s="38">
        <v>25.74</v>
      </c>
      <c r="BT7" s="38">
        <v>19.04</v>
      </c>
      <c r="BU7" s="38">
        <v>17.399999999999999</v>
      </c>
      <c r="BV7" s="38">
        <v>50.54</v>
      </c>
      <c r="BW7" s="38">
        <v>49.22</v>
      </c>
      <c r="BX7" s="38">
        <v>53.7</v>
      </c>
      <c r="BY7" s="38">
        <v>61.54</v>
      </c>
      <c r="BZ7" s="38">
        <v>63.97</v>
      </c>
      <c r="CA7" s="38">
        <v>74.48</v>
      </c>
      <c r="CB7" s="38">
        <v>623.72</v>
      </c>
      <c r="CC7" s="38">
        <v>727.81</v>
      </c>
      <c r="CD7" s="38">
        <v>548.57000000000005</v>
      </c>
      <c r="CE7" s="38">
        <v>768.73</v>
      </c>
      <c r="CF7" s="38">
        <v>788.5</v>
      </c>
      <c r="CG7" s="38">
        <v>320.36</v>
      </c>
      <c r="CH7" s="38">
        <v>332.02</v>
      </c>
      <c r="CI7" s="38">
        <v>300.35000000000002</v>
      </c>
      <c r="CJ7" s="38">
        <v>267.86</v>
      </c>
      <c r="CK7" s="38">
        <v>256.82</v>
      </c>
      <c r="CL7" s="38">
        <v>219.46</v>
      </c>
      <c r="CM7" s="38">
        <v>31.33</v>
      </c>
      <c r="CN7" s="38">
        <v>38.67</v>
      </c>
      <c r="CO7" s="38">
        <v>45.33</v>
      </c>
      <c r="CP7" s="38">
        <v>58</v>
      </c>
      <c r="CQ7" s="38">
        <v>56.67</v>
      </c>
      <c r="CR7" s="38">
        <v>34.74</v>
      </c>
      <c r="CS7" s="38">
        <v>36.65</v>
      </c>
      <c r="CT7" s="38">
        <v>37.72</v>
      </c>
      <c r="CU7" s="38">
        <v>37.08</v>
      </c>
      <c r="CV7" s="38">
        <v>37.46</v>
      </c>
      <c r="CW7" s="38">
        <v>42.82</v>
      </c>
      <c r="CX7" s="38">
        <v>100</v>
      </c>
      <c r="CY7" s="38">
        <v>100</v>
      </c>
      <c r="CZ7" s="38">
        <v>100</v>
      </c>
      <c r="DA7" s="38">
        <v>100</v>
      </c>
      <c r="DB7" s="38">
        <v>100</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ogimi</cp:lastModifiedBy>
  <dcterms:created xsi:type="dcterms:W3CDTF">2019-12-05T05:15:05Z</dcterms:created>
  <dcterms:modified xsi:type="dcterms:W3CDTF">2020-02-04T07:59:46Z</dcterms:modified>
  <cp:category/>
</cp:coreProperties>
</file>