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mc:AlternateContent xmlns:mc="http://schemas.openxmlformats.org/markup-compatibility/2006">
    <mc:Choice Requires="x15">
      <x15ac:absPath xmlns:x15ac="http://schemas.microsoft.com/office/spreadsheetml/2010/11/ac" url="C:\Users\新垣 武\Desktop\H30経営比較分析\"/>
    </mc:Choice>
  </mc:AlternateContent>
  <workbookProtection workbookAlgorithmName="SHA-512" workbookHashValue="eE/6xkIUnyrCEU2eua8YUQpHykiGYBQgVOqWbck0uwjBJvrjOGDEV7ia7Aw6vh+wWZfnvdNLC3GYTJKgIGsiGQ==" workbookSaltValue="5z7+eWr31w/viI7RM0sWd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<sst xmlns="http://schemas.openxmlformats.org/spreadsheetml/2006/main" count="225" uniqueCount="111">
  <si>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</si>
  <si>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</si>
  <si>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</si>
  <si>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</si>
  <si>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</si>
  <si>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</si>
  <si>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</si>
  <si>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</si>
  <si>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</si>
  <si>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</si>
  <si>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</si>
  <si>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</si>
  <si>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</si>
  <si>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</si>
  <si>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</si>
  <si>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</si>
  <si>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</si>
  <si>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</si>
  <si>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</si>
  <si>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</si>
  <si>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</si>
  <si>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</si>
  <si>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</si>
  <si>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</si>
  <si>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</si>
  <si>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</si>
  <si>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</si>
  <si>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</si>
  <si>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</si>
  <si>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</si>
  <si>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</si>
  <si>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</si>
  <si>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</si>
  <si>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</si>
  <si>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</si>
  <si>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</si>
  <si>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</si>
  <si>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</si>
  <si>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</si>
  <si>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</si>
  <si>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</si>
  <si>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</si>
  <si>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</si>
  <si>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</si>
  <si>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</si>
  <si>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</si>
  <si>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</si>
  <si>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</si>
  <si>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</si>
  <si>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</si>
  <si>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</si>
  <si>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</si>
  <si>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</si>
  <si>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</si>
  <si>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</si>
  <si>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</si>
  <si>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</si>
  <si>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</si>
  <si>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</si>
  <si>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</si>
  <si>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</si>
  <si>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</si>
  <si>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</si>
  <si>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</si>
  <si>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</si>
  <si>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</si>
  <si>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</si>
  <si>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</si>
  <si>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</si>
  <si>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</si>
  <si>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</si>
  <si>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</si>
  <si>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</si>
  <si>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</si>
  <si>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</si>
  <si>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</si>
  <si>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</si>
  <si>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</si>
  <si>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</si>
  <si>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</si>
  <si>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</si>
  <si>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</si>
  <si>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</si>
  <si>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</si>
  <si>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</si>
  <si>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</si>
  <si>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</si>
  <si>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</si>
  <si>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</si>
  <si>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</si>
  <si>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</si>
  <si>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</si>
  <si>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</si>
  <si>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</si>
  <si>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</si>
  <si>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国頭村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</si>
  <si>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</si>
  <si>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</si>
  <si>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</si>
  <si>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</si>
  <si>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</si>
  <si>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</si>
  <si>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</si>
  <si>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</si>
  <si>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</si>
  <si>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</si>
  <si>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</si>
  <si>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</si>
  <si>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「管路更新（耐震化）計画」に基づき、効率的かつ計画的な施設更新を行う。</t>
    <phoneticPr fontId="16"/>
  </si>
  <si>
    <r>
      <t xml:space="preserve">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さらなる効率的運営を目指す必要がある。　　　　　　　　　　　　　　　　　　　　　　　　　　　　　　　　　　　　　　　</t>
    </r>
    <r>
      <rPr>
        <sz val="11"/>
        <color theme="0"/>
        <rFont val="ＭＳ ゴシック"/>
        <family val="3"/>
        <charset val="128"/>
      </rPr>
      <t>１</t>
    </r>
    <r>
      <rPr>
        <sz val="11"/>
        <color theme="1"/>
        <rFont val="ＭＳ ゴシック"/>
        <family val="3"/>
        <charset val="128"/>
      </rPr>
      <t>施設整備については、単年度の収支が悪化しないよう十分に配慮し、地方債の償還金が経営を圧迫しないようにかつ、将来負担の適正化を考慮しながら遂行していかなければならない。</t>
    </r>
    <phoneticPr fontId="16"/>
  </si>
  <si>
    <r>
      <t>①収益的収支比率　　　　　　　　　　　　　　　　　　　　　　</t>
    </r>
    <r>
      <rPr>
        <sz val="9"/>
        <color theme="0"/>
        <rFont val="ＭＳ ゴシック"/>
        <family val="3"/>
        <charset val="128"/>
      </rPr>
      <t>１</t>
    </r>
    <r>
      <rPr>
        <sz val="9"/>
        <color theme="1"/>
        <rFont val="ＭＳ ゴシック"/>
        <family val="3"/>
        <charset val="128"/>
      </rPr>
      <t xml:space="preserve">H30年度においては、総収益の20%を繰入金で賄っている状況であり、適切な水道料金収入を確保する必要がある。総費用について主な割合を占めている内容は修繕費及び委託料である。今後施設の老朽化等に伴う更新を行っていくにあたっては、償還金により経営を圧迫しないように努めなければならない。                                                      </t>
    </r>
    <r>
      <rPr>
        <sz val="9"/>
        <color theme="0"/>
        <rFont val="ＭＳ ゴシック"/>
        <family val="3"/>
        <charset val="128"/>
      </rPr>
      <t>１</t>
    </r>
    <r>
      <rPr>
        <sz val="9"/>
        <color theme="1"/>
        <rFont val="ＭＳ ゴシック"/>
        <family val="3"/>
        <charset val="128"/>
      </rPr>
      <t>　　　　　　　　　　　　　　　　　　　　　　　　　　　　　　　　　　　　　　　　　　④企業債残高対給水収益比率　　　　　　　　　　　　　　　　　　　　　　　　　　　　　　　　　　　　　　　　　　　　　</t>
    </r>
    <r>
      <rPr>
        <sz val="9"/>
        <color theme="0"/>
        <rFont val="ＭＳ ゴシック"/>
        <family val="3"/>
        <charset val="128"/>
      </rPr>
      <t>１</t>
    </r>
    <r>
      <rPr>
        <sz val="9"/>
        <color theme="1"/>
        <rFont val="ＭＳ ゴシック"/>
        <family val="3"/>
        <charset val="128"/>
      </rPr>
      <t>今後予定している「更新計画」を遂行するに当たり、単年度の収支を注視しつつ、将来負担の適正化を図りながら計画的な投資を行う必要がある。　　　　　　　　　　　　　　　　　　　　　　　　　　　　　　　　　　　　　　　　　　</t>
    </r>
    <r>
      <rPr>
        <sz val="9"/>
        <color theme="0"/>
        <rFont val="ＭＳ ゴシック"/>
        <family val="3"/>
        <charset val="128"/>
      </rPr>
      <t>１</t>
    </r>
    <r>
      <rPr>
        <sz val="9"/>
        <color theme="1"/>
        <rFont val="ＭＳ ゴシック"/>
        <family val="3"/>
        <charset val="128"/>
      </rPr>
      <t>　　　　　　　　　　　　　　　　　　　　　　　　　　　　　　　　　⑤料金回収率　　　　　　　　　　　　　　　　　　　　　　　　　　　</t>
    </r>
    <r>
      <rPr>
        <sz val="9"/>
        <color theme="0"/>
        <rFont val="ＭＳ ゴシック"/>
        <family val="3"/>
        <charset val="128"/>
      </rPr>
      <t>１</t>
    </r>
    <r>
      <rPr>
        <sz val="9"/>
        <color theme="1"/>
        <rFont val="ＭＳ ゴシック"/>
        <family val="3"/>
        <charset val="128"/>
      </rPr>
      <t xml:space="preserve">給水に係る費用を、収益以外の費用（一般会計からの繰入金）で賄っている状況であるため、適切な水道料金の見直しが必要である。　　　　　　　　　　　　　　　　　　　　　          </t>
    </r>
    <r>
      <rPr>
        <sz val="9"/>
        <color theme="0"/>
        <rFont val="ＭＳ ゴシック"/>
        <family val="3"/>
        <charset val="128"/>
      </rPr>
      <t>１</t>
    </r>
    <r>
      <rPr>
        <sz val="9"/>
        <color theme="1"/>
        <rFont val="ＭＳ ゴシック"/>
        <family val="3"/>
        <charset val="128"/>
      </rPr>
      <t>　　　　　　　　　　　　　　　　　　　　　　　　　　　　　　　　　⑥給水原価　　　　　　　　　　　　　　　　　　　　　　　　　　　　　</t>
    </r>
    <r>
      <rPr>
        <sz val="9"/>
        <color theme="0"/>
        <rFont val="ＭＳ ゴシック"/>
        <family val="3"/>
        <charset val="128"/>
      </rPr>
      <t>１</t>
    </r>
    <r>
      <rPr>
        <sz val="9"/>
        <color theme="1"/>
        <rFont val="ＭＳ ゴシック"/>
        <family val="3"/>
        <charset val="128"/>
      </rPr>
      <t>類似団体と比較して低い水準であるが、今後予定している設備投資を計画的に遂行し、維持管理費の抑制に努める必要がある。　　　　　　　　　　　　　　　　　　　　　　　　　　　　　</t>
    </r>
    <r>
      <rPr>
        <sz val="9"/>
        <color theme="0"/>
        <rFont val="ＭＳ ゴシック"/>
        <family val="3"/>
        <charset val="128"/>
      </rPr>
      <t>１</t>
    </r>
    <r>
      <rPr>
        <sz val="9"/>
        <color theme="1"/>
        <rFont val="ＭＳ ゴシック"/>
        <family val="3"/>
        <charset val="128"/>
      </rPr>
      <t>　　　　　　　　　　　　　　　　　　　　　　　　　　　　　　　　　　　　　　　⑦施設利用率　　　　　　　　　　　　　　　　　　　　　　　　　　　　　　　　　　　　　　</t>
    </r>
    <r>
      <rPr>
        <sz val="9"/>
        <color theme="0"/>
        <rFont val="ＭＳ ゴシック"/>
        <family val="3"/>
        <charset val="128"/>
      </rPr>
      <t>１</t>
    </r>
    <r>
      <rPr>
        <sz val="9"/>
        <color theme="1"/>
        <rFont val="ＭＳ ゴシック"/>
        <family val="3"/>
        <charset val="128"/>
      </rPr>
      <t>給水人口の減少により施設利用率は低下傾向にある。今後施設の更新を行う場合には、適切な規模を把握し整備する必要がある。また、今後水道広域化について県主導で検討されるので方向性を鑑みて適切な更新を行う必要がある。　　　　　　　　　　　　　　　　　　　　　　　　　　　　　　　　　</t>
    </r>
    <r>
      <rPr>
        <sz val="9"/>
        <color theme="0"/>
        <rFont val="ＭＳ ゴシック"/>
        <family val="3"/>
        <charset val="128"/>
      </rPr>
      <t>１</t>
    </r>
    <r>
      <rPr>
        <sz val="9"/>
        <color theme="1"/>
        <rFont val="ＭＳ ゴシック"/>
        <family val="3"/>
        <charset val="128"/>
      </rPr>
      <t>　　　　　　　　　　　　　　　　　　　　　　　　　　　　　　⑧有収率　　　　　　　　　　　　　　　　　　　　　　　　　　　　　</t>
    </r>
    <r>
      <rPr>
        <sz val="9"/>
        <color theme="0"/>
        <rFont val="ＭＳ ゴシック"/>
        <family val="3"/>
        <charset val="128"/>
      </rPr>
      <t>１</t>
    </r>
    <r>
      <rPr>
        <sz val="9"/>
        <color theme="1"/>
        <rFont val="ＭＳ ゴシック"/>
        <family val="3"/>
        <charset val="128"/>
      </rPr>
      <t>管路の老朽化による漏水が主な原因であり悪化傾向にある。現在は漏水調査を継続的に行い発見次第修復している状況である。今後は「管路更新計画」に基づき抜本的な改善に努める。　　　　　　　　　　　　　　　　　　　　　　　　　　　　　　　　　　　　　　　　　　　　　　　　　　　　　　　　　</t>
    </r>
    <rPh sb="1" eb="4">
      <t>シュウエキテキ</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</si>
</sst>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9"/>
      <color theme="0"/>
      <name val="ＭＳ ゴシック"/>
      <family val="3"/>
      <charset val="128"/>
    </font>
    <font>
      <sz val="11"/>
      <color theme="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0.16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11-4D07-BC70-44AE1020B06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6711-4D07-BC70-44AE1020B06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66.91</c:v>
                </c:pt>
                <c:pt idx="1">
                  <c:v>69.819999999999993</c:v>
                </c:pt>
                <c:pt idx="2">
                  <c:v>68.08</c:v>
                </c:pt>
                <c:pt idx="3">
                  <c:v>62.6</c:v>
                </c:pt>
                <c:pt idx="4">
                  <c:v>60.29</c:v>
                </c:pt>
              </c:numCache>
            </c:numRef>
          </c:val>
          <c:extLst>
            <c:ext xmlns:c16="http://schemas.microsoft.com/office/drawing/2014/chart" uri="{C3380CC4-5D6E-409C-BE32-E72D297353CC}">
              <c16:uniqueId val="{00000000-3CD8-41C3-B38A-F8F415788ABA}"/>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3CD8-41C3-B38A-F8F415788ABA}"/>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84.46</c:v>
                </c:pt>
                <c:pt idx="1">
                  <c:v>81.819999999999993</c:v>
                </c:pt>
                <c:pt idx="2">
                  <c:v>82.26</c:v>
                </c:pt>
                <c:pt idx="3">
                  <c:v>83.5</c:v>
                </c:pt>
                <c:pt idx="4">
                  <c:v>84.78</c:v>
                </c:pt>
              </c:numCache>
            </c:numRef>
          </c:val>
          <c:extLst>
            <c:ext xmlns:c16="http://schemas.microsoft.com/office/drawing/2014/chart" uri="{C3380CC4-5D6E-409C-BE32-E72D297353CC}">
              <c16:uniqueId val="{00000000-58BF-4B45-BBEB-32A782DD9611}"/>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58BF-4B45-BBEB-32A782DD9611}"/>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71.599999999999994</c:v>
                </c:pt>
                <c:pt idx="1">
                  <c:v>85.45</c:v>
                </c:pt>
                <c:pt idx="2">
                  <c:v>74.989999999999995</c:v>
                </c:pt>
                <c:pt idx="3">
                  <c:v>75.52</c:v>
                </c:pt>
                <c:pt idx="4">
                  <c:v>63.94</c:v>
                </c:pt>
              </c:numCache>
            </c:numRef>
          </c:val>
          <c:extLst>
            <c:ext xmlns:c16="http://schemas.microsoft.com/office/drawing/2014/chart" uri="{C3380CC4-5D6E-409C-BE32-E72D297353CC}">
              <c16:uniqueId val="{00000000-D57E-4CB2-95ED-454A3386B3E9}"/>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D57E-4CB2-95ED-454A3386B3E9}"/>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82-4384-BDDC-6A7ADB35729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82-4384-BDDC-6A7ADB35729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14-466C-8223-E4AA33C7F75B}"/>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14-466C-8223-E4AA33C7F75B}"/>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3A-48EE-9BEB-2DCFEFCDFD9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3A-48EE-9BEB-2DCFEFCDFD9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CE-4192-80BA-50A72333F17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CE-4192-80BA-50A72333F17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793.07</c:v>
                </c:pt>
                <c:pt idx="1">
                  <c:v>1013.78</c:v>
                </c:pt>
                <c:pt idx="2">
                  <c:v>1060.7</c:v>
                </c:pt>
                <c:pt idx="3">
                  <c:v>956.81</c:v>
                </c:pt>
                <c:pt idx="4">
                  <c:v>914.34</c:v>
                </c:pt>
              </c:numCache>
            </c:numRef>
          </c:val>
          <c:extLst>
            <c:ext xmlns:c16="http://schemas.microsoft.com/office/drawing/2014/chart" uri="{C3380CC4-5D6E-409C-BE32-E72D297353CC}">
              <c16:uniqueId val="{00000000-2F89-4A34-85BA-033F9A01360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2F89-4A34-85BA-033F9A01360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56.51</c:v>
                </c:pt>
                <c:pt idx="1">
                  <c:v>57.78</c:v>
                </c:pt>
                <c:pt idx="2">
                  <c:v>52.04</c:v>
                </c:pt>
                <c:pt idx="3">
                  <c:v>61.72</c:v>
                </c:pt>
                <c:pt idx="4">
                  <c:v>50.23</c:v>
                </c:pt>
              </c:numCache>
            </c:numRef>
          </c:val>
          <c:extLst>
            <c:ext xmlns:c16="http://schemas.microsoft.com/office/drawing/2014/chart" uri="{C3380CC4-5D6E-409C-BE32-E72D297353CC}">
              <c16:uniqueId val="{00000000-CCC9-4E0A-B07C-8A53C0F5989A}"/>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CCC9-4E0A-B07C-8A53C0F5989A}"/>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169.73</c:v>
                </c:pt>
                <c:pt idx="1">
                  <c:v>169.93</c:v>
                </c:pt>
                <c:pt idx="2">
                  <c:v>189.25</c:v>
                </c:pt>
                <c:pt idx="3">
                  <c:v>174.54</c:v>
                </c:pt>
                <c:pt idx="4">
                  <c:v>217.76</c:v>
                </c:pt>
              </c:numCache>
            </c:numRef>
          </c:val>
          <c:extLst>
            <c:ext xmlns:c16="http://schemas.microsoft.com/office/drawing/2014/chart" uri="{C3380CC4-5D6E-409C-BE32-E72D297353CC}">
              <c16:uniqueId val="{00000000-BC49-4DC3-ACB9-87E80CE43281}"/>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BC49-4DC3-ACB9-87E80CE43281}"/>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F11" sqref="BF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国頭村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4746</v>
      </c>
      <c r="AM8" s="50"/>
      <c r="AN8" s="50"/>
      <c r="AO8" s="50"/>
      <c r="AP8" s="50"/>
      <c r="AQ8" s="50"/>
      <c r="AR8" s="50"/>
      <c r="AS8" s="50"/>
      <c r="AT8" s="46">
        <f>データ!$S$6</f>
        <v>194.8</v>
      </c>
      <c r="AU8" s="46"/>
      <c r="AV8" s="46"/>
      <c r="AW8" s="46"/>
      <c r="AX8" s="46"/>
      <c r="AY8" s="46"/>
      <c r="AZ8" s="46"/>
      <c r="BA8" s="46"/>
      <c r="BB8" s="46">
        <f>データ!$T$6</f>
        <v>24.36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99.4</v>
      </c>
      <c r="Q10" s="46"/>
      <c r="R10" s="46"/>
      <c r="S10" s="46"/>
      <c r="T10" s="46"/>
      <c r="U10" s="46"/>
      <c r="V10" s="46"/>
      <c r="W10" s="50">
        <f>データ!$Q$6</f>
        <v>1512</v>
      </c>
      <c r="X10" s="50"/>
      <c r="Y10" s="50"/>
      <c r="Z10" s="50"/>
      <c r="AA10" s="50"/>
      <c r="AB10" s="50"/>
      <c r="AC10" s="50"/>
      <c r="AD10" s="2"/>
      <c r="AE10" s="2"/>
      <c r="AF10" s="2"/>
      <c r="AG10" s="2"/>
      <c r="AH10" s="2"/>
      <c r="AI10" s="2"/>
      <c r="AJ10" s="2"/>
      <c r="AK10" s="2"/>
      <c r="AL10" s="50">
        <f>データ!$U$6</f>
        <v>4665</v>
      </c>
      <c r="AM10" s="50"/>
      <c r="AN10" s="50"/>
      <c r="AO10" s="50"/>
      <c r="AP10" s="50"/>
      <c r="AQ10" s="50"/>
      <c r="AR10" s="50"/>
      <c r="AS10" s="50"/>
      <c r="AT10" s="46">
        <f>データ!$V$6</f>
        <v>34.97</v>
      </c>
      <c r="AU10" s="46"/>
      <c r="AV10" s="46"/>
      <c r="AW10" s="46"/>
      <c r="AX10" s="46"/>
      <c r="AY10" s="46"/>
      <c r="AZ10" s="46"/>
      <c r="BA10" s="46"/>
      <c r="BB10" s="46">
        <f>データ!$W$6</f>
        <v>133.4</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108</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109</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tRFQdpK9ARgvW+QSnb+rDwLsBJUUVWkiBXq3FixmbXQ288/1BtIv8f2OS/cblKhkLbW0Q+46Krm8uZmN5d24PQ==" saltValue="UlDjcZXW6y76SOoqn0cce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1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2" t="s">
        <v>52</v>
      </c>
      <c r="I3" s="83"/>
      <c r="J3" s="83"/>
      <c r="K3" s="83"/>
      <c r="L3" s="83"/>
      <c r="M3" s="83"/>
      <c r="N3" s="83"/>
      <c r="O3" s="83"/>
      <c r="P3" s="83"/>
      <c r="Q3" s="83"/>
      <c r="R3" s="83"/>
      <c r="S3" s="83"/>
      <c r="T3" s="83"/>
      <c r="U3" s="83"/>
      <c r="V3" s="83"/>
      <c r="W3" s="84"/>
      <c r="X3" s="88" t="s">
        <v>53</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27</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54</v>
      </c>
      <c r="B4" s="31"/>
      <c r="C4" s="31"/>
      <c r="D4" s="31"/>
      <c r="E4" s="31"/>
      <c r="F4" s="31"/>
      <c r="G4" s="31"/>
      <c r="H4" s="85"/>
      <c r="I4" s="86"/>
      <c r="J4" s="86"/>
      <c r="K4" s="86"/>
      <c r="L4" s="86"/>
      <c r="M4" s="86"/>
      <c r="N4" s="86"/>
      <c r="O4" s="86"/>
      <c r="P4" s="86"/>
      <c r="Q4" s="86"/>
      <c r="R4" s="86"/>
      <c r="S4" s="86"/>
      <c r="T4" s="86"/>
      <c r="U4" s="86"/>
      <c r="V4" s="86"/>
      <c r="W4" s="87"/>
      <c r="X4" s="81" t="s">
        <v>55</v>
      </c>
      <c r="Y4" s="81"/>
      <c r="Z4" s="81"/>
      <c r="AA4" s="81"/>
      <c r="AB4" s="81"/>
      <c r="AC4" s="81"/>
      <c r="AD4" s="81"/>
      <c r="AE4" s="81"/>
      <c r="AF4" s="81"/>
      <c r="AG4" s="81"/>
      <c r="AH4" s="81"/>
      <c r="AI4" s="81" t="s">
        <v>56</v>
      </c>
      <c r="AJ4" s="81"/>
      <c r="AK4" s="81"/>
      <c r="AL4" s="81"/>
      <c r="AM4" s="81"/>
      <c r="AN4" s="81"/>
      <c r="AO4" s="81"/>
      <c r="AP4" s="81"/>
      <c r="AQ4" s="81"/>
      <c r="AR4" s="81"/>
      <c r="AS4" s="81"/>
      <c r="AT4" s="81" t="s">
        <v>57</v>
      </c>
      <c r="AU4" s="81"/>
      <c r="AV4" s="81"/>
      <c r="AW4" s="81"/>
      <c r="AX4" s="81"/>
      <c r="AY4" s="81"/>
      <c r="AZ4" s="81"/>
      <c r="BA4" s="81"/>
      <c r="BB4" s="81"/>
      <c r="BC4" s="81"/>
      <c r="BD4" s="81"/>
      <c r="BE4" s="81" t="s">
        <v>58</v>
      </c>
      <c r="BF4" s="81"/>
      <c r="BG4" s="81"/>
      <c r="BH4" s="81"/>
      <c r="BI4" s="81"/>
      <c r="BJ4" s="81"/>
      <c r="BK4" s="81"/>
      <c r="BL4" s="81"/>
      <c r="BM4" s="81"/>
      <c r="BN4" s="81"/>
      <c r="BO4" s="81"/>
      <c r="BP4" s="81" t="s">
        <v>59</v>
      </c>
      <c r="BQ4" s="81"/>
      <c r="BR4" s="81"/>
      <c r="BS4" s="81"/>
      <c r="BT4" s="81"/>
      <c r="BU4" s="81"/>
      <c r="BV4" s="81"/>
      <c r="BW4" s="81"/>
      <c r="BX4" s="81"/>
      <c r="BY4" s="81"/>
      <c r="BZ4" s="81"/>
      <c r="CA4" s="81" t="s">
        <v>60</v>
      </c>
      <c r="CB4" s="81"/>
      <c r="CC4" s="81"/>
      <c r="CD4" s="81"/>
      <c r="CE4" s="81"/>
      <c r="CF4" s="81"/>
      <c r="CG4" s="81"/>
      <c r="CH4" s="81"/>
      <c r="CI4" s="81"/>
      <c r="CJ4" s="81"/>
      <c r="CK4" s="81"/>
      <c r="CL4" s="81" t="s">
        <v>61</v>
      </c>
      <c r="CM4" s="81"/>
      <c r="CN4" s="81"/>
      <c r="CO4" s="81"/>
      <c r="CP4" s="81"/>
      <c r="CQ4" s="81"/>
      <c r="CR4" s="81"/>
      <c r="CS4" s="81"/>
      <c r="CT4" s="81"/>
      <c r="CU4" s="81"/>
      <c r="CV4" s="81"/>
      <c r="CW4" s="81" t="s">
        <v>62</v>
      </c>
      <c r="CX4" s="81"/>
      <c r="CY4" s="81"/>
      <c r="CZ4" s="81"/>
      <c r="DA4" s="81"/>
      <c r="DB4" s="81"/>
      <c r="DC4" s="81"/>
      <c r="DD4" s="81"/>
      <c r="DE4" s="81"/>
      <c r="DF4" s="81"/>
      <c r="DG4" s="81"/>
      <c r="DH4" s="81" t="s">
        <v>63</v>
      </c>
      <c r="DI4" s="81"/>
      <c r="DJ4" s="81"/>
      <c r="DK4" s="81"/>
      <c r="DL4" s="81"/>
      <c r="DM4" s="81"/>
      <c r="DN4" s="81"/>
      <c r="DO4" s="81"/>
      <c r="DP4" s="81"/>
      <c r="DQ4" s="81"/>
      <c r="DR4" s="81"/>
      <c r="DS4" s="81" t="s">
        <v>64</v>
      </c>
      <c r="DT4" s="81"/>
      <c r="DU4" s="81"/>
      <c r="DV4" s="81"/>
      <c r="DW4" s="81"/>
      <c r="DX4" s="81"/>
      <c r="DY4" s="81"/>
      <c r="DZ4" s="81"/>
      <c r="EA4" s="81"/>
      <c r="EB4" s="81"/>
      <c r="EC4" s="81"/>
      <c r="ED4" s="81" t="s">
        <v>65</v>
      </c>
      <c r="EE4" s="81"/>
      <c r="EF4" s="81"/>
      <c r="EG4" s="81"/>
      <c r="EH4" s="81"/>
      <c r="EI4" s="81"/>
      <c r="EJ4" s="81"/>
      <c r="EK4" s="81"/>
      <c r="EL4" s="81"/>
      <c r="EM4" s="81"/>
      <c r="EN4" s="81"/>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473014</v>
      </c>
      <c r="D6" s="34">
        <f t="shared" si="3"/>
        <v>47</v>
      </c>
      <c r="E6" s="34">
        <f t="shared" si="3"/>
        <v>1</v>
      </c>
      <c r="F6" s="34">
        <f t="shared" si="3"/>
        <v>0</v>
      </c>
      <c r="G6" s="34">
        <f t="shared" si="3"/>
        <v>0</v>
      </c>
      <c r="H6" s="34" t="str">
        <f t="shared" si="3"/>
        <v>沖縄県　国頭村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99.4</v>
      </c>
      <c r="Q6" s="35">
        <f t="shared" si="3"/>
        <v>1512</v>
      </c>
      <c r="R6" s="35">
        <f t="shared" si="3"/>
        <v>4746</v>
      </c>
      <c r="S6" s="35">
        <f t="shared" si="3"/>
        <v>194.8</v>
      </c>
      <c r="T6" s="35">
        <f t="shared" si="3"/>
        <v>24.36</v>
      </c>
      <c r="U6" s="35">
        <f t="shared" si="3"/>
        <v>4665</v>
      </c>
      <c r="V6" s="35">
        <f t="shared" si="3"/>
        <v>34.97</v>
      </c>
      <c r="W6" s="35">
        <f t="shared" si="3"/>
        <v>133.4</v>
      </c>
      <c r="X6" s="36">
        <f>IF(X7="",NA(),X7)</f>
        <v>71.599999999999994</v>
      </c>
      <c r="Y6" s="36">
        <f t="shared" ref="Y6:AG6" si="4">IF(Y7="",NA(),Y7)</f>
        <v>85.45</v>
      </c>
      <c r="Z6" s="36">
        <f t="shared" si="4"/>
        <v>74.989999999999995</v>
      </c>
      <c r="AA6" s="36">
        <f t="shared" si="4"/>
        <v>75.52</v>
      </c>
      <c r="AB6" s="36">
        <f t="shared" si="4"/>
        <v>63.94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793.07</v>
      </c>
      <c r="BF6" s="36">
        <f t="shared" ref="BF6:BN6" si="7">IF(BF7="",NA(),BF7)</f>
        <v>1013.78</v>
      </c>
      <c r="BG6" s="36">
        <f t="shared" si="7"/>
        <v>1060.7</v>
      </c>
      <c r="BH6" s="36">
        <f t="shared" si="7"/>
        <v>956.81</v>
      </c>
      <c r="BI6" s="36">
        <f t="shared" si="7"/>
        <v>914.34</v>
      </c>
      <c r="BJ6" s="36">
        <f t="shared" si="7"/>
        <v>1125.69</v>
      </c>
      <c r="BK6" s="36">
        <f t="shared" si="7"/>
        <v>1134.67</v>
      </c>
      <c r="BL6" s="36">
        <f t="shared" si="7"/>
        <v>1144.79</v>
      </c>
      <c r="BM6" s="36">
        <f t="shared" si="7"/>
        <v>1061.58</v>
      </c>
      <c r="BN6" s="36">
        <f t="shared" si="7"/>
        <v>1007.7</v>
      </c>
      <c r="BO6" s="35" t="str">
        <f>IF(BO7="","",IF(BO7="-","【-】","【"&amp;SUBSTITUTE(TEXT(BO7,"#,##0.00"),"-","△")&amp;"】"))</f>
        <v>【1,074.14】</v>
      </c>
      <c r="BP6" s="36">
        <f>IF(BP7="",NA(),BP7)</f>
        <v>56.51</v>
      </c>
      <c r="BQ6" s="36">
        <f t="shared" ref="BQ6:BY6" si="8">IF(BQ7="",NA(),BQ7)</f>
        <v>57.78</v>
      </c>
      <c r="BR6" s="36">
        <f t="shared" si="8"/>
        <v>52.04</v>
      </c>
      <c r="BS6" s="36">
        <f t="shared" si="8"/>
        <v>61.72</v>
      </c>
      <c r="BT6" s="36">
        <f t="shared" si="8"/>
        <v>50.23</v>
      </c>
      <c r="BU6" s="36">
        <f t="shared" si="8"/>
        <v>46.48</v>
      </c>
      <c r="BV6" s="36">
        <f t="shared" si="8"/>
        <v>40.6</v>
      </c>
      <c r="BW6" s="36">
        <f t="shared" si="8"/>
        <v>56.04</v>
      </c>
      <c r="BX6" s="36">
        <f t="shared" si="8"/>
        <v>58.52</v>
      </c>
      <c r="BY6" s="36">
        <f t="shared" si="8"/>
        <v>59.22</v>
      </c>
      <c r="BZ6" s="35" t="str">
        <f>IF(BZ7="","",IF(BZ7="-","【-】","【"&amp;SUBSTITUTE(TEXT(BZ7,"#,##0.00"),"-","△")&amp;"】"))</f>
        <v>【54.36】</v>
      </c>
      <c r="CA6" s="36">
        <f>IF(CA7="",NA(),CA7)</f>
        <v>169.73</v>
      </c>
      <c r="CB6" s="36">
        <f t="shared" ref="CB6:CJ6" si="9">IF(CB7="",NA(),CB7)</f>
        <v>169.93</v>
      </c>
      <c r="CC6" s="36">
        <f t="shared" si="9"/>
        <v>189.25</v>
      </c>
      <c r="CD6" s="36">
        <f t="shared" si="9"/>
        <v>174.54</v>
      </c>
      <c r="CE6" s="36">
        <f t="shared" si="9"/>
        <v>217.76</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66.91</v>
      </c>
      <c r="CM6" s="36">
        <f t="shared" ref="CM6:CU6" si="10">IF(CM7="",NA(),CM7)</f>
        <v>69.819999999999993</v>
      </c>
      <c r="CN6" s="36">
        <f t="shared" si="10"/>
        <v>68.08</v>
      </c>
      <c r="CO6" s="36">
        <f t="shared" si="10"/>
        <v>62.6</v>
      </c>
      <c r="CP6" s="36">
        <f t="shared" si="10"/>
        <v>60.29</v>
      </c>
      <c r="CQ6" s="36">
        <f t="shared" si="10"/>
        <v>57.43</v>
      </c>
      <c r="CR6" s="36">
        <f t="shared" si="10"/>
        <v>57.29</v>
      </c>
      <c r="CS6" s="36">
        <f t="shared" si="10"/>
        <v>55.9</v>
      </c>
      <c r="CT6" s="36">
        <f t="shared" si="10"/>
        <v>57.3</v>
      </c>
      <c r="CU6" s="36">
        <f t="shared" si="10"/>
        <v>56.76</v>
      </c>
      <c r="CV6" s="35" t="str">
        <f>IF(CV7="","",IF(CV7="-","【-】","【"&amp;SUBSTITUTE(TEXT(CV7,"#,##0.00"),"-","△")&amp;"】"))</f>
        <v>【55.95】</v>
      </c>
      <c r="CW6" s="36">
        <f>IF(CW7="",NA(),CW7)</f>
        <v>84.46</v>
      </c>
      <c r="CX6" s="36">
        <f t="shared" ref="CX6:DF6" si="11">IF(CX7="",NA(),CX7)</f>
        <v>81.819999999999993</v>
      </c>
      <c r="CY6" s="36">
        <f t="shared" si="11"/>
        <v>82.26</v>
      </c>
      <c r="CZ6" s="36">
        <f t="shared" si="11"/>
        <v>83.5</v>
      </c>
      <c r="DA6" s="36">
        <f t="shared" si="11"/>
        <v>84.78</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0.16</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473014</v>
      </c>
      <c r="D7" s="38">
        <v>47</v>
      </c>
      <c r="E7" s="38">
        <v>1</v>
      </c>
      <c r="F7" s="38">
        <v>0</v>
      </c>
      <c r="G7" s="38">
        <v>0</v>
      </c>
      <c r="H7" s="38" t="s">
        <v>95</v>
      </c>
      <c r="I7" s="38" t="s">
        <v>96</v>
      </c>
      <c r="J7" s="38" t="s">
        <v>97</v>
      </c>
      <c r="K7" s="38" t="s">
        <v>98</v>
      </c>
      <c r="L7" s="38" t="s">
        <v>99</v>
      </c>
      <c r="M7" s="38" t="s">
        <v>100</v>
      </c>
      <c r="N7" s="39" t="s">
        <v>101</v>
      </c>
      <c r="O7" s="39" t="s">
        <v>102</v>
      </c>
      <c r="P7" s="39">
        <v>99.4</v>
      </c>
      <c r="Q7" s="39">
        <v>1512</v>
      </c>
      <c r="R7" s="39">
        <v>4746</v>
      </c>
      <c r="S7" s="39">
        <v>194.8</v>
      </c>
      <c r="T7" s="39">
        <v>24.36</v>
      </c>
      <c r="U7" s="39">
        <v>4665</v>
      </c>
      <c r="V7" s="39">
        <v>34.97</v>
      </c>
      <c r="W7" s="39">
        <v>133.4</v>
      </c>
      <c r="X7" s="39">
        <v>71.599999999999994</v>
      </c>
      <c r="Y7" s="39">
        <v>85.45</v>
      </c>
      <c r="Z7" s="39">
        <v>74.989999999999995</v>
      </c>
      <c r="AA7" s="39">
        <v>75.52</v>
      </c>
      <c r="AB7" s="39">
        <v>63.94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793.07</v>
      </c>
      <c r="BF7" s="39">
        <v>1013.78</v>
      </c>
      <c r="BG7" s="39">
        <v>1060.7</v>
      </c>
      <c r="BH7" s="39">
        <v>956.81</v>
      </c>
      <c r="BI7" s="39">
        <v>914.34</v>
      </c>
      <c r="BJ7" s="39">
        <v>1125.69</v>
      </c>
      <c r="BK7" s="39">
        <v>1134.67</v>
      </c>
      <c r="BL7" s="39">
        <v>1144.79</v>
      </c>
      <c r="BM7" s="39">
        <v>1061.58</v>
      </c>
      <c r="BN7" s="39">
        <v>1007.7</v>
      </c>
      <c r="BO7" s="39">
        <v>1074.1400000000001</v>
      </c>
      <c r="BP7" s="39">
        <v>56.51</v>
      </c>
      <c r="BQ7" s="39">
        <v>57.78</v>
      </c>
      <c r="BR7" s="39">
        <v>52.04</v>
      </c>
      <c r="BS7" s="39">
        <v>61.72</v>
      </c>
      <c r="BT7" s="39">
        <v>50.23</v>
      </c>
      <c r="BU7" s="39">
        <v>46.48</v>
      </c>
      <c r="BV7" s="39">
        <v>40.6</v>
      </c>
      <c r="BW7" s="39">
        <v>56.04</v>
      </c>
      <c r="BX7" s="39">
        <v>58.52</v>
      </c>
      <c r="BY7" s="39">
        <v>59.22</v>
      </c>
      <c r="BZ7" s="39">
        <v>54.36</v>
      </c>
      <c r="CA7" s="39">
        <v>169.73</v>
      </c>
      <c r="CB7" s="39">
        <v>169.93</v>
      </c>
      <c r="CC7" s="39">
        <v>189.25</v>
      </c>
      <c r="CD7" s="39">
        <v>174.54</v>
      </c>
      <c r="CE7" s="39">
        <v>217.76</v>
      </c>
      <c r="CF7" s="39">
        <v>376.61</v>
      </c>
      <c r="CG7" s="39">
        <v>440.03</v>
      </c>
      <c r="CH7" s="39">
        <v>304.35000000000002</v>
      </c>
      <c r="CI7" s="39">
        <v>296.3</v>
      </c>
      <c r="CJ7" s="39">
        <v>292.89999999999998</v>
      </c>
      <c r="CK7" s="39">
        <v>296.39999999999998</v>
      </c>
      <c r="CL7" s="39">
        <v>66.91</v>
      </c>
      <c r="CM7" s="39">
        <v>69.819999999999993</v>
      </c>
      <c r="CN7" s="39">
        <v>68.08</v>
      </c>
      <c r="CO7" s="39">
        <v>62.6</v>
      </c>
      <c r="CP7" s="39">
        <v>60.29</v>
      </c>
      <c r="CQ7" s="39">
        <v>57.43</v>
      </c>
      <c r="CR7" s="39">
        <v>57.29</v>
      </c>
      <c r="CS7" s="39">
        <v>55.9</v>
      </c>
      <c r="CT7" s="39">
        <v>57.3</v>
      </c>
      <c r="CU7" s="39">
        <v>56.76</v>
      </c>
      <c r="CV7" s="39">
        <v>55.95</v>
      </c>
      <c r="CW7" s="39">
        <v>84.46</v>
      </c>
      <c r="CX7" s="39">
        <v>81.819999999999993</v>
      </c>
      <c r="CY7" s="39">
        <v>82.26</v>
      </c>
      <c r="CZ7" s="39">
        <v>83.5</v>
      </c>
      <c r="DA7" s="39">
        <v>84.78</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0.16</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新垣 武</cp:lastModifiedBy>
  <cp:lastPrinted>2020-01-16T00:37:11Z</cp:lastPrinted>
  <dcterms:created xsi:type="dcterms:W3CDTF">2019-12-05T04:40:49Z</dcterms:created>
  <dcterms:modified xsi:type="dcterms:W3CDTF">2020-01-16T00:53:02Z</dcterms:modified>
  <cp:category/>
</cp:coreProperties>
</file>