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53\Desktop\経営戦略\公営企業経営分析表（H30年度決算）\10_宮古島市\"/>
    </mc:Choice>
  </mc:AlternateContent>
  <workbookProtection workbookAlgorithmName="SHA-512" workbookHashValue="52vfpd2j9p76AaNSvNHVpxoHxEbeu0ngp93T5XkXC1Ml99GY8ebMPyT3636qVplXINVODuFvUzFxe53Wl4UpBA==" workbookSaltValue="FwQMN/2rh8dpn30/V7jY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<sst xmlns="http://schemas.openxmlformats.org/spreadsheetml/2006/main" count="228" uniqueCount="113">
  <si>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</si>
  <si>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</si>
  <si>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</si>
  <si>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</si>
  <si>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</si>
  <si>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</si>
  <si>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</si>
  <si>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</si>
  <si>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</si>
  <si>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</si>
  <si>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</si>
  <si>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</si>
  <si>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</si>
  <si>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</si>
  <si>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</si>
  <si>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</si>
  <si>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</si>
  <si>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</si>
  <si>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</si>
  <si>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</si>
  <si>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</si>
  <si>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</si>
  <si>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</si>
  <si>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</si>
  <si>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</si>
  <si>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</si>
  <si>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</si>
  <si>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</si>
  <si>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</si>
  <si>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</si>
  <si>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</si>
  <si>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</si>
  <si>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</si>
  <si>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</si>
  <si>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</si>
  <si>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</si>
  <si>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</si>
  <si>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</si>
  <si>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</si>
  <si>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</si>
  <si>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</si>
  <si>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</si>
  <si>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</si>
  <si>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</si>
  <si>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</si>
  <si>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</si>
  <si>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</si>
  <si>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</si>
  <si>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</si>
  <si>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</si>
  <si>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</si>
  <si>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</si>
  <si>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</si>
  <si>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</si>
  <si>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</si>
  <si>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</si>
  <si>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</si>
  <si>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</si>
  <si>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</si>
  <si>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</si>
  <si>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</si>
  <si>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</si>
  <si>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</si>
  <si>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</si>
  <si>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</si>
  <si>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</si>
  <si>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</si>
  <si>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</si>
  <si>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</si>
  <si>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</si>
  <si>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</si>
  <si>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</si>
  <si>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</si>
  <si>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</si>
  <si>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</si>
  <si>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</si>
  <si>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</si>
  <si>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</si>
  <si>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</si>
  <si>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</si>
  <si>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</si>
  <si>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</si>
  <si>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</si>
  <si>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</si>
  <si>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</si>
  <si>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</si>
  <si>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</si>
  <si>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</si>
  <si>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</si>
  <si>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</si>
  <si>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</si>
  <si>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</si>
  <si>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</si>
  <si>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</si>
  <si>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</si>
  <si>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</si>
  <si>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</si>
  <si>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</si>
  <si>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</si>
  <si>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</si>
  <si>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</si>
  <si>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</si>
  <si>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</si>
  <si>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</si>
  <si>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</si>
  <si>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</si>
  <si>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</si>
  <si>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</si>
  <si>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</si>
  <si>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</si>
  <si>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全年度と比較して若干増となっており総収益についても料金収入は、毎年増加している。
しかし、他会計繰入金については増加傾向となっている。
　平成30年度の総収益に占める割合は、料金収入約47.16%、他会計繰入金52.63%、その他0.21%と依然他会計繰入金の依存度が高い状況となっている。
④企業債残高対事業規模比率
 類似団体平均値に比べ高い数値にあり今後、水洗化率の向上、施設の効率的な整備計画を行い、企業債の適正な管理計画を行うことが重要となってくる。
⑤経費回収率
 過去５年間の推移は、改善の方向にありますが、依然100％満たない数値となっているため今後、料金改定の検討が必要。
⑥汚水処理原価
 類似団体平均値、過去の数値と比べ高い数値にありその要因として維持管理費が増となっている。今後、接続率の向上、さらに維持管理等を効率的に取組む必要がある。
⑦施設利用率
 過去5年間の推移は、増加傾向となっている。要因として建設ラッシュ等の影響が考えられる。現在水処理施設増設工事を進めており今後、さらに接続促進の強化に取り組んでいく必要がある。
⑧水洗化率
 類似団体平均を下回っており、過去5年間と比較しても依然低い数値となっている。
接続に係る自己負担が重いことから接続率が伸び悩んでおり、補助制度を活用し接続率向上を図る。</t>
    <rPh sb="331" eb="332">
      <t>タカ</t>
    </rPh>
    <rPh sb="333" eb="335">
      <t>スウチ</t>
    </rPh>
    <rPh sb="340" eb="342">
      <t>ヨウイン</t>
    </rPh>
    <rPh sb="345" eb="347">
      <t>イジ</t>
    </rPh>
    <rPh sb="347" eb="350">
      <t>カンリヒ</t>
    </rPh>
    <rPh sb="351" eb="352">
      <t>ゾウ</t>
    </rPh>
    <rPh sb="359" eb="361">
      <t>コンゴ</t>
    </rPh>
    <rPh sb="362" eb="364">
      <t>セツゾク</t>
    </rPh>
    <rPh sb="364" eb="365">
      <t>リツ</t>
    </rPh>
    <rPh sb="366" eb="368">
      <t>コウジョウ</t>
    </rPh>
    <rPh sb="406" eb="408">
      <t>スイイ</t>
    </rPh>
    <rPh sb="410" eb="412">
      <t>ゾウカ</t>
    </rPh>
    <rPh sb="412" eb="414">
      <t>ケイコウ</t>
    </rPh>
    <rPh sb="426" eb="428">
      <t>ケンセツ</t>
    </rPh>
    <rPh sb="432" eb="433">
      <t>トウ</t>
    </rPh>
    <rPh sb="434" eb="436">
      <t>エイキョウ</t>
    </rPh>
    <rPh sb="443" eb="445">
      <t>ゲンザイ</t>
    </rPh>
    <rPh sb="445" eb="446">
      <t>ミズ</t>
    </rPh>
    <rPh sb="446" eb="448">
      <t>ショリ</t>
    </rPh>
    <rPh sb="448" eb="450">
      <t>シセツ</t>
    </rPh>
    <rPh sb="450" eb="452">
      <t>ゾウセツ</t>
    </rPh>
    <rPh sb="452" eb="454">
      <t>コウジ</t>
    </rPh>
    <rPh sb="455" eb="456">
      <t>スス</t>
    </rPh>
    <phoneticPr fontId="4"/>
  </si>
  <si>
    <t>③管渠改善率
 共用開始が平成9年で22年経過しており、処理場は一部老朽化が著しく、更新事業を実施中。
管渠の耐用年数50年からすると現段階では管渠更新の必要性は低い。</t>
    <phoneticPr fontId="4"/>
  </si>
  <si>
    <t>類似団体と比較して、全体的に経営の健全性・効率性が悪く、その主な要因は事業費にみあった料金収入を確保できていないこと及び、水洗化率の低さにある。
経営改善のためには、し尿投入料金も含め適切な料金水準への改定が必要である。
令和2年度から公営企業会計へ移行することから、具体的な経営健全化対策を計画を図り、接続にかかる自己負担を抑えるため、補助制度を活用し、普及啓蒙活動をより強化し水洗化率の向上をはかること、企業債の見直し、より効率的な事業計画を進めることが必要となってくる。</t>
    <rPh sb="0" eb="2">
      <t>ルイジ</t>
    </rPh>
    <rPh sb="2" eb="4">
      <t>ダンタイ</t>
    </rPh>
    <rPh sb="5" eb="7">
      <t>ヒカク</t>
    </rPh>
    <rPh sb="10" eb="13">
      <t>ゼンタイテキ</t>
    </rPh>
    <rPh sb="14" eb="16">
      <t>ケイエイ</t>
    </rPh>
    <rPh sb="17" eb="20">
      <t>ケンゼンセイ</t>
    </rPh>
    <rPh sb="21" eb="24">
      <t>コウリツセイ</t>
    </rPh>
    <rPh sb="25" eb="26">
      <t>ワル</t>
    </rPh>
    <rPh sb="30" eb="31">
      <t>オモ</t>
    </rPh>
    <rPh sb="32" eb="34">
      <t>ヨウイン</t>
    </rPh>
    <rPh sb="35" eb="38">
      <t>ジギョウヒ</t>
    </rPh>
    <rPh sb="43" eb="45">
      <t>リョウキン</t>
    </rPh>
    <rPh sb="45" eb="47">
      <t>シュウニュウ</t>
    </rPh>
    <rPh sb="48" eb="50">
      <t>カクホ</t>
    </rPh>
    <rPh sb="58" eb="59">
      <t>オヨ</t>
    </rPh>
    <rPh sb="61" eb="64">
      <t>スイセンカ</t>
    </rPh>
    <rPh sb="64" eb="65">
      <t>リツ</t>
    </rPh>
    <rPh sb="66" eb="67">
      <t>ヒク</t>
    </rPh>
    <rPh sb="73" eb="75">
      <t>ケイエイ</t>
    </rPh>
    <rPh sb="75" eb="77">
      <t>カイゼン</t>
    </rPh>
    <rPh sb="84" eb="85">
      <t>ニョウ</t>
    </rPh>
    <rPh sb="85" eb="87">
      <t>トウニュウ</t>
    </rPh>
    <rPh sb="87" eb="89">
      <t>リョウキン</t>
    </rPh>
    <rPh sb="90" eb="91">
      <t>フク</t>
    </rPh>
    <rPh sb="92" eb="94">
      <t>テキセツ</t>
    </rPh>
    <rPh sb="95" eb="97">
      <t>リョウキン</t>
    </rPh>
    <rPh sb="97" eb="99">
      <t>スイジュン</t>
    </rPh>
    <rPh sb="101" eb="103">
      <t>カイテイ</t>
    </rPh>
    <rPh sb="104" eb="106">
      <t>ヒツヨウ</t>
    </rPh>
    <rPh sb="111" eb="113">
      <t>レイワ</t>
    </rPh>
    <rPh sb="114" eb="116">
      <t>ネンド</t>
    </rPh>
    <rPh sb="118" eb="120">
      <t>コウエイ</t>
    </rPh>
    <rPh sb="120" eb="122">
      <t>キギョウ</t>
    </rPh>
    <rPh sb="122" eb="124">
      <t>カイケイ</t>
    </rPh>
    <rPh sb="125" eb="127">
      <t>イコウ</t>
    </rPh>
    <rPh sb="134" eb="137">
      <t>グタイテキ</t>
    </rPh>
    <rPh sb="138" eb="140">
      <t>ケイエイ</t>
    </rPh>
    <rPh sb="140" eb="142">
      <t>ケンゼン</t>
    </rPh>
    <rPh sb="142" eb="143">
      <t>カ</t>
    </rPh>
    <rPh sb="143" eb="145">
      <t>タイサク</t>
    </rPh>
    <rPh sb="146" eb="148">
      <t>ケイカク</t>
    </rPh>
    <rPh sb="149" eb="150">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</si>
</sst>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vertical="top" wrapText="1"/>
      <protection locked="0"/>
    </xf>
    <xf numFmtId="0" fontId="15" fillId="0" borderId="0"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15" fillId="0" borderId="8" xfId="0" applyFont="1" applyBorder="1" applyAlignment="1" applyProtection="1">
      <alignment vertical="top" wrapText="1"/>
      <protection locked="0"/>
    </xf>
    <xf numFmtId="0" fontId="15" fillId="0" borderId="1"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3.1</c:v>
                </c:pt>
                <c:pt idx="2">
                  <c:v>2.5299999999999998</c:v>
                </c:pt>
                <c:pt idx="3">
                  <c:v>2.5299999999999998</c:v>
                </c:pt>
                <c:pt idx="4">
                  <c:v>2.5299999999999998</c:v>
                </c:pt>
              </c:numCache>
            </c:numRef>
          </c:val>
          <c:extLst>
            <c:ext xmlns:c16="http://schemas.microsoft.com/office/drawing/2014/chart" uri="{C3380CC4-5D6E-409C-BE32-E72D297353CC}">
              <c16:uniqueId val="{00000000-C978-4A86-9A39-495924ECA3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C978-4A86-9A39-495924ECA3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50.16</c:v>
                </c:pt>
                <c:pt idx="1">
                  <c:v>54.89</c:v>
                </c:pt>
                <c:pt idx="2">
                  <c:v>53.66</c:v>
                </c:pt>
                <c:pt idx="3">
                  <c:v>53.66</c:v>
                </c:pt>
                <c:pt idx="4">
                  <c:v>56.39</c:v>
                </c:pt>
              </c:numCache>
            </c:numRef>
          </c:val>
          <c:extLst>
            <c:ext xmlns:c16="http://schemas.microsoft.com/office/drawing/2014/chart" uri="{C3380CC4-5D6E-409C-BE32-E72D297353CC}">
              <c16:uniqueId val="{00000000-DDD0-4702-B678-F374887B4C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DDD0-4702-B678-F374887B4C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71.069999999999993</c:v>
                </c:pt>
                <c:pt idx="1">
                  <c:v>72.75</c:v>
                </c:pt>
                <c:pt idx="2">
                  <c:v>74.02</c:v>
                </c:pt>
                <c:pt idx="3">
                  <c:v>73.489999999999995</c:v>
                </c:pt>
                <c:pt idx="4">
                  <c:v>76.72</c:v>
                </c:pt>
              </c:numCache>
            </c:numRef>
          </c:val>
          <c:extLst>
            <c:ext xmlns:c16="http://schemas.microsoft.com/office/drawing/2014/chart" uri="{C3380CC4-5D6E-409C-BE32-E72D297353CC}">
              <c16:uniqueId val="{00000000-53DD-4D67-A920-33C58B47127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53DD-4D67-A920-33C58B47127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50.4</c:v>
                </c:pt>
                <c:pt idx="1">
                  <c:v>46.26</c:v>
                </c:pt>
                <c:pt idx="2">
                  <c:v>48.71</c:v>
                </c:pt>
                <c:pt idx="3">
                  <c:v>52.83</c:v>
                </c:pt>
                <c:pt idx="4">
                  <c:v>59.03</c:v>
                </c:pt>
              </c:numCache>
            </c:numRef>
          </c:val>
          <c:extLst>
            <c:ext xmlns:c16="http://schemas.microsoft.com/office/drawing/2014/chart" uri="{C3380CC4-5D6E-409C-BE32-E72D297353CC}">
              <c16:uniqueId val="{00000000-D980-4531-95C4-6CD742036E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80-4531-95C4-6CD742036E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9-4E10-8702-FCF8B18E44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9-4E10-8702-FCF8B18E44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0A-4CA5-BE34-9AA786E46F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A-4CA5-BE34-9AA786E46F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D5-4FA6-8477-612B0D873E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D5-4FA6-8477-612B0D873E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B7-43A6-8AF8-EF62276C67C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B7-43A6-8AF8-EF62276C67C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1484.01</c:v>
                </c:pt>
                <c:pt idx="1">
                  <c:v>2182.17</c:v>
                </c:pt>
                <c:pt idx="2">
                  <c:v>1836.99</c:v>
                </c:pt>
                <c:pt idx="3">
                  <c:v>1417.12</c:v>
                </c:pt>
                <c:pt idx="4">
                  <c:v>1889.13</c:v>
                </c:pt>
              </c:numCache>
            </c:numRef>
          </c:val>
          <c:extLst>
            <c:ext xmlns:c16="http://schemas.microsoft.com/office/drawing/2014/chart" uri="{C3380CC4-5D6E-409C-BE32-E72D297353CC}">
              <c16:uniqueId val="{00000000-AC3B-4747-9E8B-F34D95D0BE1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AC3B-4747-9E8B-F34D95D0BE1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43.68</c:v>
                </c:pt>
                <c:pt idx="1">
                  <c:v>47.2</c:v>
                </c:pt>
                <c:pt idx="2">
                  <c:v>44.92</c:v>
                </c:pt>
                <c:pt idx="3">
                  <c:v>76.86</c:v>
                </c:pt>
                <c:pt idx="4">
                  <c:v>56.54</c:v>
                </c:pt>
              </c:numCache>
            </c:numRef>
          </c:val>
          <c:extLst>
            <c:ext xmlns:c16="http://schemas.microsoft.com/office/drawing/2014/chart" uri="{C3380CC4-5D6E-409C-BE32-E72D297353CC}">
              <c16:uniqueId val="{00000000-BAA7-494F-B934-4DC2FF1552E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BAA7-494F-B934-4DC2FF1552E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260.57</c:v>
                </c:pt>
                <c:pt idx="1">
                  <c:v>243.75</c:v>
                </c:pt>
                <c:pt idx="2">
                  <c:v>256.52</c:v>
                </c:pt>
                <c:pt idx="3">
                  <c:v>150</c:v>
                </c:pt>
                <c:pt idx="4">
                  <c:v>204.97</c:v>
                </c:pt>
              </c:numCache>
            </c:numRef>
          </c:val>
          <c:extLst>
            <c:ext xmlns:c16="http://schemas.microsoft.com/office/drawing/2014/chart" uri="{C3380CC4-5D6E-409C-BE32-E72D297353CC}">
              <c16:uniqueId val="{00000000-1408-496C-B06C-AA659EF457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1408-496C-B06C-AA659EF457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52" zoomScale="130" zoomScaleNormal="13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沖縄県　宮古島市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62">
        <f>データ!S6</f>
        <v>54625</v>
      </c>
      <c r="AM8" s="62"/>
      <c r="AN8" s="62"/>
      <c r="AO8" s="62"/>
      <c r="AP8" s="62"/>
      <c r="AQ8" s="62"/>
      <c r="AR8" s="62"/>
      <c r="AS8" s="62"/>
      <c r="AT8" s="61">
        <f>データ!T6</f>
        <v>204.27</v>
      </c>
      <c r="AU8" s="61"/>
      <c r="AV8" s="61"/>
      <c r="AW8" s="61"/>
      <c r="AX8" s="61"/>
      <c r="AY8" s="61"/>
      <c r="AZ8" s="61"/>
      <c r="BA8" s="61"/>
      <c r="BB8" s="61">
        <f>データ!U6</f>
        <v>267.42</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16.010000000000002</v>
      </c>
      <c r="Q10" s="61"/>
      <c r="R10" s="61"/>
      <c r="S10" s="61"/>
      <c r="T10" s="61"/>
      <c r="U10" s="61"/>
      <c r="V10" s="61"/>
      <c r="W10" s="61">
        <f>データ!Q6</f>
        <v>95.28</v>
      </c>
      <c r="X10" s="61"/>
      <c r="Y10" s="61"/>
      <c r="Z10" s="61"/>
      <c r="AA10" s="61"/>
      <c r="AB10" s="61"/>
      <c r="AC10" s="61"/>
      <c r="AD10" s="62">
        <f>データ!R6</f>
        <v>1436</v>
      </c>
      <c r="AE10" s="62"/>
      <c r="AF10" s="62"/>
      <c r="AG10" s="62"/>
      <c r="AH10" s="62"/>
      <c r="AI10" s="62"/>
      <c r="AJ10" s="62"/>
      <c r="AK10" s="2"/>
      <c r="AL10" s="62">
        <f>データ!V6</f>
        <v>8734</v>
      </c>
      <c r="AM10" s="62"/>
      <c r="AN10" s="62"/>
      <c r="AO10" s="62"/>
      <c r="AP10" s="62"/>
      <c r="AQ10" s="62"/>
      <c r="AR10" s="62"/>
      <c r="AS10" s="62"/>
      <c r="AT10" s="61">
        <f>データ!W6</f>
        <v>1.84</v>
      </c>
      <c r="AU10" s="61"/>
      <c r="AV10" s="61"/>
      <c r="AW10" s="61"/>
      <c r="AX10" s="61"/>
      <c r="AY10" s="61"/>
      <c r="AZ10" s="61"/>
      <c r="BA10" s="61"/>
      <c r="BB10" s="61">
        <f>データ!X6</f>
        <v>4746.74</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110</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20.2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21"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24"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22.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BA6KvX8mLNVJPRH2p0CLyw0iCrXZP02bD/0Nn1ke4iiZkZLH0mlomM8sT0gVnlRbbs4bHDtXqFXjCNgzxOK1aQ==" saltValue="i82wXevaoJ70L3pFWsDe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0" t="s">
        <v>53</v>
      </c>
      <c r="I3" s="71"/>
      <c r="J3" s="71"/>
      <c r="K3" s="71"/>
      <c r="L3" s="71"/>
      <c r="M3" s="71"/>
      <c r="N3" s="71"/>
      <c r="O3" s="71"/>
      <c r="P3" s="71"/>
      <c r="Q3" s="71"/>
      <c r="R3" s="71"/>
      <c r="S3" s="71"/>
      <c r="T3" s="71"/>
      <c r="U3" s="71"/>
      <c r="V3" s="71"/>
      <c r="W3" s="71"/>
      <c r="X3" s="72"/>
      <c r="Y3" s="76" t="s">
        <v>54</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55</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56</v>
      </c>
      <c r="B4" s="30"/>
      <c r="C4" s="30"/>
      <c r="D4" s="30"/>
      <c r="E4" s="30"/>
      <c r="F4" s="30"/>
      <c r="G4" s="30"/>
      <c r="H4" s="73"/>
      <c r="I4" s="74"/>
      <c r="J4" s="74"/>
      <c r="K4" s="74"/>
      <c r="L4" s="74"/>
      <c r="M4" s="74"/>
      <c r="N4" s="74"/>
      <c r="O4" s="74"/>
      <c r="P4" s="74"/>
      <c r="Q4" s="74"/>
      <c r="R4" s="74"/>
      <c r="S4" s="74"/>
      <c r="T4" s="74"/>
      <c r="U4" s="74"/>
      <c r="V4" s="74"/>
      <c r="W4" s="74"/>
      <c r="X4" s="75"/>
      <c r="Y4" s="69" t="s">
        <v>57</v>
      </c>
      <c r="Z4" s="69"/>
      <c r="AA4" s="69"/>
      <c r="AB4" s="69"/>
      <c r="AC4" s="69"/>
      <c r="AD4" s="69"/>
      <c r="AE4" s="69"/>
      <c r="AF4" s="69"/>
      <c r="AG4" s="69"/>
      <c r="AH4" s="69"/>
      <c r="AI4" s="69"/>
      <c r="AJ4" s="69" t="s">
        <v>58</v>
      </c>
      <c r="AK4" s="69"/>
      <c r="AL4" s="69"/>
      <c r="AM4" s="69"/>
      <c r="AN4" s="69"/>
      <c r="AO4" s="69"/>
      <c r="AP4" s="69"/>
      <c r="AQ4" s="69"/>
      <c r="AR4" s="69"/>
      <c r="AS4" s="69"/>
      <c r="AT4" s="69"/>
      <c r="AU4" s="69" t="s">
        <v>59</v>
      </c>
      <c r="AV4" s="69"/>
      <c r="AW4" s="69"/>
      <c r="AX4" s="69"/>
      <c r="AY4" s="69"/>
      <c r="AZ4" s="69"/>
      <c r="BA4" s="69"/>
      <c r="BB4" s="69"/>
      <c r="BC4" s="69"/>
      <c r="BD4" s="69"/>
      <c r="BE4" s="69"/>
      <c r="BF4" s="69" t="s">
        <v>60</v>
      </c>
      <c r="BG4" s="69"/>
      <c r="BH4" s="69"/>
      <c r="BI4" s="69"/>
      <c r="BJ4" s="69"/>
      <c r="BK4" s="69"/>
      <c r="BL4" s="69"/>
      <c r="BM4" s="69"/>
      <c r="BN4" s="69"/>
      <c r="BO4" s="69"/>
      <c r="BP4" s="69"/>
      <c r="BQ4" s="69" t="s">
        <v>61</v>
      </c>
      <c r="BR4" s="69"/>
      <c r="BS4" s="69"/>
      <c r="BT4" s="69"/>
      <c r="BU4" s="69"/>
      <c r="BV4" s="69"/>
      <c r="BW4" s="69"/>
      <c r="BX4" s="69"/>
      <c r="BY4" s="69"/>
      <c r="BZ4" s="69"/>
      <c r="CA4" s="69"/>
      <c r="CB4" s="69" t="s">
        <v>62</v>
      </c>
      <c r="CC4" s="69"/>
      <c r="CD4" s="69"/>
      <c r="CE4" s="69"/>
      <c r="CF4" s="69"/>
      <c r="CG4" s="69"/>
      <c r="CH4" s="69"/>
      <c r="CI4" s="69"/>
      <c r="CJ4" s="69"/>
      <c r="CK4" s="69"/>
      <c r="CL4" s="69"/>
      <c r="CM4" s="69" t="s">
        <v>63</v>
      </c>
      <c r="CN4" s="69"/>
      <c r="CO4" s="69"/>
      <c r="CP4" s="69"/>
      <c r="CQ4" s="69"/>
      <c r="CR4" s="69"/>
      <c r="CS4" s="69"/>
      <c r="CT4" s="69"/>
      <c r="CU4" s="69"/>
      <c r="CV4" s="69"/>
      <c r="CW4" s="69"/>
      <c r="CX4" s="69" t="s">
        <v>64</v>
      </c>
      <c r="CY4" s="69"/>
      <c r="CZ4" s="69"/>
      <c r="DA4" s="69"/>
      <c r="DB4" s="69"/>
      <c r="DC4" s="69"/>
      <c r="DD4" s="69"/>
      <c r="DE4" s="69"/>
      <c r="DF4" s="69"/>
      <c r="DG4" s="69"/>
      <c r="DH4" s="69"/>
      <c r="DI4" s="69" t="s">
        <v>65</v>
      </c>
      <c r="DJ4" s="69"/>
      <c r="DK4" s="69"/>
      <c r="DL4" s="69"/>
      <c r="DM4" s="69"/>
      <c r="DN4" s="69"/>
      <c r="DO4" s="69"/>
      <c r="DP4" s="69"/>
      <c r="DQ4" s="69"/>
      <c r="DR4" s="69"/>
      <c r="DS4" s="69"/>
      <c r="DT4" s="69" t="s">
        <v>66</v>
      </c>
      <c r="DU4" s="69"/>
      <c r="DV4" s="69"/>
      <c r="DW4" s="69"/>
      <c r="DX4" s="69"/>
      <c r="DY4" s="69"/>
      <c r="DZ4" s="69"/>
      <c r="EA4" s="69"/>
      <c r="EB4" s="69"/>
      <c r="EC4" s="69"/>
      <c r="ED4" s="69"/>
      <c r="EE4" s="69" t="s">
        <v>67</v>
      </c>
      <c r="EF4" s="69"/>
      <c r="EG4" s="69"/>
      <c r="EH4" s="69"/>
      <c r="EI4" s="69"/>
      <c r="EJ4" s="69"/>
      <c r="EK4" s="69"/>
      <c r="EL4" s="69"/>
      <c r="EM4" s="69"/>
      <c r="EN4" s="69"/>
      <c r="EO4" s="69"/>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472140</v>
      </c>
      <c r="D6" s="33">
        <f t="shared" si="3"/>
        <v>47</v>
      </c>
      <c r="E6" s="33">
        <f t="shared" si="3"/>
        <v>17</v>
      </c>
      <c r="F6" s="33">
        <f t="shared" si="3"/>
        <v>1</v>
      </c>
      <c r="G6" s="33">
        <f t="shared" si="3"/>
        <v>0</v>
      </c>
      <c r="H6" s="33" t="str">
        <f t="shared" si="3"/>
        <v>沖縄県　宮古島市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16.010000000000002</v>
      </c>
      <c r="Q6" s="34">
        <f t="shared" si="3"/>
        <v>95.28</v>
      </c>
      <c r="R6" s="34">
        <f t="shared" si="3"/>
        <v>1436</v>
      </c>
      <c r="S6" s="34">
        <f t="shared" si="3"/>
        <v>54625</v>
      </c>
      <c r="T6" s="34">
        <f t="shared" si="3"/>
        <v>204.27</v>
      </c>
      <c r="U6" s="34">
        <f t="shared" si="3"/>
        <v>267.42</v>
      </c>
      <c r="V6" s="34">
        <f t="shared" si="3"/>
        <v>8734</v>
      </c>
      <c r="W6" s="34">
        <f t="shared" si="3"/>
        <v>1.84</v>
      </c>
      <c r="X6" s="34">
        <f t="shared" si="3"/>
        <v>4746.74</v>
      </c>
      <c r="Y6" s="35">
        <f>IF(Y7="",NA(),Y7)</f>
        <v>50.4</v>
      </c>
      <c r="Z6" s="35">
        <f t="shared" ref="Z6:AH6" si="4">IF(Z7="",NA(),Z7)</f>
        <v>46.26</v>
      </c>
      <c r="AA6" s="35">
        <f t="shared" si="4"/>
        <v>48.71</v>
      </c>
      <c r="AB6" s="35">
        <f t="shared" si="4"/>
        <v>52.83</v>
      </c>
      <c r="AC6" s="35">
        <f t="shared" si="4"/>
        <v>59.03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1484.01</v>
      </c>
      <c r="BG6" s="35">
        <f t="shared" ref="BG6:BO6" si="7">IF(BG7="",NA(),BG7)</f>
        <v>2182.17</v>
      </c>
      <c r="BH6" s="35">
        <f t="shared" si="7"/>
        <v>1836.99</v>
      </c>
      <c r="BI6" s="35">
        <f t="shared" si="7"/>
        <v>1417.12</v>
      </c>
      <c r="BJ6" s="35">
        <f t="shared" si="7"/>
        <v>1889.13</v>
      </c>
      <c r="BK6" s="35">
        <f t="shared" si="7"/>
        <v>1136.5</v>
      </c>
      <c r="BL6" s="35">
        <f t="shared" si="7"/>
        <v>1118.56</v>
      </c>
      <c r="BM6" s="35">
        <f t="shared" si="7"/>
        <v>1111.31</v>
      </c>
      <c r="BN6" s="35">
        <f t="shared" si="7"/>
        <v>966.33</v>
      </c>
      <c r="BO6" s="35">
        <f t="shared" si="7"/>
        <v>958.81</v>
      </c>
      <c r="BP6" s="34" t="str">
        <f>IF(BP7="","",IF(BP7="-","【-】","【"&amp;SUBSTITUTE(TEXT(BP7,"#,##0.00"),"-","△")&amp;"】"))</f>
        <v>【682.78】</v>
      </c>
      <c r="BQ6" s="35">
        <f>IF(BQ7="",NA(),BQ7)</f>
        <v>43.68</v>
      </c>
      <c r="BR6" s="35">
        <f t="shared" ref="BR6:BZ6" si="8">IF(BR7="",NA(),BR7)</f>
        <v>47.2</v>
      </c>
      <c r="BS6" s="35">
        <f t="shared" si="8"/>
        <v>44.92</v>
      </c>
      <c r="BT6" s="35">
        <f t="shared" si="8"/>
        <v>76.86</v>
      </c>
      <c r="BU6" s="35">
        <f t="shared" si="8"/>
        <v>56.54</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260.57</v>
      </c>
      <c r="CC6" s="35">
        <f t="shared" ref="CC6:CK6" si="9">IF(CC7="",NA(),CC7)</f>
        <v>243.75</v>
      </c>
      <c r="CD6" s="35">
        <f t="shared" si="9"/>
        <v>256.52</v>
      </c>
      <c r="CE6" s="35">
        <f t="shared" si="9"/>
        <v>150</v>
      </c>
      <c r="CF6" s="35">
        <f t="shared" si="9"/>
        <v>204.97</v>
      </c>
      <c r="CG6" s="35">
        <f t="shared" si="9"/>
        <v>217.82</v>
      </c>
      <c r="CH6" s="35">
        <f t="shared" si="9"/>
        <v>215.28</v>
      </c>
      <c r="CI6" s="35">
        <f t="shared" si="9"/>
        <v>207.96</v>
      </c>
      <c r="CJ6" s="35">
        <f t="shared" si="9"/>
        <v>194.31</v>
      </c>
      <c r="CK6" s="35">
        <f t="shared" si="9"/>
        <v>190.99</v>
      </c>
      <c r="CL6" s="34" t="str">
        <f>IF(CL7="","",IF(CL7="-","【-】","【"&amp;SUBSTITUTE(TEXT(CL7,"#,##0.00"),"-","△")&amp;"】"))</f>
        <v>【136.86】</v>
      </c>
      <c r="CM6" s="35">
        <f>IF(CM7="",NA(),CM7)</f>
        <v>50.16</v>
      </c>
      <c r="CN6" s="35">
        <f t="shared" ref="CN6:CV6" si="10">IF(CN7="",NA(),CN7)</f>
        <v>54.89</v>
      </c>
      <c r="CO6" s="35">
        <f t="shared" si="10"/>
        <v>53.66</v>
      </c>
      <c r="CP6" s="35">
        <f t="shared" si="10"/>
        <v>53.66</v>
      </c>
      <c r="CQ6" s="35">
        <f t="shared" si="10"/>
        <v>56.39</v>
      </c>
      <c r="CR6" s="35">
        <f t="shared" si="10"/>
        <v>54.44</v>
      </c>
      <c r="CS6" s="35">
        <f t="shared" si="10"/>
        <v>54.67</v>
      </c>
      <c r="CT6" s="35">
        <f t="shared" si="10"/>
        <v>53.51</v>
      </c>
      <c r="CU6" s="35">
        <f t="shared" si="10"/>
        <v>53.5</v>
      </c>
      <c r="CV6" s="35">
        <f t="shared" si="10"/>
        <v>52.58</v>
      </c>
      <c r="CW6" s="34" t="str">
        <f>IF(CW7="","",IF(CW7="-","【-】","【"&amp;SUBSTITUTE(TEXT(CW7,"#,##0.00"),"-","△")&amp;"】"))</f>
        <v>【58.98】</v>
      </c>
      <c r="CX6" s="35">
        <f>IF(CX7="",NA(),CX7)</f>
        <v>71.069999999999993</v>
      </c>
      <c r="CY6" s="35">
        <f t="shared" ref="CY6:DG6" si="11">IF(CY7="",NA(),CY7)</f>
        <v>72.75</v>
      </c>
      <c r="CZ6" s="35">
        <f t="shared" si="11"/>
        <v>74.02</v>
      </c>
      <c r="DA6" s="35">
        <f t="shared" si="11"/>
        <v>73.489999999999995</v>
      </c>
      <c r="DB6" s="35">
        <f t="shared" si="11"/>
        <v>76.72</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3.1</v>
      </c>
      <c r="EG6" s="35">
        <f t="shared" si="14"/>
        <v>2.5299999999999998</v>
      </c>
      <c r="EH6" s="35">
        <f t="shared" si="14"/>
        <v>2.5299999999999998</v>
      </c>
      <c r="EI6" s="35">
        <f t="shared" si="14"/>
        <v>2.5299999999999998</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472140</v>
      </c>
      <c r="D7" s="37">
        <v>47</v>
      </c>
      <c r="E7" s="37">
        <v>17</v>
      </c>
      <c r="F7" s="37">
        <v>1</v>
      </c>
      <c r="G7" s="37">
        <v>0</v>
      </c>
      <c r="H7" s="37" t="s">
        <v>97</v>
      </c>
      <c r="I7" s="37" t="s">
        <v>98</v>
      </c>
      <c r="J7" s="37" t="s">
        <v>99</v>
      </c>
      <c r="K7" s="37" t="s">
        <v>100</v>
      </c>
      <c r="L7" s="37" t="s">
        <v>101</v>
      </c>
      <c r="M7" s="37" t="s">
        <v>102</v>
      </c>
      <c r="N7" s="38" t="s">
        <v>103</v>
      </c>
      <c r="O7" s="38" t="s">
        <v>104</v>
      </c>
      <c r="P7" s="38">
        <v>16.010000000000002</v>
      </c>
      <c r="Q7" s="38">
        <v>95.28</v>
      </c>
      <c r="R7" s="38">
        <v>1436</v>
      </c>
      <c r="S7" s="38">
        <v>54625</v>
      </c>
      <c r="T7" s="38">
        <v>204.27</v>
      </c>
      <c r="U7" s="38">
        <v>267.42</v>
      </c>
      <c r="V7" s="38">
        <v>8734</v>
      </c>
      <c r="W7" s="38">
        <v>1.84</v>
      </c>
      <c r="X7" s="38">
        <v>4746.74</v>
      </c>
      <c r="Y7" s="38">
        <v>50.4</v>
      </c>
      <c r="Z7" s="38">
        <v>46.26</v>
      </c>
      <c r="AA7" s="38">
        <v>48.71</v>
      </c>
      <c r="AB7" s="38">
        <v>52.83</v>
      </c>
      <c r="AC7" s="38">
        <v>59.03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1484.01</v>
      </c>
      <c r="BG7" s="38">
        <v>2182.17</v>
      </c>
      <c r="BH7" s="38">
        <v>1836.99</v>
      </c>
      <c r="BI7" s="38">
        <v>1417.12</v>
      </c>
      <c r="BJ7" s="38">
        <v>1889.13</v>
      </c>
      <c r="BK7" s="38">
        <v>1136.5</v>
      </c>
      <c r="BL7" s="38">
        <v>1118.56</v>
      </c>
      <c r="BM7" s="38">
        <v>1111.31</v>
      </c>
      <c r="BN7" s="38">
        <v>966.33</v>
      </c>
      <c r="BO7" s="38">
        <v>958.81</v>
      </c>
      <c r="BP7" s="38">
        <v>682.78</v>
      </c>
      <c r="BQ7" s="38">
        <v>43.68</v>
      </c>
      <c r="BR7" s="38">
        <v>47.2</v>
      </c>
      <c r="BS7" s="38">
        <v>44.92</v>
      </c>
      <c r="BT7" s="38">
        <v>76.86</v>
      </c>
      <c r="BU7" s="38">
        <v>56.54</v>
      </c>
      <c r="BV7" s="38">
        <v>71.650000000000006</v>
      </c>
      <c r="BW7" s="38">
        <v>72.33</v>
      </c>
      <c r="BX7" s="38">
        <v>75.540000000000006</v>
      </c>
      <c r="BY7" s="38">
        <v>81.739999999999995</v>
      </c>
      <c r="BZ7" s="38">
        <v>82.88</v>
      </c>
      <c r="CA7" s="38">
        <v>100.91</v>
      </c>
      <c r="CB7" s="38">
        <v>260.57</v>
      </c>
      <c r="CC7" s="38">
        <v>243.75</v>
      </c>
      <c r="CD7" s="38">
        <v>256.52</v>
      </c>
      <c r="CE7" s="38">
        <v>150</v>
      </c>
      <c r="CF7" s="38">
        <v>204.97</v>
      </c>
      <c r="CG7" s="38">
        <v>217.82</v>
      </c>
      <c r="CH7" s="38">
        <v>215.28</v>
      </c>
      <c r="CI7" s="38">
        <v>207.96</v>
      </c>
      <c r="CJ7" s="38">
        <v>194.31</v>
      </c>
      <c r="CK7" s="38">
        <v>190.99</v>
      </c>
      <c r="CL7" s="38">
        <v>136.86000000000001</v>
      </c>
      <c r="CM7" s="38">
        <v>50.16</v>
      </c>
      <c r="CN7" s="38">
        <v>54.89</v>
      </c>
      <c r="CO7" s="38">
        <v>53.66</v>
      </c>
      <c r="CP7" s="38">
        <v>53.66</v>
      </c>
      <c r="CQ7" s="38">
        <v>56.39</v>
      </c>
      <c r="CR7" s="38">
        <v>54.44</v>
      </c>
      <c r="CS7" s="38">
        <v>54.67</v>
      </c>
      <c r="CT7" s="38">
        <v>53.51</v>
      </c>
      <c r="CU7" s="38">
        <v>53.5</v>
      </c>
      <c r="CV7" s="38">
        <v>52.58</v>
      </c>
      <c r="CW7" s="38">
        <v>58.98</v>
      </c>
      <c r="CX7" s="38">
        <v>71.069999999999993</v>
      </c>
      <c r="CY7" s="38">
        <v>72.75</v>
      </c>
      <c r="CZ7" s="38">
        <v>74.02</v>
      </c>
      <c r="DA7" s="38">
        <v>73.489999999999995</v>
      </c>
      <c r="DB7" s="38">
        <v>76.72</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3.1</v>
      </c>
      <c r="EG7" s="38">
        <v>2.5299999999999998</v>
      </c>
      <c r="EH7" s="38">
        <v>2.5299999999999998</v>
      </c>
      <c r="EI7" s="38">
        <v>2.5299999999999998</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上地　博晃</cp:lastModifiedBy>
  <cp:lastPrinted>2020-01-28T09:11:06Z</cp:lastPrinted>
  <dcterms:created xsi:type="dcterms:W3CDTF">2019-12-05T05:08:21Z</dcterms:created>
  <dcterms:modified xsi:type="dcterms:W3CDTF">2020-01-28T09:12:59Z</dcterms:modified>
  <cp:category/>
</cp:coreProperties>
</file>