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53\Desktop\経営戦略\公営企業経営分析表（H30年度決算）\10_宮古島市\"/>
    </mc:Choice>
  </mc:AlternateContent>
  <workbookProtection workbookAlgorithmName="SHA-512" workbookHashValue="x6dS6rSkcj/7sMhddiudkX00Vvu/svJ8brNndbiKscVJRB7qfUaE+Ny5plVOOnamGHgtBp2cgfMJdSSgUcNF/A==" workbookSaltValue="+V01E6zBbqp7oZU2AjXEjA==" workbookSpinCount="100000" lockStructure="1"/>
  <bookViews>
    <workbookView xWindow="0" yWindow="0" windowWidth="28800" windowHeight="1146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<sst xmlns="http://schemas.openxmlformats.org/spreadsheetml/2006/main" count="228" uniqueCount="115">
  <si>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</si>
  <si>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</si>
  <si>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</si>
  <si>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</si>
  <si>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</si>
  <si>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</si>
  <si>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</si>
  <si>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</si>
  <si>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</si>
  <si>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</si>
  <si>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</si>
  <si>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</si>
  <si>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</si>
  <si>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</si>
  <si>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</si>
  <si>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</si>
  <si>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</si>
  <si>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</si>
  <si>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</si>
  <si>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</si>
  <si>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</si>
  <si>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</si>
  <si>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</si>
  <si>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</si>
  <si>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</si>
  <si>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</si>
  <si>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</si>
  <si>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</si>
  <si>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</si>
  <si>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</si>
  <si>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</si>
  <si>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</si>
  <si>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</si>
  <si>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</si>
  <si>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</si>
  <si>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</si>
  <si>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</si>
  <si>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</si>
  <si>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</si>
  <si>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</si>
  <si>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</si>
  <si>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</si>
  <si>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</si>
  <si>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</si>
  <si>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</si>
  <si>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</si>
  <si>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</si>
  <si>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</si>
  <si>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</si>
  <si>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</si>
  <si>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</si>
  <si>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</si>
  <si>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</si>
  <si>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</si>
  <si>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</si>
  <si>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</si>
  <si>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</si>
  <si>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</si>
  <si>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</si>
  <si>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</si>
  <si>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</si>
  <si>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</si>
  <si>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</si>
  <si>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</si>
  <si>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</si>
  <si>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</si>
  <si>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</si>
  <si>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</si>
  <si>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</si>
  <si>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</si>
  <si>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</si>
  <si>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</si>
  <si>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</si>
  <si>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</si>
  <si>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</si>
  <si>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</si>
  <si>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</si>
  <si>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</si>
  <si>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</si>
  <si>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</si>
  <si>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</si>
  <si>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</si>
  <si>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</si>
  <si>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</si>
  <si>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</si>
  <si>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</si>
  <si>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</si>
  <si>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</si>
  <si>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</si>
  <si>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</si>
  <si>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</si>
  <si>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</si>
  <si>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</si>
  <si>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</si>
  <si>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</si>
  <si>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</si>
  <si>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</si>
  <si>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</si>
  <si>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</si>
  <si>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</si>
  <si>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</si>
  <si>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</si>
  <si>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</si>
  <si>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</si>
  <si>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</si>
  <si>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</si>
  <si>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</si>
  <si>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</si>
  <si>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</si>
  <si>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</si>
  <si>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</si>
  <si>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</si>
  <si>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総収益について、前年度と比べ料金収入はほぼ変わっておらず、他会計繰入金は、2,000（千円）の増となっており、総収益に占める割合は、料金収入が約40.89％、他会計繰入金約59.11％となっている。
他会計繰入金に依存しており、経営の健全性の改善には、使用料金を適切な水準への改定が必要な状況にある。
④企業債残高対事業規模比率
 平成14年度以降、新設の施設整備事業は行っておらず減少傾向にある。
今後も新施設整備の計画は無く、企業債残高は下降していく見込みであるが維持管理等を効率的に取組む必要がある。
⑤経費回収率
 経費回収率は、類似団体平均値を大きく下回っており使用料金で汚水処理に係る費用を賄えていない状況となっている。前年度と比較し使用料収入はほぼ横ばい維持管理費は増となっている。今後、使用料金の見直し、維持管理等を計画かつ効率的に取組む必要がある。
⑥汚水処理原価
 類似団体平均値より低い数値にあり、使用料金の見直し、改定、さらに維持管理等を効率的に取組む必要がある。
⑦・⑧共にほぼ横ばいである。今後の見込みも厳しく将来、施設の更新時期には適切な施設規模を構築する必要がある。
</t>
    <rPh sb="57" eb="58">
      <t>ゾウ</t>
    </rPh>
    <rPh sb="110" eb="111">
      <t>タ</t>
    </rPh>
    <rPh sb="111" eb="113">
      <t>カイケイ</t>
    </rPh>
    <rPh sb="113" eb="116">
      <t>クリイレキン</t>
    </rPh>
    <rPh sb="117" eb="119">
      <t>イゾン</t>
    </rPh>
    <rPh sb="326" eb="327">
      <t>ゼン</t>
    </rPh>
    <rPh sb="327" eb="329">
      <t>ネンド</t>
    </rPh>
    <rPh sb="330" eb="332">
      <t>ヒカク</t>
    </rPh>
    <rPh sb="333" eb="336">
      <t>シヨウリョウ</t>
    </rPh>
    <rPh sb="336" eb="338">
      <t>シュウニュウ</t>
    </rPh>
    <rPh sb="344" eb="346">
      <t>イジ</t>
    </rPh>
    <rPh sb="346" eb="349">
      <t>カンリヒ</t>
    </rPh>
    <rPh sb="350" eb="351">
      <t>ゾウ</t>
    </rPh>
    <rPh sb="358" eb="359">
      <t>コン</t>
    </rPh>
    <rPh sb="370" eb="372">
      <t>イジ</t>
    </rPh>
    <rPh sb="372" eb="374">
      <t>カンリ</t>
    </rPh>
    <rPh sb="374" eb="375">
      <t>トウ</t>
    </rPh>
    <rPh sb="376" eb="378">
      <t>ケイカク</t>
    </rPh>
    <rPh sb="380" eb="382">
      <t>コウリツ</t>
    </rPh>
    <rPh sb="382" eb="383">
      <t>テキ</t>
    </rPh>
    <rPh sb="384" eb="386">
      <t>トリク</t>
    </rPh>
    <phoneticPr fontId="4"/>
  </si>
  <si>
    <t>管渠について、共用開始から24年経過で耐用年数50年からすると現段階では管渠更新の必要性は低いが、将来の更新時期を見据え適性度を検討する必要がある。
 処理施設の機械設備について、老朽化や日照、塩害による劣化が随所に見られ、経営状況を考慮しながら更新と改修を行う。</t>
    <phoneticPr fontId="4"/>
  </si>
  <si>
    <t>類似団体と比較して、全体的に経営の健全性・効率性が悪く、その主な要因は事業費にみあった料金収入を確保できていないこと及び、水洗化率の低さにある。
経営改善のためには、適切な料金水準への改定が必要である。
　また、施設の老朽化について、効率的な維持管理に努める必要がある。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</si>
</sst>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14-4088-A313-4E3ABE0112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E714-4088-A313-4E3ABE0112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24.03</c:v>
                </c:pt>
                <c:pt idx="1">
                  <c:v>23.75</c:v>
                </c:pt>
                <c:pt idx="2">
                  <c:v>23.19</c:v>
                </c:pt>
                <c:pt idx="3">
                  <c:v>23.75</c:v>
                </c:pt>
                <c:pt idx="4">
                  <c:v>23.75</c:v>
                </c:pt>
              </c:numCache>
            </c:numRef>
          </c:val>
          <c:extLst>
            <c:ext xmlns:c16="http://schemas.microsoft.com/office/drawing/2014/chart" uri="{C3380CC4-5D6E-409C-BE32-E72D297353CC}">
              <c16:uniqueId val="{00000000-D79A-4955-8A04-D826303F4C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D79A-4955-8A04-D826303F4C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36.11</c:v>
                </c:pt>
                <c:pt idx="1">
                  <c:v>31.69</c:v>
                </c:pt>
                <c:pt idx="2">
                  <c:v>31.86</c:v>
                </c:pt>
                <c:pt idx="3">
                  <c:v>35.04</c:v>
                </c:pt>
                <c:pt idx="4">
                  <c:v>33.619999999999997</c:v>
                </c:pt>
              </c:numCache>
            </c:numRef>
          </c:val>
          <c:extLst>
            <c:ext xmlns:c16="http://schemas.microsoft.com/office/drawing/2014/chart" uri="{C3380CC4-5D6E-409C-BE32-E72D297353CC}">
              <c16:uniqueId val="{00000000-E841-4980-AD81-AB93FDE70E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E841-4980-AD81-AB93FDE70E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58.6</c:v>
                </c:pt>
                <c:pt idx="1">
                  <c:v>57.93</c:v>
                </c:pt>
                <c:pt idx="2">
                  <c:v>61.36</c:v>
                </c:pt>
                <c:pt idx="3">
                  <c:v>54.59</c:v>
                </c:pt>
                <c:pt idx="4">
                  <c:v>59.66</c:v>
                </c:pt>
              </c:numCache>
            </c:numRef>
          </c:val>
          <c:extLst>
            <c:ext xmlns:c16="http://schemas.microsoft.com/office/drawing/2014/chart" uri="{C3380CC4-5D6E-409C-BE32-E72D297353CC}">
              <c16:uniqueId val="{00000000-44D6-4A0D-8608-2BA284A611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D6-4A0D-8608-2BA284A611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70-414A-A6CC-F431470A44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70-414A-A6CC-F431470A44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94-45F1-AB26-9E022A270D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4-45F1-AB26-9E022A270D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80-4091-A693-1BD9B78456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80-4091-A693-1BD9B78456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12-41A7-9ADA-FE1E4D252D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12-41A7-9ADA-FE1E4D252D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522.15</c:v>
                </c:pt>
                <c:pt idx="1">
                  <c:v>1122.27</c:v>
                </c:pt>
                <c:pt idx="2">
                  <c:v>1080.1099999999999</c:v>
                </c:pt>
                <c:pt idx="3">
                  <c:v>968.45</c:v>
                </c:pt>
                <c:pt idx="4">
                  <c:v>327.88</c:v>
                </c:pt>
              </c:numCache>
            </c:numRef>
          </c:val>
          <c:extLst>
            <c:ext xmlns:c16="http://schemas.microsoft.com/office/drawing/2014/chart" uri="{C3380CC4-5D6E-409C-BE32-E72D297353CC}">
              <c16:uniqueId val="{00000000-A9A4-46A3-9D98-01D1F55036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A9A4-46A3-9D98-01D1F55036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40.65</c:v>
                </c:pt>
                <c:pt idx="1">
                  <c:v>31.77</c:v>
                </c:pt>
                <c:pt idx="2">
                  <c:v>28.51</c:v>
                </c:pt>
                <c:pt idx="3">
                  <c:v>38.14</c:v>
                </c:pt>
                <c:pt idx="4">
                  <c:v>29.06</c:v>
                </c:pt>
              </c:numCache>
            </c:numRef>
          </c:val>
          <c:extLst>
            <c:ext xmlns:c16="http://schemas.microsoft.com/office/drawing/2014/chart" uri="{C3380CC4-5D6E-409C-BE32-E72D297353CC}">
              <c16:uniqueId val="{00000000-5077-4488-A1BB-8DC07569FB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5077-4488-A1BB-8DC07569FB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141.91999999999999</c:v>
                </c:pt>
                <c:pt idx="1">
                  <c:v>183.35</c:v>
                </c:pt>
                <c:pt idx="2">
                  <c:v>202.61</c:v>
                </c:pt>
                <c:pt idx="3">
                  <c:v>150</c:v>
                </c:pt>
                <c:pt idx="4">
                  <c:v>200.23</c:v>
                </c:pt>
              </c:numCache>
            </c:numRef>
          </c:val>
          <c:extLst>
            <c:ext xmlns:c16="http://schemas.microsoft.com/office/drawing/2014/chart" uri="{C3380CC4-5D6E-409C-BE32-E72D297353CC}">
              <c16:uniqueId val="{00000000-9898-4960-8103-10C4A6279A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9898-4960-8103-10C4A6279A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宮古島市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54625</v>
      </c>
      <c r="AM8" s="50"/>
      <c r="AN8" s="50"/>
      <c r="AO8" s="50"/>
      <c r="AP8" s="50"/>
      <c r="AQ8" s="50"/>
      <c r="AR8" s="50"/>
      <c r="AS8" s="50"/>
      <c r="AT8" s="45">
        <f>データ!T6</f>
        <v>204.27</v>
      </c>
      <c r="AU8" s="45"/>
      <c r="AV8" s="45"/>
      <c r="AW8" s="45"/>
      <c r="AX8" s="45"/>
      <c r="AY8" s="45"/>
      <c r="AZ8" s="45"/>
      <c r="BA8" s="45"/>
      <c r="BB8" s="45">
        <f>データ!U6</f>
        <v>267.42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3.03</v>
      </c>
      <c r="Q10" s="45"/>
      <c r="R10" s="45"/>
      <c r="S10" s="45"/>
      <c r="T10" s="45"/>
      <c r="U10" s="45"/>
      <c r="V10" s="45"/>
      <c r="W10" s="45">
        <f>データ!Q6</f>
        <v>100</v>
      </c>
      <c r="X10" s="45"/>
      <c r="Y10" s="45"/>
      <c r="Z10" s="45"/>
      <c r="AA10" s="45"/>
      <c r="AB10" s="45"/>
      <c r="AC10" s="45"/>
      <c r="AD10" s="50">
        <f>データ!R6</f>
        <v>972</v>
      </c>
      <c r="AE10" s="50"/>
      <c r="AF10" s="50"/>
      <c r="AG10" s="50"/>
      <c r="AH10" s="50"/>
      <c r="AI10" s="50"/>
      <c r="AJ10" s="50"/>
      <c r="AK10" s="2"/>
      <c r="AL10" s="50">
        <f>データ!V6</f>
        <v>1651</v>
      </c>
      <c r="AM10" s="50"/>
      <c r="AN10" s="50"/>
      <c r="AO10" s="50"/>
      <c r="AP10" s="50"/>
      <c r="AQ10" s="50"/>
      <c r="AR10" s="50"/>
      <c r="AS10" s="50"/>
      <c r="AT10" s="45">
        <f>データ!W6</f>
        <v>0.78</v>
      </c>
      <c r="AU10" s="45"/>
      <c r="AV10" s="45"/>
      <c r="AW10" s="45"/>
      <c r="AX10" s="45"/>
      <c r="AY10" s="45"/>
      <c r="AZ10" s="45"/>
      <c r="BA10" s="45"/>
      <c r="BB10" s="45">
        <f>データ!X6</f>
        <v>2116.67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45</v>
      </c>
      <c r="O86" s="26" t="str">
        <f>データ!EO6</f>
        <v>【0.04】</v>
      </c>
    </row>
  </sheetData>
  <sheetProtection algorithmName="SHA-512" hashValue="5tiat7uWcyon2Pv9mahyWiCR0H8c5ujg3YW/r2AflMC8yNSFxUciE2l8OMyzdhFg88hA/hJjnk05cXNGUG4Wcg==" saltValue="RNywpZ/OVl33p2FV4x2f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472140</v>
      </c>
      <c r="D6" s="33">
        <f t="shared" si="3"/>
        <v>47</v>
      </c>
      <c r="E6" s="33">
        <f t="shared" si="3"/>
        <v>17</v>
      </c>
      <c r="F6" s="33">
        <f t="shared" si="3"/>
        <v>6</v>
      </c>
      <c r="G6" s="33">
        <f t="shared" si="3"/>
        <v>0</v>
      </c>
      <c r="H6" s="33" t="str">
        <f t="shared" si="3"/>
        <v>沖縄県　宮古島市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3.03</v>
      </c>
      <c r="Q6" s="34">
        <f t="shared" si="3"/>
        <v>100</v>
      </c>
      <c r="R6" s="34">
        <f t="shared" si="3"/>
        <v>972</v>
      </c>
      <c r="S6" s="34">
        <f t="shared" si="3"/>
        <v>54625</v>
      </c>
      <c r="T6" s="34">
        <f t="shared" si="3"/>
        <v>204.27</v>
      </c>
      <c r="U6" s="34">
        <f t="shared" si="3"/>
        <v>267.42</v>
      </c>
      <c r="V6" s="34">
        <f t="shared" si="3"/>
        <v>1651</v>
      </c>
      <c r="W6" s="34">
        <f t="shared" si="3"/>
        <v>0.78</v>
      </c>
      <c r="X6" s="34">
        <f t="shared" si="3"/>
        <v>2116.67</v>
      </c>
      <c r="Y6" s="35">
        <f>IF(Y7="",NA(),Y7)</f>
        <v>58.6</v>
      </c>
      <c r="Z6" s="35">
        <f t="shared" ref="Z6:AH6" si="4">IF(Z7="",NA(),Z7)</f>
        <v>57.93</v>
      </c>
      <c r="AA6" s="35">
        <f t="shared" si="4"/>
        <v>61.36</v>
      </c>
      <c r="AB6" s="35">
        <f t="shared" si="4"/>
        <v>54.59</v>
      </c>
      <c r="AC6" s="35">
        <f t="shared" si="4"/>
        <v>59.66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522.15</v>
      </c>
      <c r="BG6" s="35">
        <f t="shared" ref="BG6:BO6" si="7">IF(BG7="",NA(),BG7)</f>
        <v>1122.27</v>
      </c>
      <c r="BH6" s="35">
        <f t="shared" si="7"/>
        <v>1080.1099999999999</v>
      </c>
      <c r="BI6" s="35">
        <f t="shared" si="7"/>
        <v>968.45</v>
      </c>
      <c r="BJ6" s="35">
        <f t="shared" si="7"/>
        <v>327.88</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40.65</v>
      </c>
      <c r="BR6" s="35">
        <f t="shared" ref="BR6:BZ6" si="8">IF(BR7="",NA(),BR7)</f>
        <v>31.77</v>
      </c>
      <c r="BS6" s="35">
        <f t="shared" si="8"/>
        <v>28.51</v>
      </c>
      <c r="BT6" s="35">
        <f t="shared" si="8"/>
        <v>38.14</v>
      </c>
      <c r="BU6" s="35">
        <f t="shared" si="8"/>
        <v>29.06</v>
      </c>
      <c r="BV6" s="35">
        <f t="shared" si="8"/>
        <v>43.66</v>
      </c>
      <c r="BW6" s="35">
        <f t="shared" si="8"/>
        <v>43.13</v>
      </c>
      <c r="BX6" s="35">
        <f t="shared" si="8"/>
        <v>46.26</v>
      </c>
      <c r="BY6" s="35">
        <f t="shared" si="8"/>
        <v>45.81</v>
      </c>
      <c r="BZ6" s="35">
        <f t="shared" si="8"/>
        <v>43.43</v>
      </c>
      <c r="CA6" s="34" t="str">
        <f>IF(CA7="","",IF(CA7="-","【-】","【"&amp;SUBSTITUTE(TEXT(CA7,"#,##0.00"),"-","△")&amp;"】"))</f>
        <v>【45.14】</v>
      </c>
      <c r="CB6" s="35">
        <f>IF(CB7="",NA(),CB7)</f>
        <v>141.91999999999999</v>
      </c>
      <c r="CC6" s="35">
        <f t="shared" ref="CC6:CK6" si="9">IF(CC7="",NA(),CC7)</f>
        <v>183.35</v>
      </c>
      <c r="CD6" s="35">
        <f t="shared" si="9"/>
        <v>202.61</v>
      </c>
      <c r="CE6" s="35">
        <f t="shared" si="9"/>
        <v>150</v>
      </c>
      <c r="CF6" s="35">
        <f t="shared" si="9"/>
        <v>200.23</v>
      </c>
      <c r="CG6" s="35">
        <f t="shared" si="9"/>
        <v>382.09</v>
      </c>
      <c r="CH6" s="35">
        <f t="shared" si="9"/>
        <v>392.03</v>
      </c>
      <c r="CI6" s="35">
        <f t="shared" si="9"/>
        <v>376.4</v>
      </c>
      <c r="CJ6" s="35">
        <f t="shared" si="9"/>
        <v>383.92</v>
      </c>
      <c r="CK6" s="35">
        <f t="shared" si="9"/>
        <v>400.44</v>
      </c>
      <c r="CL6" s="34" t="str">
        <f>IF(CL7="","",IF(CL7="-","【-】","【"&amp;SUBSTITUTE(TEXT(CL7,"#,##0.00"),"-","△")&amp;"】"))</f>
        <v>【377.19】</v>
      </c>
      <c r="CM6" s="35">
        <f>IF(CM7="",NA(),CM7)</f>
        <v>24.03</v>
      </c>
      <c r="CN6" s="35">
        <f t="shared" ref="CN6:CV6" si="10">IF(CN7="",NA(),CN7)</f>
        <v>23.75</v>
      </c>
      <c r="CO6" s="35">
        <f t="shared" si="10"/>
        <v>23.19</v>
      </c>
      <c r="CP6" s="35">
        <f t="shared" si="10"/>
        <v>23.75</v>
      </c>
      <c r="CQ6" s="35">
        <f t="shared" si="10"/>
        <v>23.75</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36.11</v>
      </c>
      <c r="CY6" s="35">
        <f t="shared" ref="CY6:DG6" si="11">IF(CY7="",NA(),CY7)</f>
        <v>31.69</v>
      </c>
      <c r="CZ6" s="35">
        <f t="shared" si="11"/>
        <v>31.86</v>
      </c>
      <c r="DA6" s="35">
        <f t="shared" si="11"/>
        <v>35.04</v>
      </c>
      <c r="DB6" s="35">
        <f t="shared" si="11"/>
        <v>33.619999999999997</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472140</v>
      </c>
      <c r="D7" s="37">
        <v>47</v>
      </c>
      <c r="E7" s="37">
        <v>17</v>
      </c>
      <c r="F7" s="37">
        <v>6</v>
      </c>
      <c r="G7" s="37">
        <v>0</v>
      </c>
      <c r="H7" s="37" t="s">
        <v>99</v>
      </c>
      <c r="I7" s="37" t="s">
        <v>100</v>
      </c>
      <c r="J7" s="37" t="s">
        <v>101</v>
      </c>
      <c r="K7" s="37" t="s">
        <v>102</v>
      </c>
      <c r="L7" s="37" t="s">
        <v>103</v>
      </c>
      <c r="M7" s="37" t="s">
        <v>104</v>
      </c>
      <c r="N7" s="38" t="s">
        <v>105</v>
      </c>
      <c r="O7" s="38" t="s">
        <v>106</v>
      </c>
      <c r="P7" s="38">
        <v>3.03</v>
      </c>
      <c r="Q7" s="38">
        <v>100</v>
      </c>
      <c r="R7" s="38">
        <v>972</v>
      </c>
      <c r="S7" s="38">
        <v>54625</v>
      </c>
      <c r="T7" s="38">
        <v>204.27</v>
      </c>
      <c r="U7" s="38">
        <v>267.42</v>
      </c>
      <c r="V7" s="38">
        <v>1651</v>
      </c>
      <c r="W7" s="38">
        <v>0.78</v>
      </c>
      <c r="X7" s="38">
        <v>2116.67</v>
      </c>
      <c r="Y7" s="38">
        <v>58.6</v>
      </c>
      <c r="Z7" s="38">
        <v>57.93</v>
      </c>
      <c r="AA7" s="38">
        <v>61.36</v>
      </c>
      <c r="AB7" s="38">
        <v>54.59</v>
      </c>
      <c r="AC7" s="38">
        <v>59.66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522.15</v>
      </c>
      <c r="BG7" s="38">
        <v>1122.27</v>
      </c>
      <c r="BH7" s="38">
        <v>1080.1099999999999</v>
      </c>
      <c r="BI7" s="38">
        <v>968.45</v>
      </c>
      <c r="BJ7" s="38">
        <v>327.88</v>
      </c>
      <c r="BK7" s="38">
        <v>830.5</v>
      </c>
      <c r="BL7" s="38">
        <v>1029.24</v>
      </c>
      <c r="BM7" s="38">
        <v>1063.93</v>
      </c>
      <c r="BN7" s="38">
        <v>1060.8599999999999</v>
      </c>
      <c r="BO7" s="38">
        <v>1006.65</v>
      </c>
      <c r="BP7" s="38">
        <v>973.2</v>
      </c>
      <c r="BQ7" s="38">
        <v>40.65</v>
      </c>
      <c r="BR7" s="38">
        <v>31.77</v>
      </c>
      <c r="BS7" s="38">
        <v>28.51</v>
      </c>
      <c r="BT7" s="38">
        <v>38.14</v>
      </c>
      <c r="BU7" s="38">
        <v>29.06</v>
      </c>
      <c r="BV7" s="38">
        <v>43.66</v>
      </c>
      <c r="BW7" s="38">
        <v>43.13</v>
      </c>
      <c r="BX7" s="38">
        <v>46.26</v>
      </c>
      <c r="BY7" s="38">
        <v>45.81</v>
      </c>
      <c r="BZ7" s="38">
        <v>43.43</v>
      </c>
      <c r="CA7" s="38">
        <v>45.14</v>
      </c>
      <c r="CB7" s="38">
        <v>141.91999999999999</v>
      </c>
      <c r="CC7" s="38">
        <v>183.35</v>
      </c>
      <c r="CD7" s="38">
        <v>202.61</v>
      </c>
      <c r="CE7" s="38">
        <v>150</v>
      </c>
      <c r="CF7" s="38">
        <v>200.23</v>
      </c>
      <c r="CG7" s="38">
        <v>382.09</v>
      </c>
      <c r="CH7" s="38">
        <v>392.03</v>
      </c>
      <c r="CI7" s="38">
        <v>376.4</v>
      </c>
      <c r="CJ7" s="38">
        <v>383.92</v>
      </c>
      <c r="CK7" s="38">
        <v>400.44</v>
      </c>
      <c r="CL7" s="38">
        <v>377.19</v>
      </c>
      <c r="CM7" s="38">
        <v>24.03</v>
      </c>
      <c r="CN7" s="38">
        <v>23.75</v>
      </c>
      <c r="CO7" s="38">
        <v>23.19</v>
      </c>
      <c r="CP7" s="38">
        <v>23.75</v>
      </c>
      <c r="CQ7" s="38">
        <v>23.75</v>
      </c>
      <c r="CR7" s="38">
        <v>39.68</v>
      </c>
      <c r="CS7" s="38">
        <v>35.64</v>
      </c>
      <c r="CT7" s="38">
        <v>33.729999999999997</v>
      </c>
      <c r="CU7" s="38">
        <v>33.21</v>
      </c>
      <c r="CV7" s="38">
        <v>32.229999999999997</v>
      </c>
      <c r="CW7" s="38">
        <v>33.69</v>
      </c>
      <c r="CX7" s="38">
        <v>36.11</v>
      </c>
      <c r="CY7" s="38">
        <v>31.69</v>
      </c>
      <c r="CZ7" s="38">
        <v>31.86</v>
      </c>
      <c r="DA7" s="38">
        <v>35.04</v>
      </c>
      <c r="DB7" s="38">
        <v>33.619999999999997</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上地　博晃</cp:lastModifiedBy>
  <cp:lastPrinted>2020-01-29T02:48:19Z</cp:lastPrinted>
  <dcterms:created xsi:type="dcterms:W3CDTF">2019-12-05T05:26:11Z</dcterms:created>
  <dcterms:modified xsi:type="dcterms:W3CDTF">2020-01-29T02:48:23Z</dcterms:modified>
  <cp:category/>
</cp:coreProperties>
</file>