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7.1.233\disk1\003【下水道業務係】\財政課\H31R1\沢紙\経営比較分析表（平成30年度決算）の分析等について\提出用（R2.1.28）\"/>
    </mc:Choice>
  </mc:AlternateContent>
  <workbookProtection workbookAlgorithmName="SHA-512" workbookHashValue="0+crCdKWbQKgjzbSuWd5GQ+i+Y9MzuNHP/8ow8lAZEcAEGogENrEGix6KgPuRI67U+03o5g+mgA4Gar3stXUZg==" workbookSaltValue="PplvBD3yeCzQ+c8OMYp62A=="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<sst xmlns="http://schemas.openxmlformats.org/spreadsheetml/2006/main" count="228" uniqueCount="115">
  <si>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</si>
  <si>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</si>
  <si>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</si>
  <si>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</si>
  <si>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</si>
  <si>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</si>
  <si>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</si>
  <si>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</si>
  <si>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</si>
  <si>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</si>
  <si>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</si>
  <si>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</si>
  <si>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</si>
  <si>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</si>
  <si>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</si>
  <si>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</si>
  <si>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</si>
  <si>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</si>
  <si>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</si>
  <si>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</si>
  <si>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</si>
  <si>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</si>
  <si>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</si>
  <si>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</si>
  <si>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</si>
  <si>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</si>
  <si>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</si>
  <si>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</si>
  <si>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</si>
  <si>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</si>
  <si>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</si>
  <si>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</si>
  <si>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</si>
  <si>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</si>
  <si>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</si>
  <si>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</si>
  <si>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</si>
  <si>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</si>
  <si>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</si>
  <si>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</si>
  <si>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</si>
  <si>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</si>
  <si>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</si>
  <si>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</si>
  <si>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</si>
  <si>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</si>
  <si>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</si>
  <si>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</si>
  <si>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</si>
  <si>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</si>
  <si>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</si>
  <si>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</si>
  <si>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</si>
  <si>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</si>
  <si>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</si>
  <si>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</si>
  <si>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</si>
  <si>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</si>
  <si>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</si>
  <si>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</si>
  <si>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</si>
  <si>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</si>
  <si>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</si>
  <si>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</si>
  <si>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</si>
  <si>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</si>
  <si>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</si>
  <si>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</si>
  <si>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</si>
  <si>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</si>
  <si>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</si>
  <si>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</si>
  <si>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</si>
  <si>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</si>
  <si>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</si>
  <si>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</si>
  <si>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</si>
  <si>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</si>
  <si>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</si>
  <si>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</si>
  <si>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</si>
  <si>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</si>
  <si>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</si>
  <si>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</si>
  <si>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</si>
  <si>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</si>
  <si>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</si>
  <si>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</si>
  <si>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</si>
  <si>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</si>
  <si>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</si>
  <si>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</si>
  <si>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</si>
  <si>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</si>
  <si>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</si>
  <si>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</si>
  <si>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</si>
  <si>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</si>
  <si>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</si>
  <si>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</si>
  <si>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</si>
  <si>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</si>
  <si>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</si>
  <si>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</si>
  <si>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</si>
  <si>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</si>
  <si>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</si>
  <si>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</si>
  <si>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</si>
  <si>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</si>
  <si>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</si>
  <si>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</si>
  <si>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該当数値なし
②管渠老朽化率
　当該数値なし
③管渠改善率
　管渠の改善率については、整備後15年の経過で管渠の修繕や改良や更新はありませんでした。
　将来の施設の更新時期を見据え、長寿命化計画やストックマネジメントの手法を取り入れ、随時その管渠の健全度を確認し適正な維持管理を目指します。</t>
    <phoneticPr fontId="4"/>
  </si>
  <si>
    <t>①収益的収支比率
　今年度は若干改善し100％を超えているが、施設の老朽化に伴い維持管理費が増加傾向にある。これは一般会計繰入金に依存することに繋がるため、引き続き経営改善のため料金収入の確保と経費の見直しなどを行う必要があります。
②累積欠損金比率
　該当数値なし
③流動比率
　該当数値なし
④企業債残高対事業規模比率
　H29より分流式に係る一般会計負担額に変更が生じたため、当該値が大幅に減少している。また、料金収入は微増で推移し企業債残高の減少に伴い若干の改善が見られるが、現在の農業集落排水事業の計画区域では接続率の向上による料金収入が大幅に増加しても厳しいものがある。施設の最適化更新及び長寿命化施策を実施し、随時その適正度を検討する必要がある。
⑤経費回収率
　類似団体平均値より大幅に低く経費の削減が急務である。今年度は人件費が減少したために指標の改善が見られたが、使用料収入の確保はもとより、汚水処理費の削減の方策及び他の事業との連携を含めた検討を行います。
⑥汚水処理原価
　類似団体平均値より高い値にあり、今年度は昨年度よりわずかに減少したものの、依然として機械設備の修繕など費用の増加傾向にあり、今後も続くものとみられる。引き続き最適な処理方法を検討する。経営改革が必要である。
⑦施設利用率
　依然、類似団体平均値より低く将来の施設の更新時には、長寿命化による施設の延命措置や、施設の規模の見直しも踏まえ、適切な施設規模を構築する必要性があります。
⑧水洗化率
　昨年度とほぼい同一水準であるが、以前として低い水洗化率となっている。
人口減少に伴い厳しい部分もあるが、未接続世帯の解消に向けて取り組みます。</t>
    <rPh sb="24" eb="25">
      <t>コ</t>
    </rPh>
    <rPh sb="31" eb="33">
      <t>シセツ</t>
    </rPh>
    <rPh sb="34" eb="37">
      <t>ロウキュウカ</t>
    </rPh>
    <rPh sb="38" eb="39">
      <t>トモナ</t>
    </rPh>
    <rPh sb="40" eb="42">
      <t>イジ</t>
    </rPh>
    <rPh sb="42" eb="45">
      <t>カンリヒ</t>
    </rPh>
    <rPh sb="46" eb="48">
      <t>ゾウカ</t>
    </rPh>
    <rPh sb="48" eb="50">
      <t>ケイコウ</t>
    </rPh>
    <rPh sb="57" eb="59">
      <t>イッパン</t>
    </rPh>
    <rPh sb="59" eb="61">
      <t>カイケイ</t>
    </rPh>
    <rPh sb="61" eb="63">
      <t>クリイレ</t>
    </rPh>
    <rPh sb="63" eb="64">
      <t>キン</t>
    </rPh>
    <rPh sb="65" eb="67">
      <t>イゾン</t>
    </rPh>
    <rPh sb="72" eb="73">
      <t>ツナ</t>
    </rPh>
    <rPh sb="208" eb="210">
      <t>リョウキン</t>
    </rPh>
    <rPh sb="210" eb="212">
      <t>シュウニュウ</t>
    </rPh>
    <rPh sb="213" eb="215">
      <t>ビゾウ</t>
    </rPh>
    <rPh sb="216" eb="218">
      <t>スイイ</t>
    </rPh>
    <rPh sb="219" eb="221">
      <t>キギョウ</t>
    </rPh>
    <rPh sb="221" eb="222">
      <t>サイ</t>
    </rPh>
    <rPh sb="222" eb="224">
      <t>ザンダカ</t>
    </rPh>
    <rPh sb="225" eb="227">
      <t>ゲンショウ</t>
    </rPh>
    <rPh sb="228" eb="229">
      <t>トモナ</t>
    </rPh>
    <rPh sb="230" eb="232">
      <t>ジャッカン</t>
    </rPh>
    <rPh sb="233" eb="235">
      <t>カイゼン</t>
    </rPh>
    <rPh sb="236" eb="237">
      <t>ミ</t>
    </rPh>
    <rPh sb="348" eb="350">
      <t>オオハバ</t>
    </rPh>
    <rPh sb="353" eb="355">
      <t>ケイヒ</t>
    </rPh>
    <rPh sb="356" eb="358">
      <t>サクゲン</t>
    </rPh>
    <rPh sb="359" eb="361">
      <t>キュウム</t>
    </rPh>
    <rPh sb="365" eb="368">
      <t>コンネンド</t>
    </rPh>
    <rPh sb="369" eb="372">
      <t>ジンケンヒ</t>
    </rPh>
    <rPh sb="373" eb="375">
      <t>ゲンショウ</t>
    </rPh>
    <rPh sb="380" eb="382">
      <t>シヒョウ</t>
    </rPh>
    <rPh sb="383" eb="385">
      <t>カイゼン</t>
    </rPh>
    <rPh sb="386" eb="387">
      <t>ミ</t>
    </rPh>
    <rPh sb="469" eb="472">
      <t>サクネンド</t>
    </rPh>
    <rPh sb="478" eb="480">
      <t>ゲンショウ</t>
    </rPh>
    <rPh sb="486" eb="488">
      <t>イゼン</t>
    </rPh>
    <rPh sb="505" eb="507">
      <t>ケイコウ</t>
    </rPh>
    <rPh sb="511" eb="513">
      <t>コンゴ</t>
    </rPh>
    <rPh sb="514" eb="515">
      <t>ツヅ</t>
    </rPh>
    <rPh sb="646" eb="649">
      <t>サクネンド</t>
    </rPh>
    <rPh sb="653" eb="655">
      <t>ドウイツ</t>
    </rPh>
    <rPh sb="655" eb="657">
      <t>スイジュン</t>
    </rPh>
    <rPh sb="662" eb="664">
      <t>イゼン</t>
    </rPh>
    <rPh sb="667" eb="668">
      <t>ヒク</t>
    </rPh>
    <rPh sb="669" eb="672">
      <t>スイセンカ</t>
    </rPh>
    <rPh sb="672" eb="673">
      <t>リツ</t>
    </rPh>
    <phoneticPr fontId="4"/>
  </si>
  <si>
    <t>　市では、水洗化率の向上を目指し、未接続世帯へ接続を促すため、訪問業務を実施しています。水洗化率はほぼ横ばいで推移することになった。その他の経営指標についてはほとんど改善されていない現状がありますので高齢化や人口減少の影響もあり厳しいものがありますが引き続き経営の効率化を検討します。
　また、施設の老朽化に対する措置については、農業集落排水施設の機能診断及び最適整備構想策定業務を実施し、既存の施設の長寿命化の推進と最適な維持管理を推進しつつ、施設の再構築に係る事業計画を予定します。</t>
    <rPh sb="51" eb="52">
      <t>ヨコ</t>
    </rPh>
    <rPh sb="55" eb="57">
      <t>スイイ</t>
    </rPh>
    <rPh sb="83" eb="8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</si>
</sst>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0B-4F18-AE79-B14878ABB1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0.01</c:v>
                </c:pt>
              </c:numCache>
            </c:numRef>
          </c:val>
          <c:smooth val="0"/>
          <c:extLst>
            <c:ext xmlns:c16="http://schemas.microsoft.com/office/drawing/2014/chart" uri="{C3380CC4-5D6E-409C-BE32-E72D297353CC}">
              <c16:uniqueId val="{00000001-770B-4F18-AE79-B14878ABB1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17.010000000000002</c:v>
                </c:pt>
                <c:pt idx="1">
                  <c:v>15.77</c:v>
                </c:pt>
                <c:pt idx="2">
                  <c:v>16.18</c:v>
                </c:pt>
                <c:pt idx="3">
                  <c:v>15.77</c:v>
                </c:pt>
                <c:pt idx="4">
                  <c:v>16.18</c:v>
                </c:pt>
              </c:numCache>
            </c:numRef>
          </c:val>
          <c:extLst>
            <c:ext xmlns:c16="http://schemas.microsoft.com/office/drawing/2014/chart" uri="{C3380CC4-5D6E-409C-BE32-E72D297353CC}">
              <c16:uniqueId val="{00000000-8144-43E6-BCFC-FB0AB5775C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50.68</c:v>
                </c:pt>
              </c:numCache>
            </c:numRef>
          </c:val>
          <c:smooth val="0"/>
          <c:extLst>
            <c:ext xmlns:c16="http://schemas.microsoft.com/office/drawing/2014/chart" uri="{C3380CC4-5D6E-409C-BE32-E72D297353CC}">
              <c16:uniqueId val="{00000001-8144-43E6-BCFC-FB0AB5775C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25.62</c:v>
                </c:pt>
                <c:pt idx="1">
                  <c:v>26.78</c:v>
                </c:pt>
                <c:pt idx="2">
                  <c:v>28.25</c:v>
                </c:pt>
                <c:pt idx="3">
                  <c:v>28.97</c:v>
                </c:pt>
                <c:pt idx="4">
                  <c:v>28.88</c:v>
                </c:pt>
              </c:numCache>
            </c:numRef>
          </c:val>
          <c:extLst>
            <c:ext xmlns:c16="http://schemas.microsoft.com/office/drawing/2014/chart" uri="{C3380CC4-5D6E-409C-BE32-E72D297353CC}">
              <c16:uniqueId val="{00000000-1FAF-4C9B-BBE0-C7C745ABDF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84.86</c:v>
                </c:pt>
              </c:numCache>
            </c:numRef>
          </c:val>
          <c:smooth val="0"/>
          <c:extLst>
            <c:ext xmlns:c16="http://schemas.microsoft.com/office/drawing/2014/chart" uri="{C3380CC4-5D6E-409C-BE32-E72D297353CC}">
              <c16:uniqueId val="{00000001-1FAF-4C9B-BBE0-C7C745ABDF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91.68</c:v>
                </c:pt>
                <c:pt idx="1">
                  <c:v>95.93</c:v>
                </c:pt>
                <c:pt idx="2">
                  <c:v>92.52</c:v>
                </c:pt>
                <c:pt idx="3">
                  <c:v>95.67</c:v>
                </c:pt>
                <c:pt idx="4">
                  <c:v>102.63</c:v>
                </c:pt>
              </c:numCache>
            </c:numRef>
          </c:val>
          <c:extLst>
            <c:ext xmlns:c16="http://schemas.microsoft.com/office/drawing/2014/chart" uri="{C3380CC4-5D6E-409C-BE32-E72D297353CC}">
              <c16:uniqueId val="{00000000-7A94-4613-AC0B-F35042657A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94-4613-AC0B-F35042657A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1D-42DE-84CE-9E81F25937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1D-42DE-84CE-9E81F25937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C2-411E-9A78-5B48A0051B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C2-411E-9A78-5B48A0051B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91-4E0C-8B6B-DFF0D6074F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91-4E0C-8B6B-DFF0D6074F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2-4225-BACF-C7BE8172D0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2-4225-BACF-C7BE8172D0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138.18</c:v>
                </c:pt>
                <c:pt idx="1">
                  <c:v>296.06</c:v>
                </c:pt>
                <c:pt idx="2">
                  <c:v>1752.94</c:v>
                </c:pt>
                <c:pt idx="3" formatCode="#,##0.00;&quot;△&quot;#,##0.00">
                  <c:v>0</c:v>
                </c:pt>
                <c:pt idx="4" formatCode="#,##0.00;&quot;△&quot;#,##0.00">
                  <c:v>0</c:v>
                </c:pt>
              </c:numCache>
            </c:numRef>
          </c:val>
          <c:extLst>
            <c:ext xmlns:c16="http://schemas.microsoft.com/office/drawing/2014/chart" uri="{C3380CC4-5D6E-409C-BE32-E72D297353CC}">
              <c16:uniqueId val="{00000000-4E67-4C45-B5DA-46BC5E5D73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789.46</c:v>
                </c:pt>
              </c:numCache>
            </c:numRef>
          </c:val>
          <c:smooth val="0"/>
          <c:extLst>
            <c:ext xmlns:c16="http://schemas.microsoft.com/office/drawing/2014/chart" uri="{C3380CC4-5D6E-409C-BE32-E72D297353CC}">
              <c16:uniqueId val="{00000001-4E67-4C45-B5DA-46BC5E5D73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8.92</c:v>
                </c:pt>
                <c:pt idx="1">
                  <c:v>5.4</c:v>
                </c:pt>
                <c:pt idx="2">
                  <c:v>6.4</c:v>
                </c:pt>
                <c:pt idx="3">
                  <c:v>5.53</c:v>
                </c:pt>
                <c:pt idx="4">
                  <c:v>6.28</c:v>
                </c:pt>
              </c:numCache>
            </c:numRef>
          </c:val>
          <c:extLst>
            <c:ext xmlns:c16="http://schemas.microsoft.com/office/drawing/2014/chart" uri="{C3380CC4-5D6E-409C-BE32-E72D297353CC}">
              <c16:uniqueId val="{00000000-A4D9-4BE2-AA43-84345DFEE6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57.77</c:v>
                </c:pt>
              </c:numCache>
            </c:numRef>
          </c:val>
          <c:smooth val="0"/>
          <c:extLst>
            <c:ext xmlns:c16="http://schemas.microsoft.com/office/drawing/2014/chart" uri="{C3380CC4-5D6E-409C-BE32-E72D297353CC}">
              <c16:uniqueId val="{00000001-A4D9-4BE2-AA43-84345DFEE6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911.6</c:v>
                </c:pt>
                <c:pt idx="1">
                  <c:v>1480.02</c:v>
                </c:pt>
                <c:pt idx="2">
                  <c:v>1271.6199999999999</c:v>
                </c:pt>
                <c:pt idx="3">
                  <c:v>1446.76</c:v>
                </c:pt>
                <c:pt idx="4">
                  <c:v>1324.43</c:v>
                </c:pt>
              </c:numCache>
            </c:numRef>
          </c:val>
          <c:extLst>
            <c:ext xmlns:c16="http://schemas.microsoft.com/office/drawing/2014/chart" uri="{C3380CC4-5D6E-409C-BE32-E72D297353CC}">
              <c16:uniqueId val="{00000000-A17F-4856-8D53-059E898DA2E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274.35000000000002</c:v>
                </c:pt>
              </c:numCache>
            </c:numRef>
          </c:val>
          <c:smooth val="0"/>
          <c:extLst>
            <c:ext xmlns:c16="http://schemas.microsoft.com/office/drawing/2014/chart" uri="{C3380CC4-5D6E-409C-BE32-E72D297353CC}">
              <c16:uniqueId val="{00000001-A17F-4856-8D53-059E898DA2E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うるま市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123976</v>
      </c>
      <c r="AM8" s="68"/>
      <c r="AN8" s="68"/>
      <c r="AO8" s="68"/>
      <c r="AP8" s="68"/>
      <c r="AQ8" s="68"/>
      <c r="AR8" s="68"/>
      <c r="AS8" s="68"/>
      <c r="AT8" s="67">
        <f>データ!T6</f>
        <v>87.02</v>
      </c>
      <c r="AU8" s="67"/>
      <c r="AV8" s="67"/>
      <c r="AW8" s="67"/>
      <c r="AX8" s="67"/>
      <c r="AY8" s="67"/>
      <c r="AZ8" s="67"/>
      <c r="BA8" s="67"/>
      <c r="BB8" s="67">
        <f>データ!U6</f>
        <v>1424.68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0.33</v>
      </c>
      <c r="Q10" s="67"/>
      <c r="R10" s="67"/>
      <c r="S10" s="67"/>
      <c r="T10" s="67"/>
      <c r="U10" s="67"/>
      <c r="V10" s="67"/>
      <c r="W10" s="67">
        <f>データ!Q6</f>
        <v>100</v>
      </c>
      <c r="X10" s="67"/>
      <c r="Y10" s="67"/>
      <c r="Z10" s="67"/>
      <c r="AA10" s="67"/>
      <c r="AB10" s="67"/>
      <c r="AC10" s="67"/>
      <c r="AD10" s="68">
        <f>データ!R6</f>
        <v>1144</v>
      </c>
      <c r="AE10" s="68"/>
      <c r="AF10" s="68"/>
      <c r="AG10" s="68"/>
      <c r="AH10" s="68"/>
      <c r="AI10" s="68"/>
      <c r="AJ10" s="68"/>
      <c r="AK10" s="2"/>
      <c r="AL10" s="68">
        <f>データ!V6</f>
        <v>412</v>
      </c>
      <c r="AM10" s="68"/>
      <c r="AN10" s="68"/>
      <c r="AO10" s="68"/>
      <c r="AP10" s="68"/>
      <c r="AQ10" s="68"/>
      <c r="AR10" s="68"/>
      <c r="AS10" s="68"/>
      <c r="AT10" s="67">
        <f>データ!W6</f>
        <v>0.27</v>
      </c>
      <c r="AU10" s="67"/>
      <c r="AV10" s="67"/>
      <c r="AW10" s="67"/>
      <c r="AX10" s="67"/>
      <c r="AY10" s="67"/>
      <c r="AZ10" s="67"/>
      <c r="BA10" s="67"/>
      <c r="BB10" s="67">
        <f>データ!X6</f>
        <v>1525.93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22GnN2UEECMPiWbXpEdv9o9qlQGJZ2ibT0Z8P1/kUTXuYxSZ1hr5XCU55j5jzlxt5BzIzXyRekfLYmpcXSO4Qw==" saltValue="Lh67u0GEgmb5nrxqMlVh1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472131</v>
      </c>
      <c r="D6" s="33">
        <f t="shared" si="3"/>
        <v>47</v>
      </c>
      <c r="E6" s="33">
        <f t="shared" si="3"/>
        <v>17</v>
      </c>
      <c r="F6" s="33">
        <f t="shared" si="3"/>
        <v>5</v>
      </c>
      <c r="G6" s="33">
        <f t="shared" si="3"/>
        <v>0</v>
      </c>
      <c r="H6" s="33" t="str">
        <f t="shared" si="3"/>
        <v>沖縄県　うるま市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0.33</v>
      </c>
      <c r="Q6" s="34">
        <f t="shared" si="3"/>
        <v>100</v>
      </c>
      <c r="R6" s="34">
        <f t="shared" si="3"/>
        <v>1144</v>
      </c>
      <c r="S6" s="34">
        <f t="shared" si="3"/>
        <v>123976</v>
      </c>
      <c r="T6" s="34">
        <f t="shared" si="3"/>
        <v>87.02</v>
      </c>
      <c r="U6" s="34">
        <f t="shared" si="3"/>
        <v>1424.68</v>
      </c>
      <c r="V6" s="34">
        <f t="shared" si="3"/>
        <v>412</v>
      </c>
      <c r="W6" s="34">
        <f t="shared" si="3"/>
        <v>0.27</v>
      </c>
      <c r="X6" s="34">
        <f t="shared" si="3"/>
        <v>1525.93</v>
      </c>
      <c r="Y6" s="35">
        <f>IF(Y7="",NA(),Y7)</f>
        <v>91.68</v>
      </c>
      <c r="Z6" s="35">
        <f t="shared" ref="Z6:AH6" si="4">IF(Z7="",NA(),Z7)</f>
        <v>95.93</v>
      </c>
      <c r="AA6" s="35">
        <f t="shared" si="4"/>
        <v>92.52</v>
      </c>
      <c r="AB6" s="35">
        <f t="shared" si="4"/>
        <v>95.67</v>
      </c>
      <c r="AC6" s="35">
        <f t="shared" si="4"/>
        <v>102.63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138.18</v>
      </c>
      <c r="BG6" s="35">
        <f t="shared" ref="BG6:BO6" si="7">IF(BG7="",NA(),BG7)</f>
        <v>296.06</v>
      </c>
      <c r="BH6" s="35">
        <f t="shared" si="7"/>
        <v>1752.94</v>
      </c>
      <c r="BI6" s="34">
        <f t="shared" si="7"/>
        <v>0</v>
      </c>
      <c r="BJ6" s="34">
        <f t="shared" si="7"/>
        <v>0</v>
      </c>
      <c r="BK6" s="35">
        <f t="shared" si="7"/>
        <v>1161.05</v>
      </c>
      <c r="BL6" s="35">
        <f t="shared" si="7"/>
        <v>979.89</v>
      </c>
      <c r="BM6" s="35">
        <f t="shared" si="7"/>
        <v>1051.43</v>
      </c>
      <c r="BN6" s="35">
        <f t="shared" si="7"/>
        <v>982.29</v>
      </c>
      <c r="BO6" s="35">
        <f t="shared" si="7"/>
        <v>789.46</v>
      </c>
      <c r="BP6" s="34" t="str">
        <f>IF(BP7="","",IF(BP7="-","【-】","【"&amp;SUBSTITUTE(TEXT(BP7,"#,##0.00"),"-","△")&amp;"】"))</f>
        <v>【747.76】</v>
      </c>
      <c r="BQ6" s="35">
        <f>IF(BQ7="",NA(),BQ7)</f>
        <v>8.92</v>
      </c>
      <c r="BR6" s="35">
        <f t="shared" ref="BR6:BZ6" si="8">IF(BR7="",NA(),BR7)</f>
        <v>5.4</v>
      </c>
      <c r="BS6" s="35">
        <f t="shared" si="8"/>
        <v>6.4</v>
      </c>
      <c r="BT6" s="35">
        <f t="shared" si="8"/>
        <v>5.53</v>
      </c>
      <c r="BU6" s="35">
        <f t="shared" si="8"/>
        <v>6.28</v>
      </c>
      <c r="BV6" s="35">
        <f t="shared" si="8"/>
        <v>41.08</v>
      </c>
      <c r="BW6" s="35">
        <f t="shared" si="8"/>
        <v>41.34</v>
      </c>
      <c r="BX6" s="35">
        <f t="shared" si="8"/>
        <v>40.06</v>
      </c>
      <c r="BY6" s="35">
        <f t="shared" si="8"/>
        <v>41.25</v>
      </c>
      <c r="BZ6" s="35">
        <f t="shared" si="8"/>
        <v>57.77</v>
      </c>
      <c r="CA6" s="34" t="str">
        <f>IF(CA7="","",IF(CA7="-","【-】","【"&amp;SUBSTITUTE(TEXT(CA7,"#,##0.00"),"-","△")&amp;"】"))</f>
        <v>【59.51】</v>
      </c>
      <c r="CB6" s="35">
        <f>IF(CB7="",NA(),CB7)</f>
        <v>911.6</v>
      </c>
      <c r="CC6" s="35">
        <f t="shared" ref="CC6:CK6" si="9">IF(CC7="",NA(),CC7)</f>
        <v>1480.02</v>
      </c>
      <c r="CD6" s="35">
        <f t="shared" si="9"/>
        <v>1271.6199999999999</v>
      </c>
      <c r="CE6" s="35">
        <f t="shared" si="9"/>
        <v>1446.76</v>
      </c>
      <c r="CF6" s="35">
        <f t="shared" si="9"/>
        <v>1324.43</v>
      </c>
      <c r="CG6" s="35">
        <f t="shared" si="9"/>
        <v>378.08</v>
      </c>
      <c r="CH6" s="35">
        <f t="shared" si="9"/>
        <v>357.49</v>
      </c>
      <c r="CI6" s="35">
        <f t="shared" si="9"/>
        <v>355.22</v>
      </c>
      <c r="CJ6" s="35">
        <f t="shared" si="9"/>
        <v>334.48</v>
      </c>
      <c r="CK6" s="35">
        <f t="shared" si="9"/>
        <v>274.35000000000002</v>
      </c>
      <c r="CL6" s="34" t="str">
        <f>IF(CL7="","",IF(CL7="-","【-】","【"&amp;SUBSTITUTE(TEXT(CL7,"#,##0.00"),"-","△")&amp;"】"))</f>
        <v>【261.46】</v>
      </c>
      <c r="CM6" s="35">
        <f>IF(CM7="",NA(),CM7)</f>
        <v>17.010000000000002</v>
      </c>
      <c r="CN6" s="35">
        <f t="shared" ref="CN6:CV6" si="10">IF(CN7="",NA(),CN7)</f>
        <v>15.77</v>
      </c>
      <c r="CO6" s="35">
        <f t="shared" si="10"/>
        <v>16.18</v>
      </c>
      <c r="CP6" s="35">
        <f t="shared" si="10"/>
        <v>15.77</v>
      </c>
      <c r="CQ6" s="35">
        <f t="shared" si="10"/>
        <v>16.18</v>
      </c>
      <c r="CR6" s="35">
        <f t="shared" si="10"/>
        <v>44.69</v>
      </c>
      <c r="CS6" s="35">
        <f t="shared" si="10"/>
        <v>44.69</v>
      </c>
      <c r="CT6" s="35">
        <f t="shared" si="10"/>
        <v>42.84</v>
      </c>
      <c r="CU6" s="35">
        <f t="shared" si="10"/>
        <v>40.93</v>
      </c>
      <c r="CV6" s="35">
        <f t="shared" si="10"/>
        <v>50.68</v>
      </c>
      <c r="CW6" s="34" t="str">
        <f>IF(CW7="","",IF(CW7="-","【-】","【"&amp;SUBSTITUTE(TEXT(CW7,"#,##0.00"),"-","△")&amp;"】"))</f>
        <v>【52.23】</v>
      </c>
      <c r="CX6" s="35">
        <f>IF(CX7="",NA(),CX7)</f>
        <v>25.62</v>
      </c>
      <c r="CY6" s="35">
        <f t="shared" ref="CY6:DG6" si="11">IF(CY7="",NA(),CY7)</f>
        <v>26.78</v>
      </c>
      <c r="CZ6" s="35">
        <f t="shared" si="11"/>
        <v>28.25</v>
      </c>
      <c r="DA6" s="35">
        <f t="shared" si="11"/>
        <v>28.97</v>
      </c>
      <c r="DB6" s="35">
        <f t="shared" si="11"/>
        <v>28.88</v>
      </c>
      <c r="DC6" s="35">
        <f t="shared" si="11"/>
        <v>70.59</v>
      </c>
      <c r="DD6" s="35">
        <f t="shared" si="11"/>
        <v>69.67</v>
      </c>
      <c r="DE6" s="35">
        <f t="shared" si="11"/>
        <v>66.3</v>
      </c>
      <c r="DF6" s="35">
        <f t="shared" si="11"/>
        <v>62.73</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0.01</v>
      </c>
      <c r="EO6" s="34" t="str">
        <f>IF(EO7="","",IF(EO7="-","【-】","【"&amp;SUBSTITUTE(TEXT(EO7,"#,##0.00"),"-","△")&amp;"】"))</f>
        <v>【0.02】</v>
      </c>
    </row>
    <row r="7" spans="1:145" s="36" customFormat="1" x14ac:dyDescent="0.15">
      <c r="A7" s="28"/>
      <c r="B7" s="37">
        <v>2018</v>
      </c>
      <c r="C7" s="37">
        <v>472131</v>
      </c>
      <c r="D7" s="37">
        <v>47</v>
      </c>
      <c r="E7" s="37">
        <v>17</v>
      </c>
      <c r="F7" s="37">
        <v>5</v>
      </c>
      <c r="G7" s="37">
        <v>0</v>
      </c>
      <c r="H7" s="37" t="s">
        <v>99</v>
      </c>
      <c r="I7" s="37" t="s">
        <v>100</v>
      </c>
      <c r="J7" s="37" t="s">
        <v>101</v>
      </c>
      <c r="K7" s="37" t="s">
        <v>102</v>
      </c>
      <c r="L7" s="37" t="s">
        <v>103</v>
      </c>
      <c r="M7" s="37" t="s">
        <v>104</v>
      </c>
      <c r="N7" s="38" t="s">
        <v>105</v>
      </c>
      <c r="O7" s="38" t="s">
        <v>106</v>
      </c>
      <c r="P7" s="38">
        <v>0.33</v>
      </c>
      <c r="Q7" s="38">
        <v>100</v>
      </c>
      <c r="R7" s="38">
        <v>1144</v>
      </c>
      <c r="S7" s="38">
        <v>123976</v>
      </c>
      <c r="T7" s="38">
        <v>87.02</v>
      </c>
      <c r="U7" s="38">
        <v>1424.68</v>
      </c>
      <c r="V7" s="38">
        <v>412</v>
      </c>
      <c r="W7" s="38">
        <v>0.27</v>
      </c>
      <c r="X7" s="38">
        <v>1525.93</v>
      </c>
      <c r="Y7" s="38">
        <v>91.68</v>
      </c>
      <c r="Z7" s="38">
        <v>95.93</v>
      </c>
      <c r="AA7" s="38">
        <v>92.52</v>
      </c>
      <c r="AB7" s="38">
        <v>95.67</v>
      </c>
      <c r="AC7" s="38">
        <v>102.63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138.18</v>
      </c>
      <c r="BG7" s="38">
        <v>296.06</v>
      </c>
      <c r="BH7" s="38">
        <v>1752.94</v>
      </c>
      <c r="BI7" s="38">
        <v>0</v>
      </c>
      <c r="BJ7" s="38">
        <v>0</v>
      </c>
      <c r="BK7" s="38">
        <v>1161.05</v>
      </c>
      <c r="BL7" s="38">
        <v>979.89</v>
      </c>
      <c r="BM7" s="38">
        <v>1051.43</v>
      </c>
      <c r="BN7" s="38">
        <v>982.29</v>
      </c>
      <c r="BO7" s="38">
        <v>789.46</v>
      </c>
      <c r="BP7" s="38">
        <v>747.76</v>
      </c>
      <c r="BQ7" s="38">
        <v>8.92</v>
      </c>
      <c r="BR7" s="38">
        <v>5.4</v>
      </c>
      <c r="BS7" s="38">
        <v>6.4</v>
      </c>
      <c r="BT7" s="38">
        <v>5.53</v>
      </c>
      <c r="BU7" s="38">
        <v>6.28</v>
      </c>
      <c r="BV7" s="38">
        <v>41.08</v>
      </c>
      <c r="BW7" s="38">
        <v>41.34</v>
      </c>
      <c r="BX7" s="38">
        <v>40.06</v>
      </c>
      <c r="BY7" s="38">
        <v>41.25</v>
      </c>
      <c r="BZ7" s="38">
        <v>57.77</v>
      </c>
      <c r="CA7" s="38">
        <v>59.51</v>
      </c>
      <c r="CB7" s="38">
        <v>911.6</v>
      </c>
      <c r="CC7" s="38">
        <v>1480.02</v>
      </c>
      <c r="CD7" s="38">
        <v>1271.6199999999999</v>
      </c>
      <c r="CE7" s="38">
        <v>1446.76</v>
      </c>
      <c r="CF7" s="38">
        <v>1324.43</v>
      </c>
      <c r="CG7" s="38">
        <v>378.08</v>
      </c>
      <c r="CH7" s="38">
        <v>357.49</v>
      </c>
      <c r="CI7" s="38">
        <v>355.22</v>
      </c>
      <c r="CJ7" s="38">
        <v>334.48</v>
      </c>
      <c r="CK7" s="38">
        <v>274.35000000000002</v>
      </c>
      <c r="CL7" s="38">
        <v>261.45999999999998</v>
      </c>
      <c r="CM7" s="38">
        <v>17.010000000000002</v>
      </c>
      <c r="CN7" s="38">
        <v>15.77</v>
      </c>
      <c r="CO7" s="38">
        <v>16.18</v>
      </c>
      <c r="CP7" s="38">
        <v>15.77</v>
      </c>
      <c r="CQ7" s="38">
        <v>16.18</v>
      </c>
      <c r="CR7" s="38">
        <v>44.69</v>
      </c>
      <c r="CS7" s="38">
        <v>44.69</v>
      </c>
      <c r="CT7" s="38">
        <v>42.84</v>
      </c>
      <c r="CU7" s="38">
        <v>40.93</v>
      </c>
      <c r="CV7" s="38">
        <v>50.68</v>
      </c>
      <c r="CW7" s="38">
        <v>52.23</v>
      </c>
      <c r="CX7" s="38">
        <v>25.62</v>
      </c>
      <c r="CY7" s="38">
        <v>26.78</v>
      </c>
      <c r="CZ7" s="38">
        <v>28.25</v>
      </c>
      <c r="DA7" s="38">
        <v>28.97</v>
      </c>
      <c r="DB7" s="38">
        <v>28.88</v>
      </c>
      <c r="DC7" s="38">
        <v>70.59</v>
      </c>
      <c r="DD7" s="38">
        <v>69.67</v>
      </c>
      <c r="DE7" s="38">
        <v>66.3</v>
      </c>
      <c r="DF7" s="38">
        <v>62.73</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金城　幸定</cp:lastModifiedBy>
  <cp:lastPrinted>2020-01-28T04:37:07Z</cp:lastPrinted>
  <dcterms:created xsi:type="dcterms:W3CDTF">2019-12-05T05:24:11Z</dcterms:created>
  <dcterms:modified xsi:type="dcterms:W3CDTF">2020-01-30T23:57:18Z</dcterms:modified>
  <cp:category/>
</cp:coreProperties>
</file>