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/>
  <mc:AlternateContent xmlns:mc="http://schemas.openxmlformats.org/markup-compatibility/2006">
    <mc:Choice Requires="x15">
      <x15ac:absPath xmlns:x15ac="http://schemas.microsoft.com/office/spreadsheetml/2010/11/ac" url="C:\Users\uruma0347\Desktop\"/>
    </mc:Choice>
  </mc:AlternateContent>
  <xr:revisionPtr revIDLastSave="0" documentId="13_ncr:1_{E74EB51C-A9D8-418E-A194-3ABFDDB59ADC}" xr6:coauthVersionLast="36" xr6:coauthVersionMax="36" xr10:uidLastSave="{00000000-0000-0000-0000-000000000000}"/>
  <workbookProtection workbookAlgorithmName="SHA-512" workbookHashValue="2XsSg6sgd0Eh2n8I8Fxs3DNgtj6nnLojToiyibPakDesrgjT77AX+zxPrCsClbtncPi8So/RGqNAbw4t6x9WrA==" workbookSaltValue="xigLLOf/sgZv+OyQptWP1w==" workbookSpinCount="100000" lockStructure="1"/>
  <bookViews>
    <workbookView xWindow="0" yWindow="0" windowWidth="15360" windowHeight="7635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L85" i="4" s="1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F85" i="4" s="1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L10" i="4" s="1"/>
  <c r="T6" i="5"/>
  <c r="S6" i="5"/>
  <c r="R6" i="5"/>
  <c r="Q6" i="5"/>
  <c r="P6" i="5"/>
  <c r="P10" i="4" s="1"/>
  <c r="O6" i="5"/>
  <c r="I10" i="4" s="1"/>
  <c r="N6" i="5"/>
  <c r="M6" i="5"/>
  <c r="L6" i="5"/>
  <c r="W8" i="4" s="1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K85" i="4"/>
  <c r="J85" i="4"/>
  <c r="I85" i="4"/>
  <c r="H85" i="4"/>
  <c r="G85" i="4"/>
  <c r="E85" i="4"/>
  <c r="BB10" i="4"/>
  <c r="AT10" i="4"/>
  <c r="W10" i="4"/>
  <c r="B10" i="4"/>
  <c r="BB8" i="4"/>
  <c r="AT8" i="4"/>
  <c r="AL8" i="4"/>
  <c r="AD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<sst xmlns="http://schemas.openxmlformats.org/spreadsheetml/2006/main" count="220" uniqueCount="108">
  <si>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</si>
  <si>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</si>
  <si>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</si>
  <si>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</si>
  <si>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</si>
  <si>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</si>
  <si>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</si>
  <si>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</si>
  <si>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</si>
  <si>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</si>
  <si>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</si>
  <si>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</si>
  <si>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</si>
  <si>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</si>
  <si>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</si>
  <si>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</si>
  <si>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</si>
  <si>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</si>
  <si>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</si>
  <si>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</si>
  <si>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</si>
  <si>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</si>
  <si>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</si>
  <si>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</si>
  <si>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</si>
  <si>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</si>
  <si>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</si>
  <si>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</si>
  <si>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</si>
  <si>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</si>
  <si>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</si>
  <si>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</si>
  <si>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</si>
  <si>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</si>
  <si>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</si>
  <si>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</si>
  <si>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</si>
  <si>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</si>
  <si>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</si>
  <si>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</si>
  <si>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</si>
  <si>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</si>
  <si>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</si>
  <si>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</si>
  <si>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</si>
  <si>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</si>
  <si>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</si>
  <si>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</si>
  <si>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</si>
  <si>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</si>
  <si>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</si>
  <si>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</si>
  <si>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</si>
  <si>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</si>
  <si>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</si>
  <si>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</si>
  <si>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</si>
  <si>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</si>
  <si>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</si>
  <si>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</si>
  <si>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</si>
  <si>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</si>
  <si>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</si>
  <si>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</si>
  <si>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</si>
  <si>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</si>
  <si>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</si>
  <si>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</si>
  <si>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</si>
  <si>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</si>
  <si>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</si>
  <si>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</si>
  <si>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</si>
  <si>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</si>
  <si>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</si>
  <si>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</si>
  <si>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</si>
  <si>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</si>
  <si>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</si>
  <si>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</si>
  <si>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</si>
  <si>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</si>
  <si>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</si>
  <si>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</si>
  <si>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</si>
  <si>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</si>
  <si>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</si>
  <si>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</si>
  <si>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</si>
  <si>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</si>
  <si>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</si>
  <si>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</si>
  <si>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</si>
  <si>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沖縄県　うるま市</t>
  </si>
  <si>
    <t>法適用</t>
  </si>
  <si>
    <t>水道事業</t>
  </si>
  <si>
    <t>末端給水事業</t>
  </si>
  <si>
    <t>A3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</si>
  <si>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</si>
  <si>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</si>
  <si>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</si>
  <si>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</si>
  <si>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</si>
  <si>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</si>
  <si>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</si>
  <si>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本市水道事業は、県内で給水面積が３番目に広く、管路総延長が２番目に長い。また、配水管100ｍ当たりの給水人口が県内の類似事業体と比較して低く、配水管使用効率が低い。こうしたなか、広範囲の給水区域に水道水を供給するため、多くの水道施設を保有・管理しているが、施設の老朽化が今後ますます進行すると予測される。水道は、平時及び災害時においても、市民生活を支える必要不可欠なライフラインであり、安全な水道・強靭な水道を図るため、水道施設の老朽化対策や災害対策に重点的に取り組む必要がある。そのため、平成31年3月に策定した「経営戦略」に基づき、「施設の集約化、規模の適正化、投資の合理化（事業の平準化）」を図り、更新費用、維持管理費用の縮減を図る一方で、経営基盤を強化する取り組みが大変重要となる。そのため、必要な水道料金水準の検討、企業債の有効活用、水道経営の効率化を図り、経営基盤の強化、水道経営の持続性の確保に取り組んでいく。</t>
    <rPh sb="9" eb="11">
      <t>ケンナイ</t>
    </rPh>
    <rPh sb="12" eb="14">
      <t>キュウスイ</t>
    </rPh>
    <rPh sb="14" eb="16">
      <t>メンセキ</t>
    </rPh>
    <rPh sb="18" eb="20">
      <t>バンメ</t>
    </rPh>
    <rPh sb="21" eb="22">
      <t>ヒロ</t>
    </rPh>
    <rPh sb="31" eb="33">
      <t>バンメ</t>
    </rPh>
    <rPh sb="40" eb="43">
      <t>ハイスイカン</t>
    </rPh>
    <rPh sb="47" eb="48">
      <t>ア</t>
    </rPh>
    <rPh sb="51" eb="53">
      <t>キュウスイ</t>
    </rPh>
    <rPh sb="53" eb="55">
      <t>ジンコウ</t>
    </rPh>
    <rPh sb="56" eb="58">
      <t>ケンナイ</t>
    </rPh>
    <rPh sb="59" eb="61">
      <t>ルイジ</t>
    </rPh>
    <rPh sb="61" eb="64">
      <t>ジギョウタイ</t>
    </rPh>
    <rPh sb="65" eb="67">
      <t>ヒカク</t>
    </rPh>
    <rPh sb="69" eb="70">
      <t>ヒク</t>
    </rPh>
    <rPh sb="72" eb="75">
      <t>ハイスイカン</t>
    </rPh>
    <rPh sb="75" eb="77">
      <t>シヨウ</t>
    </rPh>
    <rPh sb="77" eb="79">
      <t>コウリツ</t>
    </rPh>
    <rPh sb="80" eb="81">
      <t>ヒク</t>
    </rPh>
    <rPh sb="90" eb="93">
      <t>コウハンイ</t>
    </rPh>
    <rPh sb="94" eb="96">
      <t>キュウスイ</t>
    </rPh>
    <rPh sb="96" eb="98">
      <t>クイキ</t>
    </rPh>
    <rPh sb="99" eb="101">
      <t>スイドウ</t>
    </rPh>
    <rPh sb="101" eb="102">
      <t>スイ</t>
    </rPh>
    <rPh sb="103" eb="105">
      <t>キョウキュウ</t>
    </rPh>
    <rPh sb="110" eb="111">
      <t>オオ</t>
    </rPh>
    <rPh sb="113" eb="115">
      <t>スイドウ</t>
    </rPh>
    <rPh sb="115" eb="117">
      <t>シセツ</t>
    </rPh>
    <rPh sb="118" eb="120">
      <t>ホユウ</t>
    </rPh>
    <rPh sb="129" eb="131">
      <t>シセツ</t>
    </rPh>
    <rPh sb="132" eb="135">
      <t>ロウキュウカ</t>
    </rPh>
    <rPh sb="136" eb="138">
      <t>コンゴ</t>
    </rPh>
    <rPh sb="142" eb="144">
      <t>シンコウ</t>
    </rPh>
    <rPh sb="147" eb="149">
      <t>ヨソク</t>
    </rPh>
    <rPh sb="153" eb="155">
      <t>スイドウ</t>
    </rPh>
    <rPh sb="235" eb="237">
      <t>ヒツヨウ</t>
    </rPh>
    <rPh sb="246" eb="248">
      <t>ヘイセイ</t>
    </rPh>
    <rPh sb="250" eb="251">
      <t>ネン</t>
    </rPh>
    <rPh sb="252" eb="253">
      <t>ガツ</t>
    </rPh>
    <rPh sb="254" eb="256">
      <t>サクテイ</t>
    </rPh>
    <rPh sb="259" eb="261">
      <t>ケイエイ</t>
    </rPh>
    <rPh sb="261" eb="263">
      <t>センリャク</t>
    </rPh>
    <rPh sb="265" eb="266">
      <t>モト</t>
    </rPh>
    <rPh sb="270" eb="272">
      <t>シセツ</t>
    </rPh>
    <rPh sb="273" eb="276">
      <t>シュウヤクカ</t>
    </rPh>
    <rPh sb="277" eb="279">
      <t>キボ</t>
    </rPh>
    <rPh sb="280" eb="283">
      <t>テキセイカ</t>
    </rPh>
    <rPh sb="284" eb="286">
      <t>トウシ</t>
    </rPh>
    <rPh sb="287" eb="290">
      <t>ゴウリカ</t>
    </rPh>
    <rPh sb="291" eb="293">
      <t>ジギョウ</t>
    </rPh>
    <rPh sb="294" eb="297">
      <t>ヘイジュンカ</t>
    </rPh>
    <rPh sb="300" eb="301">
      <t>ハカ</t>
    </rPh>
    <rPh sb="303" eb="305">
      <t>コウシン</t>
    </rPh>
    <rPh sb="305" eb="307">
      <t>ヒヨウ</t>
    </rPh>
    <rPh sb="308" eb="310">
      <t>イジ</t>
    </rPh>
    <rPh sb="310" eb="312">
      <t>カンリ</t>
    </rPh>
    <rPh sb="312" eb="314">
      <t>ヒヨウ</t>
    </rPh>
    <rPh sb="315" eb="317">
      <t>シュクゲン</t>
    </rPh>
    <rPh sb="318" eb="319">
      <t>ハカ</t>
    </rPh>
    <rPh sb="320" eb="322">
      <t>イッポウ</t>
    </rPh>
    <rPh sb="324" eb="326">
      <t>ケイエイ</t>
    </rPh>
    <rPh sb="326" eb="328">
      <t>キバン</t>
    </rPh>
    <rPh sb="329" eb="331">
      <t>キョウカ</t>
    </rPh>
    <rPh sb="333" eb="334">
      <t>ト</t>
    </rPh>
    <rPh sb="335" eb="336">
      <t>ク</t>
    </rPh>
    <rPh sb="338" eb="340">
      <t>タイヘン</t>
    </rPh>
    <rPh sb="340" eb="342">
      <t>ジュウヨウ</t>
    </rPh>
    <rPh sb="351" eb="353">
      <t>ヒツヨウ</t>
    </rPh>
    <rPh sb="354" eb="356">
      <t>スイドウ</t>
    </rPh>
    <rPh sb="356" eb="358">
      <t>リョウキン</t>
    </rPh>
    <rPh sb="358" eb="360">
      <t>スイジュン</t>
    </rPh>
    <rPh sb="361" eb="363">
      <t>ケントウ</t>
    </rPh>
    <rPh sb="364" eb="366">
      <t>キギョウ</t>
    </rPh>
    <rPh sb="366" eb="367">
      <t>サイ</t>
    </rPh>
    <rPh sb="368" eb="370">
      <t>ユウコウ</t>
    </rPh>
    <rPh sb="370" eb="372">
      <t>カツヨウ</t>
    </rPh>
    <rPh sb="373" eb="375">
      <t>スイドウ</t>
    </rPh>
    <rPh sb="375" eb="377">
      <t>ケイエイ</t>
    </rPh>
    <rPh sb="378" eb="381">
      <t>コウリツカ</t>
    </rPh>
    <rPh sb="382" eb="383">
      <t>ハカ</t>
    </rPh>
    <rPh sb="385" eb="387">
      <t>ケイエイ</t>
    </rPh>
    <rPh sb="387" eb="389">
      <t>キバン</t>
    </rPh>
    <rPh sb="390" eb="392">
      <t>キョウカ</t>
    </rPh>
    <rPh sb="393" eb="395">
      <t>スイドウ</t>
    </rPh>
    <rPh sb="395" eb="397">
      <t>ケイエイ</t>
    </rPh>
    <rPh sb="398" eb="401">
      <t>ジゾクセイ</t>
    </rPh>
    <rPh sb="402" eb="404">
      <t>カクホ</t>
    </rPh>
    <rPh sb="405" eb="406">
      <t>ト</t>
    </rPh>
    <rPh sb="407" eb="408">
      <t>ク</t>
    </rPh>
    <phoneticPr fontId="4"/>
  </si>
  <si>
    <t>①有形固定資産減価償却率は、減価償却がどの程度進んでいるのか（古くなっているのか）を表す指標で、平均値と同様に年々上昇傾向。法定耐用年数に近い保有資産が多いことを示している。
　減価償却率の増加とともに修繕コストの増加、施設の更新費用の増加が予測される。
②③管路経年化率は、法定耐用年数を超えた管路延長の割合を表す指標。平均値に比べて低い数値となっているが、老朽化が進行していることを示し、今後も一定割合で増加し続けることが見込まれる。管路更新率は、平均値と同程度の比率となっている。
　老朽管路の更新と併せて、管路の耐震化を進めているが、市内全域にまだ多くの老朽管・非耐震管が残存している。災害対応拠点となる病院・広域避難場所への供給ルートを考慮するなど、優先度、重要度、管路の布設環境や劣化状況などを踏まえて更新投資を平準化し、計画的な更新に努める。</t>
    <rPh sb="193" eb="194">
      <t>シメ</t>
    </rPh>
    <rPh sb="245" eb="247">
      <t>ロウキュウ</t>
    </rPh>
    <rPh sb="247" eb="249">
      <t>カンロ</t>
    </rPh>
    <rPh sb="250" eb="252">
      <t>コウシン</t>
    </rPh>
    <rPh sb="253" eb="254">
      <t>アワ</t>
    </rPh>
    <rPh sb="257" eb="259">
      <t>カンロ</t>
    </rPh>
    <rPh sb="260" eb="263">
      <t>タイシンカ</t>
    </rPh>
    <rPh sb="264" eb="265">
      <t>スス</t>
    </rPh>
    <rPh sb="271" eb="273">
      <t>シナイ</t>
    </rPh>
    <rPh sb="273" eb="275">
      <t>ゼンイキ</t>
    </rPh>
    <rPh sb="278" eb="279">
      <t>オオ</t>
    </rPh>
    <rPh sb="281" eb="283">
      <t>ロウキュウ</t>
    </rPh>
    <rPh sb="283" eb="284">
      <t>カン</t>
    </rPh>
    <rPh sb="285" eb="286">
      <t>ヒ</t>
    </rPh>
    <rPh sb="286" eb="288">
      <t>タイシン</t>
    </rPh>
    <rPh sb="288" eb="289">
      <t>カン</t>
    </rPh>
    <rPh sb="290" eb="292">
      <t>ザンゾン</t>
    </rPh>
    <rPh sb="297" eb="299">
      <t>サイガイ</t>
    </rPh>
    <rPh sb="299" eb="301">
      <t>タイオウ</t>
    </rPh>
    <rPh sb="301" eb="303">
      <t>キョテン</t>
    </rPh>
    <rPh sb="306" eb="308">
      <t>ビョウイン</t>
    </rPh>
    <rPh sb="309" eb="311">
      <t>コウイキ</t>
    </rPh>
    <rPh sb="338" eb="340">
      <t>カンロ</t>
    </rPh>
    <rPh sb="341" eb="343">
      <t>フセツ</t>
    </rPh>
    <rPh sb="343" eb="345">
      <t>カンキョウ</t>
    </rPh>
    <rPh sb="346" eb="348">
      <t>レッカ</t>
    </rPh>
    <rPh sb="348" eb="350">
      <t>ジョウキョウ</t>
    </rPh>
    <rPh sb="374" eb="375">
      <t>ツト</t>
    </rPh>
    <phoneticPr fontId="4"/>
  </si>
  <si>
    <t>①経常収支比率は、100％以上（黒字）で推移しているが、平均値等を下回っている。前年度より比率が低下したことについては、基地用水道使用量の大幅増減（前年度比較：H29年18％増、H30年13％減）が大きな要因。また、家庭用使用水量が減少しており、節水型機器普及が要因にあると思われる。本市は、給水面積が広く、施設の維持管理コストが多くなるため、不断に効率的な経営のもと経費節減を図り、健全経営を維持するうえで、必要な適正原価を基礎とした水道料金の確保、経営の透明性を高めていくことが重要となる。　③流動比率は、100％かつ平均値を上回り、支払能力は健全な状態。　④企業債残高対給水収益比率は、平均値より低い比率。一方で、施設整備を計画的に着実に実施していくため、財源を確保する手段として、世代間負担の公平性、財政の健全性を踏まえ、企業債活用を検討する。　⑤料金回収率は、100％以上で推移、適切な料金回収が出来ているが、平均値等を下回っており、今後、施設の更新投資による減価償却費の増加など、収益環境が悪化することが予測される。アセットマネジメントを踏まえた事業費の平準化、施設集約化・ダウンサイジング・適正配置を検討し、経営効率化による経常費用の節減に取り組む一方、施設を維持するうえで、必要な適正原価に見合った水道料金水準を検証する。　⑥給水原価は、平均値等より高く、給水原価低減に取り組む必要がある。水道水を安定的に供給するため、水道施設を市内全域で管理しており、老朽給水管も数多く点在。継続的な漏水調査、早期修繕に対応する必要があるなど、施設の維持管理に必要な費用が多くなるため、給水原価も高くなるが、給水原価低減のため、水道施設の効率化に伴う維持管理費削減、業務の効率化、水道広域化・広域連携等、水道経営の効率化・健全化に取り組むことが重要となる。　⑦施設利用率は、平均値等より高い状況にあるが、更新時には、施設規模のダウンサイジングや統廃合、集約化を図る等、より効率性を高める対応が不可欠。　⑧有収率は、有効率向上対策により、年々減少していた漏水（無効水量）が平成30年度は増加に転じ、平均値等を上回っているものの、給水面積が広く管路延長が長い本市では、漏水解消が容易ではないことが改めて認識された。有収率の低下は事業経営への影響が大きいことから、重点的に、効果的な漏水調査と早期修繕及び管路更新に取り組む。</t>
    <rPh sb="13" eb="15">
      <t>イジョウ</t>
    </rPh>
    <rPh sb="16" eb="18">
      <t>クロジ</t>
    </rPh>
    <rPh sb="20" eb="22">
      <t>スイイ</t>
    </rPh>
    <rPh sb="28" eb="31">
      <t>ヘイキンチ</t>
    </rPh>
    <rPh sb="31" eb="32">
      <t>ナド</t>
    </rPh>
    <rPh sb="33" eb="34">
      <t>シタ</t>
    </rPh>
    <rPh sb="34" eb="35">
      <t>マワ</t>
    </rPh>
    <rPh sb="40" eb="43">
      <t>ゼンネンド</t>
    </rPh>
    <rPh sb="45" eb="47">
      <t>ヒリツ</t>
    </rPh>
    <rPh sb="48" eb="50">
      <t>テイカ</t>
    </rPh>
    <rPh sb="60" eb="63">
      <t>キチヨウ</t>
    </rPh>
    <rPh sb="63" eb="65">
      <t>スイドウ</t>
    </rPh>
    <rPh sb="65" eb="68">
      <t>シヨウリョウ</t>
    </rPh>
    <rPh sb="69" eb="71">
      <t>オオハバ</t>
    </rPh>
    <rPh sb="71" eb="73">
      <t>ゾウゲン</t>
    </rPh>
    <rPh sb="74" eb="77">
      <t>ゼンネンド</t>
    </rPh>
    <rPh sb="77" eb="79">
      <t>ヒカク</t>
    </rPh>
    <rPh sb="83" eb="84">
      <t>ネン</t>
    </rPh>
    <rPh sb="87" eb="88">
      <t>ゾウ</t>
    </rPh>
    <rPh sb="92" eb="93">
      <t>ネン</t>
    </rPh>
    <rPh sb="96" eb="97">
      <t>ゲン</t>
    </rPh>
    <rPh sb="99" eb="100">
      <t>オオ</t>
    </rPh>
    <rPh sb="102" eb="104">
      <t>ヨウイン</t>
    </rPh>
    <rPh sb="108" eb="111">
      <t>カテイヨウ</t>
    </rPh>
    <rPh sb="111" eb="113">
      <t>シヨウ</t>
    </rPh>
    <rPh sb="113" eb="115">
      <t>スイリョウ</t>
    </rPh>
    <rPh sb="116" eb="118">
      <t>ゲンショウ</t>
    </rPh>
    <rPh sb="123" eb="126">
      <t>セッスイガタ</t>
    </rPh>
    <rPh sb="126" eb="128">
      <t>キキ</t>
    </rPh>
    <rPh sb="128" eb="130">
      <t>フキュウ</t>
    </rPh>
    <rPh sb="137" eb="138">
      <t>オモ</t>
    </rPh>
    <rPh sb="142" eb="144">
      <t>ホンシ</t>
    </rPh>
    <rPh sb="146" eb="148">
      <t>キュウスイ</t>
    </rPh>
    <rPh sb="148" eb="150">
      <t>メンセキ</t>
    </rPh>
    <rPh sb="151" eb="152">
      <t>ヒロ</t>
    </rPh>
    <rPh sb="154" eb="156">
      <t>シセツ</t>
    </rPh>
    <rPh sb="157" eb="159">
      <t>イジ</t>
    </rPh>
    <rPh sb="159" eb="161">
      <t>カンリ</t>
    </rPh>
    <rPh sb="165" eb="166">
      <t>オオ</t>
    </rPh>
    <rPh sb="172" eb="174">
      <t>フダン</t>
    </rPh>
    <rPh sb="175" eb="178">
      <t>コウリツテキ</t>
    </rPh>
    <rPh sb="179" eb="181">
      <t>ケイエイ</t>
    </rPh>
    <rPh sb="184" eb="186">
      <t>ケイヒ</t>
    </rPh>
    <rPh sb="186" eb="188">
      <t>セツゲン</t>
    </rPh>
    <rPh sb="189" eb="190">
      <t>ハカ</t>
    </rPh>
    <rPh sb="192" eb="194">
      <t>ケンゼン</t>
    </rPh>
    <rPh sb="194" eb="196">
      <t>ケイエイ</t>
    </rPh>
    <rPh sb="197" eb="199">
      <t>イジ</t>
    </rPh>
    <rPh sb="205" eb="207">
      <t>ヒツヨウ</t>
    </rPh>
    <rPh sb="208" eb="210">
      <t>テキセイ</t>
    </rPh>
    <rPh sb="210" eb="212">
      <t>ゲンカ</t>
    </rPh>
    <rPh sb="213" eb="215">
      <t>キソ</t>
    </rPh>
    <rPh sb="218" eb="220">
      <t>スイドウ</t>
    </rPh>
    <rPh sb="220" eb="222">
      <t>リョウキン</t>
    </rPh>
    <rPh sb="223" eb="225">
      <t>カクホ</t>
    </rPh>
    <rPh sb="226" eb="228">
      <t>ケイエイ</t>
    </rPh>
    <rPh sb="229" eb="232">
      <t>トウメイセイ</t>
    </rPh>
    <rPh sb="233" eb="234">
      <t>タカ</t>
    </rPh>
    <rPh sb="241" eb="243">
      <t>ジュウヨウ</t>
    </rPh>
    <rPh sb="368" eb="370">
      <t>カツヨウ</t>
    </rPh>
    <rPh sb="371" eb="373">
      <t>ケントウ</t>
    </rPh>
    <rPh sb="389" eb="391">
      <t>イジョウ</t>
    </rPh>
    <rPh sb="392" eb="394">
      <t>スイイ</t>
    </rPh>
    <rPh sb="395" eb="397">
      <t>テキセツ</t>
    </rPh>
    <rPh sb="398" eb="400">
      <t>リョウキン</t>
    </rPh>
    <rPh sb="400" eb="402">
      <t>カイシュウ</t>
    </rPh>
    <rPh sb="403" eb="405">
      <t>デキ</t>
    </rPh>
    <rPh sb="413" eb="414">
      <t>ナド</t>
    </rPh>
    <rPh sb="422" eb="424">
      <t>コンゴ</t>
    </rPh>
    <rPh sb="425" eb="427">
      <t>シセツ</t>
    </rPh>
    <rPh sb="428" eb="430">
      <t>コウシン</t>
    </rPh>
    <rPh sb="430" eb="432">
      <t>トウシ</t>
    </rPh>
    <rPh sb="435" eb="437">
      <t>ゲンカ</t>
    </rPh>
    <rPh sb="437" eb="439">
      <t>ショウキャク</t>
    </rPh>
    <rPh sb="439" eb="440">
      <t>ヒ</t>
    </rPh>
    <rPh sb="441" eb="443">
      <t>ゾウカ</t>
    </rPh>
    <rPh sb="446" eb="448">
      <t>シュウエキ</t>
    </rPh>
    <rPh sb="448" eb="450">
      <t>カンキョウ</t>
    </rPh>
    <rPh sb="451" eb="453">
      <t>アッカ</t>
    </rPh>
    <rPh sb="458" eb="460">
      <t>ヨソク</t>
    </rPh>
    <rPh sb="475" eb="476">
      <t>フ</t>
    </rPh>
    <rPh sb="479" eb="481">
      <t>ジギョウ</t>
    </rPh>
    <rPh sb="481" eb="482">
      <t>ヒ</t>
    </rPh>
    <rPh sb="483" eb="486">
      <t>ヘイジュンカ</t>
    </rPh>
    <rPh sb="487" eb="489">
      <t>シセツ</t>
    </rPh>
    <rPh sb="489" eb="492">
      <t>シュウヤクカ</t>
    </rPh>
    <rPh sb="502" eb="504">
      <t>テキセイ</t>
    </rPh>
    <rPh sb="504" eb="506">
      <t>ハイチ</t>
    </rPh>
    <rPh sb="507" eb="509">
      <t>ケントウ</t>
    </rPh>
    <rPh sb="580" eb="581">
      <t>ナド</t>
    </rPh>
    <rPh sb="603" eb="605">
      <t>スイドウ</t>
    </rPh>
    <rPh sb="605" eb="606">
      <t>スイ</t>
    </rPh>
    <rPh sb="607" eb="610">
      <t>アンテイテキ</t>
    </rPh>
    <rPh sb="611" eb="613">
      <t>キョウキュウ</t>
    </rPh>
    <rPh sb="618" eb="620">
      <t>スイドウ</t>
    </rPh>
    <rPh sb="620" eb="622">
      <t>シセツ</t>
    </rPh>
    <rPh sb="623" eb="625">
      <t>シナイ</t>
    </rPh>
    <rPh sb="625" eb="627">
      <t>ゼンイキ</t>
    </rPh>
    <rPh sb="628" eb="630">
      <t>カンリ</t>
    </rPh>
    <rPh sb="641" eb="642">
      <t>カズ</t>
    </rPh>
    <rPh sb="642" eb="643">
      <t>オオ</t>
    </rPh>
    <rPh sb="647" eb="650">
      <t>ケイゾクテキ</t>
    </rPh>
    <rPh sb="651" eb="653">
      <t>ロウスイ</t>
    </rPh>
    <rPh sb="653" eb="655">
      <t>チョウサ</t>
    </rPh>
    <rPh sb="656" eb="658">
      <t>ソウキ</t>
    </rPh>
    <rPh sb="658" eb="660">
      <t>シュウゼン</t>
    </rPh>
    <rPh sb="661" eb="663">
      <t>タイオウ</t>
    </rPh>
    <rPh sb="665" eb="667">
      <t>ヒツヨウ</t>
    </rPh>
    <rPh sb="673" eb="675">
      <t>シセツ</t>
    </rPh>
    <rPh sb="676" eb="678">
      <t>イジ</t>
    </rPh>
    <rPh sb="678" eb="680">
      <t>カンリ</t>
    </rPh>
    <rPh sb="681" eb="683">
      <t>ヒツヨウ</t>
    </rPh>
    <rPh sb="684" eb="686">
      <t>ヒヨウ</t>
    </rPh>
    <rPh sb="687" eb="688">
      <t>オオ</t>
    </rPh>
    <rPh sb="694" eb="696">
      <t>キュウスイ</t>
    </rPh>
    <rPh sb="696" eb="698">
      <t>ゲンカ</t>
    </rPh>
    <rPh sb="699" eb="700">
      <t>タカ</t>
    </rPh>
    <rPh sb="705" eb="707">
      <t>キュウスイ</t>
    </rPh>
    <rPh sb="707" eb="709">
      <t>ゲンカ</t>
    </rPh>
    <rPh sb="709" eb="711">
      <t>テイゲン</t>
    </rPh>
    <rPh sb="734" eb="736">
      <t>ギョウム</t>
    </rPh>
    <rPh sb="737" eb="740">
      <t>コウリツカ</t>
    </rPh>
    <rPh sb="741" eb="743">
      <t>スイドウ</t>
    </rPh>
    <rPh sb="747" eb="749">
      <t>コウイキ</t>
    </rPh>
    <rPh sb="749" eb="751">
      <t>レンケイ</t>
    </rPh>
    <rPh sb="751" eb="752">
      <t>ナド</t>
    </rPh>
    <rPh sb="753" eb="755">
      <t>スイドウ</t>
    </rPh>
    <rPh sb="755" eb="757">
      <t>ケイエイ</t>
    </rPh>
    <rPh sb="758" eb="761">
      <t>コウリツカ</t>
    </rPh>
    <rPh sb="762" eb="765">
      <t>ケンゼンカ</t>
    </rPh>
    <rPh sb="773" eb="775">
      <t>ジュウヨウ</t>
    </rPh>
    <rPh sb="791" eb="792">
      <t>ナド</t>
    </rPh>
    <rPh sb="827" eb="830">
      <t>シュウヤクカ</t>
    </rPh>
    <rPh sb="833" eb="834">
      <t>ナド</t>
    </rPh>
    <rPh sb="858" eb="861">
      <t>ユウコウリツ</t>
    </rPh>
    <rPh sb="861" eb="863">
      <t>コウジョウ</t>
    </rPh>
    <rPh sb="863" eb="865">
      <t>タイサク</t>
    </rPh>
    <rPh sb="869" eb="871">
      <t>ネンネン</t>
    </rPh>
    <rPh sb="871" eb="873">
      <t>ゲンショウ</t>
    </rPh>
    <rPh sb="877" eb="879">
      <t>ロウスイ</t>
    </rPh>
    <rPh sb="880" eb="882">
      <t>ムコウ</t>
    </rPh>
    <rPh sb="882" eb="884">
      <t>スイリョウ</t>
    </rPh>
    <rPh sb="886" eb="888">
      <t>ヘイセイ</t>
    </rPh>
    <rPh sb="890" eb="892">
      <t>ネンド</t>
    </rPh>
    <rPh sb="893" eb="895">
      <t>ゾウカ</t>
    </rPh>
    <rPh sb="896" eb="897">
      <t>テン</t>
    </rPh>
    <rPh sb="902" eb="903">
      <t>ナド</t>
    </rPh>
    <rPh sb="904" eb="906">
      <t>ウワマワ</t>
    </rPh>
    <rPh sb="914" eb="916">
      <t>キュウスイ</t>
    </rPh>
    <rPh sb="916" eb="918">
      <t>メンセキ</t>
    </rPh>
    <rPh sb="919" eb="920">
      <t>ヒロ</t>
    </rPh>
    <rPh sb="921" eb="923">
      <t>カンロ</t>
    </rPh>
    <rPh sb="923" eb="925">
      <t>エンチョウ</t>
    </rPh>
    <rPh sb="926" eb="927">
      <t>ナガ</t>
    </rPh>
    <rPh sb="928" eb="930">
      <t>ホンシ</t>
    </rPh>
    <rPh sb="933" eb="935">
      <t>ロウスイ</t>
    </rPh>
    <rPh sb="935" eb="937">
      <t>カイショウ</t>
    </rPh>
    <rPh sb="938" eb="940">
      <t>ヨウイ</t>
    </rPh>
    <rPh sb="947" eb="948">
      <t>アラタ</t>
    </rPh>
    <rPh sb="950" eb="952">
      <t>ニンシキ</t>
    </rPh>
    <rPh sb="998" eb="999">
      <t>オヨ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</si>
</sst>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6" fillId="0" borderId="9" xfId="0" applyFont="1" applyBorder="1" applyAlignment="1" applyProtection="1">
      <alignment horizontal="justify" vertical="top" wrapText="1"/>
      <protection locked="0"/>
    </xf>
    <xf numFmtId="0" fontId="16" fillId="0" borderId="0" xfId="0" applyFont="1" applyBorder="1" applyAlignment="1" applyProtection="1">
      <alignment horizontal="justify" vertical="top" wrapText="1"/>
      <protection locked="0"/>
    </xf>
    <xf numFmtId="0" fontId="16" fillId="0" borderId="10" xfId="0" applyFont="1" applyBorder="1" applyAlignment="1" applyProtection="1">
      <alignment horizontal="justify" vertical="top" wrapText="1"/>
      <protection locked="0"/>
    </xf>
    <xf numFmtId="0" fontId="16" fillId="0" borderId="11" xfId="0" applyFont="1" applyBorder="1" applyAlignment="1" applyProtection="1">
      <alignment horizontal="justify" vertical="top" wrapText="1"/>
      <protection locked="0"/>
    </xf>
    <xf numFmtId="0" fontId="16" fillId="0" borderId="1" xfId="0" applyFont="1" applyBorder="1" applyAlignment="1" applyProtection="1">
      <alignment horizontal="justify" vertical="top" wrapText="1"/>
      <protection locked="0"/>
    </xf>
    <xf numFmtId="0" fontId="16" fillId="0" borderId="12" xfId="0" applyFont="1" applyBorder="1" applyAlignment="1" applyProtection="1">
      <alignment horizontal="justify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3" fillId="0" borderId="9" xfId="0" applyFont="1" applyBorder="1" applyAlignment="1" applyProtection="1">
      <alignment horizontal="justify" vertical="top" wrapText="1"/>
      <protection locked="0"/>
    </xf>
    <xf numFmtId="0" fontId="13" fillId="0" borderId="0" xfId="0" applyFont="1" applyBorder="1" applyAlignment="1" applyProtection="1">
      <alignment horizontal="justify" vertical="top" wrapText="1"/>
      <protection locked="0"/>
    </xf>
    <xf numFmtId="0" fontId="13" fillId="0" borderId="10" xfId="0" applyFont="1" applyBorder="1" applyAlignment="1" applyProtection="1">
      <alignment horizontal="justify" vertical="top" wrapText="1"/>
      <protection locked="0"/>
    </xf>
    <xf numFmtId="0" fontId="16" fillId="0" borderId="9" xfId="0" applyFont="1" applyBorder="1" applyAlignment="1" applyProtection="1">
      <alignment horizontal="left" vertical="top" wrapText="1"/>
      <protection locked="0"/>
    </xf>
    <xf numFmtId="0" fontId="16" fillId="0" borderId="0" xfId="0" applyFont="1" applyBorder="1" applyAlignment="1" applyProtection="1">
      <alignment horizontal="left" vertical="top" wrapText="1"/>
      <protection locked="0"/>
    </xf>
    <xf numFmtId="0" fontId="16" fillId="0" borderId="10" xfId="0" applyFont="1" applyBorder="1" applyAlignment="1" applyProtection="1">
      <alignment horizontal="left" vertical="top" wrapText="1"/>
      <protection locked="0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0.63</c:v>
                </c:pt>
                <c:pt idx="1">
                  <c:v>0.74</c:v>
                </c:pt>
                <c:pt idx="2">
                  <c:v>0.94</c:v>
                </c:pt>
                <c:pt idx="3">
                  <c:v>1.06</c:v>
                </c:pt>
                <c:pt idx="4">
                  <c:v>0.81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07-4918-846F-E636D48C7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0.75</c:v>
                </c:pt>
                <c:pt idx="1">
                  <c:v>0.95</c:v>
                </c:pt>
                <c:pt idx="2">
                  <c:v>0.74</c:v>
                </c:pt>
                <c:pt idx="3">
                  <c:v>0.74</c:v>
                </c:pt>
                <c:pt idx="4">
                  <c:v>0.72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07-4918-846F-E636D48C7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73.599999999999994</c:v>
                </c:pt>
                <c:pt idx="1">
                  <c:v>72.290000000000006</c:v>
                </c:pt>
                <c:pt idx="2">
                  <c:v>72.62</c:v>
                </c:pt>
                <c:pt idx="3">
                  <c:v>72.819999999999993</c:v>
                </c:pt>
                <c:pt idx="4">
                  <c:v>73.040000000000006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47-4A28-BE54-90BF1731CA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62.12</c:v>
                </c:pt>
                <c:pt idx="1">
                  <c:v>62.26</c:v>
                </c:pt>
                <c:pt idx="2">
                  <c:v>62.1</c:v>
                </c:pt>
                <c:pt idx="3">
                  <c:v>62.38</c:v>
                </c:pt>
                <c:pt idx="4">
                  <c:v>62.83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47-4A28-BE54-90BF1731CA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88.03</c:v>
                </c:pt>
                <c:pt idx="1">
                  <c:v>90.98</c:v>
                </c:pt>
                <c:pt idx="2">
                  <c:v>91.47</c:v>
                </c:pt>
                <c:pt idx="3">
                  <c:v>92.65</c:v>
                </c:pt>
                <c:pt idx="4">
                  <c:v>91.7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02-48EF-9FDA-0632FE026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89.45</c:v>
                </c:pt>
                <c:pt idx="1">
                  <c:v>89.5</c:v>
                </c:pt>
                <c:pt idx="2">
                  <c:v>89.52</c:v>
                </c:pt>
                <c:pt idx="3">
                  <c:v>89.17</c:v>
                </c:pt>
                <c:pt idx="4">
                  <c:v>88.86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02-48EF-9FDA-0632FE026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104.06</c:v>
                </c:pt>
                <c:pt idx="1">
                  <c:v>106.61</c:v>
                </c:pt>
                <c:pt idx="2">
                  <c:v>105.97</c:v>
                </c:pt>
                <c:pt idx="3">
                  <c:v>109.28</c:v>
                </c:pt>
                <c:pt idx="4">
                  <c:v>105.93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55-4A0A-BE4C-A7192E19C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113.11</c:v>
                </c:pt>
                <c:pt idx="1">
                  <c:v>114</c:v>
                </c:pt>
                <c:pt idx="2">
                  <c:v>114</c:v>
                </c:pt>
                <c:pt idx="3">
                  <c:v>113.68</c:v>
                </c:pt>
                <c:pt idx="4">
                  <c:v>113.82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55-4A0A-BE4C-A7192E19C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45.96</c:v>
                </c:pt>
                <c:pt idx="1">
                  <c:v>46.77</c:v>
                </c:pt>
                <c:pt idx="2">
                  <c:v>47.94</c:v>
                </c:pt>
                <c:pt idx="3">
                  <c:v>51.08</c:v>
                </c:pt>
                <c:pt idx="4">
                  <c:v>52.28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C9-46FD-9024-D224FDBE3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44.91</c:v>
                </c:pt>
                <c:pt idx="1">
                  <c:v>45.89</c:v>
                </c:pt>
                <c:pt idx="2">
                  <c:v>46.58</c:v>
                </c:pt>
                <c:pt idx="3">
                  <c:v>46.99</c:v>
                </c:pt>
                <c:pt idx="4">
                  <c:v>47.89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C9-46FD-9024-D224FDBE3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1.82</c:v>
                </c:pt>
                <c:pt idx="1">
                  <c:v>3.89</c:v>
                </c:pt>
                <c:pt idx="2">
                  <c:v>4.45</c:v>
                </c:pt>
                <c:pt idx="3">
                  <c:v>5.0199999999999996</c:v>
                </c:pt>
                <c:pt idx="4">
                  <c:v>6.66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60-4ED1-B85A-778817B42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12.03</c:v>
                </c:pt>
                <c:pt idx="1">
                  <c:v>13.14</c:v>
                </c:pt>
                <c:pt idx="2">
                  <c:v>14.45</c:v>
                </c:pt>
                <c:pt idx="3">
                  <c:v>15.83</c:v>
                </c:pt>
                <c:pt idx="4">
                  <c:v>16.899999999999999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60-4ED1-B85A-778817B42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A0-43D9-8A19-085057F977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0.03</c:v>
                </c:pt>
                <c:pt idx="2">
                  <c:v>0.23</c:v>
                </c:pt>
                <c:pt idx="3">
                  <c:v>0.03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A0-43D9-8A19-085057F977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525.13</c:v>
                </c:pt>
                <c:pt idx="1">
                  <c:v>530.79</c:v>
                </c:pt>
                <c:pt idx="2">
                  <c:v>522.37</c:v>
                </c:pt>
                <c:pt idx="3">
                  <c:v>602.80999999999995</c:v>
                </c:pt>
                <c:pt idx="4">
                  <c:v>596.36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B4-40DE-B6CA-75A9582562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344.19</c:v>
                </c:pt>
                <c:pt idx="1">
                  <c:v>352.05</c:v>
                </c:pt>
                <c:pt idx="2">
                  <c:v>349.04</c:v>
                </c:pt>
                <c:pt idx="3">
                  <c:v>337.49</c:v>
                </c:pt>
                <c:pt idx="4">
                  <c:v>335.6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B4-40DE-B6CA-75A9582562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87.06</c:v>
                </c:pt>
                <c:pt idx="1">
                  <c:v>79.23</c:v>
                </c:pt>
                <c:pt idx="2">
                  <c:v>72.819999999999993</c:v>
                </c:pt>
                <c:pt idx="3">
                  <c:v>65.56</c:v>
                </c:pt>
                <c:pt idx="4">
                  <c:v>60.38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8D-4255-A203-E6D045E05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252.09</c:v>
                </c:pt>
                <c:pt idx="1">
                  <c:v>250.76</c:v>
                </c:pt>
                <c:pt idx="2">
                  <c:v>254.54</c:v>
                </c:pt>
                <c:pt idx="3">
                  <c:v>265.92</c:v>
                </c:pt>
                <c:pt idx="4">
                  <c:v>258.26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8D-4255-A203-E6D045E05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100.37</c:v>
                </c:pt>
                <c:pt idx="1">
                  <c:v>102.67</c:v>
                </c:pt>
                <c:pt idx="2">
                  <c:v>102.07</c:v>
                </c:pt>
                <c:pt idx="3">
                  <c:v>105.48</c:v>
                </c:pt>
                <c:pt idx="4">
                  <c:v>101.69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B0-4609-8F82-374F4DC6E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106.22</c:v>
                </c:pt>
                <c:pt idx="1">
                  <c:v>106.69</c:v>
                </c:pt>
                <c:pt idx="2">
                  <c:v>106.52</c:v>
                </c:pt>
                <c:pt idx="3">
                  <c:v>105.86</c:v>
                </c:pt>
                <c:pt idx="4">
                  <c:v>106.07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B0-4609-8F82-374F4DC6E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194.85</c:v>
                </c:pt>
                <c:pt idx="1">
                  <c:v>191.35</c:v>
                </c:pt>
                <c:pt idx="2">
                  <c:v>191.91</c:v>
                </c:pt>
                <c:pt idx="3">
                  <c:v>186.64</c:v>
                </c:pt>
                <c:pt idx="4">
                  <c:v>192.52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52-4BE6-AED4-3711BA6534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155.22999999999999</c:v>
                </c:pt>
                <c:pt idx="1">
                  <c:v>154.91999999999999</c:v>
                </c:pt>
                <c:pt idx="2">
                  <c:v>155.80000000000001</c:v>
                </c:pt>
                <c:pt idx="3">
                  <c:v>158.58000000000001</c:v>
                </c:pt>
                <c:pt idx="4">
                  <c:v>159.22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52-4BE6-AED4-3711BA6534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【167.11】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M1" zoomScaleNormal="100" workbookViewId="0">
      <selection activeCell="BK23" sqref="BK2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89" t="s">
        <v>0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89"/>
      <c r="AI2" s="89"/>
      <c r="AJ2" s="89"/>
      <c r="AK2" s="89"/>
      <c r="AL2" s="89"/>
      <c r="AM2" s="89"/>
      <c r="AN2" s="89"/>
      <c r="AO2" s="89"/>
      <c r="AP2" s="89"/>
      <c r="AQ2" s="89"/>
      <c r="AR2" s="89"/>
      <c r="AS2" s="89"/>
      <c r="AT2" s="89"/>
      <c r="AU2" s="89"/>
      <c r="AV2" s="89"/>
      <c r="AW2" s="89"/>
      <c r="AX2" s="89"/>
      <c r="AY2" s="89"/>
      <c r="AZ2" s="89"/>
      <c r="BA2" s="89"/>
      <c r="BB2" s="89"/>
      <c r="BC2" s="89"/>
      <c r="BD2" s="89"/>
      <c r="BE2" s="89"/>
      <c r="BF2" s="89"/>
      <c r="BG2" s="89"/>
      <c r="BH2" s="89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V2" s="89"/>
      <c r="BW2" s="89"/>
      <c r="BX2" s="89"/>
      <c r="BY2" s="89"/>
      <c r="BZ2" s="89"/>
    </row>
    <row r="3" spans="1:78" ht="9.75" customHeight="1" x14ac:dyDescent="0.15">
      <c r="A3" s="2"/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89"/>
      <c r="AC3" s="89"/>
      <c r="AD3" s="89"/>
      <c r="AE3" s="89"/>
      <c r="AF3" s="89"/>
      <c r="AG3" s="89"/>
      <c r="AH3" s="89"/>
      <c r="AI3" s="89"/>
      <c r="AJ3" s="89"/>
      <c r="AK3" s="89"/>
      <c r="AL3" s="89"/>
      <c r="AM3" s="89"/>
      <c r="AN3" s="89"/>
      <c r="AO3" s="89"/>
      <c r="AP3" s="89"/>
      <c r="AQ3" s="89"/>
      <c r="AR3" s="89"/>
      <c r="AS3" s="89"/>
      <c r="AT3" s="89"/>
      <c r="AU3" s="89"/>
      <c r="AV3" s="89"/>
      <c r="AW3" s="89"/>
      <c r="AX3" s="89"/>
      <c r="AY3" s="89"/>
      <c r="AZ3" s="89"/>
      <c r="BA3" s="89"/>
      <c r="BB3" s="89"/>
      <c r="BC3" s="89"/>
      <c r="BD3" s="89"/>
      <c r="BE3" s="89"/>
      <c r="BF3" s="89"/>
      <c r="BG3" s="89"/>
      <c r="BH3" s="89"/>
      <c r="BI3" s="89"/>
      <c r="BJ3" s="89"/>
      <c r="BK3" s="89"/>
      <c r="BL3" s="89"/>
      <c r="BM3" s="89"/>
      <c r="BN3" s="89"/>
      <c r="BO3" s="89"/>
      <c r="BP3" s="89"/>
      <c r="BQ3" s="89"/>
      <c r="BR3" s="89"/>
      <c r="BS3" s="89"/>
      <c r="BT3" s="89"/>
      <c r="BU3" s="89"/>
      <c r="BV3" s="89"/>
      <c r="BW3" s="89"/>
      <c r="BX3" s="89"/>
      <c r="BY3" s="89"/>
      <c r="BZ3" s="89"/>
    </row>
    <row r="4" spans="1:78" ht="9.75" customHeight="1" x14ac:dyDescent="0.15">
      <c r="A4" s="2"/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90" t="str">
        <f>データ!H6</f>
        <v>沖縄県　うるま市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1"/>
      <c r="AE6" s="91"/>
      <c r="AF6" s="91"/>
      <c r="AG6" s="91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81" t="s">
        <v>1</v>
      </c>
      <c r="C7" s="82"/>
      <c r="D7" s="82"/>
      <c r="E7" s="82"/>
      <c r="F7" s="82"/>
      <c r="G7" s="82"/>
      <c r="H7" s="82"/>
      <c r="I7" s="81" t="s">
        <v>2</v>
      </c>
      <c r="J7" s="82"/>
      <c r="K7" s="82"/>
      <c r="L7" s="82"/>
      <c r="M7" s="82"/>
      <c r="N7" s="82"/>
      <c r="O7" s="83"/>
      <c r="P7" s="84" t="s">
        <v>3</v>
      </c>
      <c r="Q7" s="84"/>
      <c r="R7" s="84"/>
      <c r="S7" s="84"/>
      <c r="T7" s="84"/>
      <c r="U7" s="84"/>
      <c r="V7" s="84"/>
      <c r="W7" s="84" t="s">
        <v>4</v>
      </c>
      <c r="X7" s="84"/>
      <c r="Y7" s="84"/>
      <c r="Z7" s="84"/>
      <c r="AA7" s="84"/>
      <c r="AB7" s="84"/>
      <c r="AC7" s="84"/>
      <c r="AD7" s="84" t="s">
        <v>5</v>
      </c>
      <c r="AE7" s="84"/>
      <c r="AF7" s="84"/>
      <c r="AG7" s="84"/>
      <c r="AH7" s="84"/>
      <c r="AI7" s="84"/>
      <c r="AJ7" s="84"/>
      <c r="AK7" s="4"/>
      <c r="AL7" s="84" t="s">
        <v>6</v>
      </c>
      <c r="AM7" s="84"/>
      <c r="AN7" s="84"/>
      <c r="AO7" s="84"/>
      <c r="AP7" s="84"/>
      <c r="AQ7" s="84"/>
      <c r="AR7" s="84"/>
      <c r="AS7" s="84"/>
      <c r="AT7" s="81" t="s">
        <v>7</v>
      </c>
      <c r="AU7" s="82"/>
      <c r="AV7" s="82"/>
      <c r="AW7" s="82"/>
      <c r="AX7" s="82"/>
      <c r="AY7" s="82"/>
      <c r="AZ7" s="82"/>
      <c r="BA7" s="82"/>
      <c r="BB7" s="84" t="s">
        <v>8</v>
      </c>
      <c r="BC7" s="84"/>
      <c r="BD7" s="84"/>
      <c r="BE7" s="84"/>
      <c r="BF7" s="84"/>
      <c r="BG7" s="84"/>
      <c r="BH7" s="84"/>
      <c r="BI7" s="84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85" t="str">
        <f>データ!$I$6</f>
        <v>法適用</v>
      </c>
      <c r="C8" s="86"/>
      <c r="D8" s="86"/>
      <c r="E8" s="86"/>
      <c r="F8" s="86"/>
      <c r="G8" s="86"/>
      <c r="H8" s="86"/>
      <c r="I8" s="85" t="str">
        <f>データ!$J$6</f>
        <v>水道事業</v>
      </c>
      <c r="J8" s="86"/>
      <c r="K8" s="86"/>
      <c r="L8" s="86"/>
      <c r="M8" s="86"/>
      <c r="N8" s="86"/>
      <c r="O8" s="87"/>
      <c r="P8" s="88" t="str">
        <f>データ!$K$6</f>
        <v>末端給水事業</v>
      </c>
      <c r="Q8" s="88"/>
      <c r="R8" s="88"/>
      <c r="S8" s="88"/>
      <c r="T8" s="88"/>
      <c r="U8" s="88"/>
      <c r="V8" s="88"/>
      <c r="W8" s="88" t="str">
        <f>データ!$L$6</f>
        <v>A3</v>
      </c>
      <c r="X8" s="88"/>
      <c r="Y8" s="88"/>
      <c r="Z8" s="88"/>
      <c r="AA8" s="88"/>
      <c r="AB8" s="88"/>
      <c r="AC8" s="88"/>
      <c r="AD8" s="88" t="str">
        <f>データ!$M$6</f>
        <v>非設置</v>
      </c>
      <c r="AE8" s="88"/>
      <c r="AF8" s="88"/>
      <c r="AG8" s="88"/>
      <c r="AH8" s="88"/>
      <c r="AI8" s="88"/>
      <c r="AJ8" s="88"/>
      <c r="AK8" s="4"/>
      <c r="AL8" s="76">
        <f>データ!$R$6</f>
        <v>123976</v>
      </c>
      <c r="AM8" s="76"/>
      <c r="AN8" s="76"/>
      <c r="AO8" s="76"/>
      <c r="AP8" s="76"/>
      <c r="AQ8" s="76"/>
      <c r="AR8" s="76"/>
      <c r="AS8" s="76"/>
      <c r="AT8" s="72">
        <f>データ!$S$6</f>
        <v>87.02</v>
      </c>
      <c r="AU8" s="73"/>
      <c r="AV8" s="73"/>
      <c r="AW8" s="73"/>
      <c r="AX8" s="73"/>
      <c r="AY8" s="73"/>
      <c r="AZ8" s="73"/>
      <c r="BA8" s="73"/>
      <c r="BB8" s="75">
        <f>データ!$T$6</f>
        <v>1424.68</v>
      </c>
      <c r="BC8" s="75"/>
      <c r="BD8" s="75"/>
      <c r="BE8" s="75"/>
      <c r="BF8" s="75"/>
      <c r="BG8" s="75"/>
      <c r="BH8" s="75"/>
      <c r="BI8" s="75"/>
      <c r="BJ8" s="3"/>
      <c r="BK8" s="3"/>
      <c r="BL8" s="79" t="s">
        <v>10</v>
      </c>
      <c r="BM8" s="80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81" t="s">
        <v>12</v>
      </c>
      <c r="C9" s="82"/>
      <c r="D9" s="82"/>
      <c r="E9" s="82"/>
      <c r="F9" s="82"/>
      <c r="G9" s="82"/>
      <c r="H9" s="82"/>
      <c r="I9" s="81" t="s">
        <v>13</v>
      </c>
      <c r="J9" s="82"/>
      <c r="K9" s="82"/>
      <c r="L9" s="82"/>
      <c r="M9" s="82"/>
      <c r="N9" s="82"/>
      <c r="O9" s="83"/>
      <c r="P9" s="84" t="s">
        <v>14</v>
      </c>
      <c r="Q9" s="84"/>
      <c r="R9" s="84"/>
      <c r="S9" s="84"/>
      <c r="T9" s="84"/>
      <c r="U9" s="84"/>
      <c r="V9" s="84"/>
      <c r="W9" s="84" t="s">
        <v>15</v>
      </c>
      <c r="X9" s="84"/>
      <c r="Y9" s="84"/>
      <c r="Z9" s="84"/>
      <c r="AA9" s="84"/>
      <c r="AB9" s="84"/>
      <c r="AC9" s="84"/>
      <c r="AD9" s="2"/>
      <c r="AE9" s="2"/>
      <c r="AF9" s="2"/>
      <c r="AG9" s="2"/>
      <c r="AH9" s="4"/>
      <c r="AI9" s="4"/>
      <c r="AJ9" s="4"/>
      <c r="AK9" s="4"/>
      <c r="AL9" s="84" t="s">
        <v>16</v>
      </c>
      <c r="AM9" s="84"/>
      <c r="AN9" s="84"/>
      <c r="AO9" s="84"/>
      <c r="AP9" s="84"/>
      <c r="AQ9" s="84"/>
      <c r="AR9" s="84"/>
      <c r="AS9" s="84"/>
      <c r="AT9" s="81" t="s">
        <v>17</v>
      </c>
      <c r="AU9" s="82"/>
      <c r="AV9" s="82"/>
      <c r="AW9" s="82"/>
      <c r="AX9" s="82"/>
      <c r="AY9" s="82"/>
      <c r="AZ9" s="82"/>
      <c r="BA9" s="82"/>
      <c r="BB9" s="84" t="s">
        <v>18</v>
      </c>
      <c r="BC9" s="84"/>
      <c r="BD9" s="84"/>
      <c r="BE9" s="84"/>
      <c r="BF9" s="84"/>
      <c r="BG9" s="84"/>
      <c r="BH9" s="84"/>
      <c r="BI9" s="84"/>
      <c r="BJ9" s="3"/>
      <c r="BK9" s="3"/>
      <c r="BL9" s="70" t="s">
        <v>19</v>
      </c>
      <c r="BM9" s="71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72" t="str">
        <f>データ!$N$6</f>
        <v>-</v>
      </c>
      <c r="C10" s="73"/>
      <c r="D10" s="73"/>
      <c r="E10" s="73"/>
      <c r="F10" s="73"/>
      <c r="G10" s="73"/>
      <c r="H10" s="73"/>
      <c r="I10" s="72">
        <f>データ!$O$6</f>
        <v>84.12</v>
      </c>
      <c r="J10" s="73"/>
      <c r="K10" s="73"/>
      <c r="L10" s="73"/>
      <c r="M10" s="73"/>
      <c r="N10" s="73"/>
      <c r="O10" s="74"/>
      <c r="P10" s="75">
        <f>データ!$P$6</f>
        <v>99.98</v>
      </c>
      <c r="Q10" s="75"/>
      <c r="R10" s="75"/>
      <c r="S10" s="75"/>
      <c r="T10" s="75"/>
      <c r="U10" s="75"/>
      <c r="V10" s="75"/>
      <c r="W10" s="76">
        <f>データ!$Q$6</f>
        <v>3498</v>
      </c>
      <c r="X10" s="76"/>
      <c r="Y10" s="76"/>
      <c r="Z10" s="76"/>
      <c r="AA10" s="76"/>
      <c r="AB10" s="76"/>
      <c r="AC10" s="76"/>
      <c r="AD10" s="2"/>
      <c r="AE10" s="2"/>
      <c r="AF10" s="2"/>
      <c r="AG10" s="2"/>
      <c r="AH10" s="4"/>
      <c r="AI10" s="4"/>
      <c r="AJ10" s="4"/>
      <c r="AK10" s="4"/>
      <c r="AL10" s="76">
        <f>データ!$U$6</f>
        <v>123994</v>
      </c>
      <c r="AM10" s="76"/>
      <c r="AN10" s="76"/>
      <c r="AO10" s="76"/>
      <c r="AP10" s="76"/>
      <c r="AQ10" s="76"/>
      <c r="AR10" s="76"/>
      <c r="AS10" s="76"/>
      <c r="AT10" s="72">
        <f>データ!$V$6</f>
        <v>83.77</v>
      </c>
      <c r="AU10" s="73"/>
      <c r="AV10" s="73"/>
      <c r="AW10" s="73"/>
      <c r="AX10" s="73"/>
      <c r="AY10" s="73"/>
      <c r="AZ10" s="73"/>
      <c r="BA10" s="73"/>
      <c r="BB10" s="75">
        <f>データ!$W$6</f>
        <v>1480.17</v>
      </c>
      <c r="BC10" s="75"/>
      <c r="BD10" s="75"/>
      <c r="BE10" s="75"/>
      <c r="BF10" s="75"/>
      <c r="BG10" s="75"/>
      <c r="BH10" s="75"/>
      <c r="BI10" s="75"/>
      <c r="BJ10" s="2"/>
      <c r="BK10" s="2"/>
      <c r="BL10" s="77" t="s">
        <v>21</v>
      </c>
      <c r="BM10" s="78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4" t="s">
        <v>25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15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64" t="s">
        <v>107</v>
      </c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6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64"/>
      <c r="BM17" s="65"/>
      <c r="BN17" s="65"/>
      <c r="BO17" s="65"/>
      <c r="BP17" s="65"/>
      <c r="BQ17" s="65"/>
      <c r="BR17" s="65"/>
      <c r="BS17" s="65"/>
      <c r="BT17" s="65"/>
      <c r="BU17" s="65"/>
      <c r="BV17" s="65"/>
      <c r="BW17" s="65"/>
      <c r="BX17" s="65"/>
      <c r="BY17" s="65"/>
      <c r="BZ17" s="66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64"/>
      <c r="BM18" s="65"/>
      <c r="BN18" s="65"/>
      <c r="BO18" s="65"/>
      <c r="BP18" s="65"/>
      <c r="BQ18" s="65"/>
      <c r="BR18" s="65"/>
      <c r="BS18" s="65"/>
      <c r="BT18" s="65"/>
      <c r="BU18" s="65"/>
      <c r="BV18" s="65"/>
      <c r="BW18" s="65"/>
      <c r="BX18" s="65"/>
      <c r="BY18" s="65"/>
      <c r="BZ18" s="66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64"/>
      <c r="BM19" s="65"/>
      <c r="BN19" s="65"/>
      <c r="BO19" s="65"/>
      <c r="BP19" s="65"/>
      <c r="BQ19" s="65"/>
      <c r="BR19" s="65"/>
      <c r="BS19" s="65"/>
      <c r="BT19" s="65"/>
      <c r="BU19" s="65"/>
      <c r="BV19" s="65"/>
      <c r="BW19" s="65"/>
      <c r="BX19" s="65"/>
      <c r="BY19" s="65"/>
      <c r="BZ19" s="66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64"/>
      <c r="BM20" s="65"/>
      <c r="BN20" s="65"/>
      <c r="BO20" s="65"/>
      <c r="BP20" s="65"/>
      <c r="BQ20" s="65"/>
      <c r="BR20" s="65"/>
      <c r="BS20" s="65"/>
      <c r="BT20" s="65"/>
      <c r="BU20" s="65"/>
      <c r="BV20" s="65"/>
      <c r="BW20" s="65"/>
      <c r="BX20" s="65"/>
      <c r="BY20" s="65"/>
      <c r="BZ20" s="66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64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6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64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6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64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6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64"/>
      <c r="BM24" s="65"/>
      <c r="BN24" s="65"/>
      <c r="BO24" s="65"/>
      <c r="BP24" s="65"/>
      <c r="BQ24" s="65"/>
      <c r="BR24" s="65"/>
      <c r="BS24" s="65"/>
      <c r="BT24" s="65"/>
      <c r="BU24" s="65"/>
      <c r="BV24" s="65"/>
      <c r="BW24" s="65"/>
      <c r="BX24" s="65"/>
      <c r="BY24" s="65"/>
      <c r="BZ24" s="66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64"/>
      <c r="BM25" s="65"/>
      <c r="BN25" s="65"/>
      <c r="BO25" s="65"/>
      <c r="BP25" s="65"/>
      <c r="BQ25" s="65"/>
      <c r="BR25" s="65"/>
      <c r="BS25" s="65"/>
      <c r="BT25" s="65"/>
      <c r="BU25" s="65"/>
      <c r="BV25" s="65"/>
      <c r="BW25" s="65"/>
      <c r="BX25" s="65"/>
      <c r="BY25" s="65"/>
      <c r="BZ25" s="66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64"/>
      <c r="BM26" s="65"/>
      <c r="BN26" s="65"/>
      <c r="BO26" s="65"/>
      <c r="BP26" s="65"/>
      <c r="BQ26" s="65"/>
      <c r="BR26" s="65"/>
      <c r="BS26" s="65"/>
      <c r="BT26" s="65"/>
      <c r="BU26" s="65"/>
      <c r="BV26" s="65"/>
      <c r="BW26" s="65"/>
      <c r="BX26" s="65"/>
      <c r="BY26" s="65"/>
      <c r="BZ26" s="66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64"/>
      <c r="BM27" s="65"/>
      <c r="BN27" s="65"/>
      <c r="BO27" s="65"/>
      <c r="BP27" s="65"/>
      <c r="BQ27" s="65"/>
      <c r="BR27" s="65"/>
      <c r="BS27" s="65"/>
      <c r="BT27" s="65"/>
      <c r="BU27" s="65"/>
      <c r="BV27" s="65"/>
      <c r="BW27" s="65"/>
      <c r="BX27" s="65"/>
      <c r="BY27" s="65"/>
      <c r="BZ27" s="66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64"/>
      <c r="BM28" s="65"/>
      <c r="BN28" s="65"/>
      <c r="BO28" s="65"/>
      <c r="BP28" s="65"/>
      <c r="BQ28" s="65"/>
      <c r="BR28" s="65"/>
      <c r="BS28" s="65"/>
      <c r="BT28" s="65"/>
      <c r="BU28" s="65"/>
      <c r="BV28" s="65"/>
      <c r="BW28" s="65"/>
      <c r="BX28" s="65"/>
      <c r="BY28" s="65"/>
      <c r="BZ28" s="66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64"/>
      <c r="BM29" s="65"/>
      <c r="BN29" s="65"/>
      <c r="BO29" s="65"/>
      <c r="BP29" s="65"/>
      <c r="BQ29" s="65"/>
      <c r="BR29" s="65"/>
      <c r="BS29" s="65"/>
      <c r="BT29" s="65"/>
      <c r="BU29" s="65"/>
      <c r="BV29" s="65"/>
      <c r="BW29" s="65"/>
      <c r="BX29" s="65"/>
      <c r="BY29" s="65"/>
      <c r="BZ29" s="66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64"/>
      <c r="BM30" s="65"/>
      <c r="BN30" s="65"/>
      <c r="BO30" s="65"/>
      <c r="BP30" s="65"/>
      <c r="BQ30" s="65"/>
      <c r="BR30" s="65"/>
      <c r="BS30" s="65"/>
      <c r="BT30" s="65"/>
      <c r="BU30" s="65"/>
      <c r="BV30" s="65"/>
      <c r="BW30" s="65"/>
      <c r="BX30" s="65"/>
      <c r="BY30" s="65"/>
      <c r="BZ30" s="66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64"/>
      <c r="BM31" s="65"/>
      <c r="BN31" s="65"/>
      <c r="BO31" s="65"/>
      <c r="BP31" s="65"/>
      <c r="BQ31" s="65"/>
      <c r="BR31" s="65"/>
      <c r="BS31" s="65"/>
      <c r="BT31" s="65"/>
      <c r="BU31" s="65"/>
      <c r="BV31" s="65"/>
      <c r="BW31" s="65"/>
      <c r="BX31" s="65"/>
      <c r="BY31" s="65"/>
      <c r="BZ31" s="66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64"/>
      <c r="BM32" s="65"/>
      <c r="BN32" s="65"/>
      <c r="BO32" s="65"/>
      <c r="BP32" s="65"/>
      <c r="BQ32" s="65"/>
      <c r="BR32" s="65"/>
      <c r="BS32" s="65"/>
      <c r="BT32" s="65"/>
      <c r="BU32" s="65"/>
      <c r="BV32" s="65"/>
      <c r="BW32" s="65"/>
      <c r="BX32" s="65"/>
      <c r="BY32" s="65"/>
      <c r="BZ32" s="66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64"/>
      <c r="BM33" s="65"/>
      <c r="BN33" s="65"/>
      <c r="BO33" s="65"/>
      <c r="BP33" s="65"/>
      <c r="BQ33" s="65"/>
      <c r="BR33" s="65"/>
      <c r="BS33" s="65"/>
      <c r="BT33" s="65"/>
      <c r="BU33" s="65"/>
      <c r="BV33" s="65"/>
      <c r="BW33" s="65"/>
      <c r="BX33" s="65"/>
      <c r="BY33" s="65"/>
      <c r="BZ33" s="66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64"/>
      <c r="BM34" s="65"/>
      <c r="BN34" s="65"/>
      <c r="BO34" s="65"/>
      <c r="BP34" s="65"/>
      <c r="BQ34" s="65"/>
      <c r="BR34" s="65"/>
      <c r="BS34" s="65"/>
      <c r="BT34" s="65"/>
      <c r="BU34" s="65"/>
      <c r="BV34" s="65"/>
      <c r="BW34" s="65"/>
      <c r="BX34" s="65"/>
      <c r="BY34" s="65"/>
      <c r="BZ34" s="66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64"/>
      <c r="BM35" s="65"/>
      <c r="BN35" s="65"/>
      <c r="BO35" s="65"/>
      <c r="BP35" s="65"/>
      <c r="BQ35" s="65"/>
      <c r="BR35" s="65"/>
      <c r="BS35" s="65"/>
      <c r="BT35" s="65"/>
      <c r="BU35" s="65"/>
      <c r="BV35" s="65"/>
      <c r="BW35" s="65"/>
      <c r="BX35" s="65"/>
      <c r="BY35" s="65"/>
      <c r="BZ35" s="66"/>
    </row>
    <row r="36" spans="1:78" ht="30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64"/>
      <c r="BM36" s="65"/>
      <c r="BN36" s="65"/>
      <c r="BO36" s="65"/>
      <c r="BP36" s="65"/>
      <c r="BQ36" s="65"/>
      <c r="BR36" s="65"/>
      <c r="BS36" s="65"/>
      <c r="BT36" s="65"/>
      <c r="BU36" s="65"/>
      <c r="BV36" s="65"/>
      <c r="BW36" s="65"/>
      <c r="BX36" s="65"/>
      <c r="BY36" s="65"/>
      <c r="BZ36" s="66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64"/>
      <c r="BM37" s="65"/>
      <c r="BN37" s="65"/>
      <c r="BO37" s="65"/>
      <c r="BP37" s="65"/>
      <c r="BQ37" s="65"/>
      <c r="BR37" s="65"/>
      <c r="BS37" s="65"/>
      <c r="BT37" s="65"/>
      <c r="BU37" s="65"/>
      <c r="BV37" s="65"/>
      <c r="BW37" s="65"/>
      <c r="BX37" s="65"/>
      <c r="BY37" s="65"/>
      <c r="BZ37" s="66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64"/>
      <c r="BM38" s="65"/>
      <c r="BN38" s="65"/>
      <c r="BO38" s="65"/>
      <c r="BP38" s="65"/>
      <c r="BQ38" s="65"/>
      <c r="BR38" s="65"/>
      <c r="BS38" s="65"/>
      <c r="BT38" s="65"/>
      <c r="BU38" s="65"/>
      <c r="BV38" s="65"/>
      <c r="BW38" s="65"/>
      <c r="BX38" s="65"/>
      <c r="BY38" s="65"/>
      <c r="BZ38" s="66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64"/>
      <c r="BM39" s="65"/>
      <c r="BN39" s="65"/>
      <c r="BO39" s="65"/>
      <c r="BP39" s="65"/>
      <c r="BQ39" s="65"/>
      <c r="BR39" s="65"/>
      <c r="BS39" s="65"/>
      <c r="BT39" s="65"/>
      <c r="BU39" s="65"/>
      <c r="BV39" s="65"/>
      <c r="BW39" s="65"/>
      <c r="BX39" s="65"/>
      <c r="BY39" s="65"/>
      <c r="BZ39" s="66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64"/>
      <c r="BM40" s="65"/>
      <c r="BN40" s="65"/>
      <c r="BO40" s="65"/>
      <c r="BP40" s="65"/>
      <c r="BQ40" s="65"/>
      <c r="BR40" s="65"/>
      <c r="BS40" s="65"/>
      <c r="BT40" s="65"/>
      <c r="BU40" s="65"/>
      <c r="BV40" s="65"/>
      <c r="BW40" s="65"/>
      <c r="BX40" s="65"/>
      <c r="BY40" s="65"/>
      <c r="BZ40" s="66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64"/>
      <c r="BM41" s="65"/>
      <c r="BN41" s="65"/>
      <c r="BO41" s="65"/>
      <c r="BP41" s="65"/>
      <c r="BQ41" s="65"/>
      <c r="BR41" s="65"/>
      <c r="BS41" s="65"/>
      <c r="BT41" s="65"/>
      <c r="BU41" s="65"/>
      <c r="BV41" s="65"/>
      <c r="BW41" s="65"/>
      <c r="BX41" s="65"/>
      <c r="BY41" s="65"/>
      <c r="BZ41" s="66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64"/>
      <c r="BM42" s="65"/>
      <c r="BN42" s="65"/>
      <c r="BO42" s="65"/>
      <c r="BP42" s="65"/>
      <c r="BQ42" s="65"/>
      <c r="BR42" s="65"/>
      <c r="BS42" s="65"/>
      <c r="BT42" s="65"/>
      <c r="BU42" s="65"/>
      <c r="BV42" s="65"/>
      <c r="BW42" s="65"/>
      <c r="BX42" s="65"/>
      <c r="BY42" s="65"/>
      <c r="BZ42" s="66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64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6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64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65"/>
      <c r="BZ44" s="66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44" t="s">
        <v>26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67" t="s">
        <v>106</v>
      </c>
      <c r="BM47" s="68"/>
      <c r="BN47" s="68"/>
      <c r="BO47" s="68"/>
      <c r="BP47" s="68"/>
      <c r="BQ47" s="68"/>
      <c r="BR47" s="68"/>
      <c r="BS47" s="68"/>
      <c r="BT47" s="68"/>
      <c r="BU47" s="68"/>
      <c r="BV47" s="68"/>
      <c r="BW47" s="68"/>
      <c r="BX47" s="68"/>
      <c r="BY47" s="68"/>
      <c r="BZ47" s="69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67"/>
      <c r="BM48" s="68"/>
      <c r="BN48" s="68"/>
      <c r="BO48" s="68"/>
      <c r="BP48" s="68"/>
      <c r="BQ48" s="68"/>
      <c r="BR48" s="68"/>
      <c r="BS48" s="68"/>
      <c r="BT48" s="68"/>
      <c r="BU48" s="68"/>
      <c r="BV48" s="68"/>
      <c r="BW48" s="68"/>
      <c r="BX48" s="68"/>
      <c r="BY48" s="68"/>
      <c r="BZ48" s="69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67"/>
      <c r="BM49" s="68"/>
      <c r="BN49" s="68"/>
      <c r="BO49" s="68"/>
      <c r="BP49" s="68"/>
      <c r="BQ49" s="68"/>
      <c r="BR49" s="68"/>
      <c r="BS49" s="68"/>
      <c r="BT49" s="68"/>
      <c r="BU49" s="68"/>
      <c r="BV49" s="68"/>
      <c r="BW49" s="68"/>
      <c r="BX49" s="68"/>
      <c r="BY49" s="68"/>
      <c r="BZ49" s="69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67"/>
      <c r="BM50" s="68"/>
      <c r="BN50" s="68"/>
      <c r="BO50" s="68"/>
      <c r="BP50" s="68"/>
      <c r="BQ50" s="68"/>
      <c r="BR50" s="68"/>
      <c r="BS50" s="68"/>
      <c r="BT50" s="68"/>
      <c r="BU50" s="68"/>
      <c r="BV50" s="68"/>
      <c r="BW50" s="68"/>
      <c r="BX50" s="68"/>
      <c r="BY50" s="68"/>
      <c r="BZ50" s="69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67"/>
      <c r="BM51" s="68"/>
      <c r="BN51" s="68"/>
      <c r="BO51" s="68"/>
      <c r="BP51" s="68"/>
      <c r="BQ51" s="68"/>
      <c r="BR51" s="68"/>
      <c r="BS51" s="68"/>
      <c r="BT51" s="68"/>
      <c r="BU51" s="68"/>
      <c r="BV51" s="68"/>
      <c r="BW51" s="68"/>
      <c r="BX51" s="68"/>
      <c r="BY51" s="68"/>
      <c r="BZ51" s="69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67"/>
      <c r="BM52" s="68"/>
      <c r="BN52" s="68"/>
      <c r="BO52" s="68"/>
      <c r="BP52" s="68"/>
      <c r="BQ52" s="68"/>
      <c r="BR52" s="68"/>
      <c r="BS52" s="68"/>
      <c r="BT52" s="68"/>
      <c r="BU52" s="68"/>
      <c r="BV52" s="68"/>
      <c r="BW52" s="68"/>
      <c r="BX52" s="68"/>
      <c r="BY52" s="68"/>
      <c r="BZ52" s="69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67"/>
      <c r="BM53" s="68"/>
      <c r="BN53" s="68"/>
      <c r="BO53" s="68"/>
      <c r="BP53" s="68"/>
      <c r="BQ53" s="68"/>
      <c r="BR53" s="68"/>
      <c r="BS53" s="68"/>
      <c r="BT53" s="68"/>
      <c r="BU53" s="68"/>
      <c r="BV53" s="68"/>
      <c r="BW53" s="68"/>
      <c r="BX53" s="68"/>
      <c r="BY53" s="68"/>
      <c r="BZ53" s="69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67"/>
      <c r="BM54" s="68"/>
      <c r="BN54" s="68"/>
      <c r="BO54" s="68"/>
      <c r="BP54" s="68"/>
      <c r="BQ54" s="68"/>
      <c r="BR54" s="68"/>
      <c r="BS54" s="68"/>
      <c r="BT54" s="68"/>
      <c r="BU54" s="68"/>
      <c r="BV54" s="68"/>
      <c r="BW54" s="68"/>
      <c r="BX54" s="68"/>
      <c r="BY54" s="68"/>
      <c r="BZ54" s="69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67"/>
      <c r="BM55" s="68"/>
      <c r="BN55" s="68"/>
      <c r="BO55" s="68"/>
      <c r="BP55" s="68"/>
      <c r="BQ55" s="68"/>
      <c r="BR55" s="68"/>
      <c r="BS55" s="68"/>
      <c r="BT55" s="68"/>
      <c r="BU55" s="68"/>
      <c r="BV55" s="68"/>
      <c r="BW55" s="68"/>
      <c r="BX55" s="68"/>
      <c r="BY55" s="68"/>
      <c r="BZ55" s="69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67"/>
      <c r="BM56" s="68"/>
      <c r="BN56" s="68"/>
      <c r="BO56" s="68"/>
      <c r="BP56" s="68"/>
      <c r="BQ56" s="68"/>
      <c r="BR56" s="68"/>
      <c r="BS56" s="68"/>
      <c r="BT56" s="68"/>
      <c r="BU56" s="68"/>
      <c r="BV56" s="68"/>
      <c r="BW56" s="68"/>
      <c r="BX56" s="68"/>
      <c r="BY56" s="68"/>
      <c r="BZ56" s="69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67"/>
      <c r="BM57" s="68"/>
      <c r="BN57" s="68"/>
      <c r="BO57" s="68"/>
      <c r="BP57" s="68"/>
      <c r="BQ57" s="68"/>
      <c r="BR57" s="68"/>
      <c r="BS57" s="68"/>
      <c r="BT57" s="68"/>
      <c r="BU57" s="68"/>
      <c r="BV57" s="68"/>
      <c r="BW57" s="68"/>
      <c r="BX57" s="68"/>
      <c r="BY57" s="68"/>
      <c r="BZ57" s="69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67"/>
      <c r="BM58" s="68"/>
      <c r="BN58" s="68"/>
      <c r="BO58" s="68"/>
      <c r="BP58" s="68"/>
      <c r="BQ58" s="68"/>
      <c r="BR58" s="68"/>
      <c r="BS58" s="68"/>
      <c r="BT58" s="68"/>
      <c r="BU58" s="68"/>
      <c r="BV58" s="68"/>
      <c r="BW58" s="68"/>
      <c r="BX58" s="68"/>
      <c r="BY58" s="68"/>
      <c r="BZ58" s="69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7"/>
      <c r="BM59" s="68"/>
      <c r="BN59" s="68"/>
      <c r="BO59" s="68"/>
      <c r="BP59" s="68"/>
      <c r="BQ59" s="68"/>
      <c r="BR59" s="68"/>
      <c r="BS59" s="68"/>
      <c r="BT59" s="68"/>
      <c r="BU59" s="68"/>
      <c r="BV59" s="68"/>
      <c r="BW59" s="68"/>
      <c r="BX59" s="68"/>
      <c r="BY59" s="68"/>
      <c r="BZ59" s="69"/>
    </row>
    <row r="60" spans="1:78" ht="13.5" customHeight="1" x14ac:dyDescent="0.15">
      <c r="A60" s="2"/>
      <c r="B60" s="61" t="s">
        <v>27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67"/>
      <c r="BM60" s="68"/>
      <c r="BN60" s="68"/>
      <c r="BO60" s="68"/>
      <c r="BP60" s="68"/>
      <c r="BQ60" s="68"/>
      <c r="BR60" s="68"/>
      <c r="BS60" s="68"/>
      <c r="BT60" s="68"/>
      <c r="BU60" s="68"/>
      <c r="BV60" s="68"/>
      <c r="BW60" s="68"/>
      <c r="BX60" s="68"/>
      <c r="BY60" s="68"/>
      <c r="BZ60" s="69"/>
    </row>
    <row r="61" spans="1:78" ht="13.5" customHeight="1" x14ac:dyDescent="0.15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67"/>
      <c r="BM61" s="68"/>
      <c r="BN61" s="68"/>
      <c r="BO61" s="68"/>
      <c r="BP61" s="68"/>
      <c r="BQ61" s="68"/>
      <c r="BR61" s="68"/>
      <c r="BS61" s="68"/>
      <c r="BT61" s="68"/>
      <c r="BU61" s="68"/>
      <c r="BV61" s="68"/>
      <c r="BW61" s="68"/>
      <c r="BX61" s="68"/>
      <c r="BY61" s="68"/>
      <c r="BZ61" s="69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67"/>
      <c r="BM62" s="68"/>
      <c r="BN62" s="68"/>
      <c r="BO62" s="68"/>
      <c r="BP62" s="68"/>
      <c r="BQ62" s="68"/>
      <c r="BR62" s="68"/>
      <c r="BS62" s="68"/>
      <c r="BT62" s="68"/>
      <c r="BU62" s="68"/>
      <c r="BV62" s="68"/>
      <c r="BW62" s="68"/>
      <c r="BX62" s="68"/>
      <c r="BY62" s="68"/>
      <c r="BZ62" s="69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67"/>
      <c r="BM63" s="68"/>
      <c r="BN63" s="68"/>
      <c r="BO63" s="68"/>
      <c r="BP63" s="68"/>
      <c r="BQ63" s="68"/>
      <c r="BR63" s="68"/>
      <c r="BS63" s="68"/>
      <c r="BT63" s="68"/>
      <c r="BU63" s="68"/>
      <c r="BV63" s="68"/>
      <c r="BW63" s="68"/>
      <c r="BX63" s="68"/>
      <c r="BY63" s="68"/>
      <c r="BZ63" s="69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44" t="s">
        <v>28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50" t="s">
        <v>105</v>
      </c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2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50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2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50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2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50"/>
      <c r="BM69" s="51"/>
      <c r="BN69" s="51"/>
      <c r="BO69" s="51"/>
      <c r="BP69" s="51"/>
      <c r="BQ69" s="51"/>
      <c r="BR69" s="51"/>
      <c r="BS69" s="51"/>
      <c r="BT69" s="51"/>
      <c r="BU69" s="51"/>
      <c r="BV69" s="51"/>
      <c r="BW69" s="51"/>
      <c r="BX69" s="51"/>
      <c r="BY69" s="51"/>
      <c r="BZ69" s="52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50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52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50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52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50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2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50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2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50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52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50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2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50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52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50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2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50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52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50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52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50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52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50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52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3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5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【112.83】</v>
      </c>
      <c r="F85" s="27" t="str">
        <f>データ!AS6</f>
        <v>【1.05】</v>
      </c>
      <c r="G85" s="27" t="str">
        <f>データ!BD6</f>
        <v>【261.93】</v>
      </c>
      <c r="H85" s="27" t="str">
        <f>データ!BO6</f>
        <v>【270.46】</v>
      </c>
      <c r="I85" s="27" t="str">
        <f>データ!BZ6</f>
        <v>【103.91】</v>
      </c>
      <c r="J85" s="27" t="str">
        <f>データ!CK6</f>
        <v>【167.11】</v>
      </c>
      <c r="K85" s="27" t="str">
        <f>データ!CV6</f>
        <v>【60.27】</v>
      </c>
      <c r="L85" s="27" t="str">
        <f>データ!DG6</f>
        <v>【89.92】</v>
      </c>
      <c r="M85" s="27" t="str">
        <f>データ!DR6</f>
        <v>【48.85】</v>
      </c>
      <c r="N85" s="27" t="str">
        <f>データ!EC6</f>
        <v>【17.80】</v>
      </c>
      <c r="O85" s="27" t="str">
        <f>データ!EN6</f>
        <v>【0.70】</v>
      </c>
    </row>
  </sheetData>
  <sheetProtection algorithmName="SHA-512" hashValue="aQ8LAUFOXWMEa/wqN2rnI8470jRWRr2fTqYnBBUKZhr1TTD/hrFqIp48M28QBwskfN+CecyAbrVAHZf79qmSsw==" saltValue="5CJOFt3wXm+9QHXW7xph7w==" spinCount="100000" sheet="1" objects="1" scenarios="1" formatCells="0" formatColumns="0" formatRows="0"/>
  <mergeCells count="44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93" t="s">
        <v>50</v>
      </c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5"/>
      <c r="X3" s="99" t="s">
        <v>51</v>
      </c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 t="s">
        <v>52</v>
      </c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</row>
    <row r="4" spans="1:144" x14ac:dyDescent="0.15">
      <c r="A4" s="29" t="s">
        <v>53</v>
      </c>
      <c r="B4" s="31"/>
      <c r="C4" s="31"/>
      <c r="D4" s="31"/>
      <c r="E4" s="31"/>
      <c r="F4" s="31"/>
      <c r="G4" s="31"/>
      <c r="H4" s="96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8"/>
      <c r="X4" s="92" t="s">
        <v>54</v>
      </c>
      <c r="Y4" s="92"/>
      <c r="Z4" s="92"/>
      <c r="AA4" s="92"/>
      <c r="AB4" s="92"/>
      <c r="AC4" s="92"/>
      <c r="AD4" s="92"/>
      <c r="AE4" s="92"/>
      <c r="AF4" s="92"/>
      <c r="AG4" s="92"/>
      <c r="AH4" s="92"/>
      <c r="AI4" s="92" t="s">
        <v>55</v>
      </c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 t="s">
        <v>56</v>
      </c>
      <c r="AU4" s="92"/>
      <c r="AV4" s="92"/>
      <c r="AW4" s="92"/>
      <c r="AX4" s="92"/>
      <c r="AY4" s="92"/>
      <c r="AZ4" s="92"/>
      <c r="BA4" s="92"/>
      <c r="BB4" s="92"/>
      <c r="BC4" s="92"/>
      <c r="BD4" s="92"/>
      <c r="BE4" s="92" t="s">
        <v>57</v>
      </c>
      <c r="BF4" s="92"/>
      <c r="BG4" s="92"/>
      <c r="BH4" s="92"/>
      <c r="BI4" s="92"/>
      <c r="BJ4" s="92"/>
      <c r="BK4" s="92"/>
      <c r="BL4" s="92"/>
      <c r="BM4" s="92"/>
      <c r="BN4" s="92"/>
      <c r="BO4" s="92"/>
      <c r="BP4" s="92" t="s">
        <v>58</v>
      </c>
      <c r="BQ4" s="92"/>
      <c r="BR4" s="92"/>
      <c r="BS4" s="92"/>
      <c r="BT4" s="92"/>
      <c r="BU4" s="92"/>
      <c r="BV4" s="92"/>
      <c r="BW4" s="92"/>
      <c r="BX4" s="92"/>
      <c r="BY4" s="92"/>
      <c r="BZ4" s="92"/>
      <c r="CA4" s="92" t="s">
        <v>59</v>
      </c>
      <c r="CB4" s="92"/>
      <c r="CC4" s="92"/>
      <c r="CD4" s="92"/>
      <c r="CE4" s="92"/>
      <c r="CF4" s="92"/>
      <c r="CG4" s="92"/>
      <c r="CH4" s="92"/>
      <c r="CI4" s="92"/>
      <c r="CJ4" s="92"/>
      <c r="CK4" s="92"/>
      <c r="CL4" s="92" t="s">
        <v>60</v>
      </c>
      <c r="CM4" s="92"/>
      <c r="CN4" s="92"/>
      <c r="CO4" s="92"/>
      <c r="CP4" s="92"/>
      <c r="CQ4" s="92"/>
      <c r="CR4" s="92"/>
      <c r="CS4" s="92"/>
      <c r="CT4" s="92"/>
      <c r="CU4" s="92"/>
      <c r="CV4" s="92"/>
      <c r="CW4" s="92" t="s">
        <v>61</v>
      </c>
      <c r="CX4" s="92"/>
      <c r="CY4" s="92"/>
      <c r="CZ4" s="92"/>
      <c r="DA4" s="92"/>
      <c r="DB4" s="92"/>
      <c r="DC4" s="92"/>
      <c r="DD4" s="92"/>
      <c r="DE4" s="92"/>
      <c r="DF4" s="92"/>
      <c r="DG4" s="92"/>
      <c r="DH4" s="92" t="s">
        <v>62</v>
      </c>
      <c r="DI4" s="92"/>
      <c r="DJ4" s="92"/>
      <c r="DK4" s="92"/>
      <c r="DL4" s="92"/>
      <c r="DM4" s="92"/>
      <c r="DN4" s="92"/>
      <c r="DO4" s="92"/>
      <c r="DP4" s="92"/>
      <c r="DQ4" s="92"/>
      <c r="DR4" s="92"/>
      <c r="DS4" s="92" t="s">
        <v>63</v>
      </c>
      <c r="DT4" s="92"/>
      <c r="DU4" s="92"/>
      <c r="DV4" s="92"/>
      <c r="DW4" s="92"/>
      <c r="DX4" s="92"/>
      <c r="DY4" s="92"/>
      <c r="DZ4" s="92"/>
      <c r="EA4" s="92"/>
      <c r="EB4" s="92"/>
      <c r="EC4" s="92"/>
      <c r="ED4" s="92" t="s">
        <v>64</v>
      </c>
      <c r="EE4" s="92"/>
      <c r="EF4" s="92"/>
      <c r="EG4" s="92"/>
      <c r="EH4" s="92"/>
      <c r="EI4" s="92"/>
      <c r="EJ4" s="92"/>
      <c r="EK4" s="92"/>
      <c r="EL4" s="92"/>
      <c r="EM4" s="92"/>
      <c r="EN4" s="92"/>
    </row>
    <row r="5" spans="1:144" x14ac:dyDescent="0.15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15">
      <c r="A6" s="29" t="s">
        <v>92</v>
      </c>
      <c r="B6" s="34">
        <f>B7</f>
        <v>2018</v>
      </c>
      <c r="C6" s="34">
        <f t="shared" ref="C6:W6" si="3">C7</f>
        <v>472131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沖縄県　うるま市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A3</v>
      </c>
      <c r="M6" s="34" t="str">
        <f t="shared" si="3"/>
        <v>非設置</v>
      </c>
      <c r="N6" s="35" t="str">
        <f t="shared" si="3"/>
        <v>-</v>
      </c>
      <c r="O6" s="35">
        <f t="shared" si="3"/>
        <v>84.12</v>
      </c>
      <c r="P6" s="35">
        <f t="shared" si="3"/>
        <v>99.98</v>
      </c>
      <c r="Q6" s="35">
        <f t="shared" si="3"/>
        <v>3498</v>
      </c>
      <c r="R6" s="35">
        <f t="shared" si="3"/>
        <v>123976</v>
      </c>
      <c r="S6" s="35">
        <f t="shared" si="3"/>
        <v>87.02</v>
      </c>
      <c r="T6" s="35">
        <f t="shared" si="3"/>
        <v>1424.68</v>
      </c>
      <c r="U6" s="35">
        <f t="shared" si="3"/>
        <v>123994</v>
      </c>
      <c r="V6" s="35">
        <f t="shared" si="3"/>
        <v>83.77</v>
      </c>
      <c r="W6" s="35">
        <f t="shared" si="3"/>
        <v>1480.17</v>
      </c>
      <c r="X6" s="36">
        <f>IF(X7="",NA(),X7)</f>
        <v>104.06</v>
      </c>
      <c r="Y6" s="36">
        <f t="shared" ref="Y6:AG6" si="4">IF(Y7="",NA(),Y7)</f>
        <v>106.61</v>
      </c>
      <c r="Z6" s="36">
        <f t="shared" si="4"/>
        <v>105.97</v>
      </c>
      <c r="AA6" s="36">
        <f t="shared" si="4"/>
        <v>109.28</v>
      </c>
      <c r="AB6" s="36">
        <f t="shared" si="4"/>
        <v>105.93</v>
      </c>
      <c r="AC6" s="36">
        <f t="shared" si="4"/>
        <v>113.11</v>
      </c>
      <c r="AD6" s="36">
        <f t="shared" si="4"/>
        <v>114</v>
      </c>
      <c r="AE6" s="36">
        <f t="shared" si="4"/>
        <v>114</v>
      </c>
      <c r="AF6" s="36">
        <f t="shared" si="4"/>
        <v>113.68</v>
      </c>
      <c r="AG6" s="36">
        <f t="shared" si="4"/>
        <v>113.82</v>
      </c>
      <c r="AH6" s="35" t="str">
        <f>IF(AH7="","",IF(AH7="-","【-】","【"&amp;SUBSTITUTE(TEXT(AH7,"#,##0.00"),"-","△")&amp;"】"))</f>
        <v>【112.83】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5">
        <f t="shared" si="5"/>
        <v>0</v>
      </c>
      <c r="AO6" s="36">
        <f t="shared" si="5"/>
        <v>0.03</v>
      </c>
      <c r="AP6" s="36">
        <f t="shared" si="5"/>
        <v>0.23</v>
      </c>
      <c r="AQ6" s="36">
        <f t="shared" si="5"/>
        <v>0.03</v>
      </c>
      <c r="AR6" s="35">
        <f t="shared" si="5"/>
        <v>0</v>
      </c>
      <c r="AS6" s="35" t="str">
        <f>IF(AS7="","",IF(AS7="-","【-】","【"&amp;SUBSTITUTE(TEXT(AS7,"#,##0.00"),"-","△")&amp;"】"))</f>
        <v>【1.05】</v>
      </c>
      <c r="AT6" s="36">
        <f>IF(AT7="",NA(),AT7)</f>
        <v>525.13</v>
      </c>
      <c r="AU6" s="36">
        <f t="shared" ref="AU6:BC6" si="6">IF(AU7="",NA(),AU7)</f>
        <v>530.79</v>
      </c>
      <c r="AV6" s="36">
        <f t="shared" si="6"/>
        <v>522.37</v>
      </c>
      <c r="AW6" s="36">
        <f t="shared" si="6"/>
        <v>602.80999999999995</v>
      </c>
      <c r="AX6" s="36">
        <f t="shared" si="6"/>
        <v>596.36</v>
      </c>
      <c r="AY6" s="36">
        <f t="shared" si="6"/>
        <v>344.19</v>
      </c>
      <c r="AZ6" s="36">
        <f t="shared" si="6"/>
        <v>352.05</v>
      </c>
      <c r="BA6" s="36">
        <f t="shared" si="6"/>
        <v>349.04</v>
      </c>
      <c r="BB6" s="36">
        <f t="shared" si="6"/>
        <v>337.49</v>
      </c>
      <c r="BC6" s="36">
        <f t="shared" si="6"/>
        <v>335.6</v>
      </c>
      <c r="BD6" s="35" t="str">
        <f>IF(BD7="","",IF(BD7="-","【-】","【"&amp;SUBSTITUTE(TEXT(BD7,"#,##0.00"),"-","△")&amp;"】"))</f>
        <v>【261.93】</v>
      </c>
      <c r="BE6" s="36">
        <f>IF(BE7="",NA(),BE7)</f>
        <v>87.06</v>
      </c>
      <c r="BF6" s="36">
        <f t="shared" ref="BF6:BN6" si="7">IF(BF7="",NA(),BF7)</f>
        <v>79.23</v>
      </c>
      <c r="BG6" s="36">
        <f t="shared" si="7"/>
        <v>72.819999999999993</v>
      </c>
      <c r="BH6" s="36">
        <f t="shared" si="7"/>
        <v>65.56</v>
      </c>
      <c r="BI6" s="36">
        <f t="shared" si="7"/>
        <v>60.38</v>
      </c>
      <c r="BJ6" s="36">
        <f t="shared" si="7"/>
        <v>252.09</v>
      </c>
      <c r="BK6" s="36">
        <f t="shared" si="7"/>
        <v>250.76</v>
      </c>
      <c r="BL6" s="36">
        <f t="shared" si="7"/>
        <v>254.54</v>
      </c>
      <c r="BM6" s="36">
        <f t="shared" si="7"/>
        <v>265.92</v>
      </c>
      <c r="BN6" s="36">
        <f t="shared" si="7"/>
        <v>258.26</v>
      </c>
      <c r="BO6" s="35" t="str">
        <f>IF(BO7="","",IF(BO7="-","【-】","【"&amp;SUBSTITUTE(TEXT(BO7,"#,##0.00"),"-","△")&amp;"】"))</f>
        <v>【270.46】</v>
      </c>
      <c r="BP6" s="36">
        <f>IF(BP7="",NA(),BP7)</f>
        <v>100.37</v>
      </c>
      <c r="BQ6" s="36">
        <f t="shared" ref="BQ6:BY6" si="8">IF(BQ7="",NA(),BQ7)</f>
        <v>102.67</v>
      </c>
      <c r="BR6" s="36">
        <f t="shared" si="8"/>
        <v>102.07</v>
      </c>
      <c r="BS6" s="36">
        <f t="shared" si="8"/>
        <v>105.48</v>
      </c>
      <c r="BT6" s="36">
        <f t="shared" si="8"/>
        <v>101.69</v>
      </c>
      <c r="BU6" s="36">
        <f t="shared" si="8"/>
        <v>106.22</v>
      </c>
      <c r="BV6" s="36">
        <f t="shared" si="8"/>
        <v>106.69</v>
      </c>
      <c r="BW6" s="36">
        <f t="shared" si="8"/>
        <v>106.52</v>
      </c>
      <c r="BX6" s="36">
        <f t="shared" si="8"/>
        <v>105.86</v>
      </c>
      <c r="BY6" s="36">
        <f t="shared" si="8"/>
        <v>106.07</v>
      </c>
      <c r="BZ6" s="35" t="str">
        <f>IF(BZ7="","",IF(BZ7="-","【-】","【"&amp;SUBSTITUTE(TEXT(BZ7,"#,##0.00"),"-","△")&amp;"】"))</f>
        <v>【103.91】</v>
      </c>
      <c r="CA6" s="36">
        <f>IF(CA7="",NA(),CA7)</f>
        <v>194.85</v>
      </c>
      <c r="CB6" s="36">
        <f t="shared" ref="CB6:CJ6" si="9">IF(CB7="",NA(),CB7)</f>
        <v>191.35</v>
      </c>
      <c r="CC6" s="36">
        <f t="shared" si="9"/>
        <v>191.91</v>
      </c>
      <c r="CD6" s="36">
        <f t="shared" si="9"/>
        <v>186.64</v>
      </c>
      <c r="CE6" s="36">
        <f t="shared" si="9"/>
        <v>192.52</v>
      </c>
      <c r="CF6" s="36">
        <f t="shared" si="9"/>
        <v>155.22999999999999</v>
      </c>
      <c r="CG6" s="36">
        <f t="shared" si="9"/>
        <v>154.91999999999999</v>
      </c>
      <c r="CH6" s="36">
        <f t="shared" si="9"/>
        <v>155.80000000000001</v>
      </c>
      <c r="CI6" s="36">
        <f t="shared" si="9"/>
        <v>158.58000000000001</v>
      </c>
      <c r="CJ6" s="36">
        <f t="shared" si="9"/>
        <v>159.22</v>
      </c>
      <c r="CK6" s="35" t="str">
        <f>IF(CK7="","",IF(CK7="-","【-】","【"&amp;SUBSTITUTE(TEXT(CK7,"#,##0.00"),"-","△")&amp;"】"))</f>
        <v>【167.11】</v>
      </c>
      <c r="CL6" s="36">
        <f>IF(CL7="",NA(),CL7)</f>
        <v>73.599999999999994</v>
      </c>
      <c r="CM6" s="36">
        <f t="shared" ref="CM6:CU6" si="10">IF(CM7="",NA(),CM7)</f>
        <v>72.290000000000006</v>
      </c>
      <c r="CN6" s="36">
        <f t="shared" si="10"/>
        <v>72.62</v>
      </c>
      <c r="CO6" s="36">
        <f t="shared" si="10"/>
        <v>72.819999999999993</v>
      </c>
      <c r="CP6" s="36">
        <f t="shared" si="10"/>
        <v>73.040000000000006</v>
      </c>
      <c r="CQ6" s="36">
        <f t="shared" si="10"/>
        <v>62.12</v>
      </c>
      <c r="CR6" s="36">
        <f t="shared" si="10"/>
        <v>62.26</v>
      </c>
      <c r="CS6" s="36">
        <f t="shared" si="10"/>
        <v>62.1</v>
      </c>
      <c r="CT6" s="36">
        <f t="shared" si="10"/>
        <v>62.38</v>
      </c>
      <c r="CU6" s="36">
        <f t="shared" si="10"/>
        <v>62.83</v>
      </c>
      <c r="CV6" s="35" t="str">
        <f>IF(CV7="","",IF(CV7="-","【-】","【"&amp;SUBSTITUTE(TEXT(CV7,"#,##0.00"),"-","△")&amp;"】"))</f>
        <v>【60.27】</v>
      </c>
      <c r="CW6" s="36">
        <f>IF(CW7="",NA(),CW7)</f>
        <v>88.03</v>
      </c>
      <c r="CX6" s="36">
        <f t="shared" ref="CX6:DF6" si="11">IF(CX7="",NA(),CX7)</f>
        <v>90.98</v>
      </c>
      <c r="CY6" s="36">
        <f t="shared" si="11"/>
        <v>91.47</v>
      </c>
      <c r="CZ6" s="36">
        <f t="shared" si="11"/>
        <v>92.65</v>
      </c>
      <c r="DA6" s="36">
        <f t="shared" si="11"/>
        <v>91.7</v>
      </c>
      <c r="DB6" s="36">
        <f t="shared" si="11"/>
        <v>89.45</v>
      </c>
      <c r="DC6" s="36">
        <f t="shared" si="11"/>
        <v>89.5</v>
      </c>
      <c r="DD6" s="36">
        <f t="shared" si="11"/>
        <v>89.52</v>
      </c>
      <c r="DE6" s="36">
        <f t="shared" si="11"/>
        <v>89.17</v>
      </c>
      <c r="DF6" s="36">
        <f t="shared" si="11"/>
        <v>88.86</v>
      </c>
      <c r="DG6" s="35" t="str">
        <f>IF(DG7="","",IF(DG7="-","【-】","【"&amp;SUBSTITUTE(TEXT(DG7,"#,##0.00"),"-","△")&amp;"】"))</f>
        <v>【89.92】</v>
      </c>
      <c r="DH6" s="36">
        <f>IF(DH7="",NA(),DH7)</f>
        <v>45.96</v>
      </c>
      <c r="DI6" s="36">
        <f t="shared" ref="DI6:DQ6" si="12">IF(DI7="",NA(),DI7)</f>
        <v>46.77</v>
      </c>
      <c r="DJ6" s="36">
        <f t="shared" si="12"/>
        <v>47.94</v>
      </c>
      <c r="DK6" s="36">
        <f t="shared" si="12"/>
        <v>51.08</v>
      </c>
      <c r="DL6" s="36">
        <f t="shared" si="12"/>
        <v>52.28</v>
      </c>
      <c r="DM6" s="36">
        <f t="shared" si="12"/>
        <v>44.91</v>
      </c>
      <c r="DN6" s="36">
        <f t="shared" si="12"/>
        <v>45.89</v>
      </c>
      <c r="DO6" s="36">
        <f t="shared" si="12"/>
        <v>46.58</v>
      </c>
      <c r="DP6" s="36">
        <f t="shared" si="12"/>
        <v>46.99</v>
      </c>
      <c r="DQ6" s="36">
        <f t="shared" si="12"/>
        <v>47.89</v>
      </c>
      <c r="DR6" s="35" t="str">
        <f>IF(DR7="","",IF(DR7="-","【-】","【"&amp;SUBSTITUTE(TEXT(DR7,"#,##0.00"),"-","△")&amp;"】"))</f>
        <v>【48.85】</v>
      </c>
      <c r="DS6" s="36">
        <f>IF(DS7="",NA(),DS7)</f>
        <v>1.82</v>
      </c>
      <c r="DT6" s="36">
        <f t="shared" ref="DT6:EB6" si="13">IF(DT7="",NA(),DT7)</f>
        <v>3.89</v>
      </c>
      <c r="DU6" s="36">
        <f t="shared" si="13"/>
        <v>4.45</v>
      </c>
      <c r="DV6" s="36">
        <f t="shared" si="13"/>
        <v>5.0199999999999996</v>
      </c>
      <c r="DW6" s="36">
        <f t="shared" si="13"/>
        <v>6.66</v>
      </c>
      <c r="DX6" s="36">
        <f t="shared" si="13"/>
        <v>12.03</v>
      </c>
      <c r="DY6" s="36">
        <f t="shared" si="13"/>
        <v>13.14</v>
      </c>
      <c r="DZ6" s="36">
        <f t="shared" si="13"/>
        <v>14.45</v>
      </c>
      <c r="EA6" s="36">
        <f t="shared" si="13"/>
        <v>15.83</v>
      </c>
      <c r="EB6" s="36">
        <f t="shared" si="13"/>
        <v>16.899999999999999</v>
      </c>
      <c r="EC6" s="35" t="str">
        <f>IF(EC7="","",IF(EC7="-","【-】","【"&amp;SUBSTITUTE(TEXT(EC7,"#,##0.00"),"-","△")&amp;"】"))</f>
        <v>【17.80】</v>
      </c>
      <c r="ED6" s="36">
        <f>IF(ED7="",NA(),ED7)</f>
        <v>0.63</v>
      </c>
      <c r="EE6" s="36">
        <f t="shared" ref="EE6:EM6" si="14">IF(EE7="",NA(),EE7)</f>
        <v>0.74</v>
      </c>
      <c r="EF6" s="36">
        <f t="shared" si="14"/>
        <v>0.94</v>
      </c>
      <c r="EG6" s="36">
        <f t="shared" si="14"/>
        <v>1.06</v>
      </c>
      <c r="EH6" s="36">
        <f t="shared" si="14"/>
        <v>0.81</v>
      </c>
      <c r="EI6" s="36">
        <f t="shared" si="14"/>
        <v>0.75</v>
      </c>
      <c r="EJ6" s="36">
        <f t="shared" si="14"/>
        <v>0.95</v>
      </c>
      <c r="EK6" s="36">
        <f t="shared" si="14"/>
        <v>0.74</v>
      </c>
      <c r="EL6" s="36">
        <f t="shared" si="14"/>
        <v>0.74</v>
      </c>
      <c r="EM6" s="36">
        <f t="shared" si="14"/>
        <v>0.72</v>
      </c>
      <c r="EN6" s="35" t="str">
        <f>IF(EN7="","",IF(EN7="-","【-】","【"&amp;SUBSTITUTE(TEXT(EN7,"#,##0.00"),"-","△")&amp;"】"))</f>
        <v>【0.70】</v>
      </c>
    </row>
    <row r="7" spans="1:144" s="37" customFormat="1" x14ac:dyDescent="0.15">
      <c r="A7" s="29"/>
      <c r="B7" s="38">
        <v>2018</v>
      </c>
      <c r="C7" s="38">
        <v>472131</v>
      </c>
      <c r="D7" s="38">
        <v>46</v>
      </c>
      <c r="E7" s="38">
        <v>1</v>
      </c>
      <c r="F7" s="38">
        <v>0</v>
      </c>
      <c r="G7" s="38">
        <v>1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84.12</v>
      </c>
      <c r="P7" s="39">
        <v>99.98</v>
      </c>
      <c r="Q7" s="39">
        <v>3498</v>
      </c>
      <c r="R7" s="39">
        <v>123976</v>
      </c>
      <c r="S7" s="39">
        <v>87.02</v>
      </c>
      <c r="T7" s="39">
        <v>1424.68</v>
      </c>
      <c r="U7" s="39">
        <v>123994</v>
      </c>
      <c r="V7" s="39">
        <v>83.77</v>
      </c>
      <c r="W7" s="39">
        <v>1480.17</v>
      </c>
      <c r="X7" s="39">
        <v>104.06</v>
      </c>
      <c r="Y7" s="39">
        <v>106.61</v>
      </c>
      <c r="Z7" s="39">
        <v>105.97</v>
      </c>
      <c r="AA7" s="39">
        <v>109.28</v>
      </c>
      <c r="AB7" s="39">
        <v>105.93</v>
      </c>
      <c r="AC7" s="39">
        <v>113.11</v>
      </c>
      <c r="AD7" s="39">
        <v>114</v>
      </c>
      <c r="AE7" s="39">
        <v>114</v>
      </c>
      <c r="AF7" s="39">
        <v>113.68</v>
      </c>
      <c r="AG7" s="39">
        <v>113.82</v>
      </c>
      <c r="AH7" s="39">
        <v>112.83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0</v>
      </c>
      <c r="AO7" s="39">
        <v>0.03</v>
      </c>
      <c r="AP7" s="39">
        <v>0.23</v>
      </c>
      <c r="AQ7" s="39">
        <v>0.03</v>
      </c>
      <c r="AR7" s="39">
        <v>0</v>
      </c>
      <c r="AS7" s="39">
        <v>1.05</v>
      </c>
      <c r="AT7" s="39">
        <v>525.13</v>
      </c>
      <c r="AU7" s="39">
        <v>530.79</v>
      </c>
      <c r="AV7" s="39">
        <v>522.37</v>
      </c>
      <c r="AW7" s="39">
        <v>602.80999999999995</v>
      </c>
      <c r="AX7" s="39">
        <v>596.36</v>
      </c>
      <c r="AY7" s="39">
        <v>344.19</v>
      </c>
      <c r="AZ7" s="39">
        <v>352.05</v>
      </c>
      <c r="BA7" s="39">
        <v>349.04</v>
      </c>
      <c r="BB7" s="39">
        <v>337.49</v>
      </c>
      <c r="BC7" s="39">
        <v>335.6</v>
      </c>
      <c r="BD7" s="39">
        <v>261.93</v>
      </c>
      <c r="BE7" s="39">
        <v>87.06</v>
      </c>
      <c r="BF7" s="39">
        <v>79.23</v>
      </c>
      <c r="BG7" s="39">
        <v>72.819999999999993</v>
      </c>
      <c r="BH7" s="39">
        <v>65.56</v>
      </c>
      <c r="BI7" s="39">
        <v>60.38</v>
      </c>
      <c r="BJ7" s="39">
        <v>252.09</v>
      </c>
      <c r="BK7" s="39">
        <v>250.76</v>
      </c>
      <c r="BL7" s="39">
        <v>254.54</v>
      </c>
      <c r="BM7" s="39">
        <v>265.92</v>
      </c>
      <c r="BN7" s="39">
        <v>258.26</v>
      </c>
      <c r="BO7" s="39">
        <v>270.45999999999998</v>
      </c>
      <c r="BP7" s="39">
        <v>100.37</v>
      </c>
      <c r="BQ7" s="39">
        <v>102.67</v>
      </c>
      <c r="BR7" s="39">
        <v>102.07</v>
      </c>
      <c r="BS7" s="39">
        <v>105.48</v>
      </c>
      <c r="BT7" s="39">
        <v>101.69</v>
      </c>
      <c r="BU7" s="39">
        <v>106.22</v>
      </c>
      <c r="BV7" s="39">
        <v>106.69</v>
      </c>
      <c r="BW7" s="39">
        <v>106.52</v>
      </c>
      <c r="BX7" s="39">
        <v>105.86</v>
      </c>
      <c r="BY7" s="39">
        <v>106.07</v>
      </c>
      <c r="BZ7" s="39">
        <v>103.91</v>
      </c>
      <c r="CA7" s="39">
        <v>194.85</v>
      </c>
      <c r="CB7" s="39">
        <v>191.35</v>
      </c>
      <c r="CC7" s="39">
        <v>191.91</v>
      </c>
      <c r="CD7" s="39">
        <v>186.64</v>
      </c>
      <c r="CE7" s="39">
        <v>192.52</v>
      </c>
      <c r="CF7" s="39">
        <v>155.22999999999999</v>
      </c>
      <c r="CG7" s="39">
        <v>154.91999999999999</v>
      </c>
      <c r="CH7" s="39">
        <v>155.80000000000001</v>
      </c>
      <c r="CI7" s="39">
        <v>158.58000000000001</v>
      </c>
      <c r="CJ7" s="39">
        <v>159.22</v>
      </c>
      <c r="CK7" s="39">
        <v>167.11</v>
      </c>
      <c r="CL7" s="39">
        <v>73.599999999999994</v>
      </c>
      <c r="CM7" s="39">
        <v>72.290000000000006</v>
      </c>
      <c r="CN7" s="39">
        <v>72.62</v>
      </c>
      <c r="CO7" s="39">
        <v>72.819999999999993</v>
      </c>
      <c r="CP7" s="39">
        <v>73.040000000000006</v>
      </c>
      <c r="CQ7" s="39">
        <v>62.12</v>
      </c>
      <c r="CR7" s="39">
        <v>62.26</v>
      </c>
      <c r="CS7" s="39">
        <v>62.1</v>
      </c>
      <c r="CT7" s="39">
        <v>62.38</v>
      </c>
      <c r="CU7" s="39">
        <v>62.83</v>
      </c>
      <c r="CV7" s="39">
        <v>60.27</v>
      </c>
      <c r="CW7" s="39">
        <v>88.03</v>
      </c>
      <c r="CX7" s="39">
        <v>90.98</v>
      </c>
      <c r="CY7" s="39">
        <v>91.47</v>
      </c>
      <c r="CZ7" s="39">
        <v>92.65</v>
      </c>
      <c r="DA7" s="39">
        <v>91.7</v>
      </c>
      <c r="DB7" s="39">
        <v>89.45</v>
      </c>
      <c r="DC7" s="39">
        <v>89.5</v>
      </c>
      <c r="DD7" s="39">
        <v>89.52</v>
      </c>
      <c r="DE7" s="39">
        <v>89.17</v>
      </c>
      <c r="DF7" s="39">
        <v>88.86</v>
      </c>
      <c r="DG7" s="39">
        <v>89.92</v>
      </c>
      <c r="DH7" s="39">
        <v>45.96</v>
      </c>
      <c r="DI7" s="39">
        <v>46.77</v>
      </c>
      <c r="DJ7" s="39">
        <v>47.94</v>
      </c>
      <c r="DK7" s="39">
        <v>51.08</v>
      </c>
      <c r="DL7" s="39">
        <v>52.28</v>
      </c>
      <c r="DM7" s="39">
        <v>44.91</v>
      </c>
      <c r="DN7" s="39">
        <v>45.89</v>
      </c>
      <c r="DO7" s="39">
        <v>46.58</v>
      </c>
      <c r="DP7" s="39">
        <v>46.99</v>
      </c>
      <c r="DQ7" s="39">
        <v>47.89</v>
      </c>
      <c r="DR7" s="39">
        <v>48.85</v>
      </c>
      <c r="DS7" s="39">
        <v>1.82</v>
      </c>
      <c r="DT7" s="39">
        <v>3.89</v>
      </c>
      <c r="DU7" s="39">
        <v>4.45</v>
      </c>
      <c r="DV7" s="39">
        <v>5.0199999999999996</v>
      </c>
      <c r="DW7" s="39">
        <v>6.66</v>
      </c>
      <c r="DX7" s="39">
        <v>12.03</v>
      </c>
      <c r="DY7" s="39">
        <v>13.14</v>
      </c>
      <c r="DZ7" s="39">
        <v>14.45</v>
      </c>
      <c r="EA7" s="39">
        <v>15.83</v>
      </c>
      <c r="EB7" s="39">
        <v>16.899999999999999</v>
      </c>
      <c r="EC7" s="39">
        <v>17.8</v>
      </c>
      <c r="ED7" s="39">
        <v>0.63</v>
      </c>
      <c r="EE7" s="39">
        <v>0.74</v>
      </c>
      <c r="EF7" s="39">
        <v>0.94</v>
      </c>
      <c r="EG7" s="39">
        <v>1.06</v>
      </c>
      <c r="EH7" s="39">
        <v>0.81</v>
      </c>
      <c r="EI7" s="39">
        <v>0.75</v>
      </c>
      <c r="EJ7" s="39">
        <v>0.95</v>
      </c>
      <c r="EK7" s="39">
        <v>0.74</v>
      </c>
      <c r="EL7" s="39">
        <v>0.74</v>
      </c>
      <c r="EM7" s="39">
        <v>0.72</v>
      </c>
      <c r="EN7" s="39">
        <v>0.7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>DATEVALUE($B$6-4&amp;"年1月1日")</f>
        <v>41640</v>
      </c>
      <c r="C10" s="43">
        <f>DATEVALUE($B$6-3&amp;"年1月1日")</f>
        <v>42005</v>
      </c>
      <c r="D10" s="43">
        <f>DATEVALUE($B$6-2&amp;"年1月1日")</f>
        <v>42370</v>
      </c>
      <c r="E10" s="43">
        <f>DATEVALUE($B$6-1&amp;"年1月1日")</f>
        <v>42736</v>
      </c>
      <c r="F10" s="43">
        <f>DATEVALUE($B$6&amp;"年1月1日")</f>
        <v>43101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知名　正人</cp:lastModifiedBy>
  <cp:lastPrinted>2020-02-06T01:45:16Z</cp:lastPrinted>
  <dcterms:created xsi:type="dcterms:W3CDTF">2019-12-05T04:32:36Z</dcterms:created>
  <dcterms:modified xsi:type="dcterms:W3CDTF">2020-02-06T01:45:47Z</dcterms:modified>
  <cp:category/>
</cp:coreProperties>
</file>