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omilg0933\Desktop\旧デスクトップ\Ｈ31 起債\財政課調査・報告もの\H30 決算にかかる経営比較分析について\提出\業務47(法非適)\下水道事業\08_豊見城市\"/>
    </mc:Choice>
  </mc:AlternateContent>
  <workbookProtection workbookAlgorithmName="SHA-512" workbookHashValue="ZnjW7Nuw6kIMP/j/xE1nHuK+RYLWDDEi4Uw5b57Q967hQ00n+GKExPOUVLZ5dl/ZJQlNKrdf7XfVUp+2ccApzQ==" workbookSaltValue="mmS4qD5vEwvwMKoF0BZvow==" workbookSpinCount="100000" lockStructure="1"/>
  <bookViews>
    <workbookView xWindow="0" yWindow="0" windowWidth="15360" windowHeight="739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<sst xmlns="http://schemas.openxmlformats.org/spreadsheetml/2006/main" count="228" uniqueCount="114">
  <si>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</si>
  <si>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</si>
  <si>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</si>
  <si>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</si>
  <si>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</si>
  <si>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</si>
  <si>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</si>
  <si>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</si>
  <si>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</si>
  <si>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</si>
  <si>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</si>
  <si>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</si>
  <si>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</si>
  <si>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</si>
  <si>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</si>
  <si>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</si>
  <si>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</si>
  <si>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</si>
  <si>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</si>
  <si>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</si>
  <si>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</si>
  <si>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</si>
  <si>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</si>
  <si>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</si>
  <si>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</si>
  <si>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</si>
  <si>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</si>
  <si>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</si>
  <si>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</si>
  <si>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</si>
  <si>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</si>
  <si>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</si>
  <si>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</si>
  <si>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</si>
  <si>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</si>
  <si>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</si>
  <si>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</si>
  <si>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</si>
  <si>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</si>
  <si>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</si>
  <si>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</si>
  <si>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</si>
  <si>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</si>
  <si>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</si>
  <si>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</si>
  <si>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</si>
  <si>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</si>
  <si>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</si>
  <si>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</si>
  <si>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</si>
  <si>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</si>
  <si>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</si>
  <si>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</si>
  <si>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</si>
  <si>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</si>
  <si>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</si>
  <si>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</si>
  <si>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</si>
  <si>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</si>
  <si>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</si>
  <si>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</si>
  <si>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</si>
  <si>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</si>
  <si>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</si>
  <si>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</si>
  <si>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</si>
  <si>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</si>
  <si>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</si>
  <si>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</si>
  <si>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</si>
  <si>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</si>
  <si>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</si>
  <si>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</si>
  <si>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</si>
  <si>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</si>
  <si>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</si>
  <si>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</si>
  <si>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</si>
  <si>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</si>
  <si>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</si>
  <si>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</si>
  <si>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</si>
  <si>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</si>
  <si>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</si>
  <si>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</si>
  <si>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</si>
  <si>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</si>
  <si>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</si>
  <si>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</si>
  <si>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</si>
  <si>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</si>
  <si>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</si>
  <si>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</si>
  <si>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</si>
  <si>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</si>
  <si>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</si>
  <si>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</si>
  <si>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</si>
  <si>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</si>
  <si>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</si>
  <si>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</si>
  <si>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</si>
  <si>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</si>
  <si>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</si>
  <si>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</si>
  <si>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</si>
  <si>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</si>
  <si>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</si>
  <si>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</si>
  <si>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</si>
  <si>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</si>
  <si>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0.5"/>
        <rFont val="ＭＳ ゴシック"/>
        <family val="3"/>
        <charset val="128"/>
      </rPr>
      <t>①収益的収支比率：使用料収入によって、施設の修繕や維持管理に係る経費等が賄えておらず、一般会計からの繰入金に依存している状況のため、経営改善に向けた取り組みが必要な時期にきていると考えられます。</t>
    </r>
    <r>
      <rPr>
        <sz val="10.5"/>
        <color rgb="FFFF0000"/>
        <rFont val="ＭＳ ゴシック"/>
        <family val="3"/>
        <charset val="128"/>
      </rPr>
      <t xml:space="preserve">
</t>
    </r>
    <r>
      <rPr>
        <sz val="10.5"/>
        <rFont val="ＭＳ ゴシック"/>
        <family val="3"/>
        <charset val="128"/>
      </rPr>
      <t>④企業債残高対事業規模比率：類似団体平均値を下回り現在のところ投資規模は適切に見える。しかし、今後においては施設の機能強化更新、維持管理費等に係る投資増額が見込まれるため、経営改善に向けた取り組みが必要な時期にきていると考えられます。</t>
    </r>
    <r>
      <rPr>
        <sz val="10.5"/>
        <color rgb="FFFF0000"/>
        <rFont val="ＭＳ ゴシック"/>
        <family val="3"/>
        <charset val="128"/>
      </rPr>
      <t xml:space="preserve">
</t>
    </r>
    <r>
      <rPr>
        <sz val="10.5"/>
        <rFont val="ＭＳ ゴシック"/>
        <family val="3"/>
        <charset val="128"/>
      </rPr>
      <t>⑤経費回収率：使用料収入だけでは汚水処理費を賄えていない状態であることを意味しているので、経営改善に向けた取り組みが必要な時期にきていると考えられます。</t>
    </r>
    <r>
      <rPr>
        <sz val="10.5"/>
        <color rgb="FFFF0000"/>
        <rFont val="ＭＳ ゴシック"/>
        <family val="3"/>
        <charset val="128"/>
      </rPr>
      <t xml:space="preserve">
</t>
    </r>
    <r>
      <rPr>
        <sz val="10.5"/>
        <rFont val="ＭＳ ゴシック"/>
        <family val="3"/>
        <charset val="128"/>
      </rPr>
      <t>⑥汚水処理原価：類似団体よりも低い数値であるが、引き続き汚水処理に係るコスト削減に努めることと、今後はさらに施設の効率化を高めることが必要と考えられます。</t>
    </r>
    <r>
      <rPr>
        <sz val="10.5"/>
        <color rgb="FFFF0000"/>
        <rFont val="ＭＳ ゴシック"/>
        <family val="3"/>
        <charset val="128"/>
      </rPr>
      <t xml:space="preserve">
</t>
    </r>
    <r>
      <rPr>
        <sz val="10.5"/>
        <color rgb="FFFF0000"/>
        <rFont val="ＭＳ ゴシック"/>
        <family val="3"/>
        <charset val="128"/>
      </rPr>
      <t xml:space="preserve">
</t>
    </r>
    <r>
      <rPr>
        <sz val="10.5"/>
        <rFont val="ＭＳ ゴシック"/>
        <family val="3"/>
        <charset val="128"/>
      </rPr>
      <t>⑧水洗化率：年々増加傾向にあるが、全国平均及び類似団体平均値を下回っています。現在も整備途上であり人口も増加傾向の状況なので、今後も接続促進に取り組んでいきます。</t>
    </r>
    <rPh sb="1" eb="4">
      <t>シュウエキテキ</t>
    </rPh>
    <rPh sb="4" eb="6">
      <t>シュウシ</t>
    </rPh>
    <rPh sb="6" eb="8">
      <t>ヒリツ</t>
    </rPh>
    <rPh sb="9" eb="12">
      <t>シヨウリョウ</t>
    </rPh>
    <rPh sb="12" eb="14">
      <t>シュウニュウ</t>
    </rPh>
    <rPh sb="19" eb="21">
      <t>シセツ</t>
    </rPh>
    <rPh sb="22" eb="24">
      <t>シュウゼン</t>
    </rPh>
    <rPh sb="25" eb="27">
      <t>イジ</t>
    </rPh>
    <rPh sb="27" eb="29">
      <t>カンリ</t>
    </rPh>
    <rPh sb="30" eb="31">
      <t>カカ</t>
    </rPh>
    <rPh sb="32" eb="34">
      <t>ケイヒ</t>
    </rPh>
    <rPh sb="34" eb="35">
      <t>トウ</t>
    </rPh>
    <rPh sb="36" eb="37">
      <t>マカナ</t>
    </rPh>
    <rPh sb="43" eb="45">
      <t>イッパン</t>
    </rPh>
    <rPh sb="45" eb="47">
      <t>カイケイ</t>
    </rPh>
    <rPh sb="50" eb="52">
      <t>クリイレ</t>
    </rPh>
    <rPh sb="52" eb="53">
      <t>キン</t>
    </rPh>
    <rPh sb="54" eb="56">
      <t>イゾン</t>
    </rPh>
    <rPh sb="60" eb="62">
      <t>ジョウキョウ</t>
    </rPh>
    <rPh sb="66" eb="68">
      <t>ケイエイ</t>
    </rPh>
    <rPh sb="68" eb="70">
      <t>カイゼン</t>
    </rPh>
    <rPh sb="71" eb="72">
      <t>ム</t>
    </rPh>
    <rPh sb="74" eb="75">
      <t>ト</t>
    </rPh>
    <rPh sb="76" eb="77">
      <t>ク</t>
    </rPh>
    <rPh sb="79" eb="81">
      <t>ヒツヨウ</t>
    </rPh>
    <rPh sb="82" eb="84">
      <t>ジキ</t>
    </rPh>
    <rPh sb="90" eb="91">
      <t>カンガ</t>
    </rPh>
    <rPh sb="100" eb="102">
      <t>キギョウ</t>
    </rPh>
    <rPh sb="102" eb="103">
      <t>サイ</t>
    </rPh>
    <rPh sb="103" eb="105">
      <t>ザンダカ</t>
    </rPh>
    <rPh sb="105" eb="106">
      <t>タイ</t>
    </rPh>
    <rPh sb="106" eb="108">
      <t>ジギョウ</t>
    </rPh>
    <rPh sb="108" eb="110">
      <t>キボ</t>
    </rPh>
    <rPh sb="110" eb="112">
      <t>ヒリツ</t>
    </rPh>
    <rPh sb="113" eb="117">
      <t>ルイジダンタイ</t>
    </rPh>
    <rPh sb="117" eb="120">
      <t>ヘイキンチ</t>
    </rPh>
    <rPh sb="121" eb="123">
      <t>シタマワ</t>
    </rPh>
    <rPh sb="124" eb="126">
      <t>ゲンザイ</t>
    </rPh>
    <rPh sb="130" eb="132">
      <t>トウシ</t>
    </rPh>
    <rPh sb="132" eb="134">
      <t>キボ</t>
    </rPh>
    <rPh sb="135" eb="137">
      <t>テキセツ</t>
    </rPh>
    <rPh sb="138" eb="139">
      <t>ミ</t>
    </rPh>
    <rPh sb="146" eb="148">
      <t>コンゴ</t>
    </rPh>
    <rPh sb="153" eb="155">
      <t>シセツ</t>
    </rPh>
    <rPh sb="156" eb="158">
      <t>キノウ</t>
    </rPh>
    <rPh sb="158" eb="160">
      <t>キョウカ</t>
    </rPh>
    <rPh sb="160" eb="162">
      <t>コウシン</t>
    </rPh>
    <rPh sb="163" eb="165">
      <t>イジ</t>
    </rPh>
    <rPh sb="165" eb="168">
      <t>カンリヒ</t>
    </rPh>
    <rPh sb="168" eb="169">
      <t>トウ</t>
    </rPh>
    <rPh sb="170" eb="171">
      <t>カカ</t>
    </rPh>
    <rPh sb="172" eb="174">
      <t>トウシ</t>
    </rPh>
    <rPh sb="174" eb="176">
      <t>ゾウガク</t>
    </rPh>
    <rPh sb="177" eb="179">
      <t>ミコ</t>
    </rPh>
    <rPh sb="185" eb="187">
      <t>ケイエイ</t>
    </rPh>
    <rPh sb="187" eb="189">
      <t>カイゼン</t>
    </rPh>
    <rPh sb="190" eb="191">
      <t>ム</t>
    </rPh>
    <rPh sb="193" eb="194">
      <t>ト</t>
    </rPh>
    <rPh sb="195" eb="196">
      <t>ク</t>
    </rPh>
    <rPh sb="198" eb="200">
      <t>ヒツヨウ</t>
    </rPh>
    <rPh sb="201" eb="203">
      <t>ジキ</t>
    </rPh>
    <rPh sb="209" eb="210">
      <t>カンガ</t>
    </rPh>
    <rPh sb="219" eb="221">
      <t>ケイヒ</t>
    </rPh>
    <rPh sb="221" eb="223">
      <t>カイシュウ</t>
    </rPh>
    <rPh sb="223" eb="224">
      <t>リツ</t>
    </rPh>
    <rPh sb="225" eb="228">
      <t>シヨウリョウ</t>
    </rPh>
    <rPh sb="228" eb="230">
      <t>シュウニュウ</t>
    </rPh>
    <rPh sb="234" eb="236">
      <t>オスイ</t>
    </rPh>
    <rPh sb="236" eb="238">
      <t>ショリ</t>
    </rPh>
    <rPh sb="238" eb="239">
      <t>ヒ</t>
    </rPh>
    <rPh sb="240" eb="241">
      <t>マカナ</t>
    </rPh>
    <rPh sb="246" eb="248">
      <t>ジョウタイ</t>
    </rPh>
    <rPh sb="254" eb="256">
      <t>イミ</t>
    </rPh>
    <rPh sb="263" eb="265">
      <t>ケイエイ</t>
    </rPh>
    <rPh sb="265" eb="267">
      <t>カイゼン</t>
    </rPh>
    <rPh sb="268" eb="269">
      <t>ム</t>
    </rPh>
    <rPh sb="271" eb="272">
      <t>ト</t>
    </rPh>
    <rPh sb="273" eb="274">
      <t>ク</t>
    </rPh>
    <rPh sb="276" eb="278">
      <t>ヒツヨウ</t>
    </rPh>
    <rPh sb="279" eb="281">
      <t>ジキ</t>
    </rPh>
    <rPh sb="287" eb="288">
      <t>カンガ</t>
    </rPh>
    <rPh sb="297" eb="299">
      <t>オスイ</t>
    </rPh>
    <rPh sb="299" eb="301">
      <t>ショリ</t>
    </rPh>
    <rPh sb="301" eb="303">
      <t>ゲンカ</t>
    </rPh>
    <rPh sb="304" eb="306">
      <t>ルイジ</t>
    </rPh>
    <rPh sb="306" eb="308">
      <t>ダンタイ</t>
    </rPh>
    <rPh sb="311" eb="312">
      <t>ヒク</t>
    </rPh>
    <rPh sb="313" eb="315">
      <t>スウチ</t>
    </rPh>
    <rPh sb="320" eb="321">
      <t>ヒ</t>
    </rPh>
    <rPh sb="322" eb="323">
      <t>ツヅ</t>
    </rPh>
    <rPh sb="324" eb="326">
      <t>オスイ</t>
    </rPh>
    <rPh sb="326" eb="328">
      <t>ショリ</t>
    </rPh>
    <rPh sb="329" eb="330">
      <t>カカ</t>
    </rPh>
    <rPh sb="334" eb="336">
      <t>サクゲン</t>
    </rPh>
    <rPh sb="337" eb="338">
      <t>ツト</t>
    </rPh>
    <rPh sb="344" eb="346">
      <t>コンゴ</t>
    </rPh>
    <rPh sb="350" eb="352">
      <t>シセツ</t>
    </rPh>
    <rPh sb="353" eb="356">
      <t>コウリツカ</t>
    </rPh>
    <rPh sb="357" eb="358">
      <t>タカ</t>
    </rPh>
    <rPh sb="363" eb="365">
      <t>ヒツヨウ</t>
    </rPh>
    <rPh sb="366" eb="367">
      <t>カンガ</t>
    </rPh>
    <rPh sb="376" eb="379">
      <t>スイセンカ</t>
    </rPh>
    <rPh sb="379" eb="380">
      <t>リツ</t>
    </rPh>
    <rPh sb="381" eb="383">
      <t>ネンネン</t>
    </rPh>
    <rPh sb="383" eb="385">
      <t>ゾウカ</t>
    </rPh>
    <rPh sb="385" eb="387">
      <t>ケイコウ</t>
    </rPh>
    <rPh sb="392" eb="394">
      <t>ゼンコク</t>
    </rPh>
    <rPh sb="394" eb="396">
      <t>ヘイキン</t>
    </rPh>
    <rPh sb="396" eb="397">
      <t>オヨ</t>
    </rPh>
    <rPh sb="398" eb="400">
      <t>ルイジ</t>
    </rPh>
    <rPh sb="400" eb="402">
      <t>ダンタイ</t>
    </rPh>
    <rPh sb="402" eb="405">
      <t>ヘイキンチ</t>
    </rPh>
    <rPh sb="406" eb="408">
      <t>シタマワ</t>
    </rPh>
    <rPh sb="414" eb="416">
      <t>ゲンザイ</t>
    </rPh>
    <rPh sb="417" eb="419">
      <t>セイビ</t>
    </rPh>
    <rPh sb="419" eb="421">
      <t>トジョウ</t>
    </rPh>
    <rPh sb="424" eb="426">
      <t>ジンコウ</t>
    </rPh>
    <rPh sb="427" eb="429">
      <t>ゾウカ</t>
    </rPh>
    <rPh sb="429" eb="431">
      <t>ケイコウ</t>
    </rPh>
    <rPh sb="432" eb="434">
      <t>ジョウキョウ</t>
    </rPh>
    <rPh sb="438" eb="440">
      <t>コンゴ</t>
    </rPh>
    <rPh sb="441" eb="443">
      <t>セツゾク</t>
    </rPh>
    <rPh sb="443" eb="445">
      <t>ソクシン</t>
    </rPh>
    <rPh sb="446" eb="447">
      <t>ト</t>
    </rPh>
    <rPh sb="448" eb="449">
      <t>ク</t>
    </rPh>
    <phoneticPr fontId="4"/>
  </si>
  <si>
    <t>経営分析の結果、本市農業集落排水事業の経営状況は、全国平均及び類似団体平均と比較しても良好な状態ではないことが指標として表れています。農業集落排水事業を健全に経営するためにも使用料水準の適正化が必要な状態です。</t>
    <rPh sb="0" eb="2">
      <t>ケイエイ</t>
    </rPh>
    <rPh sb="2" eb="4">
      <t>ブンセキ</t>
    </rPh>
    <rPh sb="5" eb="7">
      <t>ケッカ</t>
    </rPh>
    <rPh sb="8" eb="9">
      <t>ホン</t>
    </rPh>
    <rPh sb="9" eb="10">
      <t>シ</t>
    </rPh>
    <rPh sb="19" eb="21">
      <t>ケイエイ</t>
    </rPh>
    <rPh sb="21" eb="23">
      <t>ジョウキョウ</t>
    </rPh>
    <rPh sb="25" eb="27">
      <t>ゼンコク</t>
    </rPh>
    <rPh sb="27" eb="29">
      <t>ヘイキン</t>
    </rPh>
    <rPh sb="29" eb="30">
      <t>オヨ</t>
    </rPh>
    <rPh sb="31" eb="33">
      <t>ルイジ</t>
    </rPh>
    <rPh sb="33" eb="35">
      <t>ダンタイ</t>
    </rPh>
    <rPh sb="35" eb="37">
      <t>ヘイキン</t>
    </rPh>
    <rPh sb="38" eb="40">
      <t>ヒカク</t>
    </rPh>
    <rPh sb="43" eb="45">
      <t>リョウコウ</t>
    </rPh>
    <rPh sb="46" eb="48">
      <t>ジョウタイ</t>
    </rPh>
    <rPh sb="55" eb="57">
      <t>シヒョウ</t>
    </rPh>
    <rPh sb="60" eb="61">
      <t>アラワ</t>
    </rPh>
    <rPh sb="67" eb="69">
      <t>ノウギョウ</t>
    </rPh>
    <rPh sb="69" eb="75">
      <t>シュウラクハイスイジギョウ</t>
    </rPh>
    <rPh sb="76" eb="78">
      <t>ケンゼン</t>
    </rPh>
    <rPh sb="79" eb="81">
      <t>ケイエイ</t>
    </rPh>
    <rPh sb="87" eb="90">
      <t>シヨウリョウ</t>
    </rPh>
    <rPh sb="90" eb="92">
      <t>スイジュン</t>
    </rPh>
    <rPh sb="93" eb="96">
      <t>テキセイカ</t>
    </rPh>
    <rPh sb="97" eb="99">
      <t>ヒツヨウ</t>
    </rPh>
    <rPh sb="100" eb="102">
      <t>ジョウタイ</t>
    </rPh>
    <phoneticPr fontId="4"/>
  </si>
  <si>
    <t xml:space="preserve">農業集落排水施設は平成15年に供用開始している。
H27～H28には管渠新設を行うなど、いまだ整備途上のため耐用年数を超える管渠はありません。しかし一部の管渠においては、老朽化が進行しているため定期的な確認を行う必要があります。
また、汚水処理施設においては、機器等の経年劣化が著しいため、早急に機能強化・更新対策等に取り組んでいきます。
</t>
    <rPh sb="0" eb="2">
      <t>ノウギョウ</t>
    </rPh>
    <rPh sb="2" eb="4">
      <t>シュウラク</t>
    </rPh>
    <rPh sb="4" eb="6">
      <t>ハイスイ</t>
    </rPh>
    <rPh sb="6" eb="8">
      <t>シセツ</t>
    </rPh>
    <rPh sb="9" eb="11">
      <t>ヘイセイ</t>
    </rPh>
    <rPh sb="118" eb="120">
      <t>オスイ</t>
    </rPh>
    <rPh sb="120" eb="122">
      <t>ショリ</t>
    </rPh>
    <rPh sb="122" eb="124">
      <t>シセツ</t>
    </rPh>
    <rPh sb="130" eb="132">
      <t>キキ</t>
    </rPh>
    <rPh sb="132" eb="133">
      <t>トウ</t>
    </rPh>
    <rPh sb="134" eb="136">
      <t>ケイネン</t>
    </rPh>
    <rPh sb="136" eb="138">
      <t>レッカ</t>
    </rPh>
    <rPh sb="139" eb="140">
      <t>イチジル</t>
    </rPh>
    <rPh sb="145" eb="147">
      <t>ソウキュウ</t>
    </rPh>
    <rPh sb="148" eb="150">
      <t>キノウ</t>
    </rPh>
    <rPh sb="150" eb="152">
      <t>キョウカ</t>
    </rPh>
    <rPh sb="153" eb="155">
      <t>コウシン</t>
    </rPh>
    <rPh sb="155" eb="157">
      <t>タイサク</t>
    </rPh>
    <rPh sb="157" eb="158">
      <t>トウ</t>
    </rPh>
    <rPh sb="159" eb="160">
      <t>ト</t>
    </rPh>
    <rPh sb="161" eb="16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</si>
</sst>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11"/>
      <name val="ＭＳ ゴシック"/>
      <family val="3"/>
      <charset val="128"/>
    </font>
    <font>
      <sz val="10.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13.5</c:v>
                </c:pt>
                <c:pt idx="2">
                  <c:v>13.5</c:v>
                </c:pt>
                <c:pt idx="3" formatCode="#,##0.00;&quot;△&quot;#,##0.00">
                  <c:v>0</c:v>
                </c:pt>
                <c:pt idx="4" formatCode="#,##0.00;&quot;△&quot;#,##0.00">
                  <c:v>0</c:v>
                </c:pt>
              </c:numCache>
            </c:numRef>
          </c:val>
          <c:extLst>
            <c:ext xmlns:c16="http://schemas.microsoft.com/office/drawing/2014/chart" uri="{C3380CC4-5D6E-409C-BE32-E72D297353CC}">
              <c16:uniqueId val="{00000000-2D0A-4F74-A9F0-5B7E8AC15E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0.01</c:v>
                </c:pt>
              </c:numCache>
            </c:numRef>
          </c:val>
          <c:smooth val="0"/>
          <c:extLst>
            <c:ext xmlns:c16="http://schemas.microsoft.com/office/drawing/2014/chart" uri="{C3380CC4-5D6E-409C-BE32-E72D297353CC}">
              <c16:uniqueId val="{00000001-2D0A-4F74-A9F0-5B7E8AC15E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46-4C2B-9F3E-F2D682416D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50.68</c:v>
                </c:pt>
              </c:numCache>
            </c:numRef>
          </c:val>
          <c:smooth val="0"/>
          <c:extLst>
            <c:ext xmlns:c16="http://schemas.microsoft.com/office/drawing/2014/chart" uri="{C3380CC4-5D6E-409C-BE32-E72D297353CC}">
              <c16:uniqueId val="{00000001-1E46-4C2B-9F3E-F2D682416D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60.88</c:v>
                </c:pt>
                <c:pt idx="1">
                  <c:v>62.52</c:v>
                </c:pt>
                <c:pt idx="2">
                  <c:v>64.95</c:v>
                </c:pt>
                <c:pt idx="3">
                  <c:v>67.599999999999994</c:v>
                </c:pt>
                <c:pt idx="4">
                  <c:v>67.599999999999994</c:v>
                </c:pt>
              </c:numCache>
            </c:numRef>
          </c:val>
          <c:extLst>
            <c:ext xmlns:c16="http://schemas.microsoft.com/office/drawing/2014/chart" uri="{C3380CC4-5D6E-409C-BE32-E72D297353CC}">
              <c16:uniqueId val="{00000000-0908-491F-948A-E33867D6D0A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84.86</c:v>
                </c:pt>
              </c:numCache>
            </c:numRef>
          </c:val>
          <c:smooth val="0"/>
          <c:extLst>
            <c:ext xmlns:c16="http://schemas.microsoft.com/office/drawing/2014/chart" uri="{C3380CC4-5D6E-409C-BE32-E72D297353CC}">
              <c16:uniqueId val="{00000001-0908-491F-948A-E33867D6D0A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91.89</c:v>
                </c:pt>
                <c:pt idx="1">
                  <c:v>97.39</c:v>
                </c:pt>
                <c:pt idx="2">
                  <c:v>59.41</c:v>
                </c:pt>
                <c:pt idx="3">
                  <c:v>107.29</c:v>
                </c:pt>
                <c:pt idx="4">
                  <c:v>28.44</c:v>
                </c:pt>
              </c:numCache>
            </c:numRef>
          </c:val>
          <c:extLst>
            <c:ext xmlns:c16="http://schemas.microsoft.com/office/drawing/2014/chart" uri="{C3380CC4-5D6E-409C-BE32-E72D297353CC}">
              <c16:uniqueId val="{00000000-84B6-4510-A11F-335C057050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6-4510-A11F-335C057050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01-49DB-9700-3766809853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01-49DB-9700-3766809853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9-438A-8915-AA324C5016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9-438A-8915-AA324C5016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23-48D8-93CC-5F31B7ED7D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23-48D8-93CC-5F31B7ED7D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D-4041-8D21-6FF1DEB2DD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D-4041-8D21-6FF1DEB2DD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753.07</c:v>
                </c:pt>
                <c:pt idx="1">
                  <c:v>828.48</c:v>
                </c:pt>
                <c:pt idx="2">
                  <c:v>765.22</c:v>
                </c:pt>
                <c:pt idx="3">
                  <c:v>639.21</c:v>
                </c:pt>
                <c:pt idx="4">
                  <c:v>708.54</c:v>
                </c:pt>
              </c:numCache>
            </c:numRef>
          </c:val>
          <c:extLst>
            <c:ext xmlns:c16="http://schemas.microsoft.com/office/drawing/2014/chart" uri="{C3380CC4-5D6E-409C-BE32-E72D297353CC}">
              <c16:uniqueId val="{00000000-510B-4904-8EC6-33BFC704E3F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789.46</c:v>
                </c:pt>
              </c:numCache>
            </c:numRef>
          </c:val>
          <c:smooth val="0"/>
          <c:extLst>
            <c:ext xmlns:c16="http://schemas.microsoft.com/office/drawing/2014/chart" uri="{C3380CC4-5D6E-409C-BE32-E72D297353CC}">
              <c16:uniqueId val="{00000001-510B-4904-8EC6-33BFC704E3F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34.31</c:v>
                </c:pt>
                <c:pt idx="1">
                  <c:v>25.84</c:v>
                </c:pt>
                <c:pt idx="2">
                  <c:v>22.96</c:v>
                </c:pt>
                <c:pt idx="3">
                  <c:v>40.130000000000003</c:v>
                </c:pt>
                <c:pt idx="4">
                  <c:v>40.32</c:v>
                </c:pt>
              </c:numCache>
            </c:numRef>
          </c:val>
          <c:extLst>
            <c:ext xmlns:c16="http://schemas.microsoft.com/office/drawing/2014/chart" uri="{C3380CC4-5D6E-409C-BE32-E72D297353CC}">
              <c16:uniqueId val="{00000000-85B9-485B-A007-B7AA5715CF2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57.77</c:v>
                </c:pt>
              </c:numCache>
            </c:numRef>
          </c:val>
          <c:smooth val="0"/>
          <c:extLst>
            <c:ext xmlns:c16="http://schemas.microsoft.com/office/drawing/2014/chart" uri="{C3380CC4-5D6E-409C-BE32-E72D297353CC}">
              <c16:uniqueId val="{00000001-85B9-485B-A007-B7AA5715CF2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213.01</c:v>
                </c:pt>
                <c:pt idx="1">
                  <c:v>286.57</c:v>
                </c:pt>
                <c:pt idx="2">
                  <c:v>322.08</c:v>
                </c:pt>
                <c:pt idx="3">
                  <c:v>192.89</c:v>
                </c:pt>
                <c:pt idx="4">
                  <c:v>171.36</c:v>
                </c:pt>
              </c:numCache>
            </c:numRef>
          </c:val>
          <c:extLst>
            <c:ext xmlns:c16="http://schemas.microsoft.com/office/drawing/2014/chart" uri="{C3380CC4-5D6E-409C-BE32-E72D297353CC}">
              <c16:uniqueId val="{00000000-F196-4C76-84F1-CD0BB0CC579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274.35000000000002</c:v>
                </c:pt>
              </c:numCache>
            </c:numRef>
          </c:val>
          <c:smooth val="0"/>
          <c:extLst>
            <c:ext xmlns:c16="http://schemas.microsoft.com/office/drawing/2014/chart" uri="{C3380CC4-5D6E-409C-BE32-E72D297353CC}">
              <c16:uniqueId val="{00000001-F196-4C76-84F1-CD0BB0CC579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37" zoomScale="115" zoomScaleNormal="11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豊見城市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64436</v>
      </c>
      <c r="AM8" s="51"/>
      <c r="AN8" s="51"/>
      <c r="AO8" s="51"/>
      <c r="AP8" s="51"/>
      <c r="AQ8" s="51"/>
      <c r="AR8" s="51"/>
      <c r="AS8" s="51"/>
      <c r="AT8" s="46">
        <f>データ!T6</f>
        <v>19.190000000000001</v>
      </c>
      <c r="AU8" s="46"/>
      <c r="AV8" s="46"/>
      <c r="AW8" s="46"/>
      <c r="AX8" s="46"/>
      <c r="AY8" s="46"/>
      <c r="AZ8" s="46"/>
      <c r="BA8" s="46"/>
      <c r="BB8" s="46">
        <f>データ!U6</f>
        <v>3357.79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2.74</v>
      </c>
      <c r="Q10" s="46"/>
      <c r="R10" s="46"/>
      <c r="S10" s="46"/>
      <c r="T10" s="46"/>
      <c r="U10" s="46"/>
      <c r="V10" s="46"/>
      <c r="W10" s="46">
        <f>データ!Q6</f>
        <v>73.11</v>
      </c>
      <c r="X10" s="46"/>
      <c r="Y10" s="46"/>
      <c r="Z10" s="46"/>
      <c r="AA10" s="46"/>
      <c r="AB10" s="46"/>
      <c r="AC10" s="46"/>
      <c r="AD10" s="51">
        <f>データ!R6</f>
        <v>1281</v>
      </c>
      <c r="AE10" s="51"/>
      <c r="AF10" s="51"/>
      <c r="AG10" s="51"/>
      <c r="AH10" s="51"/>
      <c r="AI10" s="51"/>
      <c r="AJ10" s="51"/>
      <c r="AK10" s="2"/>
      <c r="AL10" s="51">
        <f>データ!V6</f>
        <v>1756</v>
      </c>
      <c r="AM10" s="51"/>
      <c r="AN10" s="51"/>
      <c r="AO10" s="51"/>
      <c r="AP10" s="51"/>
      <c r="AQ10" s="51"/>
      <c r="AR10" s="51"/>
      <c r="AS10" s="51"/>
      <c r="AT10" s="46">
        <f>データ!W6</f>
        <v>0.39</v>
      </c>
      <c r="AU10" s="46"/>
      <c r="AV10" s="46"/>
      <c r="AW10" s="46"/>
      <c r="AX10" s="46"/>
      <c r="AY10" s="46"/>
      <c r="AZ10" s="46"/>
      <c r="BA10" s="46"/>
      <c r="BB10" s="46">
        <f>データ!X6</f>
        <v>4502.5600000000004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111</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43</v>
      </c>
      <c r="O86" s="26" t="str">
        <f>データ!EO6</f>
        <v>【0.02】</v>
      </c>
    </row>
  </sheetData>
  <sheetProtection algorithmName="SHA-512" hashValue="r4M2igd+mB0wPsnEwy2RO+TKrnpnPb+Gs8LR7PREHhXaKZhHognRfbpB87OXVDMSu+7GJd4xZORH/6774yTzpQ==" saltValue="0XuMNGjWQMBPI4yyal0X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472123</v>
      </c>
      <c r="D6" s="33">
        <f t="shared" si="3"/>
        <v>47</v>
      </c>
      <c r="E6" s="33">
        <f t="shared" si="3"/>
        <v>17</v>
      </c>
      <c r="F6" s="33">
        <f t="shared" si="3"/>
        <v>5</v>
      </c>
      <c r="G6" s="33">
        <f t="shared" si="3"/>
        <v>0</v>
      </c>
      <c r="H6" s="33" t="str">
        <f t="shared" si="3"/>
        <v>沖縄県　豊見城市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2.74</v>
      </c>
      <c r="Q6" s="34">
        <f t="shared" si="3"/>
        <v>73.11</v>
      </c>
      <c r="R6" s="34">
        <f t="shared" si="3"/>
        <v>1281</v>
      </c>
      <c r="S6" s="34">
        <f t="shared" si="3"/>
        <v>64436</v>
      </c>
      <c r="T6" s="34">
        <f t="shared" si="3"/>
        <v>19.190000000000001</v>
      </c>
      <c r="U6" s="34">
        <f t="shared" si="3"/>
        <v>3357.79</v>
      </c>
      <c r="V6" s="34">
        <f t="shared" si="3"/>
        <v>1756</v>
      </c>
      <c r="W6" s="34">
        <f t="shared" si="3"/>
        <v>0.39</v>
      </c>
      <c r="X6" s="34">
        <f t="shared" si="3"/>
        <v>4502.5600000000004</v>
      </c>
      <c r="Y6" s="35">
        <f>IF(Y7="",NA(),Y7)</f>
        <v>91.89</v>
      </c>
      <c r="Z6" s="35">
        <f t="shared" ref="Z6:AH6" si="4">IF(Z7="",NA(),Z7)</f>
        <v>97.39</v>
      </c>
      <c r="AA6" s="35">
        <f t="shared" si="4"/>
        <v>59.41</v>
      </c>
      <c r="AB6" s="35">
        <f t="shared" si="4"/>
        <v>107.29</v>
      </c>
      <c r="AC6" s="35">
        <f t="shared" si="4"/>
        <v>28.44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753.07</v>
      </c>
      <c r="BG6" s="35">
        <f t="shared" ref="BG6:BO6" si="7">IF(BG7="",NA(),BG7)</f>
        <v>828.48</v>
      </c>
      <c r="BH6" s="35">
        <f t="shared" si="7"/>
        <v>765.22</v>
      </c>
      <c r="BI6" s="35">
        <f t="shared" si="7"/>
        <v>639.21</v>
      </c>
      <c r="BJ6" s="35">
        <f t="shared" si="7"/>
        <v>708.54</v>
      </c>
      <c r="BK6" s="35">
        <f t="shared" si="7"/>
        <v>1161.05</v>
      </c>
      <c r="BL6" s="35">
        <f t="shared" si="7"/>
        <v>979.89</v>
      </c>
      <c r="BM6" s="35">
        <f t="shared" si="7"/>
        <v>1051.43</v>
      </c>
      <c r="BN6" s="35">
        <f t="shared" si="7"/>
        <v>982.29</v>
      </c>
      <c r="BO6" s="35">
        <f t="shared" si="7"/>
        <v>789.46</v>
      </c>
      <c r="BP6" s="34" t="str">
        <f>IF(BP7="","",IF(BP7="-","【-】","【"&amp;SUBSTITUTE(TEXT(BP7,"#,##0.00"),"-","△")&amp;"】"))</f>
        <v>【747.76】</v>
      </c>
      <c r="BQ6" s="35">
        <f>IF(BQ7="",NA(),BQ7)</f>
        <v>34.31</v>
      </c>
      <c r="BR6" s="35">
        <f t="shared" ref="BR6:BZ6" si="8">IF(BR7="",NA(),BR7)</f>
        <v>25.84</v>
      </c>
      <c r="BS6" s="35">
        <f t="shared" si="8"/>
        <v>22.96</v>
      </c>
      <c r="BT6" s="35">
        <f t="shared" si="8"/>
        <v>40.130000000000003</v>
      </c>
      <c r="BU6" s="35">
        <f t="shared" si="8"/>
        <v>40.32</v>
      </c>
      <c r="BV6" s="35">
        <f t="shared" si="8"/>
        <v>41.08</v>
      </c>
      <c r="BW6" s="35">
        <f t="shared" si="8"/>
        <v>41.34</v>
      </c>
      <c r="BX6" s="35">
        <f t="shared" si="8"/>
        <v>40.06</v>
      </c>
      <c r="BY6" s="35">
        <f t="shared" si="8"/>
        <v>41.25</v>
      </c>
      <c r="BZ6" s="35">
        <f t="shared" si="8"/>
        <v>57.77</v>
      </c>
      <c r="CA6" s="34" t="str">
        <f>IF(CA7="","",IF(CA7="-","【-】","【"&amp;SUBSTITUTE(TEXT(CA7,"#,##0.00"),"-","△")&amp;"】"))</f>
        <v>【59.51】</v>
      </c>
      <c r="CB6" s="35">
        <f>IF(CB7="",NA(),CB7)</f>
        <v>213.01</v>
      </c>
      <c r="CC6" s="35">
        <f t="shared" ref="CC6:CK6" si="9">IF(CC7="",NA(),CC7)</f>
        <v>286.57</v>
      </c>
      <c r="CD6" s="35">
        <f t="shared" si="9"/>
        <v>322.08</v>
      </c>
      <c r="CE6" s="35">
        <f t="shared" si="9"/>
        <v>192.89</v>
      </c>
      <c r="CF6" s="35">
        <f t="shared" si="9"/>
        <v>171.36</v>
      </c>
      <c r="CG6" s="35">
        <f t="shared" si="9"/>
        <v>378.08</v>
      </c>
      <c r="CH6" s="35">
        <f t="shared" si="9"/>
        <v>357.49</v>
      </c>
      <c r="CI6" s="35">
        <f t="shared" si="9"/>
        <v>355.22</v>
      </c>
      <c r="CJ6" s="35">
        <f t="shared" si="9"/>
        <v>334.48</v>
      </c>
      <c r="CK6" s="35">
        <f t="shared" si="9"/>
        <v>274.35000000000002</v>
      </c>
      <c r="CL6" s="34" t="str">
        <f>IF(CL7="","",IF(CL7="-","【-】","【"&amp;SUBSTITUTE(TEXT(CL7,"#,##0.00"),"-","△")&amp;"】"))</f>
        <v>【261.46】</v>
      </c>
      <c r="CM6" s="34">
        <f>IF(CM7="",NA(),CM7)</f>
        <v>0</v>
      </c>
      <c r="CN6" s="34">
        <f t="shared" ref="CN6:CV6" si="10">IF(CN7="",NA(),CN7)</f>
        <v>0</v>
      </c>
      <c r="CO6" s="34">
        <f t="shared" si="10"/>
        <v>0</v>
      </c>
      <c r="CP6" s="34">
        <f t="shared" si="10"/>
        <v>0</v>
      </c>
      <c r="CQ6" s="34">
        <f t="shared" si="10"/>
        <v>0</v>
      </c>
      <c r="CR6" s="35">
        <f t="shared" si="10"/>
        <v>44.69</v>
      </c>
      <c r="CS6" s="35">
        <f t="shared" si="10"/>
        <v>44.69</v>
      </c>
      <c r="CT6" s="35">
        <f t="shared" si="10"/>
        <v>42.84</v>
      </c>
      <c r="CU6" s="35">
        <f t="shared" si="10"/>
        <v>40.93</v>
      </c>
      <c r="CV6" s="35">
        <f t="shared" si="10"/>
        <v>50.68</v>
      </c>
      <c r="CW6" s="34" t="str">
        <f>IF(CW7="","",IF(CW7="-","【-】","【"&amp;SUBSTITUTE(TEXT(CW7,"#,##0.00"),"-","△")&amp;"】"))</f>
        <v>【52.23】</v>
      </c>
      <c r="CX6" s="35">
        <f>IF(CX7="",NA(),CX7)</f>
        <v>60.88</v>
      </c>
      <c r="CY6" s="35">
        <f t="shared" ref="CY6:DG6" si="11">IF(CY7="",NA(),CY7)</f>
        <v>62.52</v>
      </c>
      <c r="CZ6" s="35">
        <f t="shared" si="11"/>
        <v>64.95</v>
      </c>
      <c r="DA6" s="35">
        <f t="shared" si="11"/>
        <v>67.599999999999994</v>
      </c>
      <c r="DB6" s="35">
        <f t="shared" si="11"/>
        <v>67.599999999999994</v>
      </c>
      <c r="DC6" s="35">
        <f t="shared" si="11"/>
        <v>70.59</v>
      </c>
      <c r="DD6" s="35">
        <f t="shared" si="11"/>
        <v>69.67</v>
      </c>
      <c r="DE6" s="35">
        <f t="shared" si="11"/>
        <v>66.3</v>
      </c>
      <c r="DF6" s="35">
        <f t="shared" si="11"/>
        <v>62.73</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13.5</v>
      </c>
      <c r="EG6" s="35">
        <f t="shared" si="14"/>
        <v>13.5</v>
      </c>
      <c r="EH6" s="34">
        <f t="shared" si="14"/>
        <v>0</v>
      </c>
      <c r="EI6" s="34">
        <f t="shared" si="14"/>
        <v>0</v>
      </c>
      <c r="EJ6" s="35">
        <f t="shared" si="14"/>
        <v>7.0000000000000007E-2</v>
      </c>
      <c r="EK6" s="35">
        <f t="shared" si="14"/>
        <v>0.02</v>
      </c>
      <c r="EL6" s="35">
        <f t="shared" si="14"/>
        <v>0.03</v>
      </c>
      <c r="EM6" s="34">
        <f t="shared" si="14"/>
        <v>0</v>
      </c>
      <c r="EN6" s="35">
        <f t="shared" si="14"/>
        <v>0.01</v>
      </c>
      <c r="EO6" s="34" t="str">
        <f>IF(EO7="","",IF(EO7="-","【-】","【"&amp;SUBSTITUTE(TEXT(EO7,"#,##0.00"),"-","△")&amp;"】"))</f>
        <v>【0.02】</v>
      </c>
    </row>
    <row r="7" spans="1:145" s="36" customFormat="1" x14ac:dyDescent="0.15">
      <c r="A7" s="28"/>
      <c r="B7" s="37">
        <v>2018</v>
      </c>
      <c r="C7" s="37">
        <v>472123</v>
      </c>
      <c r="D7" s="37">
        <v>47</v>
      </c>
      <c r="E7" s="37">
        <v>17</v>
      </c>
      <c r="F7" s="37">
        <v>5</v>
      </c>
      <c r="G7" s="37">
        <v>0</v>
      </c>
      <c r="H7" s="37" t="s">
        <v>98</v>
      </c>
      <c r="I7" s="37" t="s">
        <v>99</v>
      </c>
      <c r="J7" s="37" t="s">
        <v>100</v>
      </c>
      <c r="K7" s="37" t="s">
        <v>101</v>
      </c>
      <c r="L7" s="37" t="s">
        <v>102</v>
      </c>
      <c r="M7" s="37" t="s">
        <v>103</v>
      </c>
      <c r="N7" s="38" t="s">
        <v>104</v>
      </c>
      <c r="O7" s="38" t="s">
        <v>105</v>
      </c>
      <c r="P7" s="38">
        <v>2.74</v>
      </c>
      <c r="Q7" s="38">
        <v>73.11</v>
      </c>
      <c r="R7" s="38">
        <v>1281</v>
      </c>
      <c r="S7" s="38">
        <v>64436</v>
      </c>
      <c r="T7" s="38">
        <v>19.190000000000001</v>
      </c>
      <c r="U7" s="38">
        <v>3357.79</v>
      </c>
      <c r="V7" s="38">
        <v>1756</v>
      </c>
      <c r="W7" s="38">
        <v>0.39</v>
      </c>
      <c r="X7" s="38">
        <v>4502.5600000000004</v>
      </c>
      <c r="Y7" s="38">
        <v>91.89</v>
      </c>
      <c r="Z7" s="38">
        <v>97.39</v>
      </c>
      <c r="AA7" s="38">
        <v>59.41</v>
      </c>
      <c r="AB7" s="38">
        <v>107.29</v>
      </c>
      <c r="AC7" s="38">
        <v>28.44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753.07</v>
      </c>
      <c r="BG7" s="38">
        <v>828.48</v>
      </c>
      <c r="BH7" s="42">
        <v>765.22</v>
      </c>
      <c r="BI7" s="38">
        <v>639.21</v>
      </c>
      <c r="BJ7" s="38">
        <v>708.54</v>
      </c>
      <c r="BK7" s="38">
        <v>1161.05</v>
      </c>
      <c r="BL7" s="38">
        <v>979.89</v>
      </c>
      <c r="BM7" s="38">
        <v>1051.43</v>
      </c>
      <c r="BN7" s="38">
        <v>982.29</v>
      </c>
      <c r="BO7" s="38">
        <v>789.46</v>
      </c>
      <c r="BP7" s="38">
        <v>747.76</v>
      </c>
      <c r="BQ7" s="38">
        <v>34.31</v>
      </c>
      <c r="BR7" s="38">
        <v>25.84</v>
      </c>
      <c r="BS7" s="38">
        <v>22.96</v>
      </c>
      <c r="BT7" s="38">
        <v>40.130000000000003</v>
      </c>
      <c r="BU7" s="38">
        <v>40.32</v>
      </c>
      <c r="BV7" s="38">
        <v>41.08</v>
      </c>
      <c r="BW7" s="38">
        <v>41.34</v>
      </c>
      <c r="BX7" s="38">
        <v>40.06</v>
      </c>
      <c r="BY7" s="38">
        <v>41.25</v>
      </c>
      <c r="BZ7" s="38">
        <v>57.77</v>
      </c>
      <c r="CA7" s="38">
        <v>59.51</v>
      </c>
      <c r="CB7" s="38">
        <v>213.01</v>
      </c>
      <c r="CC7" s="38">
        <v>286.57</v>
      </c>
      <c r="CD7" s="38">
        <v>322.08</v>
      </c>
      <c r="CE7" s="38">
        <v>192.89</v>
      </c>
      <c r="CF7" s="38">
        <v>171.36</v>
      </c>
      <c r="CG7" s="38">
        <v>378.08</v>
      </c>
      <c r="CH7" s="38">
        <v>357.49</v>
      </c>
      <c r="CI7" s="38">
        <v>355.22</v>
      </c>
      <c r="CJ7" s="38">
        <v>334.48</v>
      </c>
      <c r="CK7" s="38">
        <v>274.35000000000002</v>
      </c>
      <c r="CL7" s="38">
        <v>261.45999999999998</v>
      </c>
      <c r="CM7" s="38">
        <v>0</v>
      </c>
      <c r="CN7" s="38">
        <v>0</v>
      </c>
      <c r="CO7" s="38">
        <v>0</v>
      </c>
      <c r="CP7" s="38">
        <v>0</v>
      </c>
      <c r="CQ7" s="38">
        <v>0</v>
      </c>
      <c r="CR7" s="38">
        <v>44.69</v>
      </c>
      <c r="CS7" s="38">
        <v>44.69</v>
      </c>
      <c r="CT7" s="38">
        <v>42.84</v>
      </c>
      <c r="CU7" s="38">
        <v>40.93</v>
      </c>
      <c r="CV7" s="38">
        <v>50.68</v>
      </c>
      <c r="CW7" s="38">
        <v>52.23</v>
      </c>
      <c r="CX7" s="38">
        <v>60.88</v>
      </c>
      <c r="CY7" s="38">
        <v>62.52</v>
      </c>
      <c r="CZ7" s="38">
        <v>64.95</v>
      </c>
      <c r="DA7" s="38">
        <v>67.599999999999994</v>
      </c>
      <c r="DB7" s="38">
        <v>67.599999999999994</v>
      </c>
      <c r="DC7" s="38">
        <v>70.59</v>
      </c>
      <c r="DD7" s="38">
        <v>69.67</v>
      </c>
      <c r="DE7" s="38">
        <v>66.3</v>
      </c>
      <c r="DF7" s="38">
        <v>62.73</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13.5</v>
      </c>
      <c r="EG7" s="38">
        <v>13.5</v>
      </c>
      <c r="EH7" s="38">
        <v>0</v>
      </c>
      <c r="EI7" s="38">
        <v>0</v>
      </c>
      <c r="EJ7" s="38">
        <v>7.0000000000000007E-2</v>
      </c>
      <c r="EK7" s="38">
        <v>0.02</v>
      </c>
      <c r="EL7" s="38">
        <v>0.03</v>
      </c>
      <c r="EM7" s="38">
        <v>0</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豊見城市LGアカウント0933</cp:lastModifiedBy>
  <cp:lastPrinted>2020-01-29T05:45:12Z</cp:lastPrinted>
  <dcterms:created xsi:type="dcterms:W3CDTF">2019-12-05T05:24:11Z</dcterms:created>
  <dcterms:modified xsi:type="dcterms:W3CDTF">2020-01-29T05:48:41Z</dcterms:modified>
  <cp:category/>
</cp:coreProperties>
</file>