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14業務係\052公営企業に係る「経営比較分析表」の策定等について\H30決算\02_県へ\"/>
    </mc:Choice>
  </mc:AlternateContent>
  <workbookProtection workbookAlgorithmName="SHA-512" workbookHashValue="7Z6rRAvHRfuS+pMPBG9pjUg4TiQINRgwcB+QtLjGgZf0Ts6AwS3xdwYEUOfJGdAZ9HBTPSTq9Jd+WgphFHX71Q==" workbookSaltValue="JXRmdq9tAtfp7uFvPoBwG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<sst xmlns="http://schemas.openxmlformats.org/spreadsheetml/2006/main" count="233" uniqueCount="114">
  <si>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</si>
  <si>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</si>
  <si>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</si>
  <si>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</si>
  <si>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</si>
  <si>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</si>
  <si>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</si>
  <si>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</si>
  <si>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</si>
  <si>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</si>
  <si>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</si>
  <si>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</si>
  <si>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</si>
  <si>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</si>
  <si>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</si>
  <si>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</si>
  <si>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</si>
  <si>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</si>
  <si>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</si>
  <si>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</si>
  <si>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</si>
  <si>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</si>
  <si>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</si>
  <si>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</si>
  <si>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</si>
  <si>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</si>
  <si>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</si>
  <si>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</si>
  <si>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</si>
  <si>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</si>
  <si>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</si>
  <si>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</si>
  <si>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</si>
  <si>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</si>
  <si>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</si>
  <si>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</si>
  <si>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</si>
  <si>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</si>
  <si>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</si>
  <si>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</si>
  <si>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</si>
  <si>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</si>
  <si>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</si>
  <si>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</si>
  <si>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</si>
  <si>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</si>
  <si>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</si>
  <si>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</si>
  <si>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</si>
  <si>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</si>
  <si>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</si>
  <si>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</si>
  <si>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</si>
  <si>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</si>
  <si>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</si>
  <si>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</si>
  <si>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</si>
  <si>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</si>
  <si>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</si>
  <si>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</si>
  <si>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</si>
  <si>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</si>
  <si>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</si>
  <si>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</si>
  <si>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</si>
  <si>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</si>
  <si>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</si>
  <si>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</si>
  <si>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</si>
  <si>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</si>
  <si>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</si>
  <si>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</si>
  <si>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</si>
  <si>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</si>
  <si>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</si>
  <si>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</si>
  <si>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</si>
  <si>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</si>
  <si>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</si>
  <si>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</si>
  <si>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</si>
  <si>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</si>
  <si>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</si>
  <si>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</si>
  <si>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</si>
  <si>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</si>
  <si>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</si>
  <si>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</si>
  <si>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</si>
  <si>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</si>
  <si>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</si>
  <si>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</si>
  <si>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</si>
  <si>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</si>
  <si>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</si>
  <si>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</si>
  <si>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</si>
  <si>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</si>
  <si>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沖縄市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</si>
  <si>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</si>
  <si>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</si>
  <si>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</si>
  <si>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</si>
  <si>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</si>
  <si>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</si>
  <si>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</si>
  <si>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</si>
  <si>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</si>
  <si>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</si>
  <si>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</si>
  <si>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</si>
  <si>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 管渠改善率については、Ｈ26年度に建設事業開始から50年経過したことにより、今後更新費用の増大が見込まれる。更新・維持管理について中長期的な計画を立て、更新費用を平準化する必要がある。</t>
    <phoneticPr fontId="4"/>
  </si>
  <si>
    <t>　当市の下水道事業は、建設事業開始から50年を経過し、普及率は97.3%となっており、今後は管路の更新費用や維持管理費用の増加が見込まれる。費用の財源となる経費回収率や水洗化率は、全国平均より下回っており、水洗化率の向上及び下水道使用料の適正化に努める必要がある。
　また、事業の経営成績や財政状態など経営状況をより的確に把握するため、令和2年度より公営企業会計への移行を予定しており、経営の健全性向上を図る。</t>
    <rPh sb="168" eb="170">
      <t>レイワ</t>
    </rPh>
    <phoneticPr fontId="4"/>
  </si>
  <si>
    <t>① 収益的収支比率は、料金収入等の増加に伴い2.96ポイント増加しているが、維持管理費用についても増加傾向にあることから、効率良く事業運営を行い費用を抑制する必要がある。
④ 企業債残高対事業規模比率については、企業債残高は徐々に減少傾向であるが、建設事業開始から５０年経過しており、今後、改築更新費用の増大が見込まれるため、改築更新費用を平準化する必要がある。
⑤ 経費回収率については、料金収入等の増加に伴い0.22ポイント増加しているが、今後、維持管理費用の増加が見込まれることから、効率良く事業運営を行い費用を抑制するとともに、水洗化率の向上促進や料金の適正化に努める。
⑥ 汚水処理原価については、0.71円の増加となっている。今後も増加見込みであることから維持管理等の効率性を高める必要がある。
⑧ 水洗化率については、増加傾向にあるが、全国平均で見ると7％以上も低いため、更なる接続促進の強化が必要である。</t>
    <rPh sb="15" eb="16">
      <t>ナド</t>
    </rPh>
    <rPh sb="17" eb="19">
      <t>ゾウカ</t>
    </rPh>
    <rPh sb="30" eb="32">
      <t>ゾウカ</t>
    </rPh>
    <rPh sb="203" eb="205">
      <t>ゾウカ</t>
    </rPh>
    <rPh sb="216" eb="21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</si>
</sst>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0.13</c:v>
                </c:pt>
                <c:pt idx="1">
                  <c:v>0.3</c:v>
                </c:pt>
                <c:pt idx="2">
                  <c:v>0.22</c:v>
                </c:pt>
                <c:pt idx="3" formatCode="#,##0.00;&quot;△&quot;#,##0.00">
                  <c:v>0</c:v>
                </c:pt>
                <c:pt idx="4">
                  <c:v>0.01</c:v>
                </c:pt>
              </c:numCache>
            </c:numRef>
          </c:val>
          <c:extLst>
            <c:ext xmlns:c16="http://schemas.microsoft.com/office/drawing/2014/chart" uri="{C3380CC4-5D6E-409C-BE32-E72D297353CC}">
              <c16:uniqueId val="{00000000-44A3-4746-B1DE-6097BACFFB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0.12</c:v>
                </c:pt>
                <c:pt idx="2">
                  <c:v>0.13</c:v>
                </c:pt>
                <c:pt idx="3">
                  <c:v>0.17</c:v>
                </c:pt>
                <c:pt idx="4">
                  <c:v>0.21</c:v>
                </c:pt>
              </c:numCache>
            </c:numRef>
          </c:val>
          <c:smooth val="0"/>
          <c:extLst>
            <c:ext xmlns:c16="http://schemas.microsoft.com/office/drawing/2014/chart" uri="{C3380CC4-5D6E-409C-BE32-E72D297353CC}">
              <c16:uniqueId val="{00000001-44A3-4746-B1DE-6097BACFFB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02-42A9-986F-74E9C82679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62.5</c:v>
                </c:pt>
                <c:pt idx="2">
                  <c:v>63.26</c:v>
                </c:pt>
                <c:pt idx="3">
                  <c:v>61.54</c:v>
                </c:pt>
                <c:pt idx="4">
                  <c:v>61.93</c:v>
                </c:pt>
              </c:numCache>
            </c:numRef>
          </c:val>
          <c:smooth val="0"/>
          <c:extLst>
            <c:ext xmlns:c16="http://schemas.microsoft.com/office/drawing/2014/chart" uri="{C3380CC4-5D6E-409C-BE32-E72D297353CC}">
              <c16:uniqueId val="{00000001-CC02-42A9-986F-74E9C82679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84.26</c:v>
                </c:pt>
                <c:pt idx="1">
                  <c:v>85.29</c:v>
                </c:pt>
                <c:pt idx="2">
                  <c:v>86.91</c:v>
                </c:pt>
                <c:pt idx="3">
                  <c:v>87.09</c:v>
                </c:pt>
                <c:pt idx="4">
                  <c:v>87.43</c:v>
                </c:pt>
              </c:numCache>
            </c:numRef>
          </c:val>
          <c:extLst>
            <c:ext xmlns:c16="http://schemas.microsoft.com/office/drawing/2014/chart" uri="{C3380CC4-5D6E-409C-BE32-E72D297353CC}">
              <c16:uniqueId val="{00000000-C81D-4741-A159-2869643264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93.88</c:v>
                </c:pt>
                <c:pt idx="2">
                  <c:v>94.07</c:v>
                </c:pt>
                <c:pt idx="3">
                  <c:v>94.13</c:v>
                </c:pt>
                <c:pt idx="4">
                  <c:v>94.45</c:v>
                </c:pt>
              </c:numCache>
            </c:numRef>
          </c:val>
          <c:smooth val="0"/>
          <c:extLst>
            <c:ext xmlns:c16="http://schemas.microsoft.com/office/drawing/2014/chart" uri="{C3380CC4-5D6E-409C-BE32-E72D297353CC}">
              <c16:uniqueId val="{00000001-C81D-4741-A159-2869643264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106.58</c:v>
                </c:pt>
                <c:pt idx="1">
                  <c:v>106.05</c:v>
                </c:pt>
                <c:pt idx="2">
                  <c:v>100.37</c:v>
                </c:pt>
                <c:pt idx="3">
                  <c:v>81.849999999999994</c:v>
                </c:pt>
                <c:pt idx="4">
                  <c:v>84.81</c:v>
                </c:pt>
              </c:numCache>
            </c:numRef>
          </c:val>
          <c:extLst>
            <c:ext xmlns:c16="http://schemas.microsoft.com/office/drawing/2014/chart" uri="{C3380CC4-5D6E-409C-BE32-E72D297353CC}">
              <c16:uniqueId val="{00000000-F492-4894-9274-3856951706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92-4894-9274-3856951706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1B-4D1F-8BF4-F6291E5F89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1B-4D1F-8BF4-F6291E5F89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35-42F5-9EE6-F58B541E8A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35-42F5-9EE6-F58B541E8A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85-4CDC-A7B7-F8DFD5A8AF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85-4CDC-A7B7-F8DFD5A8AF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F9-491E-B8F3-B34E220ED41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F9-491E-B8F3-B34E220ED41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363.75</c:v>
                </c:pt>
                <c:pt idx="1">
                  <c:v>344.44</c:v>
                </c:pt>
                <c:pt idx="2">
                  <c:v>341.5</c:v>
                </c:pt>
                <c:pt idx="3">
                  <c:v>650.61</c:v>
                </c:pt>
                <c:pt idx="4">
                  <c:v>539.73</c:v>
                </c:pt>
              </c:numCache>
            </c:numRef>
          </c:val>
          <c:extLst>
            <c:ext xmlns:c16="http://schemas.microsoft.com/office/drawing/2014/chart" uri="{C3380CC4-5D6E-409C-BE32-E72D297353CC}">
              <c16:uniqueId val="{00000000-A3FB-425F-B007-09D18F1925F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845.86</c:v>
                </c:pt>
                <c:pt idx="2">
                  <c:v>802.49</c:v>
                </c:pt>
                <c:pt idx="3">
                  <c:v>805.14</c:v>
                </c:pt>
                <c:pt idx="4">
                  <c:v>730.93</c:v>
                </c:pt>
              </c:numCache>
            </c:numRef>
          </c:val>
          <c:smooth val="0"/>
          <c:extLst>
            <c:ext xmlns:c16="http://schemas.microsoft.com/office/drawing/2014/chart" uri="{C3380CC4-5D6E-409C-BE32-E72D297353CC}">
              <c16:uniqueId val="{00000001-A3FB-425F-B007-09D18F1925F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93.98</c:v>
                </c:pt>
                <c:pt idx="1">
                  <c:v>95.61</c:v>
                </c:pt>
                <c:pt idx="2">
                  <c:v>92.4</c:v>
                </c:pt>
                <c:pt idx="3">
                  <c:v>72.180000000000007</c:v>
                </c:pt>
                <c:pt idx="4">
                  <c:v>71.959999999999994</c:v>
                </c:pt>
              </c:numCache>
            </c:numRef>
          </c:val>
          <c:extLst>
            <c:ext xmlns:c16="http://schemas.microsoft.com/office/drawing/2014/chart" uri="{C3380CC4-5D6E-409C-BE32-E72D297353CC}">
              <c16:uniqueId val="{00000000-BBC1-4A17-8A0D-4763F97E81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101.88</c:v>
                </c:pt>
                <c:pt idx="2">
                  <c:v>103.18</c:v>
                </c:pt>
                <c:pt idx="3">
                  <c:v>100.22</c:v>
                </c:pt>
                <c:pt idx="4">
                  <c:v>98.09</c:v>
                </c:pt>
              </c:numCache>
            </c:numRef>
          </c:val>
          <c:smooth val="0"/>
          <c:extLst>
            <c:ext xmlns:c16="http://schemas.microsoft.com/office/drawing/2014/chart" uri="{C3380CC4-5D6E-409C-BE32-E72D297353CC}">
              <c16:uniqueId val="{00000001-BBC1-4A17-8A0D-4763F97E81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86.06</c:v>
                </c:pt>
                <c:pt idx="1">
                  <c:v>86.44</c:v>
                </c:pt>
                <c:pt idx="2">
                  <c:v>88.28</c:v>
                </c:pt>
                <c:pt idx="3">
                  <c:v>111.49</c:v>
                </c:pt>
                <c:pt idx="4">
                  <c:v>112.2</c:v>
                </c:pt>
              </c:numCache>
            </c:numRef>
          </c:val>
          <c:extLst>
            <c:ext xmlns:c16="http://schemas.microsoft.com/office/drawing/2014/chart" uri="{C3380CC4-5D6E-409C-BE32-E72D297353CC}">
              <c16:uniqueId val="{00000000-BCE7-431B-ABAE-95922847EA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BCE7-431B-ABAE-95922847EA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沖縄市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142217</v>
      </c>
      <c r="AM8" s="68"/>
      <c r="AN8" s="68"/>
      <c r="AO8" s="68"/>
      <c r="AP8" s="68"/>
      <c r="AQ8" s="68"/>
      <c r="AR8" s="68"/>
      <c r="AS8" s="68"/>
      <c r="AT8" s="67">
        <f>データ!T6</f>
        <v>49.72</v>
      </c>
      <c r="AU8" s="67"/>
      <c r="AV8" s="67"/>
      <c r="AW8" s="67"/>
      <c r="AX8" s="67"/>
      <c r="AY8" s="67"/>
      <c r="AZ8" s="67"/>
      <c r="BA8" s="67"/>
      <c r="BB8" s="67">
        <f>データ!U6</f>
        <v>2860.36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97.28</v>
      </c>
      <c r="Q10" s="67"/>
      <c r="R10" s="67"/>
      <c r="S10" s="67"/>
      <c r="T10" s="67"/>
      <c r="U10" s="67"/>
      <c r="V10" s="67"/>
      <c r="W10" s="67">
        <f>データ!Q6</f>
        <v>100</v>
      </c>
      <c r="X10" s="67"/>
      <c r="Y10" s="67"/>
      <c r="Z10" s="67"/>
      <c r="AA10" s="67"/>
      <c r="AB10" s="67"/>
      <c r="AC10" s="67"/>
      <c r="AD10" s="68">
        <f>データ!R6</f>
        <v>1253</v>
      </c>
      <c r="AE10" s="68"/>
      <c r="AF10" s="68"/>
      <c r="AG10" s="68"/>
      <c r="AH10" s="68"/>
      <c r="AI10" s="68"/>
      <c r="AJ10" s="68"/>
      <c r="AK10" s="2"/>
      <c r="AL10" s="68">
        <f>データ!V6</f>
        <v>138164</v>
      </c>
      <c r="AM10" s="68"/>
      <c r="AN10" s="68"/>
      <c r="AO10" s="68"/>
      <c r="AP10" s="68"/>
      <c r="AQ10" s="68"/>
      <c r="AR10" s="68"/>
      <c r="AS10" s="68"/>
      <c r="AT10" s="67">
        <f>データ!W6</f>
        <v>27.51</v>
      </c>
      <c r="AU10" s="67"/>
      <c r="AV10" s="67"/>
      <c r="AW10" s="67"/>
      <c r="AX10" s="67"/>
      <c r="AY10" s="67"/>
      <c r="AZ10" s="67"/>
      <c r="BA10" s="67"/>
      <c r="BB10" s="67">
        <f>データ!X6</f>
        <v>5022.32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aFpK0IxQL6MMshaqUcfZeDS/Av1qJBQWQdnRHun21IMBtMSAZaVYVru36R+QS6bIykFm+1KKo2a0i4RQDzT6Dw==" saltValue="RGjwaULytW7j8mTr8QvZ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472115</v>
      </c>
      <c r="D6" s="33">
        <f t="shared" si="3"/>
        <v>47</v>
      </c>
      <c r="E6" s="33">
        <f t="shared" si="3"/>
        <v>17</v>
      </c>
      <c r="F6" s="33">
        <f t="shared" si="3"/>
        <v>1</v>
      </c>
      <c r="G6" s="33">
        <f t="shared" si="3"/>
        <v>0</v>
      </c>
      <c r="H6" s="33" t="str">
        <f t="shared" si="3"/>
        <v>沖縄県　沖縄市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97.28</v>
      </c>
      <c r="Q6" s="34">
        <f t="shared" si="3"/>
        <v>100</v>
      </c>
      <c r="R6" s="34">
        <f t="shared" si="3"/>
        <v>1253</v>
      </c>
      <c r="S6" s="34">
        <f t="shared" si="3"/>
        <v>142217</v>
      </c>
      <c r="T6" s="34">
        <f t="shared" si="3"/>
        <v>49.72</v>
      </c>
      <c r="U6" s="34">
        <f t="shared" si="3"/>
        <v>2860.36</v>
      </c>
      <c r="V6" s="34">
        <f t="shared" si="3"/>
        <v>138164</v>
      </c>
      <c r="W6" s="34">
        <f t="shared" si="3"/>
        <v>27.51</v>
      </c>
      <c r="X6" s="34">
        <f t="shared" si="3"/>
        <v>5022.32</v>
      </c>
      <c r="Y6" s="35">
        <f>IF(Y7="",NA(),Y7)</f>
        <v>106.58</v>
      </c>
      <c r="Z6" s="35">
        <f t="shared" ref="Z6:AH6" si="4">IF(Z7="",NA(),Z7)</f>
        <v>106.05</v>
      </c>
      <c r="AA6" s="35">
        <f t="shared" si="4"/>
        <v>100.37</v>
      </c>
      <c r="AB6" s="35">
        <f t="shared" si="4"/>
        <v>81.849999999999994</v>
      </c>
      <c r="AC6" s="35">
        <f t="shared" si="4"/>
        <v>84.81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363.75</v>
      </c>
      <c r="BG6" s="35">
        <f t="shared" ref="BG6:BO6" si="7">IF(BG7="",NA(),BG7)</f>
        <v>344.44</v>
      </c>
      <c r="BH6" s="35">
        <f t="shared" si="7"/>
        <v>341.5</v>
      </c>
      <c r="BI6" s="35">
        <f t="shared" si="7"/>
        <v>650.61</v>
      </c>
      <c r="BJ6" s="35">
        <f t="shared" si="7"/>
        <v>539.73</v>
      </c>
      <c r="BK6" s="35">
        <f t="shared" si="7"/>
        <v>963.16</v>
      </c>
      <c r="BL6" s="35">
        <f t="shared" si="7"/>
        <v>845.86</v>
      </c>
      <c r="BM6" s="35">
        <f t="shared" si="7"/>
        <v>802.49</v>
      </c>
      <c r="BN6" s="35">
        <f t="shared" si="7"/>
        <v>805.14</v>
      </c>
      <c r="BO6" s="35">
        <f t="shared" si="7"/>
        <v>730.93</v>
      </c>
      <c r="BP6" s="34" t="str">
        <f>IF(BP7="","",IF(BP7="-","【-】","【"&amp;SUBSTITUTE(TEXT(BP7,"#,##0.00"),"-","△")&amp;"】"))</f>
        <v>【682.78】</v>
      </c>
      <c r="BQ6" s="35">
        <f>IF(BQ7="",NA(),BQ7)</f>
        <v>93.98</v>
      </c>
      <c r="BR6" s="35">
        <f t="shared" ref="BR6:BZ6" si="8">IF(BR7="",NA(),BR7)</f>
        <v>95.61</v>
      </c>
      <c r="BS6" s="35">
        <f t="shared" si="8"/>
        <v>92.4</v>
      </c>
      <c r="BT6" s="35">
        <f t="shared" si="8"/>
        <v>72.180000000000007</v>
      </c>
      <c r="BU6" s="35">
        <f t="shared" si="8"/>
        <v>71.959999999999994</v>
      </c>
      <c r="BV6" s="35">
        <f t="shared" si="8"/>
        <v>94.82</v>
      </c>
      <c r="BW6" s="35">
        <f t="shared" si="8"/>
        <v>101.88</v>
      </c>
      <c r="BX6" s="35">
        <f t="shared" si="8"/>
        <v>103.18</v>
      </c>
      <c r="BY6" s="35">
        <f t="shared" si="8"/>
        <v>100.22</v>
      </c>
      <c r="BZ6" s="35">
        <f t="shared" si="8"/>
        <v>98.09</v>
      </c>
      <c r="CA6" s="34" t="str">
        <f>IF(CA7="","",IF(CA7="-","【-】","【"&amp;SUBSTITUTE(TEXT(CA7,"#,##0.00"),"-","△")&amp;"】"))</f>
        <v>【100.91】</v>
      </c>
      <c r="CB6" s="35">
        <f>IF(CB7="",NA(),CB7)</f>
        <v>86.06</v>
      </c>
      <c r="CC6" s="35">
        <f t="shared" ref="CC6:CK6" si="9">IF(CC7="",NA(),CC7)</f>
        <v>86.44</v>
      </c>
      <c r="CD6" s="35">
        <f t="shared" si="9"/>
        <v>88.28</v>
      </c>
      <c r="CE6" s="35">
        <f t="shared" si="9"/>
        <v>111.49</v>
      </c>
      <c r="CF6" s="35">
        <f t="shared" si="9"/>
        <v>112.2</v>
      </c>
      <c r="CG6" s="35">
        <f t="shared" si="9"/>
        <v>162.88</v>
      </c>
      <c r="CH6" s="35">
        <f t="shared" si="9"/>
        <v>143.15</v>
      </c>
      <c r="CI6" s="35">
        <f t="shared" si="9"/>
        <v>141.11000000000001</v>
      </c>
      <c r="CJ6" s="35">
        <f t="shared" si="9"/>
        <v>144.79</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67.95</v>
      </c>
      <c r="CS6" s="35">
        <f t="shared" si="10"/>
        <v>62.5</v>
      </c>
      <c r="CT6" s="35">
        <f t="shared" si="10"/>
        <v>63.26</v>
      </c>
      <c r="CU6" s="35">
        <f t="shared" si="10"/>
        <v>61.54</v>
      </c>
      <c r="CV6" s="35">
        <f t="shared" si="10"/>
        <v>61.93</v>
      </c>
      <c r="CW6" s="34" t="str">
        <f>IF(CW7="","",IF(CW7="-","【-】","【"&amp;SUBSTITUTE(TEXT(CW7,"#,##0.00"),"-","△")&amp;"】"))</f>
        <v>【58.98】</v>
      </c>
      <c r="CX6" s="35">
        <f>IF(CX7="",NA(),CX7)</f>
        <v>84.26</v>
      </c>
      <c r="CY6" s="35">
        <f t="shared" ref="CY6:DG6" si="11">IF(CY7="",NA(),CY7)</f>
        <v>85.29</v>
      </c>
      <c r="CZ6" s="35">
        <f t="shared" si="11"/>
        <v>86.91</v>
      </c>
      <c r="DA6" s="35">
        <f t="shared" si="11"/>
        <v>87.09</v>
      </c>
      <c r="DB6" s="35">
        <f t="shared" si="11"/>
        <v>87.43</v>
      </c>
      <c r="DC6" s="35">
        <f t="shared" si="11"/>
        <v>93.12</v>
      </c>
      <c r="DD6" s="35">
        <f t="shared" si="11"/>
        <v>93.88</v>
      </c>
      <c r="DE6" s="35">
        <f t="shared" si="11"/>
        <v>94.07</v>
      </c>
      <c r="DF6" s="35">
        <f t="shared" si="11"/>
        <v>94.13</v>
      </c>
      <c r="DG6" s="35">
        <f t="shared" si="11"/>
        <v>94.45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0.13</v>
      </c>
      <c r="EF6" s="35">
        <f t="shared" ref="EF6:EN6" si="14">IF(EF7="",NA(),EF7)</f>
        <v>0.3</v>
      </c>
      <c r="EG6" s="35">
        <f t="shared" si="14"/>
        <v>0.22</v>
      </c>
      <c r="EH6" s="34">
        <f t="shared" si="14"/>
        <v>0</v>
      </c>
      <c r="EI6" s="35">
        <f t="shared" si="14"/>
        <v>0.01</v>
      </c>
      <c r="EJ6" s="35">
        <f t="shared" si="14"/>
        <v>0.08</v>
      </c>
      <c r="EK6" s="35">
        <f t="shared" si="14"/>
        <v>0.12</v>
      </c>
      <c r="EL6" s="35">
        <f t="shared" si="14"/>
        <v>0.13</v>
      </c>
      <c r="EM6" s="35">
        <f t="shared" si="14"/>
        <v>0.17</v>
      </c>
      <c r="EN6" s="35">
        <f t="shared" si="14"/>
        <v>0.21</v>
      </c>
      <c r="EO6" s="34" t="str">
        <f>IF(EO7="","",IF(EO7="-","【-】","【"&amp;SUBSTITUTE(TEXT(EO7,"#,##0.00"),"-","△")&amp;"】"))</f>
        <v>【0.23】</v>
      </c>
    </row>
    <row r="7" spans="1:145" s="36" customFormat="1" x14ac:dyDescent="0.15">
      <c r="A7" s="28"/>
      <c r="B7" s="37">
        <v>2018</v>
      </c>
      <c r="C7" s="37">
        <v>472115</v>
      </c>
      <c r="D7" s="37">
        <v>47</v>
      </c>
      <c r="E7" s="37">
        <v>17</v>
      </c>
      <c r="F7" s="37">
        <v>1</v>
      </c>
      <c r="G7" s="37">
        <v>0</v>
      </c>
      <c r="H7" s="37" t="s">
        <v>98</v>
      </c>
      <c r="I7" s="37" t="s">
        <v>99</v>
      </c>
      <c r="J7" s="37" t="s">
        <v>100</v>
      </c>
      <c r="K7" s="37" t="s">
        <v>101</v>
      </c>
      <c r="L7" s="37" t="s">
        <v>102</v>
      </c>
      <c r="M7" s="37" t="s">
        <v>103</v>
      </c>
      <c r="N7" s="38" t="s">
        <v>104</v>
      </c>
      <c r="O7" s="38" t="s">
        <v>105</v>
      </c>
      <c r="P7" s="38">
        <v>97.28</v>
      </c>
      <c r="Q7" s="38">
        <v>100</v>
      </c>
      <c r="R7" s="38">
        <v>1253</v>
      </c>
      <c r="S7" s="38">
        <v>142217</v>
      </c>
      <c r="T7" s="38">
        <v>49.72</v>
      </c>
      <c r="U7" s="38">
        <v>2860.36</v>
      </c>
      <c r="V7" s="38">
        <v>138164</v>
      </c>
      <c r="W7" s="38">
        <v>27.51</v>
      </c>
      <c r="X7" s="38">
        <v>5022.32</v>
      </c>
      <c r="Y7" s="38">
        <v>106.58</v>
      </c>
      <c r="Z7" s="38">
        <v>106.05</v>
      </c>
      <c r="AA7" s="38">
        <v>100.37</v>
      </c>
      <c r="AB7" s="38">
        <v>81.849999999999994</v>
      </c>
      <c r="AC7" s="38">
        <v>84.81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363.75</v>
      </c>
      <c r="BG7" s="38">
        <v>344.44</v>
      </c>
      <c r="BH7" s="38">
        <v>341.5</v>
      </c>
      <c r="BI7" s="38">
        <v>650.61</v>
      </c>
      <c r="BJ7" s="38">
        <v>539.73</v>
      </c>
      <c r="BK7" s="38">
        <v>963.16</v>
      </c>
      <c r="BL7" s="38">
        <v>845.86</v>
      </c>
      <c r="BM7" s="38">
        <v>802.49</v>
      </c>
      <c r="BN7" s="38">
        <v>805.14</v>
      </c>
      <c r="BO7" s="38">
        <v>730.93</v>
      </c>
      <c r="BP7" s="38">
        <v>682.78</v>
      </c>
      <c r="BQ7" s="38">
        <v>93.98</v>
      </c>
      <c r="BR7" s="38">
        <v>95.61</v>
      </c>
      <c r="BS7" s="38">
        <v>92.4</v>
      </c>
      <c r="BT7" s="38">
        <v>72.180000000000007</v>
      </c>
      <c r="BU7" s="38">
        <v>71.959999999999994</v>
      </c>
      <c r="BV7" s="38">
        <v>94.82</v>
      </c>
      <c r="BW7" s="38">
        <v>101.88</v>
      </c>
      <c r="BX7" s="38">
        <v>103.18</v>
      </c>
      <c r="BY7" s="38">
        <v>100.22</v>
      </c>
      <c r="BZ7" s="38">
        <v>98.09</v>
      </c>
      <c r="CA7" s="38">
        <v>100.91</v>
      </c>
      <c r="CB7" s="38">
        <v>86.06</v>
      </c>
      <c r="CC7" s="38">
        <v>86.44</v>
      </c>
      <c r="CD7" s="38">
        <v>88.28</v>
      </c>
      <c r="CE7" s="38">
        <v>111.49</v>
      </c>
      <c r="CF7" s="38">
        <v>112.2</v>
      </c>
      <c r="CG7" s="38">
        <v>162.88</v>
      </c>
      <c r="CH7" s="38">
        <v>143.15</v>
      </c>
      <c r="CI7" s="38">
        <v>141.11000000000001</v>
      </c>
      <c r="CJ7" s="38">
        <v>144.79</v>
      </c>
      <c r="CK7" s="38">
        <v>146.08000000000001</v>
      </c>
      <c r="CL7" s="38">
        <v>136.86000000000001</v>
      </c>
      <c r="CM7" s="38" t="s">
        <v>104</v>
      </c>
      <c r="CN7" s="38" t="s">
        <v>104</v>
      </c>
      <c r="CO7" s="38" t="s">
        <v>104</v>
      </c>
      <c r="CP7" s="38" t="s">
        <v>104</v>
      </c>
      <c r="CQ7" s="38" t="s">
        <v>104</v>
      </c>
      <c r="CR7" s="38">
        <v>67.95</v>
      </c>
      <c r="CS7" s="38">
        <v>62.5</v>
      </c>
      <c r="CT7" s="38">
        <v>63.26</v>
      </c>
      <c r="CU7" s="38">
        <v>61.54</v>
      </c>
      <c r="CV7" s="38">
        <v>61.93</v>
      </c>
      <c r="CW7" s="38">
        <v>58.98</v>
      </c>
      <c r="CX7" s="38">
        <v>84.26</v>
      </c>
      <c r="CY7" s="38">
        <v>85.29</v>
      </c>
      <c r="CZ7" s="38">
        <v>86.91</v>
      </c>
      <c r="DA7" s="38">
        <v>87.09</v>
      </c>
      <c r="DB7" s="38">
        <v>87.43</v>
      </c>
      <c r="DC7" s="38">
        <v>93.12</v>
      </c>
      <c r="DD7" s="38">
        <v>93.88</v>
      </c>
      <c r="DE7" s="38">
        <v>94.07</v>
      </c>
      <c r="DF7" s="38">
        <v>94.13</v>
      </c>
      <c r="DG7" s="38">
        <v>94.45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0.13</v>
      </c>
      <c r="EF7" s="38">
        <v>0.3</v>
      </c>
      <c r="EG7" s="38">
        <v>0.22</v>
      </c>
      <c r="EH7" s="38">
        <v>0</v>
      </c>
      <c r="EI7" s="38">
        <v>0.01</v>
      </c>
      <c r="EJ7" s="38">
        <v>0.08</v>
      </c>
      <c r="EK7" s="38">
        <v>0.12</v>
      </c>
      <c r="EL7" s="38">
        <v>0.13</v>
      </c>
      <c r="EM7" s="38">
        <v>0.17</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2019-12-05T05:08:19Z</dcterms:created>
  <dcterms:modified xsi:type="dcterms:W3CDTF">2020-01-23T05:45:36Z</dcterms:modified>
  <cp:category/>
</cp:coreProperties>
</file>