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588\Desktop\"/>
    </mc:Choice>
  </mc:AlternateContent>
  <workbookProtection workbookAlgorithmName="SHA-512" workbookHashValue="I6uqAMB47e4SoGxaT90QOzRNorcVM7JFiOwD1cXhfsFN7QCj0oS4DS3GE4oUp39ALvgxrRVDIaqRgsAAD8OvFQ==" workbookSaltValue="1mZ3a89EdyqqUI3Ne6sNs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<sst xmlns="http://schemas.openxmlformats.org/spreadsheetml/2006/main" count="220" uniqueCount="108">
  <si>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</si>
  <si>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</si>
  <si>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</si>
  <si>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</si>
  <si>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</si>
  <si>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</si>
  <si>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</si>
  <si>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</si>
  <si>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</si>
  <si>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</si>
  <si>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</si>
  <si>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</si>
  <si>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</si>
  <si>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</si>
  <si>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</si>
  <si>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</si>
  <si>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</si>
  <si>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</si>
  <si>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</si>
  <si>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</si>
  <si>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</si>
  <si>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</si>
  <si>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</si>
  <si>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</si>
  <si>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</si>
  <si>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</si>
  <si>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</si>
  <si>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</si>
  <si>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</si>
  <si>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</si>
  <si>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</si>
  <si>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</si>
  <si>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</si>
  <si>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</si>
  <si>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</si>
  <si>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</si>
  <si>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</si>
  <si>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</si>
  <si>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</si>
  <si>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</si>
  <si>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</si>
  <si>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</si>
  <si>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</si>
  <si>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</si>
  <si>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</si>
  <si>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</si>
  <si>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</si>
  <si>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</si>
  <si>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</si>
  <si>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</si>
  <si>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</si>
  <si>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</si>
  <si>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</si>
  <si>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</si>
  <si>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</si>
  <si>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</si>
  <si>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</si>
  <si>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</si>
  <si>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</si>
  <si>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</si>
  <si>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</si>
  <si>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</si>
  <si>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</si>
  <si>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</si>
  <si>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</si>
  <si>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</si>
  <si>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</si>
  <si>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</si>
  <si>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</si>
  <si>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</si>
  <si>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</si>
  <si>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</si>
  <si>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</si>
  <si>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</si>
  <si>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</si>
  <si>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</si>
  <si>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</si>
  <si>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</si>
  <si>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</si>
  <si>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</si>
  <si>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</si>
  <si>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</si>
  <si>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</si>
  <si>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</si>
  <si>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</si>
  <si>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</si>
  <si>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</si>
  <si>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</si>
  <si>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</si>
  <si>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</si>
  <si>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</si>
  <si>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</si>
  <si>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</si>
  <si>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</si>
  <si>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</si>
  <si>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</si>
  <si>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</si>
  <si>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</si>
  <si>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</si>
  <si>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</si>
  <si>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</si>
  <si>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</si>
  <si>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</si>
  <si>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</si>
  <si>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</si>
  <si>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は、現在のところ良好と判断できるが、今後は多くの老朽資産・管路の更新を行う必要があり厳しい財政状況に直面することが予想される。そのようなことから、一層の経費削減等に努めると同時に計画的に資産の整備をおこなう必要がある。</t>
    <phoneticPr fontId="4"/>
  </si>
  <si>
    <t>①経常収支比率
  各年度とも１００％を上回っていることから健全な状況といえるが、全国平均及び類似団体を下回る状態であるため今後の施設等に係る費用削減に取り組む必要がある。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Ｈ29年度までは平均値を上回っていたが、今年度は若干下回る状況であるため今後とも回収率の向上に努める。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41" eb="43">
      <t>ゼンコク</t>
    </rPh>
    <rPh sb="43" eb="45">
      <t>ヘイキン</t>
    </rPh>
    <rPh sb="45" eb="46">
      <t>オヨ</t>
    </rPh>
    <rPh sb="47" eb="49">
      <t>ルイジ</t>
    </rPh>
    <rPh sb="49" eb="51">
      <t>ダンタイ</t>
    </rPh>
    <rPh sb="52" eb="54">
      <t>シタマワ</t>
    </rPh>
    <rPh sb="55" eb="57">
      <t>ジョウタイ</t>
    </rPh>
    <rPh sb="196" eb="198">
      <t>コンゴ</t>
    </rPh>
    <rPh sb="198" eb="200">
      <t>シセツ</t>
    </rPh>
    <rPh sb="200" eb="201">
      <t>トウ</t>
    </rPh>
    <rPh sb="202" eb="204">
      <t>コウシン</t>
    </rPh>
    <rPh sb="205" eb="207">
      <t>ゾウカ</t>
    </rPh>
    <rPh sb="212" eb="214">
      <t>ヒリツ</t>
    </rPh>
    <rPh sb="215" eb="218">
      <t>ショウライテキ</t>
    </rPh>
    <rPh sb="219" eb="220">
      <t>タカ</t>
    </rPh>
    <rPh sb="222" eb="224">
      <t>ミコ</t>
    </rPh>
    <rPh sb="242" eb="244">
      <t>ネンド</t>
    </rPh>
    <rPh sb="259" eb="262">
      <t>コンネンド</t>
    </rPh>
    <rPh sb="263" eb="265">
      <t>ジャッカン</t>
    </rPh>
    <rPh sb="265" eb="267">
      <t>シタマワ</t>
    </rPh>
    <rPh sb="268" eb="270">
      <t>ジョウキョウ</t>
    </rPh>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</si>
  <si>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平成26年度については、平均値より高い値となっていたが、今まで以上に老朽管路を計画的に更新する必要がある。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</si>
</sst>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1.04</c:v>
                </c:pt>
                <c:pt idx="1">
                  <c:v>0</c:v>
                </c:pt>
                <c:pt idx="2">
                  <c:v>0</c:v>
                </c:pt>
                <c:pt idx="3">
                  <c:v>0</c:v>
                </c:pt>
                <c:pt idx="4">
                  <c:v>0</c:v>
                </c:pt>
              </c:numCache>
            </c:numRef>
          </c:val>
          <c:extLst>
            <c:ext xmlns:c16="http://schemas.microsoft.com/office/drawing/2014/chart" uri="{C3380CC4-5D6E-409C-BE32-E72D297353CC}">
              <c16:uniqueId val="{00000000-8AA0-447A-B84E-A99FF59BE2D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8AA0-447A-B84E-A99FF59BE2D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69.89</c:v>
                </c:pt>
                <c:pt idx="1">
                  <c:v>71.010000000000005</c:v>
                </c:pt>
                <c:pt idx="2">
                  <c:v>71.39</c:v>
                </c:pt>
                <c:pt idx="3">
                  <c:v>73.56</c:v>
                </c:pt>
                <c:pt idx="4">
                  <c:v>76.63</c:v>
                </c:pt>
              </c:numCache>
            </c:numRef>
          </c:val>
          <c:extLst>
            <c:ext xmlns:c16="http://schemas.microsoft.com/office/drawing/2014/chart" uri="{C3380CC4-5D6E-409C-BE32-E72D297353CC}">
              <c16:uniqueId val="{00000000-2ADA-4ABF-8119-CE53823124F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2ADA-4ABF-8119-CE53823124F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97.74</c:v>
                </c:pt>
                <c:pt idx="1">
                  <c:v>97.38</c:v>
                </c:pt>
                <c:pt idx="2">
                  <c:v>97.84</c:v>
                </c:pt>
                <c:pt idx="3">
                  <c:v>97.17</c:v>
                </c:pt>
                <c:pt idx="4">
                  <c:v>92.86</c:v>
                </c:pt>
              </c:numCache>
            </c:numRef>
          </c:val>
          <c:extLst>
            <c:ext xmlns:c16="http://schemas.microsoft.com/office/drawing/2014/chart" uri="{C3380CC4-5D6E-409C-BE32-E72D297353CC}">
              <c16:uniqueId val="{00000000-6D3A-4EDB-8D57-886C045FA0C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6D3A-4EDB-8D57-886C045FA0C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113.41</c:v>
                </c:pt>
                <c:pt idx="1">
                  <c:v>111.31</c:v>
                </c:pt>
                <c:pt idx="2">
                  <c:v>110.97</c:v>
                </c:pt>
                <c:pt idx="3">
                  <c:v>111.85</c:v>
                </c:pt>
                <c:pt idx="4">
                  <c:v>106.78</c:v>
                </c:pt>
              </c:numCache>
            </c:numRef>
          </c:val>
          <c:extLst>
            <c:ext xmlns:c16="http://schemas.microsoft.com/office/drawing/2014/chart" uri="{C3380CC4-5D6E-409C-BE32-E72D297353CC}">
              <c16:uniqueId val="{00000000-2A37-4D4C-8ECD-7124A1EC60F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2A37-4D4C-8ECD-7124A1EC60F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c:v>
                </c:pt>
                <c:pt idx="1">
                  <c:v>51.46</c:v>
                </c:pt>
                <c:pt idx="2">
                  <c:v>52.92</c:v>
                </c:pt>
                <c:pt idx="3">
                  <c:v>55.16</c:v>
                </c:pt>
                <c:pt idx="4">
                  <c:v>56.13</c:v>
                </c:pt>
              </c:numCache>
            </c:numRef>
          </c:val>
          <c:extLst>
            <c:ext xmlns:c16="http://schemas.microsoft.com/office/drawing/2014/chart" uri="{C3380CC4-5D6E-409C-BE32-E72D297353CC}">
              <c16:uniqueId val="{00000000-8CC0-4933-B830-E161F78F6F3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8CC0-4933-B830-E161F78F6F3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0E-466F-80A0-B574C8118EC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80E-466F-80A0-B574C8118EC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E5-4AE7-B3B3-CEA11D83696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5AE5-4AE7-B3B3-CEA11D83696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998.9</c:v>
                </c:pt>
                <c:pt idx="1">
                  <c:v>1211.1400000000001</c:v>
                </c:pt>
                <c:pt idx="2">
                  <c:v>1364.53</c:v>
                </c:pt>
                <c:pt idx="3">
                  <c:v>1220.1099999999999</c:v>
                </c:pt>
                <c:pt idx="4">
                  <c:v>606.57000000000005</c:v>
                </c:pt>
              </c:numCache>
            </c:numRef>
          </c:val>
          <c:extLst>
            <c:ext xmlns:c16="http://schemas.microsoft.com/office/drawing/2014/chart" uri="{C3380CC4-5D6E-409C-BE32-E72D297353CC}">
              <c16:uniqueId val="{00000000-13A9-4F4A-B34B-32D778AF57F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3A9-4F4A-B34B-32D778AF57F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33.950000000000003</c:v>
                </c:pt>
                <c:pt idx="1">
                  <c:v>30.4</c:v>
                </c:pt>
                <c:pt idx="2">
                  <c:v>26.82</c:v>
                </c:pt>
                <c:pt idx="3">
                  <c:v>22.92</c:v>
                </c:pt>
                <c:pt idx="4">
                  <c:v>19.86</c:v>
                </c:pt>
              </c:numCache>
            </c:numRef>
          </c:val>
          <c:extLst>
            <c:ext xmlns:c16="http://schemas.microsoft.com/office/drawing/2014/chart" uri="{C3380CC4-5D6E-409C-BE32-E72D297353CC}">
              <c16:uniqueId val="{00000000-549D-4517-ACC2-3DD4CCEB1C0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549D-4517-ACC2-3DD4CCEB1C0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107.81</c:v>
                </c:pt>
                <c:pt idx="1">
                  <c:v>106.85</c:v>
                </c:pt>
                <c:pt idx="2">
                  <c:v>107.4</c:v>
                </c:pt>
                <c:pt idx="3">
                  <c:v>108.84</c:v>
                </c:pt>
                <c:pt idx="4">
                  <c:v>102.39</c:v>
                </c:pt>
              </c:numCache>
            </c:numRef>
          </c:val>
          <c:extLst>
            <c:ext xmlns:c16="http://schemas.microsoft.com/office/drawing/2014/chart" uri="{C3380CC4-5D6E-409C-BE32-E72D297353CC}">
              <c16:uniqueId val="{00000000-7971-4002-A659-489C5A08838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7971-4002-A659-489C5A08838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185.71</c:v>
                </c:pt>
                <c:pt idx="1">
                  <c:v>185.91</c:v>
                </c:pt>
                <c:pt idx="2">
                  <c:v>184.62</c:v>
                </c:pt>
                <c:pt idx="3">
                  <c:v>183.23</c:v>
                </c:pt>
                <c:pt idx="4">
                  <c:v>194.51</c:v>
                </c:pt>
              </c:numCache>
            </c:numRef>
          </c:val>
          <c:extLst>
            <c:ext xmlns:c16="http://schemas.microsoft.com/office/drawing/2014/chart" uri="{C3380CC4-5D6E-409C-BE32-E72D297353CC}">
              <c16:uniqueId val="{00000000-990B-41DE-999F-5C150EBB6A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990B-41DE-999F-5C150EBB6A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糸満市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61811</v>
      </c>
      <c r="AM8" s="60"/>
      <c r="AN8" s="60"/>
      <c r="AO8" s="60"/>
      <c r="AP8" s="60"/>
      <c r="AQ8" s="60"/>
      <c r="AR8" s="60"/>
      <c r="AS8" s="60"/>
      <c r="AT8" s="51">
        <f>データ!$S$6</f>
        <v>46.63</v>
      </c>
      <c r="AU8" s="52"/>
      <c r="AV8" s="52"/>
      <c r="AW8" s="52"/>
      <c r="AX8" s="52"/>
      <c r="AY8" s="52"/>
      <c r="AZ8" s="52"/>
      <c r="BA8" s="52"/>
      <c r="BB8" s="53">
        <f>データ!$T$6</f>
        <v>1325.56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93.59</v>
      </c>
      <c r="J10" s="52"/>
      <c r="K10" s="52"/>
      <c r="L10" s="52"/>
      <c r="M10" s="52"/>
      <c r="N10" s="52"/>
      <c r="O10" s="63"/>
      <c r="P10" s="53">
        <f>データ!$P$6</f>
        <v>100</v>
      </c>
      <c r="Q10" s="53"/>
      <c r="R10" s="53"/>
      <c r="S10" s="53"/>
      <c r="T10" s="53"/>
      <c r="U10" s="53"/>
      <c r="V10" s="53"/>
      <c r="W10" s="60">
        <f>データ!$Q$6</f>
        <v>3483</v>
      </c>
      <c r="X10" s="60"/>
      <c r="Y10" s="60"/>
      <c r="Z10" s="60"/>
      <c r="AA10" s="60"/>
      <c r="AB10" s="60"/>
      <c r="AC10" s="60"/>
      <c r="AD10" s="2"/>
      <c r="AE10" s="2"/>
      <c r="AF10" s="2"/>
      <c r="AG10" s="2"/>
      <c r="AH10" s="4"/>
      <c r="AI10" s="4"/>
      <c r="AJ10" s="4"/>
      <c r="AK10" s="4"/>
      <c r="AL10" s="60">
        <f>データ!$U$6</f>
        <v>61468</v>
      </c>
      <c r="AM10" s="60"/>
      <c r="AN10" s="60"/>
      <c r="AO10" s="60"/>
      <c r="AP10" s="60"/>
      <c r="AQ10" s="60"/>
      <c r="AR10" s="60"/>
      <c r="AS10" s="60"/>
      <c r="AT10" s="51">
        <f>データ!$V$6</f>
        <v>46.63</v>
      </c>
      <c r="AU10" s="52"/>
      <c r="AV10" s="52"/>
      <c r="AW10" s="52"/>
      <c r="AX10" s="52"/>
      <c r="AY10" s="52"/>
      <c r="AZ10" s="52"/>
      <c r="BA10" s="52"/>
      <c r="BB10" s="53">
        <f>データ!$W$6</f>
        <v>1318.21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wS0kO1LllpoMGlO2LvxMhzv8yCKeP0J2fe16q4KwrJD1gMUID2L5dN1l5weDRmo74Da93s74nC+H4qvTOk0deQ==" saltValue="00/RO7XP+9XIkAOfTLvW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472107</v>
      </c>
      <c r="D6" s="34">
        <f t="shared" si="3"/>
        <v>46</v>
      </c>
      <c r="E6" s="34">
        <f t="shared" si="3"/>
        <v>1</v>
      </c>
      <c r="F6" s="34">
        <f t="shared" si="3"/>
        <v>0</v>
      </c>
      <c r="G6" s="34">
        <f t="shared" si="3"/>
        <v>1</v>
      </c>
      <c r="H6" s="34" t="str">
        <f t="shared" si="3"/>
        <v>沖縄県　糸満市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93.59</v>
      </c>
      <c r="P6" s="35">
        <f t="shared" si="3"/>
        <v>100</v>
      </c>
      <c r="Q6" s="35">
        <f t="shared" si="3"/>
        <v>3483</v>
      </c>
      <c r="R6" s="35">
        <f t="shared" si="3"/>
        <v>61811</v>
      </c>
      <c r="S6" s="35">
        <f t="shared" si="3"/>
        <v>46.63</v>
      </c>
      <c r="T6" s="35">
        <f t="shared" si="3"/>
        <v>1325.56</v>
      </c>
      <c r="U6" s="35">
        <f t="shared" si="3"/>
        <v>61468</v>
      </c>
      <c r="V6" s="35">
        <f t="shared" si="3"/>
        <v>46.63</v>
      </c>
      <c r="W6" s="35">
        <f t="shared" si="3"/>
        <v>1318.21</v>
      </c>
      <c r="X6" s="36">
        <f>IF(X7="",NA(),X7)</f>
        <v>113.41</v>
      </c>
      <c r="Y6" s="36">
        <f t="shared" ref="Y6:AG6" si="4">IF(Y7="",NA(),Y7)</f>
        <v>111.31</v>
      </c>
      <c r="Z6" s="36">
        <f t="shared" si="4"/>
        <v>110.97</v>
      </c>
      <c r="AA6" s="36">
        <f t="shared" si="4"/>
        <v>111.85</v>
      </c>
      <c r="AB6" s="36">
        <f t="shared" si="4"/>
        <v>106.78</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998.9</v>
      </c>
      <c r="AU6" s="36">
        <f t="shared" ref="AU6:BC6" si="6">IF(AU7="",NA(),AU7)</f>
        <v>1211.1400000000001</v>
      </c>
      <c r="AV6" s="36">
        <f t="shared" si="6"/>
        <v>1364.53</v>
      </c>
      <c r="AW6" s="36">
        <f t="shared" si="6"/>
        <v>1220.1099999999999</v>
      </c>
      <c r="AX6" s="36">
        <f t="shared" si="6"/>
        <v>606.57000000000005</v>
      </c>
      <c r="AY6" s="36">
        <f t="shared" si="6"/>
        <v>335.95</v>
      </c>
      <c r="AZ6" s="36">
        <f t="shared" si="6"/>
        <v>346.59</v>
      </c>
      <c r="BA6" s="36">
        <f t="shared" si="6"/>
        <v>357.82</v>
      </c>
      <c r="BB6" s="36">
        <f t="shared" si="6"/>
        <v>355.5</v>
      </c>
      <c r="BC6" s="36">
        <f t="shared" si="6"/>
        <v>349.83</v>
      </c>
      <c r="BD6" s="35" t="str">
        <f>IF(BD7="","",IF(BD7="-","【-】","【"&amp;SUBSTITUTE(TEXT(BD7,"#,##0.00"),"-","△")&amp;"】"))</f>
        <v>【261.93】</v>
      </c>
      <c r="BE6" s="36">
        <f>IF(BE7="",NA(),BE7)</f>
        <v>33.950000000000003</v>
      </c>
      <c r="BF6" s="36">
        <f t="shared" ref="BF6:BN6" si="7">IF(BF7="",NA(),BF7)</f>
        <v>30.4</v>
      </c>
      <c r="BG6" s="36">
        <f t="shared" si="7"/>
        <v>26.82</v>
      </c>
      <c r="BH6" s="36">
        <f t="shared" si="7"/>
        <v>22.92</v>
      </c>
      <c r="BI6" s="36">
        <f t="shared" si="7"/>
        <v>19.86</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107.81</v>
      </c>
      <c r="BQ6" s="36">
        <f t="shared" ref="BQ6:BY6" si="8">IF(BQ7="",NA(),BQ7)</f>
        <v>106.85</v>
      </c>
      <c r="BR6" s="36">
        <f t="shared" si="8"/>
        <v>107.4</v>
      </c>
      <c r="BS6" s="36">
        <f t="shared" si="8"/>
        <v>108.84</v>
      </c>
      <c r="BT6" s="36">
        <f t="shared" si="8"/>
        <v>102.39</v>
      </c>
      <c r="BU6" s="36">
        <f t="shared" si="8"/>
        <v>105.21</v>
      </c>
      <c r="BV6" s="36">
        <f t="shared" si="8"/>
        <v>105.71</v>
      </c>
      <c r="BW6" s="36">
        <f t="shared" si="8"/>
        <v>106.01</v>
      </c>
      <c r="BX6" s="36">
        <f t="shared" si="8"/>
        <v>104.57</v>
      </c>
      <c r="BY6" s="36">
        <f t="shared" si="8"/>
        <v>103.54</v>
      </c>
      <c r="BZ6" s="35" t="str">
        <f>IF(BZ7="","",IF(BZ7="-","【-】","【"&amp;SUBSTITUTE(TEXT(BZ7,"#,##0.00"),"-","△")&amp;"】"))</f>
        <v>【103.91】</v>
      </c>
      <c r="CA6" s="36">
        <f>IF(CA7="",NA(),CA7)</f>
        <v>185.71</v>
      </c>
      <c r="CB6" s="36">
        <f t="shared" ref="CB6:CJ6" si="9">IF(CB7="",NA(),CB7)</f>
        <v>185.91</v>
      </c>
      <c r="CC6" s="36">
        <f t="shared" si="9"/>
        <v>184.62</v>
      </c>
      <c r="CD6" s="36">
        <f t="shared" si="9"/>
        <v>183.23</v>
      </c>
      <c r="CE6" s="36">
        <f t="shared" si="9"/>
        <v>194.51</v>
      </c>
      <c r="CF6" s="36">
        <f t="shared" si="9"/>
        <v>162.59</v>
      </c>
      <c r="CG6" s="36">
        <f t="shared" si="9"/>
        <v>162.15</v>
      </c>
      <c r="CH6" s="36">
        <f t="shared" si="9"/>
        <v>162.24</v>
      </c>
      <c r="CI6" s="36">
        <f t="shared" si="9"/>
        <v>165.47</v>
      </c>
      <c r="CJ6" s="36">
        <f t="shared" si="9"/>
        <v>167.46</v>
      </c>
      <c r="CK6" s="35" t="str">
        <f>IF(CK7="","",IF(CK7="-","【-】","【"&amp;SUBSTITUTE(TEXT(CK7,"#,##0.00"),"-","△")&amp;"】"))</f>
        <v>【167.11】</v>
      </c>
      <c r="CL6" s="36">
        <f>IF(CL7="",NA(),CL7)</f>
        <v>69.89</v>
      </c>
      <c r="CM6" s="36">
        <f t="shared" ref="CM6:CU6" si="10">IF(CM7="",NA(),CM7)</f>
        <v>71.010000000000005</v>
      </c>
      <c r="CN6" s="36">
        <f t="shared" si="10"/>
        <v>71.39</v>
      </c>
      <c r="CO6" s="36">
        <f t="shared" si="10"/>
        <v>73.56</v>
      </c>
      <c r="CP6" s="36">
        <f t="shared" si="10"/>
        <v>76.63</v>
      </c>
      <c r="CQ6" s="36">
        <f t="shared" si="10"/>
        <v>59.17</v>
      </c>
      <c r="CR6" s="36">
        <f t="shared" si="10"/>
        <v>59.34</v>
      </c>
      <c r="CS6" s="36">
        <f t="shared" si="10"/>
        <v>59.11</v>
      </c>
      <c r="CT6" s="36">
        <f t="shared" si="10"/>
        <v>59.74</v>
      </c>
      <c r="CU6" s="36">
        <f t="shared" si="10"/>
        <v>59.46</v>
      </c>
      <c r="CV6" s="35" t="str">
        <f>IF(CV7="","",IF(CV7="-","【-】","【"&amp;SUBSTITUTE(TEXT(CV7,"#,##0.00"),"-","△")&amp;"】"))</f>
        <v>【60.27】</v>
      </c>
      <c r="CW6" s="36">
        <f>IF(CW7="",NA(),CW7)</f>
        <v>97.74</v>
      </c>
      <c r="CX6" s="36">
        <f t="shared" ref="CX6:DF6" si="11">IF(CX7="",NA(),CX7)</f>
        <v>97.38</v>
      </c>
      <c r="CY6" s="36">
        <f t="shared" si="11"/>
        <v>97.84</v>
      </c>
      <c r="CZ6" s="36">
        <f t="shared" si="11"/>
        <v>97.17</v>
      </c>
      <c r="DA6" s="36">
        <f t="shared" si="11"/>
        <v>92.86</v>
      </c>
      <c r="DB6" s="36">
        <f t="shared" si="11"/>
        <v>87.6</v>
      </c>
      <c r="DC6" s="36">
        <f t="shared" si="11"/>
        <v>87.74</v>
      </c>
      <c r="DD6" s="36">
        <f t="shared" si="11"/>
        <v>87.91</v>
      </c>
      <c r="DE6" s="36">
        <f t="shared" si="11"/>
        <v>87.28</v>
      </c>
      <c r="DF6" s="36">
        <f t="shared" si="11"/>
        <v>87.41</v>
      </c>
      <c r="DG6" s="35" t="str">
        <f>IF(DG7="","",IF(DG7="-","【-】","【"&amp;SUBSTITUTE(TEXT(DG7,"#,##0.00"),"-","△")&amp;"】"))</f>
        <v>【89.92】</v>
      </c>
      <c r="DH6" s="36">
        <f>IF(DH7="",NA(),DH7)</f>
        <v>50.1</v>
      </c>
      <c r="DI6" s="36">
        <f t="shared" ref="DI6:DQ6" si="12">IF(DI7="",NA(),DI7)</f>
        <v>51.46</v>
      </c>
      <c r="DJ6" s="36">
        <f t="shared" si="12"/>
        <v>52.92</v>
      </c>
      <c r="DK6" s="36">
        <f t="shared" si="12"/>
        <v>55.16</v>
      </c>
      <c r="DL6" s="36">
        <f t="shared" si="12"/>
        <v>56.13</v>
      </c>
      <c r="DM6" s="36">
        <f t="shared" si="12"/>
        <v>45.25</v>
      </c>
      <c r="DN6" s="36">
        <f t="shared" si="12"/>
        <v>46.27</v>
      </c>
      <c r="DO6" s="36">
        <f t="shared" si="12"/>
        <v>46.88</v>
      </c>
      <c r="DP6" s="36">
        <f t="shared" si="12"/>
        <v>46.94</v>
      </c>
      <c r="DQ6" s="36">
        <f t="shared" si="12"/>
        <v>47.62</v>
      </c>
      <c r="DR6" s="35" t="str">
        <f>IF(DR7="","",IF(DR7="-","【-】","【"&amp;SUBSTITUTE(TEXT(DR7,"#,##0.00"),"-","△")&amp;"】"))</f>
        <v>【48.85】</v>
      </c>
      <c r="DS6" s="35">
        <f>IF(DS7="",NA(),DS7)</f>
        <v>0</v>
      </c>
      <c r="DT6" s="35">
        <f t="shared" ref="DT6:EB6" si="13">IF(DT7="",NA(),DT7)</f>
        <v>0</v>
      </c>
      <c r="DU6" s="35">
        <f t="shared" si="13"/>
        <v>0</v>
      </c>
      <c r="DV6" s="35">
        <f t="shared" si="13"/>
        <v>0</v>
      </c>
      <c r="DW6" s="35">
        <f t="shared" si="13"/>
        <v>0</v>
      </c>
      <c r="DX6" s="36">
        <f t="shared" si="13"/>
        <v>10.71</v>
      </c>
      <c r="DY6" s="36">
        <f t="shared" si="13"/>
        <v>10.93</v>
      </c>
      <c r="DZ6" s="36">
        <f t="shared" si="13"/>
        <v>13.39</v>
      </c>
      <c r="EA6" s="36">
        <f t="shared" si="13"/>
        <v>14.48</v>
      </c>
      <c r="EB6" s="36">
        <f t="shared" si="13"/>
        <v>16.27</v>
      </c>
      <c r="EC6" s="35" t="str">
        <f>IF(EC7="","",IF(EC7="-","【-】","【"&amp;SUBSTITUTE(TEXT(EC7,"#,##0.00"),"-","△")&amp;"】"))</f>
        <v>【17.80】</v>
      </c>
      <c r="ED6" s="36">
        <f>IF(ED7="",NA(),ED7)</f>
        <v>1.04</v>
      </c>
      <c r="EE6" s="35">
        <f t="shared" ref="EE6:EM6" si="14">IF(EE7="",NA(),EE7)</f>
        <v>0</v>
      </c>
      <c r="EF6" s="35">
        <f t="shared" si="14"/>
        <v>0</v>
      </c>
      <c r="EG6" s="35">
        <f t="shared" si="14"/>
        <v>0</v>
      </c>
      <c r="EH6" s="35">
        <f t="shared" si="14"/>
        <v>0</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472107</v>
      </c>
      <c r="D7" s="38">
        <v>46</v>
      </c>
      <c r="E7" s="38">
        <v>1</v>
      </c>
      <c r="F7" s="38">
        <v>0</v>
      </c>
      <c r="G7" s="38">
        <v>1</v>
      </c>
      <c r="H7" s="38" t="s">
        <v>93</v>
      </c>
      <c r="I7" s="38" t="s">
        <v>94</v>
      </c>
      <c r="J7" s="38" t="s">
        <v>95</v>
      </c>
      <c r="K7" s="38" t="s">
        <v>96</v>
      </c>
      <c r="L7" s="38" t="s">
        <v>97</v>
      </c>
      <c r="M7" s="38" t="s">
        <v>98</v>
      </c>
      <c r="N7" s="39" t="s">
        <v>99</v>
      </c>
      <c r="O7" s="39">
        <v>93.59</v>
      </c>
      <c r="P7" s="39">
        <v>100</v>
      </c>
      <c r="Q7" s="39">
        <v>3483</v>
      </c>
      <c r="R7" s="39">
        <v>61811</v>
      </c>
      <c r="S7" s="39">
        <v>46.63</v>
      </c>
      <c r="T7" s="39">
        <v>1325.56</v>
      </c>
      <c r="U7" s="39">
        <v>61468</v>
      </c>
      <c r="V7" s="39">
        <v>46.63</v>
      </c>
      <c r="W7" s="39">
        <v>1318.21</v>
      </c>
      <c r="X7" s="39">
        <v>113.41</v>
      </c>
      <c r="Y7" s="39">
        <v>111.31</v>
      </c>
      <c r="Z7" s="39">
        <v>110.97</v>
      </c>
      <c r="AA7" s="39">
        <v>111.85</v>
      </c>
      <c r="AB7" s="39">
        <v>106.78</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998.9</v>
      </c>
      <c r="AU7" s="39">
        <v>1211.1400000000001</v>
      </c>
      <c r="AV7" s="39">
        <v>1364.53</v>
      </c>
      <c r="AW7" s="39">
        <v>1220.1099999999999</v>
      </c>
      <c r="AX7" s="39">
        <v>606.57000000000005</v>
      </c>
      <c r="AY7" s="39">
        <v>335.95</v>
      </c>
      <c r="AZ7" s="39">
        <v>346.59</v>
      </c>
      <c r="BA7" s="39">
        <v>357.82</v>
      </c>
      <c r="BB7" s="39">
        <v>355.5</v>
      </c>
      <c r="BC7" s="39">
        <v>349.83</v>
      </c>
      <c r="BD7" s="39">
        <v>261.93</v>
      </c>
      <c r="BE7" s="39">
        <v>33.950000000000003</v>
      </c>
      <c r="BF7" s="39">
        <v>30.4</v>
      </c>
      <c r="BG7" s="39">
        <v>26.82</v>
      </c>
      <c r="BH7" s="39">
        <v>22.92</v>
      </c>
      <c r="BI7" s="39">
        <v>19.86</v>
      </c>
      <c r="BJ7" s="39">
        <v>319.82</v>
      </c>
      <c r="BK7" s="39">
        <v>312.02999999999997</v>
      </c>
      <c r="BL7" s="39">
        <v>307.45999999999998</v>
      </c>
      <c r="BM7" s="39">
        <v>312.58</v>
      </c>
      <c r="BN7" s="39">
        <v>314.87</v>
      </c>
      <c r="BO7" s="39">
        <v>270.45999999999998</v>
      </c>
      <c r="BP7" s="39">
        <v>107.81</v>
      </c>
      <c r="BQ7" s="39">
        <v>106.85</v>
      </c>
      <c r="BR7" s="39">
        <v>107.4</v>
      </c>
      <c r="BS7" s="39">
        <v>108.84</v>
      </c>
      <c r="BT7" s="39">
        <v>102.39</v>
      </c>
      <c r="BU7" s="39">
        <v>105.21</v>
      </c>
      <c r="BV7" s="39">
        <v>105.71</v>
      </c>
      <c r="BW7" s="39">
        <v>106.01</v>
      </c>
      <c r="BX7" s="39">
        <v>104.57</v>
      </c>
      <c r="BY7" s="39">
        <v>103.54</v>
      </c>
      <c r="BZ7" s="39">
        <v>103.91</v>
      </c>
      <c r="CA7" s="39">
        <v>185.71</v>
      </c>
      <c r="CB7" s="39">
        <v>185.91</v>
      </c>
      <c r="CC7" s="39">
        <v>184.62</v>
      </c>
      <c r="CD7" s="39">
        <v>183.23</v>
      </c>
      <c r="CE7" s="39">
        <v>194.51</v>
      </c>
      <c r="CF7" s="39">
        <v>162.59</v>
      </c>
      <c r="CG7" s="39">
        <v>162.15</v>
      </c>
      <c r="CH7" s="39">
        <v>162.24</v>
      </c>
      <c r="CI7" s="39">
        <v>165.47</v>
      </c>
      <c r="CJ7" s="39">
        <v>167.46</v>
      </c>
      <c r="CK7" s="39">
        <v>167.11</v>
      </c>
      <c r="CL7" s="39">
        <v>69.89</v>
      </c>
      <c r="CM7" s="39">
        <v>71.010000000000005</v>
      </c>
      <c r="CN7" s="39">
        <v>71.39</v>
      </c>
      <c r="CO7" s="39">
        <v>73.56</v>
      </c>
      <c r="CP7" s="39">
        <v>76.63</v>
      </c>
      <c r="CQ7" s="39">
        <v>59.17</v>
      </c>
      <c r="CR7" s="39">
        <v>59.34</v>
      </c>
      <c r="CS7" s="39">
        <v>59.11</v>
      </c>
      <c r="CT7" s="39">
        <v>59.74</v>
      </c>
      <c r="CU7" s="39">
        <v>59.46</v>
      </c>
      <c r="CV7" s="39">
        <v>60.27</v>
      </c>
      <c r="CW7" s="39">
        <v>97.74</v>
      </c>
      <c r="CX7" s="39">
        <v>97.38</v>
      </c>
      <c r="CY7" s="39">
        <v>97.84</v>
      </c>
      <c r="CZ7" s="39">
        <v>97.17</v>
      </c>
      <c r="DA7" s="39">
        <v>92.86</v>
      </c>
      <c r="DB7" s="39">
        <v>87.6</v>
      </c>
      <c r="DC7" s="39">
        <v>87.74</v>
      </c>
      <c r="DD7" s="39">
        <v>87.91</v>
      </c>
      <c r="DE7" s="39">
        <v>87.28</v>
      </c>
      <c r="DF7" s="39">
        <v>87.41</v>
      </c>
      <c r="DG7" s="39">
        <v>89.92</v>
      </c>
      <c r="DH7" s="39">
        <v>50.1</v>
      </c>
      <c r="DI7" s="39">
        <v>51.46</v>
      </c>
      <c r="DJ7" s="39">
        <v>52.92</v>
      </c>
      <c r="DK7" s="39">
        <v>55.16</v>
      </c>
      <c r="DL7" s="39">
        <v>56.13</v>
      </c>
      <c r="DM7" s="39">
        <v>45.25</v>
      </c>
      <c r="DN7" s="39">
        <v>46.27</v>
      </c>
      <c r="DO7" s="39">
        <v>46.88</v>
      </c>
      <c r="DP7" s="39">
        <v>46.94</v>
      </c>
      <c r="DQ7" s="39">
        <v>47.62</v>
      </c>
      <c r="DR7" s="39">
        <v>48.85</v>
      </c>
      <c r="DS7" s="39">
        <v>0</v>
      </c>
      <c r="DT7" s="39">
        <v>0</v>
      </c>
      <c r="DU7" s="39">
        <v>0</v>
      </c>
      <c r="DV7" s="39">
        <v>0</v>
      </c>
      <c r="DW7" s="39">
        <v>0</v>
      </c>
      <c r="DX7" s="39">
        <v>10.71</v>
      </c>
      <c r="DY7" s="39">
        <v>10.93</v>
      </c>
      <c r="DZ7" s="39">
        <v>13.39</v>
      </c>
      <c r="EA7" s="39">
        <v>14.48</v>
      </c>
      <c r="EB7" s="39">
        <v>16.27</v>
      </c>
      <c r="EC7" s="39">
        <v>17.8</v>
      </c>
      <c r="ED7" s="39">
        <v>1.04</v>
      </c>
      <c r="EE7" s="39">
        <v>0</v>
      </c>
      <c r="EF7" s="39">
        <v>0</v>
      </c>
      <c r="EG7" s="39">
        <v>0</v>
      </c>
      <c r="EH7" s="39">
        <v>0</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2020-01-14T04:44:54Z</cp:lastPrinted>
  <dcterms:created xsi:type="dcterms:W3CDTF">2019-12-05T04:32:31Z</dcterms:created>
  <dcterms:modified xsi:type="dcterms:W3CDTF">2020-01-27T01:30:58Z</dcterms:modified>
  <cp:category/>
</cp:coreProperties>
</file>