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614\Desktop\20200114公営企業に係る経営比較分析表（平成30年度決算）の分析等\下水道回答\"/>
    </mc:Choice>
  </mc:AlternateContent>
  <workbookProtection workbookAlgorithmName="SHA-512" workbookHashValue="g/IP8gibNN/AKjNvqSv3hi6z2Mgy24HK3dBp65R19/mNu4PwDH1khSF421qonlcfPmf7iN1Oh+x1oT+ajcTtRg==" workbookSaltValue="d1ZDB23pSXOr/VzFJNeAP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<sst xmlns="http://schemas.openxmlformats.org/spreadsheetml/2006/main" count="228" uniqueCount="112">
  <si>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</si>
  <si>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</si>
  <si>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</si>
  <si>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</si>
  <si>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</si>
  <si>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</si>
  <si>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</si>
  <si>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</si>
  <si>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</si>
  <si>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</si>
  <si>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</si>
  <si>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</si>
  <si>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</si>
  <si>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</si>
  <si>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</si>
  <si>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</si>
  <si>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</si>
  <si>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</si>
  <si>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</si>
  <si>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</si>
  <si>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</si>
  <si>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</si>
  <si>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</si>
  <si>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</si>
  <si>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</si>
  <si>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</si>
  <si>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</si>
  <si>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</si>
  <si>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</si>
  <si>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</si>
  <si>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</si>
  <si>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</si>
  <si>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</si>
  <si>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</si>
  <si>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</si>
  <si>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</si>
  <si>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</si>
  <si>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</si>
  <si>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</si>
  <si>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</si>
  <si>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</si>
  <si>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</si>
  <si>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</si>
  <si>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</si>
  <si>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</si>
  <si>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</si>
  <si>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</si>
  <si>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</si>
  <si>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</si>
  <si>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</si>
  <si>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</si>
  <si>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</si>
  <si>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</si>
  <si>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</si>
  <si>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</si>
  <si>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</si>
  <si>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</si>
  <si>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</si>
  <si>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</si>
  <si>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</si>
  <si>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</si>
  <si>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</si>
  <si>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</si>
  <si>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</si>
  <si>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</si>
  <si>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</si>
  <si>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</si>
  <si>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</si>
  <si>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</si>
  <si>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</si>
  <si>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</si>
  <si>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</si>
  <si>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</si>
  <si>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</si>
  <si>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</si>
  <si>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</si>
  <si>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</si>
  <si>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</si>
  <si>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</si>
  <si>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</si>
  <si>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</si>
  <si>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</si>
  <si>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</si>
  <si>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</si>
  <si>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</si>
  <si>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</si>
  <si>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</si>
  <si>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</si>
  <si>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</si>
  <si>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</si>
  <si>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</si>
  <si>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</si>
  <si>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</si>
  <si>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</si>
  <si>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</si>
  <si>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</si>
  <si>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</si>
  <si>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</si>
  <si>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</si>
  <si>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</si>
  <si>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</si>
  <si>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</si>
  <si>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</si>
  <si>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</si>
  <si>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</si>
  <si>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</si>
  <si>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</si>
  <si>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</si>
  <si>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</si>
  <si>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昭和55年事業開始、昭和58年供用開始から34年が経過。大規模経費を要する処理場は老朽化が著しく更新の時期にきている。管渠においては耐用年数こそ超えていないが新規事業を踏まえ、将来的更新や耐震も含め、経営戦略策定等による中長期的計画の実施が必要である。</t>
    <rPh sb="28" eb="31">
      <t>ダイキボ</t>
    </rPh>
    <rPh sb="31" eb="33">
      <t>ケイヒ</t>
    </rPh>
    <rPh sb="34" eb="35">
      <t>ヨウ</t>
    </rPh>
    <rPh sb="51" eb="53">
      <t>ジキ</t>
    </rPh>
    <rPh sb="94" eb="96">
      <t>タイシン</t>
    </rPh>
    <rPh sb="97" eb="98">
      <t>フク</t>
    </rPh>
    <rPh sb="104" eb="106">
      <t>サクテイ</t>
    </rPh>
    <rPh sb="106" eb="107">
      <t>トウ</t>
    </rPh>
    <rPh sb="110" eb="114">
      <t>チュウチョウキテキ</t>
    </rPh>
    <rPh sb="114" eb="116">
      <t>ケイカク</t>
    </rPh>
    <rPh sb="117" eb="119">
      <t>ジッシ</t>
    </rPh>
    <phoneticPr fontId="4"/>
  </si>
  <si>
    <t xml:space="preserve">管渠整備における普及率及び水洗化率の向上、処理場における老朽化対策を踏まえ、経営健全化より使用料の適正化、維持管理費の削減等に自助努力を図る。他方、国県補助金活用や一般会計繰入金の確保、地方債の最小化、繰上償還の検討等も計画的に実施し経営安定化を目指していく。平成31年度に地方公営企業会計法適用実施。平成32年度には経営戦略策定を予定しており、より厳密な多角的視点での経営分析と将来的事業展開に資する計画である。　　　
</t>
    <rPh sb="148" eb="150">
      <t>ジッシ</t>
    </rPh>
    <rPh sb="181" eb="183">
      <t>シテン</t>
    </rPh>
    <phoneticPr fontId="4"/>
  </si>
  <si>
    <t>①収益的収支比率　単年度収支は100%未満で赤字。H26は地方債繰上償還（低金利借換等）の実施で比率が低下としたがH27以降はその効果で改善傾向。H30は公営企業移行の打切決算で下水道使用料が未収入で減少。今後も100%黒字に近づけるため下水道接続等料金収入増や維持管理費削減の取組が必要である。
④企業債残高対事業規模比率　H26の地方債繰上償還(低金利借換等)により減少改善し類似団体より低率である。H30は打切決算の下水道使用料減収の影響で増加。経年では改善傾向であり、更に財政状況も考慮し適正規模等計画的運営を実施していく。
⑤経費回収率　H26は繰上償還で汚水処理費資本費増で大幅に落ち込んだが、H27以降はその影響で持ち直した。H29は資本費元金償還開始、H30は打切決算下水道使用料減収で低く推移。適正使用料の確保のため水洗化率向上及び使用料改定を検討していく。
⑥汚水処理原価　H26は繰上償還による汚水資本費増で処理減価高騰したが、H27以降は減少傾向で類似団体よりも低く推移。今後も維持管理費の抑制や水洗化率向上による有収水量を増加させる取組が必要である。
⑦施設利用率　施設利用率については、下水道接続増を受け高く推移。最大稼働率で考えると約80%でまだ余裕がある。更に不明水の影響調査も含め利用率に注視していく。
⑧水洗化率　水洗化率については類似団体平均を下回っており、接続補助金の活用等水洗化率向上の取組みが必要である。</t>
    <rPh sb="70" eb="72">
      <t>ケイコウ</t>
    </rPh>
    <rPh sb="77" eb="79">
      <t>コウエイ</t>
    </rPh>
    <rPh sb="79" eb="81">
      <t>キギョウ</t>
    </rPh>
    <rPh sb="81" eb="83">
      <t>イコウ</t>
    </rPh>
    <rPh sb="84" eb="86">
      <t>ダキリ</t>
    </rPh>
    <rPh sb="86" eb="88">
      <t>ケッサン</t>
    </rPh>
    <rPh sb="89" eb="92">
      <t>ゲスイドウ</t>
    </rPh>
    <rPh sb="92" eb="95">
      <t>シヨウリョウ</t>
    </rPh>
    <rPh sb="96" eb="99">
      <t>ミシュウニュウ</t>
    </rPh>
    <rPh sb="100" eb="102">
      <t>ゲンショウ</t>
    </rPh>
    <rPh sb="185" eb="187">
      <t>ゲンショウ</t>
    </rPh>
    <rPh sb="206" eb="208">
      <t>ウチキ</t>
    </rPh>
    <rPh sb="208" eb="210">
      <t>ケッサン</t>
    </rPh>
    <rPh sb="211" eb="214">
      <t>ゲスイドウ</t>
    </rPh>
    <rPh sb="214" eb="217">
      <t>シヨウリョウ</t>
    </rPh>
    <rPh sb="217" eb="219">
      <t>ゲンシュウ</t>
    </rPh>
    <rPh sb="220" eb="222">
      <t>エイキョウ</t>
    </rPh>
    <rPh sb="223" eb="225">
      <t>ゾウカ</t>
    </rPh>
    <rPh sb="226" eb="228">
      <t>ケイネン</t>
    </rPh>
    <rPh sb="230" eb="232">
      <t>カイゼン</t>
    </rPh>
    <rPh sb="232" eb="234">
      <t>ケイコウ</t>
    </rPh>
    <rPh sb="242" eb="244">
      <t>ジョウキョウ</t>
    </rPh>
    <rPh sb="255" eb="256">
      <t>テキ</t>
    </rPh>
    <rPh sb="256" eb="258">
      <t>ウンエイ</t>
    </rPh>
    <rPh sb="283" eb="285">
      <t>オスイ</t>
    </rPh>
    <rPh sb="285" eb="287">
      <t>ショリ</t>
    </rPh>
    <rPh sb="287" eb="288">
      <t>ヒ</t>
    </rPh>
    <rPh sb="288" eb="290">
      <t>シホン</t>
    </rPh>
    <rPh sb="290" eb="291">
      <t>ヒ</t>
    </rPh>
    <rPh sb="291" eb="292">
      <t>ゾウ</t>
    </rPh>
    <rPh sb="293" eb="295">
      <t>オオハバ</t>
    </rPh>
    <rPh sb="296" eb="297">
      <t>オ</t>
    </rPh>
    <rPh sb="298" eb="299">
      <t>コ</t>
    </rPh>
    <rPh sb="306" eb="308">
      <t>イコウ</t>
    </rPh>
    <rPh sb="311" eb="313">
      <t>エイキョウ</t>
    </rPh>
    <rPh sb="314" eb="315">
      <t>モ</t>
    </rPh>
    <rPh sb="316" eb="317">
      <t>ナオ</t>
    </rPh>
    <rPh sb="324" eb="326">
      <t>シホン</t>
    </rPh>
    <rPh sb="326" eb="327">
      <t>ヒ</t>
    </rPh>
    <rPh sb="327" eb="329">
      <t>ガンキン</t>
    </rPh>
    <rPh sb="329" eb="331">
      <t>ショウカン</t>
    </rPh>
    <rPh sb="331" eb="333">
      <t>カイシ</t>
    </rPh>
    <rPh sb="338" eb="340">
      <t>ウチキ</t>
    </rPh>
    <rPh sb="340" eb="342">
      <t>ケッサン</t>
    </rPh>
    <rPh sb="342" eb="345">
      <t>ゲスイドウ</t>
    </rPh>
    <rPh sb="345" eb="348">
      <t>シヨウリョウ</t>
    </rPh>
    <rPh sb="348" eb="350">
      <t>ゲンシュウ</t>
    </rPh>
    <rPh sb="353" eb="355">
      <t>スイイ</t>
    </rPh>
    <rPh sb="356" eb="358">
      <t>テキセイ</t>
    </rPh>
    <rPh sb="358" eb="361">
      <t>シヨウリョウ</t>
    </rPh>
    <rPh sb="362" eb="364">
      <t>カクホ</t>
    </rPh>
    <rPh sb="367" eb="369">
      <t>スイセン</t>
    </rPh>
    <rPh sb="370" eb="371">
      <t>リツ</t>
    </rPh>
    <rPh sb="375" eb="378">
      <t>シヨウリョウ</t>
    </rPh>
    <rPh sb="378" eb="380">
      <t>カイテイ</t>
    </rPh>
    <rPh sb="415" eb="417">
      <t>ショリ</t>
    </rPh>
    <rPh sb="417" eb="419">
      <t>ゲンカ</t>
    </rPh>
    <rPh sb="419" eb="421">
      <t>コウトウ</t>
    </rPh>
    <rPh sb="433" eb="435">
      <t>ケイコウ</t>
    </rPh>
    <rPh sb="443" eb="444">
      <t>ヒク</t>
    </rPh>
    <rPh sb="445" eb="447">
      <t>スイイ</t>
    </rPh>
    <rPh sb="457" eb="459">
      <t>ヨクセイ</t>
    </rPh>
    <rPh sb="460" eb="463">
      <t>スイセンカ</t>
    </rPh>
    <rPh sb="598" eb="600">
      <t>セツゾク</t>
    </rPh>
    <rPh sb="600" eb="603">
      <t>ホジョキン</t>
    </rPh>
    <rPh sb="604" eb="606">
      <t>カツヨウ</t>
    </rPh>
    <rPh sb="606" eb="607">
      <t>トウ</t>
    </rPh>
    <rPh sb="618" eb="62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</si>
</sst>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E53-449E-A5AA-2C2B2167E6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CE53-449E-A5AA-2C2B2167E6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60.4</c:v>
                </c:pt>
                <c:pt idx="1">
                  <c:v>65.53</c:v>
                </c:pt>
                <c:pt idx="2">
                  <c:v>68.650000000000006</c:v>
                </c:pt>
                <c:pt idx="3">
                  <c:v>70.63</c:v>
                </c:pt>
                <c:pt idx="4">
                  <c:v>73.239999999999995</c:v>
                </c:pt>
              </c:numCache>
            </c:numRef>
          </c:val>
          <c:extLst>
            <c:ext xmlns:c16="http://schemas.microsoft.com/office/drawing/2014/chart" uri="{C3380CC4-5D6E-409C-BE32-E72D297353CC}">
              <c16:uniqueId val="{00000000-5411-43B6-9A66-710079246D5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5411-43B6-9A66-710079246D5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87.31</c:v>
                </c:pt>
                <c:pt idx="1">
                  <c:v>85.87</c:v>
                </c:pt>
                <c:pt idx="2">
                  <c:v>86.81</c:v>
                </c:pt>
                <c:pt idx="3">
                  <c:v>87.13</c:v>
                </c:pt>
                <c:pt idx="4">
                  <c:v>84.29</c:v>
                </c:pt>
              </c:numCache>
            </c:numRef>
          </c:val>
          <c:extLst>
            <c:ext xmlns:c16="http://schemas.microsoft.com/office/drawing/2014/chart" uri="{C3380CC4-5D6E-409C-BE32-E72D297353CC}">
              <c16:uniqueId val="{00000000-2354-437C-B411-F19817548D1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2354-437C-B411-F19817548D1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64.77</c:v>
                </c:pt>
                <c:pt idx="1">
                  <c:v>88.44</c:v>
                </c:pt>
                <c:pt idx="2">
                  <c:v>89.14</c:v>
                </c:pt>
                <c:pt idx="3">
                  <c:v>89.84</c:v>
                </c:pt>
                <c:pt idx="4">
                  <c:v>86.53</c:v>
                </c:pt>
              </c:numCache>
            </c:numRef>
          </c:val>
          <c:extLst>
            <c:ext xmlns:c16="http://schemas.microsoft.com/office/drawing/2014/chart" uri="{C3380CC4-5D6E-409C-BE32-E72D297353CC}">
              <c16:uniqueId val="{00000000-6A4B-4211-964A-885D731AF98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B-4211-964A-885D731AF98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E0-4500-A836-FFAAD0B84F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E0-4500-A836-FFAAD0B84F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4B-4008-8E90-0FBA69C3BB8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4B-4008-8E90-0FBA69C3BB8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8D-42FF-B961-B61328976E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8D-42FF-B961-B61328976E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0D-4B29-80A1-F882F9A93E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0D-4B29-80A1-F882F9A93E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601.29</c:v>
                </c:pt>
                <c:pt idx="1">
                  <c:v>581.79</c:v>
                </c:pt>
                <c:pt idx="2">
                  <c:v>500.99</c:v>
                </c:pt>
                <c:pt idx="3">
                  <c:v>481.47</c:v>
                </c:pt>
                <c:pt idx="4">
                  <c:v>498.62</c:v>
                </c:pt>
              </c:numCache>
            </c:numRef>
          </c:val>
          <c:extLst>
            <c:ext xmlns:c16="http://schemas.microsoft.com/office/drawing/2014/chart" uri="{C3380CC4-5D6E-409C-BE32-E72D297353CC}">
              <c16:uniqueId val="{00000000-9251-4DA9-8AEE-1A6981359E0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9251-4DA9-8AEE-1A6981359E0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53.49</c:v>
                </c:pt>
                <c:pt idx="1">
                  <c:v>89.59</c:v>
                </c:pt>
                <c:pt idx="2">
                  <c:v>93.39</c:v>
                </c:pt>
                <c:pt idx="3">
                  <c:v>78.98</c:v>
                </c:pt>
                <c:pt idx="4">
                  <c:v>74.67</c:v>
                </c:pt>
              </c:numCache>
            </c:numRef>
          </c:val>
          <c:extLst>
            <c:ext xmlns:c16="http://schemas.microsoft.com/office/drawing/2014/chart" uri="{C3380CC4-5D6E-409C-BE32-E72D297353CC}">
              <c16:uniqueId val="{00000000-6A4C-4AE4-89CD-2B18BB8D3AB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6A4C-4AE4-89CD-2B18BB8D3AB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188.67</c:v>
                </c:pt>
                <c:pt idx="1">
                  <c:v>114.24</c:v>
                </c:pt>
                <c:pt idx="2">
                  <c:v>108.39</c:v>
                </c:pt>
                <c:pt idx="3">
                  <c:v>128.06</c:v>
                </c:pt>
                <c:pt idx="4">
                  <c:v>115.18</c:v>
                </c:pt>
              </c:numCache>
            </c:numRef>
          </c:val>
          <c:extLst>
            <c:ext xmlns:c16="http://schemas.microsoft.com/office/drawing/2014/chart" uri="{C3380CC4-5D6E-409C-BE32-E72D297353CC}">
              <c16:uniqueId val="{00000000-AB45-4EBE-839B-27054785F34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AB45-4EBE-839B-27054785F34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topLeftCell="A16" zoomScaleNormal="90" zoomScaleSheetLayoutView="100" workbookViewId="0">
      <selection activeCell="I36" sqref="I3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糸満市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Bc1</v>
      </c>
      <c r="X8" s="48"/>
      <c r="Y8" s="48"/>
      <c r="Z8" s="48"/>
      <c r="AA8" s="48"/>
      <c r="AB8" s="48"/>
      <c r="AC8" s="48"/>
      <c r="AD8" s="49" t="str">
        <f>データ!$M$6</f>
        <v>非設置</v>
      </c>
      <c r="AE8" s="49"/>
      <c r="AF8" s="49"/>
      <c r="AG8" s="49"/>
      <c r="AH8" s="49"/>
      <c r="AI8" s="49"/>
      <c r="AJ8" s="49"/>
      <c r="AK8" s="3"/>
      <c r="AL8" s="50">
        <f>データ!S6</f>
        <v>61811</v>
      </c>
      <c r="AM8" s="50"/>
      <c r="AN8" s="50"/>
      <c r="AO8" s="50"/>
      <c r="AP8" s="50"/>
      <c r="AQ8" s="50"/>
      <c r="AR8" s="50"/>
      <c r="AS8" s="50"/>
      <c r="AT8" s="45">
        <f>データ!T6</f>
        <v>46.63</v>
      </c>
      <c r="AU8" s="45"/>
      <c r="AV8" s="45"/>
      <c r="AW8" s="45"/>
      <c r="AX8" s="45"/>
      <c r="AY8" s="45"/>
      <c r="AZ8" s="45"/>
      <c r="BA8" s="45"/>
      <c r="BB8" s="45">
        <f>データ!U6</f>
        <v>1325.56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68.72</v>
      </c>
      <c r="Q10" s="45"/>
      <c r="R10" s="45"/>
      <c r="S10" s="45"/>
      <c r="T10" s="45"/>
      <c r="U10" s="45"/>
      <c r="V10" s="45"/>
      <c r="W10" s="45">
        <f>データ!Q6</f>
        <v>88.76</v>
      </c>
      <c r="X10" s="45"/>
      <c r="Y10" s="45"/>
      <c r="Z10" s="45"/>
      <c r="AA10" s="45"/>
      <c r="AB10" s="45"/>
      <c r="AC10" s="45"/>
      <c r="AD10" s="50">
        <f>データ!R6</f>
        <v>1423</v>
      </c>
      <c r="AE10" s="50"/>
      <c r="AF10" s="50"/>
      <c r="AG10" s="50"/>
      <c r="AH10" s="50"/>
      <c r="AI10" s="50"/>
      <c r="AJ10" s="50"/>
      <c r="AK10" s="2"/>
      <c r="AL10" s="50">
        <f>データ!V6</f>
        <v>42241</v>
      </c>
      <c r="AM10" s="50"/>
      <c r="AN10" s="50"/>
      <c r="AO10" s="50"/>
      <c r="AP10" s="50"/>
      <c r="AQ10" s="50"/>
      <c r="AR10" s="50"/>
      <c r="AS10" s="50"/>
      <c r="AT10" s="45">
        <f>データ!W6</f>
        <v>7.48</v>
      </c>
      <c r="AU10" s="45"/>
      <c r="AV10" s="45"/>
      <c r="AW10" s="45"/>
      <c r="AX10" s="45"/>
      <c r="AY10" s="45"/>
      <c r="AZ10" s="45"/>
      <c r="BA10" s="45"/>
      <c r="BB10" s="45">
        <f>データ!X6</f>
        <v>5647.19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27"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6.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fv7eskKSD60A4MfhYM2z8vSF9uUJXUhHKfEh1+NkGOx+r18rVgqY3MPOLmUp0GabspgB2F6iH4HVdB+n7XDkPw==" saltValue="1mK4/dKPsWm0CJ2pjUGTF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8"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472107</v>
      </c>
      <c r="D6" s="33">
        <f t="shared" si="3"/>
        <v>47</v>
      </c>
      <c r="E6" s="33">
        <f t="shared" si="3"/>
        <v>17</v>
      </c>
      <c r="F6" s="33">
        <f t="shared" si="3"/>
        <v>1</v>
      </c>
      <c r="G6" s="33">
        <f t="shared" si="3"/>
        <v>0</v>
      </c>
      <c r="H6" s="33" t="str">
        <f t="shared" si="3"/>
        <v>沖縄県　糸満市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68.72</v>
      </c>
      <c r="Q6" s="34">
        <f t="shared" si="3"/>
        <v>88.76</v>
      </c>
      <c r="R6" s="34">
        <f t="shared" si="3"/>
        <v>1423</v>
      </c>
      <c r="S6" s="34">
        <f t="shared" si="3"/>
        <v>61811</v>
      </c>
      <c r="T6" s="34">
        <f t="shared" si="3"/>
        <v>46.63</v>
      </c>
      <c r="U6" s="34">
        <f t="shared" si="3"/>
        <v>1325.56</v>
      </c>
      <c r="V6" s="34">
        <f t="shared" si="3"/>
        <v>42241</v>
      </c>
      <c r="W6" s="34">
        <f t="shared" si="3"/>
        <v>7.48</v>
      </c>
      <c r="X6" s="34">
        <f t="shared" si="3"/>
        <v>5647.19</v>
      </c>
      <c r="Y6" s="35">
        <f>IF(Y7="",NA(),Y7)</f>
        <v>64.77</v>
      </c>
      <c r="Z6" s="35">
        <f t="shared" ref="Z6:AH6" si="4">IF(Z7="",NA(),Z7)</f>
        <v>88.44</v>
      </c>
      <c r="AA6" s="35">
        <f t="shared" si="4"/>
        <v>89.14</v>
      </c>
      <c r="AB6" s="35">
        <f t="shared" si="4"/>
        <v>89.84</v>
      </c>
      <c r="AC6" s="35">
        <f t="shared" si="4"/>
        <v>86.53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601.29</v>
      </c>
      <c r="BG6" s="35">
        <f t="shared" ref="BG6:BO6" si="7">IF(BG7="",NA(),BG7)</f>
        <v>581.79</v>
      </c>
      <c r="BH6" s="35">
        <f t="shared" si="7"/>
        <v>500.99</v>
      </c>
      <c r="BI6" s="35">
        <f t="shared" si="7"/>
        <v>481.47</v>
      </c>
      <c r="BJ6" s="35">
        <f t="shared" si="7"/>
        <v>498.62</v>
      </c>
      <c r="BK6" s="35">
        <f t="shared" si="7"/>
        <v>658.6</v>
      </c>
      <c r="BL6" s="35">
        <f t="shared" si="7"/>
        <v>664.04</v>
      </c>
      <c r="BM6" s="35">
        <f t="shared" si="7"/>
        <v>625.12</v>
      </c>
      <c r="BN6" s="35">
        <f t="shared" si="7"/>
        <v>610.16999999999996</v>
      </c>
      <c r="BO6" s="35">
        <f t="shared" si="7"/>
        <v>605.9</v>
      </c>
      <c r="BP6" s="34" t="str">
        <f>IF(BP7="","",IF(BP7="-","【-】","【"&amp;SUBSTITUTE(TEXT(BP7,"#,##0.00"),"-","△")&amp;"】"))</f>
        <v>【682.78】</v>
      </c>
      <c r="BQ6" s="35">
        <f>IF(BQ7="",NA(),BQ7)</f>
        <v>53.49</v>
      </c>
      <c r="BR6" s="35">
        <f t="shared" ref="BR6:BZ6" si="8">IF(BR7="",NA(),BR7)</f>
        <v>89.59</v>
      </c>
      <c r="BS6" s="35">
        <f t="shared" si="8"/>
        <v>93.39</v>
      </c>
      <c r="BT6" s="35">
        <f t="shared" si="8"/>
        <v>78.98</v>
      </c>
      <c r="BU6" s="35">
        <f t="shared" si="8"/>
        <v>74.67</v>
      </c>
      <c r="BV6" s="35">
        <f t="shared" si="8"/>
        <v>88.44</v>
      </c>
      <c r="BW6" s="35">
        <f t="shared" si="8"/>
        <v>86.2</v>
      </c>
      <c r="BX6" s="35">
        <f t="shared" si="8"/>
        <v>89.74</v>
      </c>
      <c r="BY6" s="35">
        <f t="shared" si="8"/>
        <v>88.37</v>
      </c>
      <c r="BZ6" s="35">
        <f t="shared" si="8"/>
        <v>89.41</v>
      </c>
      <c r="CA6" s="34" t="str">
        <f>IF(CA7="","",IF(CA7="-","【-】","【"&amp;SUBSTITUTE(TEXT(CA7,"#,##0.00"),"-","△")&amp;"】"))</f>
        <v>【100.91】</v>
      </c>
      <c r="CB6" s="35">
        <f>IF(CB7="",NA(),CB7)</f>
        <v>188.67</v>
      </c>
      <c r="CC6" s="35">
        <f t="shared" ref="CC6:CK6" si="9">IF(CC7="",NA(),CC7)</f>
        <v>114.24</v>
      </c>
      <c r="CD6" s="35">
        <f t="shared" si="9"/>
        <v>108.39</v>
      </c>
      <c r="CE6" s="35">
        <f t="shared" si="9"/>
        <v>128.06</v>
      </c>
      <c r="CF6" s="35">
        <f t="shared" si="9"/>
        <v>115.18</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60.4</v>
      </c>
      <c r="CN6" s="35">
        <f t="shared" ref="CN6:CV6" si="10">IF(CN7="",NA(),CN7)</f>
        <v>65.53</v>
      </c>
      <c r="CO6" s="35">
        <f t="shared" si="10"/>
        <v>68.650000000000006</v>
      </c>
      <c r="CP6" s="35">
        <f t="shared" si="10"/>
        <v>70.63</v>
      </c>
      <c r="CQ6" s="35">
        <f t="shared" si="10"/>
        <v>73.239999999999995</v>
      </c>
      <c r="CR6" s="35">
        <f t="shared" si="10"/>
        <v>59.27</v>
      </c>
      <c r="CS6" s="35">
        <f t="shared" si="10"/>
        <v>62.64</v>
      </c>
      <c r="CT6" s="35">
        <f t="shared" si="10"/>
        <v>58.12</v>
      </c>
      <c r="CU6" s="35">
        <f t="shared" si="10"/>
        <v>58.83</v>
      </c>
      <c r="CV6" s="35">
        <f t="shared" si="10"/>
        <v>56.51</v>
      </c>
      <c r="CW6" s="34" t="str">
        <f>IF(CW7="","",IF(CW7="-","【-】","【"&amp;SUBSTITUTE(TEXT(CW7,"#,##0.00"),"-","△")&amp;"】"))</f>
        <v>【58.98】</v>
      </c>
      <c r="CX6" s="35">
        <f>IF(CX7="",NA(),CX7)</f>
        <v>87.31</v>
      </c>
      <c r="CY6" s="35">
        <f t="shared" ref="CY6:DG6" si="11">IF(CY7="",NA(),CY7)</f>
        <v>85.87</v>
      </c>
      <c r="CZ6" s="35">
        <f t="shared" si="11"/>
        <v>86.81</v>
      </c>
      <c r="DA6" s="35">
        <f t="shared" si="11"/>
        <v>87.13</v>
      </c>
      <c r="DB6" s="35">
        <f t="shared" si="11"/>
        <v>84.29</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472107</v>
      </c>
      <c r="D7" s="37">
        <v>47</v>
      </c>
      <c r="E7" s="37">
        <v>17</v>
      </c>
      <c r="F7" s="37">
        <v>1</v>
      </c>
      <c r="G7" s="37">
        <v>0</v>
      </c>
      <c r="H7" s="37" t="s">
        <v>96</v>
      </c>
      <c r="I7" s="37" t="s">
        <v>97</v>
      </c>
      <c r="J7" s="37" t="s">
        <v>98</v>
      </c>
      <c r="K7" s="37" t="s">
        <v>99</v>
      </c>
      <c r="L7" s="37" t="s">
        <v>100</v>
      </c>
      <c r="M7" s="37" t="s">
        <v>101</v>
      </c>
      <c r="N7" s="38" t="s">
        <v>102</v>
      </c>
      <c r="O7" s="38" t="s">
        <v>103</v>
      </c>
      <c r="P7" s="38">
        <v>68.72</v>
      </c>
      <c r="Q7" s="38">
        <v>88.76</v>
      </c>
      <c r="R7" s="38">
        <v>1423</v>
      </c>
      <c r="S7" s="38">
        <v>61811</v>
      </c>
      <c r="T7" s="38">
        <v>46.63</v>
      </c>
      <c r="U7" s="38">
        <v>1325.56</v>
      </c>
      <c r="V7" s="38">
        <v>42241</v>
      </c>
      <c r="W7" s="38">
        <v>7.48</v>
      </c>
      <c r="X7" s="38">
        <v>5647.19</v>
      </c>
      <c r="Y7" s="38">
        <v>64.77</v>
      </c>
      <c r="Z7" s="38">
        <v>88.44</v>
      </c>
      <c r="AA7" s="38">
        <v>89.14</v>
      </c>
      <c r="AB7" s="38">
        <v>89.84</v>
      </c>
      <c r="AC7" s="38">
        <v>86.53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601.29</v>
      </c>
      <c r="BG7" s="38">
        <v>581.79</v>
      </c>
      <c r="BH7" s="38">
        <v>500.99</v>
      </c>
      <c r="BI7" s="38">
        <v>481.47</v>
      </c>
      <c r="BJ7" s="38">
        <v>498.62</v>
      </c>
      <c r="BK7" s="38">
        <v>658.6</v>
      </c>
      <c r="BL7" s="38">
        <v>664.04</v>
      </c>
      <c r="BM7" s="38">
        <v>625.12</v>
      </c>
      <c r="BN7" s="38">
        <v>610.16999999999996</v>
      </c>
      <c r="BO7" s="38">
        <v>605.9</v>
      </c>
      <c r="BP7" s="38">
        <v>682.78</v>
      </c>
      <c r="BQ7" s="38">
        <v>53.49</v>
      </c>
      <c r="BR7" s="38">
        <v>89.59</v>
      </c>
      <c r="BS7" s="38">
        <v>93.39</v>
      </c>
      <c r="BT7" s="38">
        <v>78.98</v>
      </c>
      <c r="BU7" s="38">
        <v>74.67</v>
      </c>
      <c r="BV7" s="38">
        <v>88.44</v>
      </c>
      <c r="BW7" s="38">
        <v>86.2</v>
      </c>
      <c r="BX7" s="38">
        <v>89.74</v>
      </c>
      <c r="BY7" s="38">
        <v>88.37</v>
      </c>
      <c r="BZ7" s="38">
        <v>89.41</v>
      </c>
      <c r="CA7" s="38">
        <v>100.91</v>
      </c>
      <c r="CB7" s="38">
        <v>188.67</v>
      </c>
      <c r="CC7" s="38">
        <v>114.24</v>
      </c>
      <c r="CD7" s="38">
        <v>108.39</v>
      </c>
      <c r="CE7" s="38">
        <v>128.06</v>
      </c>
      <c r="CF7" s="38">
        <v>115.18</v>
      </c>
      <c r="CG7" s="38">
        <v>147.15</v>
      </c>
      <c r="CH7" s="38">
        <v>146.47999999999999</v>
      </c>
      <c r="CI7" s="38">
        <v>141.24</v>
      </c>
      <c r="CJ7" s="38">
        <v>143.05000000000001</v>
      </c>
      <c r="CK7" s="38">
        <v>142.05000000000001</v>
      </c>
      <c r="CL7" s="38">
        <v>136.86000000000001</v>
      </c>
      <c r="CM7" s="38">
        <v>60.4</v>
      </c>
      <c r="CN7" s="38">
        <v>65.53</v>
      </c>
      <c r="CO7" s="38">
        <v>68.650000000000006</v>
      </c>
      <c r="CP7" s="38">
        <v>70.63</v>
      </c>
      <c r="CQ7" s="38">
        <v>73.239999999999995</v>
      </c>
      <c r="CR7" s="38">
        <v>59.27</v>
      </c>
      <c r="CS7" s="38">
        <v>62.64</v>
      </c>
      <c r="CT7" s="38">
        <v>58.12</v>
      </c>
      <c r="CU7" s="38">
        <v>58.83</v>
      </c>
      <c r="CV7" s="38">
        <v>56.51</v>
      </c>
      <c r="CW7" s="38">
        <v>58.98</v>
      </c>
      <c r="CX7" s="38">
        <v>87.31</v>
      </c>
      <c r="CY7" s="38">
        <v>85.87</v>
      </c>
      <c r="CZ7" s="38">
        <v>86.81</v>
      </c>
      <c r="DA7" s="38">
        <v>87.13</v>
      </c>
      <c r="DB7" s="38">
        <v>84.29</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金城 聡</cp:lastModifiedBy>
  <cp:lastPrinted>2020-01-15T02:02:28Z</cp:lastPrinted>
  <dcterms:created xsi:type="dcterms:W3CDTF">2019-12-05T05:08:18Z</dcterms:created>
  <dcterms:modified xsi:type="dcterms:W3CDTF">2020-01-15T02:02:28Z</dcterms:modified>
  <cp:category/>
</cp:coreProperties>
</file>