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60.129.51\fs\section\財-財政課\060 決算統計\H31決算統計（H30事業分）\公営企業会計\県回答\2020.02.03公営企業に係る経営比較分析表（平成30年度決算）の分析等について\"/>
    </mc:Choice>
  </mc:AlternateContent>
  <workbookProtection workbookAlgorithmName="SHA-512" workbookHashValue="vF46SD1zMip91NTxopPbNfepc4++74BtLXL9lEXjyum/OlqSawpDoZypGyWfKerMkQX0eg79ZBTGVkGJHeDBhQ==" workbookSaltValue="24L1u/G8jJ+3yJGmwMYh+g==" workbookSpinCount="100000" lockStructure="1"/>
  <bookViews>
    <workbookView xWindow="0" yWindow="15" windowWidth="15360" windowHeight="7620"/>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S6" i="5"/>
  <c r="R6" i="5"/>
  <c r="AD10" i="4" s="1"/>
  <c r="Q6" i="5"/>
  <c r="P6" i="5"/>
  <c r="P10" i="4" s="1"/>
  <c r="O6" i="5"/>
  <c r="N6" i="5"/>
  <c r="B10" i="4" s="1"/>
  <c r="M6" i="5"/>
  <c r="AD8" i="4" s="1"/>
  <c r="L6" i="5"/>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T8" i="4"/>
  <c r="AL8" i="4"/>
  <c r="W8" i="4"/>
  <c r="P8" i="4"/>
  <c r="C10" i="5" l="1"/>
  <c r="D10" i="5"/>
  <c r="E10" i="5"/>
  <c r="B10" i="5"/>
</calcChain>
</file>

<file path=xl/sharedStrings.xml><?xml version="1.0" encoding="utf-8"?>
<sst xmlns="http://schemas.openxmlformats.org/spreadsheetml/2006/main" count="233" uniqueCount="112">
  <si>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</si>
  <si>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</si>
  <si>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</si>
  <si>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</si>
  <si>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</si>
  <si>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</si>
  <si>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</si>
  <si>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</si>
  <si>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</si>
  <si>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</si>
  <si>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</si>
  <si>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</si>
  <si>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</si>
  <si>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</si>
  <si>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</si>
  <si>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</si>
  <si>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</si>
  <si>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</si>
  <si>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</si>
  <si>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</si>
  <si>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</si>
  <si>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</si>
  <si>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</si>
  <si>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</si>
  <si>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</si>
  <si>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</si>
  <si>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</si>
  <si>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</si>
  <si>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</si>
  <si>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</si>
  <si>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</si>
  <si>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</si>
  <si>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</si>
  <si>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</si>
  <si>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</si>
  <si>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</si>
  <si>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</si>
  <si>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</si>
  <si>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</si>
  <si>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</si>
  <si>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</si>
  <si>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</si>
  <si>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</si>
  <si>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</si>
  <si>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</si>
  <si>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</si>
  <si>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</si>
  <si>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</si>
  <si>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</si>
  <si>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</si>
  <si>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</si>
  <si>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</si>
  <si>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</si>
  <si>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</si>
  <si>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</si>
  <si>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</si>
  <si>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</si>
  <si>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</si>
  <si>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</si>
  <si>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</si>
  <si>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</si>
  <si>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</si>
  <si>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</si>
  <si>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</si>
  <si>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</si>
  <si>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</si>
  <si>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</si>
  <si>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</si>
  <si>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</si>
  <si>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</si>
  <si>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</si>
  <si>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</si>
  <si>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</si>
  <si>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</si>
  <si>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</si>
  <si>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</si>
  <si>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</si>
  <si>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</si>
  <si>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</si>
  <si>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</si>
  <si>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</si>
  <si>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</si>
  <si>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</si>
  <si>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</si>
  <si>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</si>
  <si>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</si>
  <si>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</si>
  <si>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</si>
  <si>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</si>
  <si>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</si>
  <si>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</si>
  <si>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</si>
  <si>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</si>
  <si>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</si>
  <si>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</si>
  <si>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</si>
  <si>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沖縄県　浦添市</t>
  </si>
  <si>
    <t>法非適用</t>
  </si>
  <si>
    <t>下水道事業</t>
  </si>
  <si>
    <t>公共下水道</t>
  </si>
  <si>
    <t>Ac1</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</si>
  <si>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</si>
  <si>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</si>
  <si>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</si>
  <si>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</si>
  <si>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</si>
  <si>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</si>
  <si>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</si>
  <si>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</si>
  <si>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①管渠改善率
　　本市の公共下水道事業は供用開始より43年と耐用年数を経過していない管渠のため、類似団体と比較して低い水準となっている。維持管理費用が増加傾向にあることから、</t>
    </r>
    <r>
      <rPr>
        <sz val="11"/>
        <color rgb="FFFF0000"/>
        <rFont val="ＭＳ ゴシック"/>
        <family val="3"/>
        <charset val="128"/>
      </rPr>
      <t>今後はストックマネジメント計画の策定や経営戦略のＰＤＣＡに取り組みながら</t>
    </r>
    <r>
      <rPr>
        <sz val="11"/>
        <color theme="1"/>
        <rFont val="ＭＳ ゴシック"/>
        <family val="3"/>
        <charset val="128"/>
      </rPr>
      <t xml:space="preserve">、中長期的な計画に基づく適正な更新・維持管理対策を進めていく。
</t>
    </r>
    <rPh sb="103" eb="105">
      <t>サクテイ</t>
    </rPh>
    <rPh sb="116" eb="117">
      <t>ト</t>
    </rPh>
    <rPh sb="118" eb="119">
      <t>ク</t>
    </rPh>
    <phoneticPr fontId="4"/>
  </si>
  <si>
    <r>
      <t xml:space="preserve">　本市下水道事業の経営状況は、繰入金など使用料収入以外の収入で賄われており、使用料収入の確保やさらなる経費削減が必要な状況にある。
</t>
    </r>
    <r>
      <rPr>
        <sz val="11"/>
        <color rgb="FFFF0000"/>
        <rFont val="ＭＳ ゴシック"/>
        <family val="3"/>
        <charset val="128"/>
      </rPr>
      <t>　昨年度策定した経営戦略に基づき、経営の健全化に向けて中長期的な視野に立った効率的な投資計画と財政計画のバランス意識しPDCAに取り組んでいく。</t>
    </r>
    <r>
      <rPr>
        <sz val="11"/>
        <color theme="1"/>
        <rFont val="ＭＳ ゴシック"/>
        <family val="3"/>
        <charset val="128"/>
      </rPr>
      <t xml:space="preserve">
　また、本市下水道事業は平成32年度より公営企業会計を導入し、経営状況の見える化と財政マネジメントの向上を推進し、持続可能な企業経営を目指していていく。</t>
    </r>
    <rPh sb="67" eb="70">
      <t>サクネンド</t>
    </rPh>
    <rPh sb="70" eb="72">
      <t>サクテイ</t>
    </rPh>
    <rPh sb="74" eb="76">
      <t>ケイエイ</t>
    </rPh>
    <rPh sb="76" eb="78">
      <t>センリャク</t>
    </rPh>
    <rPh sb="79" eb="80">
      <t>モト</t>
    </rPh>
    <rPh sb="122" eb="124">
      <t>イシキ</t>
    </rPh>
    <phoneticPr fontId="4"/>
  </si>
  <si>
    <r>
      <t>①収益的収支
　この指標が100%未満であることから単年度収支が赤字であることを示している。</t>
    </r>
    <r>
      <rPr>
        <sz val="11"/>
        <color rgb="FFFF0000"/>
        <rFont val="ＭＳ ゴシック"/>
        <family val="3"/>
        <charset val="128"/>
      </rPr>
      <t>前年度と比べ維持管理費が増加したことに伴い、前年度と比較して3.35ﾎﾟｲﾝﾄ減となっている。</t>
    </r>
    <r>
      <rPr>
        <sz val="11"/>
        <color theme="1"/>
        <rFont val="ＭＳ ゴシック"/>
        <family val="3"/>
        <charset val="128"/>
      </rPr>
      <t xml:space="preserve">
④企業債残高事業規模比率
　この指標は、類似団体と比較して低い値であるものの増加傾向にある。今後、ポンプ場や管渠等の施設更新や長寿命化対策に対する投資が見込まれることから起債も増えていくことが見込まれる。
⑤経費回収率・⑥汚水処理原価
　経費回収率は、有収水量の</t>
    </r>
    <r>
      <rPr>
        <sz val="11"/>
        <color rgb="FFFF0000"/>
        <rFont val="ＭＳ ゴシック"/>
        <family val="3"/>
        <charset val="128"/>
      </rPr>
      <t>微増により前年度と比較して6.18ﾎﾟｲﾝﾄ増となっている。</t>
    </r>
    <r>
      <rPr>
        <sz val="11"/>
        <color theme="1"/>
        <rFont val="ＭＳ ゴシック"/>
        <family val="3"/>
        <charset val="128"/>
      </rPr>
      <t>汚水処理原価は、流域公共下水道に接続していることから処理費が抑制されており、類似団体と比較して低い値であり前年度と比較して</t>
    </r>
    <r>
      <rPr>
        <sz val="11"/>
        <color rgb="FFFF0000"/>
        <rFont val="ＭＳ ゴシック"/>
        <family val="3"/>
        <charset val="128"/>
      </rPr>
      <t>5.71ﾎﾟｲﾝﾄ減</t>
    </r>
    <r>
      <rPr>
        <sz val="11"/>
        <color theme="1"/>
        <rFont val="ＭＳ ゴシック"/>
        <family val="3"/>
        <charset val="128"/>
      </rPr>
      <t>となっている。</t>
    </r>
    <r>
      <rPr>
        <sz val="11"/>
        <color theme="1"/>
        <rFont val="ＭＳ ゴシック"/>
        <family val="3"/>
        <charset val="128"/>
      </rPr>
      <t xml:space="preserve">
⑧水洗化率
　類似団体を比較して高い値であり概ね良好といえるが、下水道施設への投資の回収、公共用水域の水質保全から100%になるよう努めていかなければならない。</t>
    </r>
    <rPh sb="247" eb="248">
      <t>ゾウ</t>
    </rPh>
    <rPh sb="325" eb="326">
      <t>ゲン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</si>
</sst>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rgb="FFFF0000"/>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formatCode="#,##0.00;&quot;△&quot;#,##0.00;&quot;-&quot;">
                  <c:v>0.13</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850C-4176-BAAB-2B7436753D9E}"/>
            </c:ext>
          </c:extLst>
        </c:ser>
        <c:dLbls>
          <c:showLegendKey val="0"/>
          <c:showVal val="0"/>
          <c:showCatName val="0"/>
          <c:showSerName val="0"/>
          <c:showPercent val="0"/>
          <c:showBubbleSize val="0"/>
        </c:dLbls>
        <c:gapWidth val="150"/>
        <c:axId val="476060264"/>
        <c:axId val="4760614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0.11</c:v>
                </c:pt>
                <c:pt idx="1">
                  <c:v>0.12</c:v>
                </c:pt>
                <c:pt idx="2">
                  <c:v>0.13</c:v>
                </c:pt>
                <c:pt idx="3">
                  <c:v>0.17</c:v>
                </c:pt>
                <c:pt idx="4">
                  <c:v>0.21</c:v>
                </c:pt>
              </c:numCache>
            </c:numRef>
          </c:val>
          <c:smooth val="0"/>
          <c:extLst xmlns:c16r2="http://schemas.microsoft.com/office/drawing/2015/06/chart">
            <c:ext xmlns:c16="http://schemas.microsoft.com/office/drawing/2014/chart" uri="{C3380CC4-5D6E-409C-BE32-E72D297353CC}">
              <c16:uniqueId val="{00000001-850C-4176-BAAB-2B7436753D9E}"/>
            </c:ext>
          </c:extLst>
        </c:ser>
        <c:dLbls>
          <c:showLegendKey val="0"/>
          <c:showVal val="0"/>
          <c:showCatName val="0"/>
          <c:showSerName val="0"/>
          <c:showPercent val="0"/>
          <c:showBubbleSize val="0"/>
        </c:dLbls>
        <c:marker val="1"/>
        <c:smooth val="0"/>
        <c:axId val="476060264"/>
        <c:axId val="476061440"/>
      </c:lineChart>
      <c:dateAx>
        <c:axId val="476060264"/>
        <c:scaling>
          <c:orientation val="minMax"/>
        </c:scaling>
        <c:delete val="1"/>
        <c:axPos val="b"/>
        <c:numFmt formatCode="ge" sourceLinked="1"/>
        <c:majorTickMark val="none"/>
        <c:minorTickMark val="none"/>
        <c:tickLblPos val="none"/>
        <c:crossAx val="476061440"/>
        <c:crosses val="autoZero"/>
        <c:auto val="1"/>
        <c:lblOffset val="100"/>
        <c:baseTimeUnit val="years"/>
      </c:dateAx>
      <c:valAx>
        <c:axId val="476061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76060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D1C-4643-BCEB-3103FCE365CF}"/>
            </c:ext>
          </c:extLst>
        </c:ser>
        <c:dLbls>
          <c:showLegendKey val="0"/>
          <c:showVal val="0"/>
          <c:showCatName val="0"/>
          <c:showSerName val="0"/>
          <c:showPercent val="0"/>
          <c:showBubbleSize val="0"/>
        </c:dLbls>
        <c:gapWidth val="150"/>
        <c:axId val="481379720"/>
        <c:axId val="4813812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61.03</c:v>
                </c:pt>
                <c:pt idx="1">
                  <c:v>62.5</c:v>
                </c:pt>
                <c:pt idx="2">
                  <c:v>63.26</c:v>
                </c:pt>
                <c:pt idx="3">
                  <c:v>61.54</c:v>
                </c:pt>
                <c:pt idx="4">
                  <c:v>61.93</c:v>
                </c:pt>
              </c:numCache>
            </c:numRef>
          </c:val>
          <c:smooth val="0"/>
          <c:extLst xmlns:c16r2="http://schemas.microsoft.com/office/drawing/2015/06/chart">
            <c:ext xmlns:c16="http://schemas.microsoft.com/office/drawing/2014/chart" uri="{C3380CC4-5D6E-409C-BE32-E72D297353CC}">
              <c16:uniqueId val="{00000001-0D1C-4643-BCEB-3103FCE365CF}"/>
            </c:ext>
          </c:extLst>
        </c:ser>
        <c:dLbls>
          <c:showLegendKey val="0"/>
          <c:showVal val="0"/>
          <c:showCatName val="0"/>
          <c:showSerName val="0"/>
          <c:showPercent val="0"/>
          <c:showBubbleSize val="0"/>
        </c:dLbls>
        <c:marker val="1"/>
        <c:smooth val="0"/>
        <c:axId val="481379720"/>
        <c:axId val="481381288"/>
      </c:lineChart>
      <c:dateAx>
        <c:axId val="481379720"/>
        <c:scaling>
          <c:orientation val="minMax"/>
        </c:scaling>
        <c:delete val="1"/>
        <c:axPos val="b"/>
        <c:numFmt formatCode="ge" sourceLinked="1"/>
        <c:majorTickMark val="none"/>
        <c:minorTickMark val="none"/>
        <c:tickLblPos val="none"/>
        <c:crossAx val="481381288"/>
        <c:crosses val="autoZero"/>
        <c:auto val="1"/>
        <c:lblOffset val="100"/>
        <c:baseTimeUnit val="years"/>
      </c:dateAx>
      <c:valAx>
        <c:axId val="481381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79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95.07</c:v>
                </c:pt>
                <c:pt idx="1">
                  <c:v>95.03</c:v>
                </c:pt>
                <c:pt idx="2">
                  <c:v>95.03</c:v>
                </c:pt>
                <c:pt idx="3">
                  <c:v>94.99</c:v>
                </c:pt>
                <c:pt idx="4">
                  <c:v>94.95</c:v>
                </c:pt>
              </c:numCache>
            </c:numRef>
          </c:val>
          <c:extLst xmlns:c16r2="http://schemas.microsoft.com/office/drawing/2015/06/chart">
            <c:ext xmlns:c16="http://schemas.microsoft.com/office/drawing/2014/chart" uri="{C3380CC4-5D6E-409C-BE32-E72D297353CC}">
              <c16:uniqueId val="{00000000-A7BA-4113-B01E-2ACD09722D6A}"/>
            </c:ext>
          </c:extLst>
        </c:ser>
        <c:dLbls>
          <c:showLegendKey val="0"/>
          <c:showVal val="0"/>
          <c:showCatName val="0"/>
          <c:showSerName val="0"/>
          <c:showPercent val="0"/>
          <c:showBubbleSize val="0"/>
        </c:dLbls>
        <c:gapWidth val="150"/>
        <c:axId val="481374232"/>
        <c:axId val="4813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93.83</c:v>
                </c:pt>
                <c:pt idx="1">
                  <c:v>93.88</c:v>
                </c:pt>
                <c:pt idx="2">
                  <c:v>94.07</c:v>
                </c:pt>
                <c:pt idx="3">
                  <c:v>94.13</c:v>
                </c:pt>
                <c:pt idx="4">
                  <c:v>94.45</c:v>
                </c:pt>
              </c:numCache>
            </c:numRef>
          </c:val>
          <c:smooth val="0"/>
          <c:extLst xmlns:c16r2="http://schemas.microsoft.com/office/drawing/2015/06/chart">
            <c:ext xmlns:c16="http://schemas.microsoft.com/office/drawing/2014/chart" uri="{C3380CC4-5D6E-409C-BE32-E72D297353CC}">
              <c16:uniqueId val="{00000001-A7BA-4113-B01E-2ACD09722D6A}"/>
            </c:ext>
          </c:extLst>
        </c:ser>
        <c:dLbls>
          <c:showLegendKey val="0"/>
          <c:showVal val="0"/>
          <c:showCatName val="0"/>
          <c:showSerName val="0"/>
          <c:showPercent val="0"/>
          <c:showBubbleSize val="0"/>
        </c:dLbls>
        <c:marker val="1"/>
        <c:smooth val="0"/>
        <c:axId val="481374232"/>
        <c:axId val="481374624"/>
      </c:lineChart>
      <c:dateAx>
        <c:axId val="481374232"/>
        <c:scaling>
          <c:orientation val="minMax"/>
        </c:scaling>
        <c:delete val="1"/>
        <c:axPos val="b"/>
        <c:numFmt formatCode="ge" sourceLinked="1"/>
        <c:majorTickMark val="none"/>
        <c:minorTickMark val="none"/>
        <c:tickLblPos val="none"/>
        <c:crossAx val="481374624"/>
        <c:crosses val="autoZero"/>
        <c:auto val="1"/>
        <c:lblOffset val="100"/>
        <c:baseTimeUnit val="years"/>
      </c:dateAx>
      <c:valAx>
        <c:axId val="4813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74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99.25</c:v>
                </c:pt>
                <c:pt idx="1">
                  <c:v>96.42</c:v>
                </c:pt>
                <c:pt idx="2">
                  <c:v>97.23</c:v>
                </c:pt>
                <c:pt idx="3">
                  <c:v>94.28</c:v>
                </c:pt>
                <c:pt idx="4">
                  <c:v>90.93</c:v>
                </c:pt>
              </c:numCache>
            </c:numRef>
          </c:val>
          <c:extLst xmlns:c16r2="http://schemas.microsoft.com/office/drawing/2015/06/chart">
            <c:ext xmlns:c16="http://schemas.microsoft.com/office/drawing/2014/chart" uri="{C3380CC4-5D6E-409C-BE32-E72D297353CC}">
              <c16:uniqueId val="{00000000-B1F1-4E76-896D-27BF3C503615}"/>
            </c:ext>
          </c:extLst>
        </c:ser>
        <c:dLbls>
          <c:showLegendKey val="0"/>
          <c:showVal val="0"/>
          <c:showCatName val="0"/>
          <c:showSerName val="0"/>
          <c:showPercent val="0"/>
          <c:showBubbleSize val="0"/>
        </c:dLbls>
        <c:gapWidth val="150"/>
        <c:axId val="480353656"/>
        <c:axId val="4803493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1F1-4E76-896D-27BF3C503615}"/>
            </c:ext>
          </c:extLst>
        </c:ser>
        <c:dLbls>
          <c:showLegendKey val="0"/>
          <c:showVal val="0"/>
          <c:showCatName val="0"/>
          <c:showSerName val="0"/>
          <c:showPercent val="0"/>
          <c:showBubbleSize val="0"/>
        </c:dLbls>
        <c:marker val="1"/>
        <c:smooth val="0"/>
        <c:axId val="480353656"/>
        <c:axId val="480349344"/>
      </c:lineChart>
      <c:dateAx>
        <c:axId val="480353656"/>
        <c:scaling>
          <c:orientation val="minMax"/>
        </c:scaling>
        <c:delete val="1"/>
        <c:axPos val="b"/>
        <c:numFmt formatCode="ge" sourceLinked="1"/>
        <c:majorTickMark val="none"/>
        <c:minorTickMark val="none"/>
        <c:tickLblPos val="none"/>
        <c:crossAx val="480349344"/>
        <c:crosses val="autoZero"/>
        <c:auto val="1"/>
        <c:lblOffset val="100"/>
        <c:baseTimeUnit val="years"/>
      </c:dateAx>
      <c:valAx>
        <c:axId val="480349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53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DDD-4D5B-AC70-EE619BB4D272}"/>
            </c:ext>
          </c:extLst>
        </c:ser>
        <c:dLbls>
          <c:showLegendKey val="0"/>
          <c:showVal val="0"/>
          <c:showCatName val="0"/>
          <c:showSerName val="0"/>
          <c:showPercent val="0"/>
          <c:showBubbleSize val="0"/>
        </c:dLbls>
        <c:gapWidth val="150"/>
        <c:axId val="480348560"/>
        <c:axId val="4803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DDD-4D5B-AC70-EE619BB4D272}"/>
            </c:ext>
          </c:extLst>
        </c:ser>
        <c:dLbls>
          <c:showLegendKey val="0"/>
          <c:showVal val="0"/>
          <c:showCatName val="0"/>
          <c:showSerName val="0"/>
          <c:showPercent val="0"/>
          <c:showBubbleSize val="0"/>
        </c:dLbls>
        <c:marker val="1"/>
        <c:smooth val="0"/>
        <c:axId val="480348560"/>
        <c:axId val="480355616"/>
      </c:lineChart>
      <c:dateAx>
        <c:axId val="480348560"/>
        <c:scaling>
          <c:orientation val="minMax"/>
        </c:scaling>
        <c:delete val="1"/>
        <c:axPos val="b"/>
        <c:numFmt formatCode="ge" sourceLinked="1"/>
        <c:majorTickMark val="none"/>
        <c:minorTickMark val="none"/>
        <c:tickLblPos val="none"/>
        <c:crossAx val="480355616"/>
        <c:crosses val="autoZero"/>
        <c:auto val="1"/>
        <c:lblOffset val="100"/>
        <c:baseTimeUnit val="years"/>
      </c:dateAx>
      <c:valAx>
        <c:axId val="4803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48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C5F-4C6A-8AD1-E5A3FF8579AF}"/>
            </c:ext>
          </c:extLst>
        </c:ser>
        <c:dLbls>
          <c:showLegendKey val="0"/>
          <c:showVal val="0"/>
          <c:showCatName val="0"/>
          <c:showSerName val="0"/>
          <c:showPercent val="0"/>
          <c:showBubbleSize val="0"/>
        </c:dLbls>
        <c:gapWidth val="150"/>
        <c:axId val="480353264"/>
        <c:axId val="480355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C5F-4C6A-8AD1-E5A3FF8579AF}"/>
            </c:ext>
          </c:extLst>
        </c:ser>
        <c:dLbls>
          <c:showLegendKey val="0"/>
          <c:showVal val="0"/>
          <c:showCatName val="0"/>
          <c:showSerName val="0"/>
          <c:showPercent val="0"/>
          <c:showBubbleSize val="0"/>
        </c:dLbls>
        <c:marker val="1"/>
        <c:smooth val="0"/>
        <c:axId val="480353264"/>
        <c:axId val="480355224"/>
      </c:lineChart>
      <c:dateAx>
        <c:axId val="480353264"/>
        <c:scaling>
          <c:orientation val="minMax"/>
        </c:scaling>
        <c:delete val="1"/>
        <c:axPos val="b"/>
        <c:numFmt formatCode="ge" sourceLinked="1"/>
        <c:majorTickMark val="none"/>
        <c:minorTickMark val="none"/>
        <c:tickLblPos val="none"/>
        <c:crossAx val="480355224"/>
        <c:crosses val="autoZero"/>
        <c:auto val="1"/>
        <c:lblOffset val="100"/>
        <c:baseTimeUnit val="years"/>
      </c:dateAx>
      <c:valAx>
        <c:axId val="480355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53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04A-47E2-B122-7DFA79F150E3}"/>
            </c:ext>
          </c:extLst>
        </c:ser>
        <c:dLbls>
          <c:showLegendKey val="0"/>
          <c:showVal val="0"/>
          <c:showCatName val="0"/>
          <c:showSerName val="0"/>
          <c:showPercent val="0"/>
          <c:showBubbleSize val="0"/>
        </c:dLbls>
        <c:gapWidth val="150"/>
        <c:axId val="480354440"/>
        <c:axId val="480349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04A-47E2-B122-7DFA79F150E3}"/>
            </c:ext>
          </c:extLst>
        </c:ser>
        <c:dLbls>
          <c:showLegendKey val="0"/>
          <c:showVal val="0"/>
          <c:showCatName val="0"/>
          <c:showSerName val="0"/>
          <c:showPercent val="0"/>
          <c:showBubbleSize val="0"/>
        </c:dLbls>
        <c:marker val="1"/>
        <c:smooth val="0"/>
        <c:axId val="480354440"/>
        <c:axId val="480349736"/>
      </c:lineChart>
      <c:dateAx>
        <c:axId val="480354440"/>
        <c:scaling>
          <c:orientation val="minMax"/>
        </c:scaling>
        <c:delete val="1"/>
        <c:axPos val="b"/>
        <c:numFmt formatCode="ge" sourceLinked="1"/>
        <c:majorTickMark val="none"/>
        <c:minorTickMark val="none"/>
        <c:tickLblPos val="none"/>
        <c:crossAx val="480349736"/>
        <c:crosses val="autoZero"/>
        <c:auto val="1"/>
        <c:lblOffset val="100"/>
        <c:baseTimeUnit val="years"/>
      </c:dateAx>
      <c:valAx>
        <c:axId val="480349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544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C7-4994-8AEA-98242F155E7C}"/>
            </c:ext>
          </c:extLst>
        </c:ser>
        <c:dLbls>
          <c:showLegendKey val="0"/>
          <c:showVal val="0"/>
          <c:showCatName val="0"/>
          <c:showSerName val="0"/>
          <c:showPercent val="0"/>
          <c:showBubbleSize val="0"/>
        </c:dLbls>
        <c:gapWidth val="150"/>
        <c:axId val="480351304"/>
        <c:axId val="480351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C7-4994-8AEA-98242F155E7C}"/>
            </c:ext>
          </c:extLst>
        </c:ser>
        <c:dLbls>
          <c:showLegendKey val="0"/>
          <c:showVal val="0"/>
          <c:showCatName val="0"/>
          <c:showSerName val="0"/>
          <c:showPercent val="0"/>
          <c:showBubbleSize val="0"/>
        </c:dLbls>
        <c:marker val="1"/>
        <c:smooth val="0"/>
        <c:axId val="480351304"/>
        <c:axId val="480351696"/>
      </c:lineChart>
      <c:dateAx>
        <c:axId val="480351304"/>
        <c:scaling>
          <c:orientation val="minMax"/>
        </c:scaling>
        <c:delete val="1"/>
        <c:axPos val="b"/>
        <c:numFmt formatCode="ge" sourceLinked="1"/>
        <c:majorTickMark val="none"/>
        <c:minorTickMark val="none"/>
        <c:tickLblPos val="none"/>
        <c:crossAx val="480351696"/>
        <c:crosses val="autoZero"/>
        <c:auto val="1"/>
        <c:lblOffset val="100"/>
        <c:baseTimeUnit val="years"/>
      </c:dateAx>
      <c:valAx>
        <c:axId val="480351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0351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226.88</c:v>
                </c:pt>
                <c:pt idx="1">
                  <c:v>491.77</c:v>
                </c:pt>
                <c:pt idx="2">
                  <c:v>474.44</c:v>
                </c:pt>
                <c:pt idx="3">
                  <c:v>481.22</c:v>
                </c:pt>
                <c:pt idx="4">
                  <c:v>458.36</c:v>
                </c:pt>
              </c:numCache>
            </c:numRef>
          </c:val>
          <c:extLst xmlns:c16r2="http://schemas.microsoft.com/office/drawing/2015/06/chart">
            <c:ext xmlns:c16="http://schemas.microsoft.com/office/drawing/2014/chart" uri="{C3380CC4-5D6E-409C-BE32-E72D297353CC}">
              <c16:uniqueId val="{00000000-55B1-46D2-A079-EB1644C78371}"/>
            </c:ext>
          </c:extLst>
        </c:ser>
        <c:dLbls>
          <c:showLegendKey val="0"/>
          <c:showVal val="0"/>
          <c:showCatName val="0"/>
          <c:showSerName val="0"/>
          <c:showPercent val="0"/>
          <c:showBubbleSize val="0"/>
        </c:dLbls>
        <c:gapWidth val="150"/>
        <c:axId val="481375016"/>
        <c:axId val="48137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843.57</c:v>
                </c:pt>
                <c:pt idx="1">
                  <c:v>845.86</c:v>
                </c:pt>
                <c:pt idx="2">
                  <c:v>802.49</c:v>
                </c:pt>
                <c:pt idx="3">
                  <c:v>805.14</c:v>
                </c:pt>
                <c:pt idx="4">
                  <c:v>730.93</c:v>
                </c:pt>
              </c:numCache>
            </c:numRef>
          </c:val>
          <c:smooth val="0"/>
          <c:extLst xmlns:c16r2="http://schemas.microsoft.com/office/drawing/2015/06/chart">
            <c:ext xmlns:c16="http://schemas.microsoft.com/office/drawing/2014/chart" uri="{C3380CC4-5D6E-409C-BE32-E72D297353CC}">
              <c16:uniqueId val="{00000001-55B1-46D2-A079-EB1644C78371}"/>
            </c:ext>
          </c:extLst>
        </c:ser>
        <c:dLbls>
          <c:showLegendKey val="0"/>
          <c:showVal val="0"/>
          <c:showCatName val="0"/>
          <c:showSerName val="0"/>
          <c:showPercent val="0"/>
          <c:showBubbleSize val="0"/>
        </c:dLbls>
        <c:marker val="1"/>
        <c:smooth val="0"/>
        <c:axId val="481375016"/>
        <c:axId val="481377760"/>
      </c:lineChart>
      <c:dateAx>
        <c:axId val="481375016"/>
        <c:scaling>
          <c:orientation val="minMax"/>
        </c:scaling>
        <c:delete val="1"/>
        <c:axPos val="b"/>
        <c:numFmt formatCode="ge" sourceLinked="1"/>
        <c:majorTickMark val="none"/>
        <c:minorTickMark val="none"/>
        <c:tickLblPos val="none"/>
        <c:crossAx val="481377760"/>
        <c:crosses val="autoZero"/>
        <c:auto val="1"/>
        <c:lblOffset val="100"/>
        <c:baseTimeUnit val="years"/>
      </c:dateAx>
      <c:valAx>
        <c:axId val="48137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75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98.7</c:v>
                </c:pt>
                <c:pt idx="1">
                  <c:v>97.89</c:v>
                </c:pt>
                <c:pt idx="2">
                  <c:v>99.69</c:v>
                </c:pt>
                <c:pt idx="3">
                  <c:v>84.56</c:v>
                </c:pt>
                <c:pt idx="4">
                  <c:v>90.74</c:v>
                </c:pt>
              </c:numCache>
            </c:numRef>
          </c:val>
          <c:extLst xmlns:c16r2="http://schemas.microsoft.com/office/drawing/2015/06/chart">
            <c:ext xmlns:c16="http://schemas.microsoft.com/office/drawing/2014/chart" uri="{C3380CC4-5D6E-409C-BE32-E72D297353CC}">
              <c16:uniqueId val="{00000000-BBEF-489A-AA93-744E895332BC}"/>
            </c:ext>
          </c:extLst>
        </c:ser>
        <c:dLbls>
          <c:showLegendKey val="0"/>
          <c:showVal val="0"/>
          <c:showCatName val="0"/>
          <c:showSerName val="0"/>
          <c:showPercent val="0"/>
          <c:showBubbleSize val="0"/>
        </c:dLbls>
        <c:gapWidth val="150"/>
        <c:axId val="481379328"/>
        <c:axId val="481375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99.86</c:v>
                </c:pt>
                <c:pt idx="1">
                  <c:v>101.88</c:v>
                </c:pt>
                <c:pt idx="2">
                  <c:v>103.18</c:v>
                </c:pt>
                <c:pt idx="3">
                  <c:v>100.22</c:v>
                </c:pt>
                <c:pt idx="4">
                  <c:v>98.09</c:v>
                </c:pt>
              </c:numCache>
            </c:numRef>
          </c:val>
          <c:smooth val="0"/>
          <c:extLst xmlns:c16r2="http://schemas.microsoft.com/office/drawing/2015/06/chart">
            <c:ext xmlns:c16="http://schemas.microsoft.com/office/drawing/2014/chart" uri="{C3380CC4-5D6E-409C-BE32-E72D297353CC}">
              <c16:uniqueId val="{00000001-BBEF-489A-AA93-744E895332BC}"/>
            </c:ext>
          </c:extLst>
        </c:ser>
        <c:dLbls>
          <c:showLegendKey val="0"/>
          <c:showVal val="0"/>
          <c:showCatName val="0"/>
          <c:showSerName val="0"/>
          <c:showPercent val="0"/>
          <c:showBubbleSize val="0"/>
        </c:dLbls>
        <c:marker val="1"/>
        <c:smooth val="0"/>
        <c:axId val="481379328"/>
        <c:axId val="481375408"/>
      </c:lineChart>
      <c:dateAx>
        <c:axId val="481379328"/>
        <c:scaling>
          <c:orientation val="minMax"/>
        </c:scaling>
        <c:delete val="1"/>
        <c:axPos val="b"/>
        <c:numFmt formatCode="ge" sourceLinked="1"/>
        <c:majorTickMark val="none"/>
        <c:minorTickMark val="none"/>
        <c:tickLblPos val="none"/>
        <c:crossAx val="481375408"/>
        <c:crosses val="autoZero"/>
        <c:auto val="1"/>
        <c:lblOffset val="100"/>
        <c:baseTimeUnit val="years"/>
      </c:dateAx>
      <c:valAx>
        <c:axId val="481375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793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89.36</c:v>
                </c:pt>
                <c:pt idx="1">
                  <c:v>89.95</c:v>
                </c:pt>
                <c:pt idx="2">
                  <c:v>88.63</c:v>
                </c:pt>
                <c:pt idx="3">
                  <c:v>103.97</c:v>
                </c:pt>
                <c:pt idx="4">
                  <c:v>98.26</c:v>
                </c:pt>
              </c:numCache>
            </c:numRef>
          </c:val>
          <c:extLst xmlns:c16r2="http://schemas.microsoft.com/office/drawing/2015/06/chart">
            <c:ext xmlns:c16="http://schemas.microsoft.com/office/drawing/2014/chart" uri="{C3380CC4-5D6E-409C-BE32-E72D297353CC}">
              <c16:uniqueId val="{00000000-6068-44A8-9E95-B390EE9E1696}"/>
            </c:ext>
          </c:extLst>
        </c:ser>
        <c:dLbls>
          <c:showLegendKey val="0"/>
          <c:showVal val="0"/>
          <c:showCatName val="0"/>
          <c:showSerName val="0"/>
          <c:showPercent val="0"/>
          <c:showBubbleSize val="0"/>
        </c:dLbls>
        <c:gapWidth val="150"/>
        <c:axId val="481378152"/>
        <c:axId val="481380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147.29</c:v>
                </c:pt>
                <c:pt idx="1">
                  <c:v>143.15</c:v>
                </c:pt>
                <c:pt idx="2">
                  <c:v>141.11000000000001</c:v>
                </c:pt>
                <c:pt idx="3">
                  <c:v>144.79</c:v>
                </c:pt>
                <c:pt idx="4">
                  <c:v>146.08000000000001</c:v>
                </c:pt>
              </c:numCache>
            </c:numRef>
          </c:val>
          <c:smooth val="0"/>
          <c:extLst xmlns:c16r2="http://schemas.microsoft.com/office/drawing/2015/06/chart">
            <c:ext xmlns:c16="http://schemas.microsoft.com/office/drawing/2014/chart" uri="{C3380CC4-5D6E-409C-BE32-E72D297353CC}">
              <c16:uniqueId val="{00000001-6068-44A8-9E95-B390EE9E1696}"/>
            </c:ext>
          </c:extLst>
        </c:ser>
        <c:dLbls>
          <c:showLegendKey val="0"/>
          <c:showVal val="0"/>
          <c:showCatName val="0"/>
          <c:showSerName val="0"/>
          <c:showPercent val="0"/>
          <c:showBubbleSize val="0"/>
        </c:dLbls>
        <c:marker val="1"/>
        <c:smooth val="0"/>
        <c:axId val="481378152"/>
        <c:axId val="481380504"/>
      </c:lineChart>
      <c:dateAx>
        <c:axId val="481378152"/>
        <c:scaling>
          <c:orientation val="minMax"/>
        </c:scaling>
        <c:delete val="1"/>
        <c:axPos val="b"/>
        <c:numFmt formatCode="ge" sourceLinked="1"/>
        <c:majorTickMark val="none"/>
        <c:minorTickMark val="none"/>
        <c:tickLblPos val="none"/>
        <c:crossAx val="481380504"/>
        <c:crosses val="autoZero"/>
        <c:auto val="1"/>
        <c:lblOffset val="100"/>
        <c:baseTimeUnit val="years"/>
      </c:dateAx>
      <c:valAx>
        <c:axId val="481380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81378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【682.78】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【136.86】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【100.91】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10" zoomScale="80" zoomScaleNormal="8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沖縄県　浦添市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公共下水道</v>
      </c>
      <c r="Q8" s="48"/>
      <c r="R8" s="48"/>
      <c r="S8" s="48"/>
      <c r="T8" s="48"/>
      <c r="U8" s="48"/>
      <c r="V8" s="48"/>
      <c r="W8" s="48" t="str">
        <f>データ!L6</f>
        <v>Ac1</v>
      </c>
      <c r="X8" s="48"/>
      <c r="Y8" s="48"/>
      <c r="Z8" s="48"/>
      <c r="AA8" s="48"/>
      <c r="AB8" s="48"/>
      <c r="AC8" s="48"/>
      <c r="AD8" s="49" t="str">
        <f>データ!$M$6</f>
        <v>非設置</v>
      </c>
      <c r="AE8" s="49"/>
      <c r="AF8" s="49"/>
      <c r="AG8" s="49"/>
      <c r="AH8" s="49"/>
      <c r="AI8" s="49"/>
      <c r="AJ8" s="49"/>
      <c r="AK8" s="3"/>
      <c r="AL8" s="50">
        <f>データ!S6</f>
        <v>114531</v>
      </c>
      <c r="AM8" s="50"/>
      <c r="AN8" s="50"/>
      <c r="AO8" s="50"/>
      <c r="AP8" s="50"/>
      <c r="AQ8" s="50"/>
      <c r="AR8" s="50"/>
      <c r="AS8" s="50"/>
      <c r="AT8" s="45">
        <f>データ!T6</f>
        <v>19.48</v>
      </c>
      <c r="AU8" s="45"/>
      <c r="AV8" s="45"/>
      <c r="AW8" s="45"/>
      <c r="AX8" s="45"/>
      <c r="AY8" s="45"/>
      <c r="AZ8" s="45"/>
      <c r="BA8" s="45"/>
      <c r="BB8" s="45">
        <f>データ!U6</f>
        <v>5879.41</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97.12</v>
      </c>
      <c r="Q10" s="45"/>
      <c r="R10" s="45"/>
      <c r="S10" s="45"/>
      <c r="T10" s="45"/>
      <c r="U10" s="45"/>
      <c r="V10" s="45"/>
      <c r="W10" s="45">
        <f>データ!Q6</f>
        <v>100</v>
      </c>
      <c r="X10" s="45"/>
      <c r="Y10" s="45"/>
      <c r="Z10" s="45"/>
      <c r="AA10" s="45"/>
      <c r="AB10" s="45"/>
      <c r="AC10" s="45"/>
      <c r="AD10" s="50">
        <f>データ!R6</f>
        <v>1382</v>
      </c>
      <c r="AE10" s="50"/>
      <c r="AF10" s="50"/>
      <c r="AG10" s="50"/>
      <c r="AH10" s="50"/>
      <c r="AI10" s="50"/>
      <c r="AJ10" s="50"/>
      <c r="AK10" s="2"/>
      <c r="AL10" s="50">
        <f>データ!V6</f>
        <v>110779</v>
      </c>
      <c r="AM10" s="50"/>
      <c r="AN10" s="50"/>
      <c r="AO10" s="50"/>
      <c r="AP10" s="50"/>
      <c r="AQ10" s="50"/>
      <c r="AR10" s="50"/>
      <c r="AS10" s="50"/>
      <c r="AT10" s="45">
        <f>データ!W6</f>
        <v>15.85</v>
      </c>
      <c r="AU10" s="45"/>
      <c r="AV10" s="45"/>
      <c r="AW10" s="45"/>
      <c r="AX10" s="45"/>
      <c r="AY10" s="45"/>
      <c r="AZ10" s="45"/>
      <c r="BA10" s="45"/>
      <c r="BB10" s="45">
        <f>データ!X6</f>
        <v>6989.21</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111</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109</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110</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【682.78】</v>
      </c>
      <c r="I86" s="26" t="str">
        <f>データ!CA6</f>
        <v>【100.91】</v>
      </c>
      <c r="J86" s="26" t="str">
        <f>データ!CL6</f>
        <v>【136.86】</v>
      </c>
      <c r="K86" s="26" t="str">
        <f>データ!CW6</f>
        <v>【58.98】</v>
      </c>
      <c r="L86" s="26" t="str">
        <f>データ!DH6</f>
        <v>【95.20】</v>
      </c>
      <c r="M86" s="26" t="s">
        <v>43</v>
      </c>
      <c r="N86" s="26" t="s">
        <v>43</v>
      </c>
      <c r="O86" s="26" t="str">
        <f>データ!EO6</f>
        <v>【0.23】</v>
      </c>
    </row>
  </sheetData>
  <sheetProtection algorithmName="SHA-512" hashValue="4doKqTHeq1sWA+kDtWDcdqgrcXMrq1L5PTKLcWliJko+ym4h5H+oHd512LmKhxVk0+TXDlqrjT1SP/PO5DFxeQ==" saltValue="MStIR8xEMGXhX4FQAR0i9w=="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6" t="s">
        <v>53</v>
      </c>
      <c r="I3" s="77"/>
      <c r="J3" s="77"/>
      <c r="K3" s="77"/>
      <c r="L3" s="77"/>
      <c r="M3" s="77"/>
      <c r="N3" s="77"/>
      <c r="O3" s="77"/>
      <c r="P3" s="77"/>
      <c r="Q3" s="77"/>
      <c r="R3" s="77"/>
      <c r="S3" s="77"/>
      <c r="T3" s="77"/>
      <c r="U3" s="77"/>
      <c r="V3" s="77"/>
      <c r="W3" s="77"/>
      <c r="X3" s="78"/>
      <c r="Y3" s="82" t="s">
        <v>54</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28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55</v>
      </c>
      <c r="B4" s="30"/>
      <c r="C4" s="30"/>
      <c r="D4" s="30"/>
      <c r="E4" s="30"/>
      <c r="F4" s="30"/>
      <c r="G4" s="30"/>
      <c r="H4" s="79"/>
      <c r="I4" s="80"/>
      <c r="J4" s="80"/>
      <c r="K4" s="80"/>
      <c r="L4" s="80"/>
      <c r="M4" s="80"/>
      <c r="N4" s="80"/>
      <c r="O4" s="80"/>
      <c r="P4" s="80"/>
      <c r="Q4" s="80"/>
      <c r="R4" s="80"/>
      <c r="S4" s="80"/>
      <c r="T4" s="80"/>
      <c r="U4" s="80"/>
      <c r="V4" s="80"/>
      <c r="W4" s="80"/>
      <c r="X4" s="81"/>
      <c r="Y4" s="75" t="s">
        <v>56</v>
      </c>
      <c r="Z4" s="75"/>
      <c r="AA4" s="75"/>
      <c r="AB4" s="75"/>
      <c r="AC4" s="75"/>
      <c r="AD4" s="75"/>
      <c r="AE4" s="75"/>
      <c r="AF4" s="75"/>
      <c r="AG4" s="75"/>
      <c r="AH4" s="75"/>
      <c r="AI4" s="75"/>
      <c r="AJ4" s="75" t="s">
        <v>57</v>
      </c>
      <c r="AK4" s="75"/>
      <c r="AL4" s="75"/>
      <c r="AM4" s="75"/>
      <c r="AN4" s="75"/>
      <c r="AO4" s="75"/>
      <c r="AP4" s="75"/>
      <c r="AQ4" s="75"/>
      <c r="AR4" s="75"/>
      <c r="AS4" s="75"/>
      <c r="AT4" s="75"/>
      <c r="AU4" s="75" t="s">
        <v>58</v>
      </c>
      <c r="AV4" s="75"/>
      <c r="AW4" s="75"/>
      <c r="AX4" s="75"/>
      <c r="AY4" s="75"/>
      <c r="AZ4" s="75"/>
      <c r="BA4" s="75"/>
      <c r="BB4" s="75"/>
      <c r="BC4" s="75"/>
      <c r="BD4" s="75"/>
      <c r="BE4" s="75"/>
      <c r="BF4" s="75" t="s">
        <v>59</v>
      </c>
      <c r="BG4" s="75"/>
      <c r="BH4" s="75"/>
      <c r="BI4" s="75"/>
      <c r="BJ4" s="75"/>
      <c r="BK4" s="75"/>
      <c r="BL4" s="75"/>
      <c r="BM4" s="75"/>
      <c r="BN4" s="75"/>
      <c r="BO4" s="75"/>
      <c r="BP4" s="75"/>
      <c r="BQ4" s="75" t="s">
        <v>60</v>
      </c>
      <c r="BR4" s="75"/>
      <c r="BS4" s="75"/>
      <c r="BT4" s="75"/>
      <c r="BU4" s="75"/>
      <c r="BV4" s="75"/>
      <c r="BW4" s="75"/>
      <c r="BX4" s="75"/>
      <c r="BY4" s="75"/>
      <c r="BZ4" s="75"/>
      <c r="CA4" s="75"/>
      <c r="CB4" s="75" t="s">
        <v>61</v>
      </c>
      <c r="CC4" s="75"/>
      <c r="CD4" s="75"/>
      <c r="CE4" s="75"/>
      <c r="CF4" s="75"/>
      <c r="CG4" s="75"/>
      <c r="CH4" s="75"/>
      <c r="CI4" s="75"/>
      <c r="CJ4" s="75"/>
      <c r="CK4" s="75"/>
      <c r="CL4" s="75"/>
      <c r="CM4" s="75" t="s">
        <v>62</v>
      </c>
      <c r="CN4" s="75"/>
      <c r="CO4" s="75"/>
      <c r="CP4" s="75"/>
      <c r="CQ4" s="75"/>
      <c r="CR4" s="75"/>
      <c r="CS4" s="75"/>
      <c r="CT4" s="75"/>
      <c r="CU4" s="75"/>
      <c r="CV4" s="75"/>
      <c r="CW4" s="75"/>
      <c r="CX4" s="75" t="s">
        <v>63</v>
      </c>
      <c r="CY4" s="75"/>
      <c r="CZ4" s="75"/>
      <c r="DA4" s="75"/>
      <c r="DB4" s="75"/>
      <c r="DC4" s="75"/>
      <c r="DD4" s="75"/>
      <c r="DE4" s="75"/>
      <c r="DF4" s="75"/>
      <c r="DG4" s="75"/>
      <c r="DH4" s="75"/>
      <c r="DI4" s="75" t="s">
        <v>64</v>
      </c>
      <c r="DJ4" s="75"/>
      <c r="DK4" s="75"/>
      <c r="DL4" s="75"/>
      <c r="DM4" s="75"/>
      <c r="DN4" s="75"/>
      <c r="DO4" s="75"/>
      <c r="DP4" s="75"/>
      <c r="DQ4" s="75"/>
      <c r="DR4" s="75"/>
      <c r="DS4" s="75"/>
      <c r="DT4" s="75" t="s">
        <v>65</v>
      </c>
      <c r="DU4" s="75"/>
      <c r="DV4" s="75"/>
      <c r="DW4" s="75"/>
      <c r="DX4" s="75"/>
      <c r="DY4" s="75"/>
      <c r="DZ4" s="75"/>
      <c r="EA4" s="75"/>
      <c r="EB4" s="75"/>
      <c r="EC4" s="75"/>
      <c r="ED4" s="75"/>
      <c r="EE4" s="75" t="s">
        <v>66</v>
      </c>
      <c r="EF4" s="75"/>
      <c r="EG4" s="75"/>
      <c r="EH4" s="75"/>
      <c r="EI4" s="75"/>
      <c r="EJ4" s="75"/>
      <c r="EK4" s="75"/>
      <c r="EL4" s="75"/>
      <c r="EM4" s="75"/>
      <c r="EN4" s="75"/>
      <c r="EO4" s="75"/>
    </row>
    <row r="5" spans="1:145"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5" s="36" customFormat="1" x14ac:dyDescent="0.15">
      <c r="A6" s="28" t="s">
        <v>95</v>
      </c>
      <c r="B6" s="33">
        <f>B7</f>
        <v>2018</v>
      </c>
      <c r="C6" s="33">
        <f t="shared" ref="C6:X6" si="3">C7</f>
        <v>472085</v>
      </c>
      <c r="D6" s="33">
        <f t="shared" si="3"/>
        <v>47</v>
      </c>
      <c r="E6" s="33">
        <f t="shared" si="3"/>
        <v>17</v>
      </c>
      <c r="F6" s="33">
        <f t="shared" si="3"/>
        <v>1</v>
      </c>
      <c r="G6" s="33">
        <f t="shared" si="3"/>
        <v>0</v>
      </c>
      <c r="H6" s="33" t="str">
        <f t="shared" si="3"/>
        <v>沖縄県　浦添市</v>
      </c>
      <c r="I6" s="33" t="str">
        <f t="shared" si="3"/>
        <v>法非適用</v>
      </c>
      <c r="J6" s="33" t="str">
        <f t="shared" si="3"/>
        <v>下水道事業</v>
      </c>
      <c r="K6" s="33" t="str">
        <f t="shared" si="3"/>
        <v>公共下水道</v>
      </c>
      <c r="L6" s="33" t="str">
        <f t="shared" si="3"/>
        <v>Ac1</v>
      </c>
      <c r="M6" s="33" t="str">
        <f t="shared" si="3"/>
        <v>非設置</v>
      </c>
      <c r="N6" s="34" t="str">
        <f t="shared" si="3"/>
        <v>-</v>
      </c>
      <c r="O6" s="34" t="str">
        <f t="shared" si="3"/>
        <v>該当数値なし</v>
      </c>
      <c r="P6" s="34">
        <f t="shared" si="3"/>
        <v>97.12</v>
      </c>
      <c r="Q6" s="34">
        <f t="shared" si="3"/>
        <v>100</v>
      </c>
      <c r="R6" s="34">
        <f t="shared" si="3"/>
        <v>1382</v>
      </c>
      <c r="S6" s="34">
        <f t="shared" si="3"/>
        <v>114531</v>
      </c>
      <c r="T6" s="34">
        <f t="shared" si="3"/>
        <v>19.48</v>
      </c>
      <c r="U6" s="34">
        <f t="shared" si="3"/>
        <v>5879.41</v>
      </c>
      <c r="V6" s="34">
        <f t="shared" si="3"/>
        <v>110779</v>
      </c>
      <c r="W6" s="34">
        <f t="shared" si="3"/>
        <v>15.85</v>
      </c>
      <c r="X6" s="34">
        <f t="shared" si="3"/>
        <v>6989.21</v>
      </c>
      <c r="Y6" s="35">
        <f>IF(Y7="",NA(),Y7)</f>
        <v>99.25</v>
      </c>
      <c r="Z6" s="35">
        <f t="shared" ref="Z6:AH6" si="4">IF(Z7="",NA(),Z7)</f>
        <v>96.42</v>
      </c>
      <c r="AA6" s="35">
        <f t="shared" si="4"/>
        <v>97.23</v>
      </c>
      <c r="AB6" s="35">
        <f t="shared" si="4"/>
        <v>94.28</v>
      </c>
      <c r="AC6" s="35">
        <f t="shared" si="4"/>
        <v>90.93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226.88</v>
      </c>
      <c r="BG6" s="35">
        <f t="shared" ref="BG6:BO6" si="7">IF(BG7="",NA(),BG7)</f>
        <v>491.77</v>
      </c>
      <c r="BH6" s="35">
        <f t="shared" si="7"/>
        <v>474.44</v>
      </c>
      <c r="BI6" s="35">
        <f t="shared" si="7"/>
        <v>481.22</v>
      </c>
      <c r="BJ6" s="35">
        <f t="shared" si="7"/>
        <v>458.36</v>
      </c>
      <c r="BK6" s="35">
        <f t="shared" si="7"/>
        <v>843.57</v>
      </c>
      <c r="BL6" s="35">
        <f t="shared" si="7"/>
        <v>845.86</v>
      </c>
      <c r="BM6" s="35">
        <f t="shared" si="7"/>
        <v>802.49</v>
      </c>
      <c r="BN6" s="35">
        <f t="shared" si="7"/>
        <v>805.14</v>
      </c>
      <c r="BO6" s="35">
        <f t="shared" si="7"/>
        <v>730.93</v>
      </c>
      <c r="BP6" s="34" t="str">
        <f>IF(BP7="","",IF(BP7="-","【-】","【"&amp;SUBSTITUTE(TEXT(BP7,"#,##0.00"),"-","△")&amp;"】"))</f>
        <v>【682.78】</v>
      </c>
      <c r="BQ6" s="35">
        <f>IF(BQ7="",NA(),BQ7)</f>
        <v>98.7</v>
      </c>
      <c r="BR6" s="35">
        <f t="shared" ref="BR6:BZ6" si="8">IF(BR7="",NA(),BR7)</f>
        <v>97.89</v>
      </c>
      <c r="BS6" s="35">
        <f t="shared" si="8"/>
        <v>99.69</v>
      </c>
      <c r="BT6" s="35">
        <f t="shared" si="8"/>
        <v>84.56</v>
      </c>
      <c r="BU6" s="35">
        <f t="shared" si="8"/>
        <v>90.74</v>
      </c>
      <c r="BV6" s="35">
        <f t="shared" si="8"/>
        <v>99.86</v>
      </c>
      <c r="BW6" s="35">
        <f t="shared" si="8"/>
        <v>101.88</v>
      </c>
      <c r="BX6" s="35">
        <f t="shared" si="8"/>
        <v>103.18</v>
      </c>
      <c r="BY6" s="35">
        <f t="shared" si="8"/>
        <v>100.22</v>
      </c>
      <c r="BZ6" s="35">
        <f t="shared" si="8"/>
        <v>98.09</v>
      </c>
      <c r="CA6" s="34" t="str">
        <f>IF(CA7="","",IF(CA7="-","【-】","【"&amp;SUBSTITUTE(TEXT(CA7,"#,##0.00"),"-","△")&amp;"】"))</f>
        <v>【100.91】</v>
      </c>
      <c r="CB6" s="35">
        <f>IF(CB7="",NA(),CB7)</f>
        <v>89.36</v>
      </c>
      <c r="CC6" s="35">
        <f t="shared" ref="CC6:CK6" si="9">IF(CC7="",NA(),CC7)</f>
        <v>89.95</v>
      </c>
      <c r="CD6" s="35">
        <f t="shared" si="9"/>
        <v>88.63</v>
      </c>
      <c r="CE6" s="35">
        <f t="shared" si="9"/>
        <v>103.97</v>
      </c>
      <c r="CF6" s="35">
        <f t="shared" si="9"/>
        <v>98.26</v>
      </c>
      <c r="CG6" s="35">
        <f t="shared" si="9"/>
        <v>147.29</v>
      </c>
      <c r="CH6" s="35">
        <f t="shared" si="9"/>
        <v>143.15</v>
      </c>
      <c r="CI6" s="35">
        <f t="shared" si="9"/>
        <v>141.11000000000001</v>
      </c>
      <c r="CJ6" s="35">
        <f t="shared" si="9"/>
        <v>144.79</v>
      </c>
      <c r="CK6" s="35">
        <f t="shared" si="9"/>
        <v>146.08000000000001</v>
      </c>
      <c r="CL6" s="34" t="str">
        <f>IF(CL7="","",IF(CL7="-","【-】","【"&amp;SUBSTITUTE(TEXT(CL7,"#,##0.00"),"-","△")&amp;"】"))</f>
        <v>【136.86】</v>
      </c>
      <c r="CM6" s="35" t="str">
        <f>IF(CM7="",NA(),CM7)</f>
        <v>-</v>
      </c>
      <c r="CN6" s="35" t="str">
        <f t="shared" ref="CN6:CV6" si="10">IF(CN7="",NA(),CN7)</f>
        <v>-</v>
      </c>
      <c r="CO6" s="35" t="str">
        <f t="shared" si="10"/>
        <v>-</v>
      </c>
      <c r="CP6" s="35" t="str">
        <f t="shared" si="10"/>
        <v>-</v>
      </c>
      <c r="CQ6" s="35" t="str">
        <f t="shared" si="10"/>
        <v>-</v>
      </c>
      <c r="CR6" s="35">
        <f t="shared" si="10"/>
        <v>61.03</v>
      </c>
      <c r="CS6" s="35">
        <f t="shared" si="10"/>
        <v>62.5</v>
      </c>
      <c r="CT6" s="35">
        <f t="shared" si="10"/>
        <v>63.26</v>
      </c>
      <c r="CU6" s="35">
        <f t="shared" si="10"/>
        <v>61.54</v>
      </c>
      <c r="CV6" s="35">
        <f t="shared" si="10"/>
        <v>61.93</v>
      </c>
      <c r="CW6" s="34" t="str">
        <f>IF(CW7="","",IF(CW7="-","【-】","【"&amp;SUBSTITUTE(TEXT(CW7,"#,##0.00"),"-","△")&amp;"】"))</f>
        <v>【58.98】</v>
      </c>
      <c r="CX6" s="35">
        <f>IF(CX7="",NA(),CX7)</f>
        <v>95.07</v>
      </c>
      <c r="CY6" s="35">
        <f t="shared" ref="CY6:DG6" si="11">IF(CY7="",NA(),CY7)</f>
        <v>95.03</v>
      </c>
      <c r="CZ6" s="35">
        <f t="shared" si="11"/>
        <v>95.03</v>
      </c>
      <c r="DA6" s="35">
        <f t="shared" si="11"/>
        <v>94.99</v>
      </c>
      <c r="DB6" s="35">
        <f t="shared" si="11"/>
        <v>94.95</v>
      </c>
      <c r="DC6" s="35">
        <f t="shared" si="11"/>
        <v>93.83</v>
      </c>
      <c r="DD6" s="35">
        <f t="shared" si="11"/>
        <v>93.88</v>
      </c>
      <c r="DE6" s="35">
        <f t="shared" si="11"/>
        <v>94.07</v>
      </c>
      <c r="DF6" s="35">
        <f t="shared" si="11"/>
        <v>94.13</v>
      </c>
      <c r="DG6" s="35">
        <f t="shared" si="11"/>
        <v>94.45</v>
      </c>
      <c r="DH6" s="34" t="str">
        <f>IF(DH7="","",IF(DH7="-","【-】","【"&amp;SUBSTITUTE(TEXT(DH7,"#,##0.00"),"-","△")&amp;"】"))</f>
        <v>【95.20】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0.13</v>
      </c>
      <c r="EF6" s="34">
        <f t="shared" ref="EF6:EN6" si="14">IF(EF7="",NA(),EF7)</f>
        <v>0</v>
      </c>
      <c r="EG6" s="34">
        <f t="shared" si="14"/>
        <v>0</v>
      </c>
      <c r="EH6" s="34">
        <f t="shared" si="14"/>
        <v>0</v>
      </c>
      <c r="EI6" s="34">
        <f t="shared" si="14"/>
        <v>0</v>
      </c>
      <c r="EJ6" s="35">
        <f t="shared" si="14"/>
        <v>0.11</v>
      </c>
      <c r="EK6" s="35">
        <f t="shared" si="14"/>
        <v>0.12</v>
      </c>
      <c r="EL6" s="35">
        <f t="shared" si="14"/>
        <v>0.13</v>
      </c>
      <c r="EM6" s="35">
        <f t="shared" si="14"/>
        <v>0.17</v>
      </c>
      <c r="EN6" s="35">
        <f t="shared" si="14"/>
        <v>0.21</v>
      </c>
      <c r="EO6" s="34" t="str">
        <f>IF(EO7="","",IF(EO7="-","【-】","【"&amp;SUBSTITUTE(TEXT(EO7,"#,##0.00"),"-","△")&amp;"】"))</f>
        <v>【0.23】</v>
      </c>
    </row>
    <row r="7" spans="1:145" s="36" customFormat="1" x14ac:dyDescent="0.15">
      <c r="A7" s="28"/>
      <c r="B7" s="37">
        <v>2018</v>
      </c>
      <c r="C7" s="37">
        <v>472085</v>
      </c>
      <c r="D7" s="37">
        <v>47</v>
      </c>
      <c r="E7" s="37">
        <v>17</v>
      </c>
      <c r="F7" s="37">
        <v>1</v>
      </c>
      <c r="G7" s="37">
        <v>0</v>
      </c>
      <c r="H7" s="37" t="s">
        <v>96</v>
      </c>
      <c r="I7" s="37" t="s">
        <v>97</v>
      </c>
      <c r="J7" s="37" t="s">
        <v>98</v>
      </c>
      <c r="K7" s="37" t="s">
        <v>99</v>
      </c>
      <c r="L7" s="37" t="s">
        <v>100</v>
      </c>
      <c r="M7" s="37" t="s">
        <v>101</v>
      </c>
      <c r="N7" s="38" t="s">
        <v>102</v>
      </c>
      <c r="O7" s="38" t="s">
        <v>103</v>
      </c>
      <c r="P7" s="38">
        <v>97.12</v>
      </c>
      <c r="Q7" s="38">
        <v>100</v>
      </c>
      <c r="R7" s="38">
        <v>1382</v>
      </c>
      <c r="S7" s="38">
        <v>114531</v>
      </c>
      <c r="T7" s="38">
        <v>19.48</v>
      </c>
      <c r="U7" s="38">
        <v>5879.41</v>
      </c>
      <c r="V7" s="38">
        <v>110779</v>
      </c>
      <c r="W7" s="38">
        <v>15.85</v>
      </c>
      <c r="X7" s="38">
        <v>6989.21</v>
      </c>
      <c r="Y7" s="38">
        <v>99.25</v>
      </c>
      <c r="Z7" s="38">
        <v>96.42</v>
      </c>
      <c r="AA7" s="38">
        <v>97.23</v>
      </c>
      <c r="AB7" s="38">
        <v>94.28</v>
      </c>
      <c r="AC7" s="38">
        <v>90.93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226.88</v>
      </c>
      <c r="BG7" s="38">
        <v>491.77</v>
      </c>
      <c r="BH7" s="38">
        <v>474.44</v>
      </c>
      <c r="BI7" s="38">
        <v>481.22</v>
      </c>
      <c r="BJ7" s="38">
        <v>458.36</v>
      </c>
      <c r="BK7" s="38">
        <v>843.57</v>
      </c>
      <c r="BL7" s="38">
        <v>845.86</v>
      </c>
      <c r="BM7" s="38">
        <v>802.49</v>
      </c>
      <c r="BN7" s="38">
        <v>805.14</v>
      </c>
      <c r="BO7" s="38">
        <v>730.93</v>
      </c>
      <c r="BP7" s="38">
        <v>682.78</v>
      </c>
      <c r="BQ7" s="38">
        <v>98.7</v>
      </c>
      <c r="BR7" s="38">
        <v>97.89</v>
      </c>
      <c r="BS7" s="38">
        <v>99.69</v>
      </c>
      <c r="BT7" s="38">
        <v>84.56</v>
      </c>
      <c r="BU7" s="38">
        <v>90.74</v>
      </c>
      <c r="BV7" s="38">
        <v>99.86</v>
      </c>
      <c r="BW7" s="38">
        <v>101.88</v>
      </c>
      <c r="BX7" s="38">
        <v>103.18</v>
      </c>
      <c r="BY7" s="38">
        <v>100.22</v>
      </c>
      <c r="BZ7" s="38">
        <v>98.09</v>
      </c>
      <c r="CA7" s="38">
        <v>100.91</v>
      </c>
      <c r="CB7" s="38">
        <v>89.36</v>
      </c>
      <c r="CC7" s="38">
        <v>89.95</v>
      </c>
      <c r="CD7" s="38">
        <v>88.63</v>
      </c>
      <c r="CE7" s="38">
        <v>103.97</v>
      </c>
      <c r="CF7" s="38">
        <v>98.26</v>
      </c>
      <c r="CG7" s="38">
        <v>147.29</v>
      </c>
      <c r="CH7" s="38">
        <v>143.15</v>
      </c>
      <c r="CI7" s="38">
        <v>141.11000000000001</v>
      </c>
      <c r="CJ7" s="38">
        <v>144.79</v>
      </c>
      <c r="CK7" s="38">
        <v>146.08000000000001</v>
      </c>
      <c r="CL7" s="38">
        <v>136.86000000000001</v>
      </c>
      <c r="CM7" s="38" t="s">
        <v>102</v>
      </c>
      <c r="CN7" s="38" t="s">
        <v>102</v>
      </c>
      <c r="CO7" s="38" t="s">
        <v>102</v>
      </c>
      <c r="CP7" s="38" t="s">
        <v>102</v>
      </c>
      <c r="CQ7" s="38" t="s">
        <v>102</v>
      </c>
      <c r="CR7" s="38">
        <v>61.03</v>
      </c>
      <c r="CS7" s="38">
        <v>62.5</v>
      </c>
      <c r="CT7" s="38">
        <v>63.26</v>
      </c>
      <c r="CU7" s="38">
        <v>61.54</v>
      </c>
      <c r="CV7" s="38">
        <v>61.93</v>
      </c>
      <c r="CW7" s="38">
        <v>58.98</v>
      </c>
      <c r="CX7" s="38">
        <v>95.07</v>
      </c>
      <c r="CY7" s="38">
        <v>95.03</v>
      </c>
      <c r="CZ7" s="38">
        <v>95.03</v>
      </c>
      <c r="DA7" s="38">
        <v>94.99</v>
      </c>
      <c r="DB7" s="38">
        <v>94.95</v>
      </c>
      <c r="DC7" s="38">
        <v>93.83</v>
      </c>
      <c r="DD7" s="38">
        <v>93.88</v>
      </c>
      <c r="DE7" s="38">
        <v>94.07</v>
      </c>
      <c r="DF7" s="38">
        <v>94.13</v>
      </c>
      <c r="DG7" s="38">
        <v>94.45</v>
      </c>
      <c r="DH7" s="38">
        <v>95.2</v>
      </c>
      <c r="DI7" s="38"/>
      <c r="DJ7" s="38"/>
      <c r="DK7" s="38"/>
      <c r="DL7" s="38"/>
      <c r="DM7" s="38"/>
      <c r="DN7" s="38"/>
      <c r="DO7" s="38"/>
      <c r="DP7" s="38"/>
      <c r="DQ7" s="38"/>
      <c r="DR7" s="38"/>
      <c r="DS7" s="38"/>
      <c r="DT7" s="38"/>
      <c r="DU7" s="38"/>
      <c r="DV7" s="38"/>
      <c r="DW7" s="38"/>
      <c r="DX7" s="38"/>
      <c r="DY7" s="38"/>
      <c r="DZ7" s="38"/>
      <c r="EA7" s="38"/>
      <c r="EB7" s="38"/>
      <c r="EC7" s="38"/>
      <c r="ED7" s="38"/>
      <c r="EE7" s="38">
        <v>0.13</v>
      </c>
      <c r="EF7" s="38">
        <v>0</v>
      </c>
      <c r="EG7" s="38">
        <v>0</v>
      </c>
      <c r="EH7" s="38">
        <v>0</v>
      </c>
      <c r="EI7" s="38">
        <v>0</v>
      </c>
      <c r="EJ7" s="38">
        <v>0.11</v>
      </c>
      <c r="EK7" s="38">
        <v>0.12</v>
      </c>
      <c r="EL7" s="38">
        <v>0.13</v>
      </c>
      <c r="EM7" s="38">
        <v>0.17</v>
      </c>
      <c r="EN7" s="38">
        <v>0.21</v>
      </c>
      <c r="EO7" s="38">
        <v>0.23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104</v>
      </c>
      <c r="C9" s="40" t="s">
        <v>105</v>
      </c>
      <c r="D9" s="40" t="s">
        <v>106</v>
      </c>
      <c r="E9" s="40" t="s">
        <v>107</v>
      </c>
      <c r="F9" s="40" t="s">
        <v>108</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2020-01-30T07:34:01Z</cp:lastPrinted>
  <dcterms:created xsi:type="dcterms:W3CDTF">2019-12-05T05:08:17Z</dcterms:created>
  <dcterms:modified xsi:type="dcterms:W3CDTF">2020-02-03T02:00:08Z</dcterms:modified>
  <cp:category/>
</cp:coreProperties>
</file>