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公表》　公営企業に係る「経営比較分析表」の分析等について\平成30年度　公営企業に係る経営比較分析表（平成30年度決算）の分析等について\"/>
    </mc:Choice>
  </mc:AlternateContent>
  <workbookProtection workbookAlgorithmName="SHA-512" workbookHashValue="K9u8ezR2TvAnME0/tHBboJA1XvzFExBSADtlNceV32eoKa52wjTg84WbLAUCOtRFhqm8UxynAG2M+dMEItoudw==" workbookSaltValue="Yb1JLmWLHMXKdo3eUxZ4VA==" workbookSpinCount="100000" lockStructure="1"/>
  <bookViews>
    <workbookView xWindow="0" yWindow="0" windowWidth="19290" windowHeight="82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<sst xmlns="http://schemas.openxmlformats.org/spreadsheetml/2006/main" count="220" uniqueCount="107">
  <si>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</si>
  <si>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</si>
  <si>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</si>
  <si>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</si>
  <si>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</si>
  <si>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</si>
  <si>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</si>
  <si>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</si>
  <si>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</si>
  <si>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</si>
  <si>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</si>
  <si>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</si>
  <si>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</si>
  <si>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</si>
  <si>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</si>
  <si>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</si>
  <si>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</si>
  <si>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</si>
  <si>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</si>
  <si>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</si>
  <si>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</si>
  <si>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</si>
  <si>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</si>
  <si>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</si>
  <si>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</si>
  <si>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</si>
  <si>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</si>
  <si>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</si>
  <si>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</si>
  <si>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</si>
  <si>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</si>
  <si>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</si>
  <si>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</si>
  <si>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</si>
  <si>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</si>
  <si>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</si>
  <si>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</si>
  <si>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</si>
  <si>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</si>
  <si>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</si>
  <si>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</si>
  <si>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</si>
  <si>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</si>
  <si>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</si>
  <si>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</si>
  <si>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</si>
  <si>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</si>
  <si>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</si>
  <si>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</si>
  <si>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</si>
  <si>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</si>
  <si>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</si>
  <si>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</si>
  <si>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</si>
  <si>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</si>
  <si>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</si>
  <si>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</si>
  <si>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</si>
  <si>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</si>
  <si>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</si>
  <si>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</si>
  <si>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</si>
  <si>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</si>
  <si>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</si>
  <si>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</si>
  <si>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</si>
  <si>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</si>
  <si>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</si>
  <si>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</si>
  <si>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</si>
  <si>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</si>
  <si>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</si>
  <si>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</si>
  <si>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</si>
  <si>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</si>
  <si>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</si>
  <si>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</si>
  <si>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</si>
  <si>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</si>
  <si>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</si>
  <si>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</si>
  <si>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</si>
  <si>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</si>
  <si>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</si>
  <si>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</si>
  <si>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</si>
  <si>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</si>
  <si>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</si>
  <si>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</si>
  <si>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</si>
  <si>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</si>
  <si>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</si>
  <si>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</si>
  <si>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</si>
  <si>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</si>
  <si>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</si>
  <si>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</si>
  <si>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</si>
  <si>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</si>
  <si>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</si>
  <si>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</si>
  <si>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</si>
  <si>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</si>
  <si>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</si>
  <si>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経常収支が黒字である１００％を上回り、⑤料金回収率（給水に係る費用と水道料金収入の比率で100％以上が適正）でも１００％を上回っています。給水に係る費用が給水収益で賄えており、給水人口や入域観光客数の増加などで料金収入が増加しています。
　②累積欠損金比率は本年度もゼロとなり、複数年にわたって累積した損失がないことが分かります。
　③流動比率は、短期的（１年以内）な債務に対する支払い能力を表しており前年度に比べ３９．３ポイント増加し健全な結果となりました。１００％を上回り、現金がない事により”1年以内に支払わなければならない負債”がないことが分かります。主な要因は、前年度に比べ純利益や預金残高が増加し、投資額や企業債償還額が減少したことによります。
　④企業債残高対給水収益比率は、給水収益に対する企業債残高の割合を表します。本市は他事業体に比べ高い数値となっていますが、年々減少傾向にあります。本市は、沖縄本島から離れた島という地理的条件により、取水施設・導水施設・浄水施設・送水施設・配水施設を有し、給水人口が５万人未満であることから投資財源を企業債で賄う必要があります。
　⑥給水原価は、有収水量１㎥を供給するのに要した費用（原水を取水し、浄化したのち水道蛇口から１㎥の水を届けるのに要した費用）を表します。有収水量の増加に比べより費用の増加が影響し微増となりました。
　⑦施設利用率は、施設の利用状況と施設の規模が適正であるかを表します。一日の平均配水量と一日の配水能力の割合で表し、１００％に近いほど健全とされ、低いと施設の統廃合やダウンサイジング等の検討が考えられます。本年度は７３．３２％で全国平均及び類似団体平均値に比べ適正と考えます。
　⑧有収率は、施設の稼動によりどれくらいの収益を得ているかを表し、浄水場からの配水量と水道料金で得た有収水量の割合になります。値は１００％に近いほど健全ですが、全国平均及び類似団体平均値より下回り、前年度に比べ１．９５ポイント増加しています。有収率は、主に一次側（量水器の流入側までの区間）の漏水や配水管工事等による無効水量が影響します。</t>
    <rPh sb="319" eb="321">
      <t>キギョウ</t>
    </rPh>
    <rPh sb="321" eb="322">
      <t>サイ</t>
    </rPh>
    <rPh sb="322" eb="324">
      <t>ショウカン</t>
    </rPh>
    <rPh sb="324" eb="325">
      <t>ガク</t>
    </rPh>
    <rPh sb="492" eb="493">
      <t>マカナ</t>
    </rPh>
    <rPh sb="494" eb="496">
      <t>ヒツヨウ</t>
    </rPh>
    <rPh sb="576" eb="577">
      <t>ゾウ</t>
    </rPh>
    <rPh sb="577" eb="578">
      <t>カ</t>
    </rPh>
    <rPh sb="579" eb="580">
      <t>クラ</t>
    </rPh>
    <rPh sb="586" eb="587">
      <t>ゾウ</t>
    </rPh>
    <rPh sb="587" eb="588">
      <t>カ</t>
    </rPh>
    <rPh sb="589" eb="591">
      <t>エイキョウ</t>
    </rPh>
    <rPh sb="592" eb="593">
      <t>ビ</t>
    </rPh>
    <rPh sb="593" eb="594">
      <t>ゾウ</t>
    </rPh>
    <rPh sb="854" eb="855">
      <t>ゾウ</t>
    </rPh>
    <rPh sb="855" eb="856">
      <t>カ</t>
    </rPh>
    <rPh sb="864" eb="865">
      <t>リツ</t>
    </rPh>
    <rPh sb="867" eb="868">
      <t>オモ</t>
    </rPh>
    <rPh sb="873" eb="874">
      <t>リョウ</t>
    </rPh>
    <rPh sb="874" eb="875">
      <t>スイ</t>
    </rPh>
    <rPh sb="875" eb="876">
      <t>キ</t>
    </rPh>
    <rPh sb="877" eb="879">
      <t>リュウニュウ</t>
    </rPh>
    <rPh sb="879" eb="880">
      <t>ガワ</t>
    </rPh>
    <rPh sb="883" eb="885">
      <t>クカン</t>
    </rPh>
    <rPh sb="890" eb="893">
      <t>ハイスイカン</t>
    </rPh>
    <rPh sb="893" eb="895">
      <t>コウジ</t>
    </rPh>
    <rPh sb="895" eb="896">
      <t>トウ</t>
    </rPh>
    <rPh sb="904" eb="906">
      <t>エイキョウ</t>
    </rPh>
    <phoneticPr fontId="4"/>
  </si>
  <si>
    <t>　本市においては、給水人口や入域観光客数の増加により水道料金収入の増加が見込まれますが、将来の人口減少及び入域観光客数の推移動向を踏まえ、取水から給水までの施設の老朽化による費用増加が見込まれる事から、有収率の向上及び施設の維持管理・更新の取組を強化する必要があります。</t>
    <rPh sb="26" eb="28">
      <t>スイドウ</t>
    </rPh>
    <rPh sb="51" eb="52">
      <t>オヨ</t>
    </rPh>
    <rPh sb="53" eb="55">
      <t>ニュウイキ</t>
    </rPh>
    <rPh sb="55" eb="58">
      <t>カンコウキャク</t>
    </rPh>
    <rPh sb="58" eb="59">
      <t>スウ</t>
    </rPh>
    <rPh sb="60" eb="62">
      <t>スイイ</t>
    </rPh>
    <rPh sb="62" eb="64">
      <t>ドウコウ</t>
    </rPh>
    <rPh sb="65" eb="66">
      <t>フ</t>
    </rPh>
    <rPh sb="69" eb="71">
      <t>シュスイ</t>
    </rPh>
    <rPh sb="89" eb="90">
      <t>ゾウ</t>
    </rPh>
    <rPh sb="90" eb="91">
      <t>カ</t>
    </rPh>
    <rPh sb="92" eb="94">
      <t>ミコ</t>
    </rPh>
    <rPh sb="97" eb="98">
      <t>コト</t>
    </rPh>
    <rPh sb="105" eb="107">
      <t>コウジョウ</t>
    </rPh>
    <rPh sb="107" eb="108">
      <t>オヨ</t>
    </rPh>
    <rPh sb="112" eb="114">
      <t>イジ</t>
    </rPh>
    <rPh sb="114" eb="116">
      <t>カンリ</t>
    </rPh>
    <rPh sb="120" eb="122">
      <t>トリクミ</t>
    </rPh>
    <rPh sb="127" eb="129">
      <t>ヒツヨウ</t>
    </rPh>
    <phoneticPr fontId="4"/>
  </si>
  <si>
    <t xml:space="preserve">　①有形固定資産減価償却費率は、有形固定資産の老朽化度合いを表します。数値が高い場合は、法定耐用年数を経過した管路を多く保有していることになり、本市は、全国平均及び類似団体と同じ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③管路更新率は、当該年度に更新した管路延長の割合を表す指標で管路の更新ペースや状況を判断でき、全国平均及び類似団体平均値に比べ低い結果となっています。
</t>
    <rPh sb="210" eb="212">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</si>
</sst>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0.13</c:v>
                </c:pt>
                <c:pt idx="1">
                  <c:v>0.1</c:v>
                </c:pt>
                <c:pt idx="2">
                  <c:v>0.08</c:v>
                </c:pt>
                <c:pt idx="3">
                  <c:v>0.17</c:v>
                </c:pt>
                <c:pt idx="4">
                  <c:v>0.13</c:v>
                </c:pt>
              </c:numCache>
            </c:numRef>
          </c:val>
          <c:extLst>
            <c:ext xmlns:c16="http://schemas.microsoft.com/office/drawing/2014/chart" uri="{C3380CC4-5D6E-409C-BE32-E72D297353CC}">
              <c16:uniqueId val="{00000000-EC06-41CC-97B4-ADC45040D1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EC06-41CC-97B4-ADC45040D1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73.48</c:v>
                </c:pt>
                <c:pt idx="1">
                  <c:v>73.91</c:v>
                </c:pt>
                <c:pt idx="2">
                  <c:v>75.38</c:v>
                </c:pt>
                <c:pt idx="3">
                  <c:v>81.22</c:v>
                </c:pt>
                <c:pt idx="4">
                  <c:v>73.319999999999993</c:v>
                </c:pt>
              </c:numCache>
            </c:numRef>
          </c:val>
          <c:extLst>
            <c:ext xmlns:c16="http://schemas.microsoft.com/office/drawing/2014/chart" uri="{C3380CC4-5D6E-409C-BE32-E72D297353CC}">
              <c16:uniqueId val="{00000000-76E4-477B-813D-0927B8ABD1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76E4-477B-813D-0927B8ABD1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86.18</c:v>
                </c:pt>
                <c:pt idx="1">
                  <c:v>86.13</c:v>
                </c:pt>
                <c:pt idx="2">
                  <c:v>86.14</c:v>
                </c:pt>
                <c:pt idx="3">
                  <c:v>82</c:v>
                </c:pt>
                <c:pt idx="4">
                  <c:v>83.95</c:v>
                </c:pt>
              </c:numCache>
            </c:numRef>
          </c:val>
          <c:extLst>
            <c:ext xmlns:c16="http://schemas.microsoft.com/office/drawing/2014/chart" uri="{C3380CC4-5D6E-409C-BE32-E72D297353CC}">
              <c16:uniqueId val="{00000000-94BE-47BB-BC33-6E193FD02F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94BE-47BB-BC33-6E193FD02F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122.31</c:v>
                </c:pt>
                <c:pt idx="1">
                  <c:v>118.13</c:v>
                </c:pt>
                <c:pt idx="2">
                  <c:v>115.72</c:v>
                </c:pt>
                <c:pt idx="3">
                  <c:v>123.21</c:v>
                </c:pt>
                <c:pt idx="4">
                  <c:v>123.39</c:v>
                </c:pt>
              </c:numCache>
            </c:numRef>
          </c:val>
          <c:extLst>
            <c:ext xmlns:c16="http://schemas.microsoft.com/office/drawing/2014/chart" uri="{C3380CC4-5D6E-409C-BE32-E72D297353CC}">
              <c16:uniqueId val="{00000000-4BBD-4EB0-ABB0-98F2C6232E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4BBD-4EB0-ABB0-98F2C6232E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43.42</c:v>
                </c:pt>
                <c:pt idx="1">
                  <c:v>45.34</c:v>
                </c:pt>
                <c:pt idx="2">
                  <c:v>47.38</c:v>
                </c:pt>
                <c:pt idx="3">
                  <c:v>49.42</c:v>
                </c:pt>
                <c:pt idx="4">
                  <c:v>51.4</c:v>
                </c:pt>
              </c:numCache>
            </c:numRef>
          </c:val>
          <c:extLst>
            <c:ext xmlns:c16="http://schemas.microsoft.com/office/drawing/2014/chart" uri="{C3380CC4-5D6E-409C-BE32-E72D297353CC}">
              <c16:uniqueId val="{00000000-4A60-4315-88FE-C975FC4696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4A60-4315-88FE-C975FC4696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4.24</c:v>
                </c:pt>
                <c:pt idx="1">
                  <c:v>4.22</c:v>
                </c:pt>
                <c:pt idx="2">
                  <c:v>4.32</c:v>
                </c:pt>
                <c:pt idx="3">
                  <c:v>5.8</c:v>
                </c:pt>
                <c:pt idx="4">
                  <c:v>7.06</c:v>
                </c:pt>
              </c:numCache>
            </c:numRef>
          </c:val>
          <c:extLst>
            <c:ext xmlns:c16="http://schemas.microsoft.com/office/drawing/2014/chart" uri="{C3380CC4-5D6E-409C-BE32-E72D297353CC}">
              <c16:uniqueId val="{00000000-4965-4418-9ACE-97EF774506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4965-4418-9ACE-97EF774506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2E-4C21-8E63-678018292F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A2E-4C21-8E63-678018292F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186.19</c:v>
                </c:pt>
                <c:pt idx="1">
                  <c:v>250.73</c:v>
                </c:pt>
                <c:pt idx="2">
                  <c:v>261.54000000000002</c:v>
                </c:pt>
                <c:pt idx="3">
                  <c:v>330.4</c:v>
                </c:pt>
                <c:pt idx="4">
                  <c:v>369.7</c:v>
                </c:pt>
              </c:numCache>
            </c:numRef>
          </c:val>
          <c:extLst>
            <c:ext xmlns:c16="http://schemas.microsoft.com/office/drawing/2014/chart" uri="{C3380CC4-5D6E-409C-BE32-E72D297353CC}">
              <c16:uniqueId val="{00000000-E851-4DD7-92CB-B8BE02258C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E851-4DD7-92CB-B8BE02258C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550.12</c:v>
                </c:pt>
                <c:pt idx="1">
                  <c:v>495.68</c:v>
                </c:pt>
                <c:pt idx="2">
                  <c:v>452.42</c:v>
                </c:pt>
                <c:pt idx="3">
                  <c:v>406.01</c:v>
                </c:pt>
                <c:pt idx="4">
                  <c:v>366.81</c:v>
                </c:pt>
              </c:numCache>
            </c:numRef>
          </c:val>
          <c:extLst>
            <c:ext xmlns:c16="http://schemas.microsoft.com/office/drawing/2014/chart" uri="{C3380CC4-5D6E-409C-BE32-E72D297353CC}">
              <c16:uniqueId val="{00000000-797F-42A3-AF79-F5017A13ED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797F-42A3-AF79-F5017A13ED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117.15</c:v>
                </c:pt>
                <c:pt idx="1">
                  <c:v>119.98</c:v>
                </c:pt>
                <c:pt idx="2">
                  <c:v>117.45</c:v>
                </c:pt>
                <c:pt idx="3">
                  <c:v>126.97</c:v>
                </c:pt>
                <c:pt idx="4">
                  <c:v>126.62</c:v>
                </c:pt>
              </c:numCache>
            </c:numRef>
          </c:val>
          <c:extLst>
            <c:ext xmlns:c16="http://schemas.microsoft.com/office/drawing/2014/chart" uri="{C3380CC4-5D6E-409C-BE32-E72D297353CC}">
              <c16:uniqueId val="{00000000-1523-43D5-930C-23B560AC34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523-43D5-930C-23B560AC34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154.33000000000001</c:v>
                </c:pt>
                <c:pt idx="1">
                  <c:v>151.36000000000001</c:v>
                </c:pt>
                <c:pt idx="2">
                  <c:v>155.34</c:v>
                </c:pt>
                <c:pt idx="3">
                  <c:v>146.19</c:v>
                </c:pt>
                <c:pt idx="4">
                  <c:v>147.52000000000001</c:v>
                </c:pt>
              </c:numCache>
            </c:numRef>
          </c:val>
          <c:extLst>
            <c:ext xmlns:c16="http://schemas.microsoft.com/office/drawing/2014/chart" uri="{C3380CC4-5D6E-409C-BE32-E72D297353CC}">
              <c16:uniqueId val="{00000000-680B-4DC5-AAE9-7E40A924E4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680B-4DC5-AAE9-7E40A924E4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沖縄県　石垣市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49562</v>
      </c>
      <c r="AM8" s="73"/>
      <c r="AN8" s="73"/>
      <c r="AO8" s="73"/>
      <c r="AP8" s="73"/>
      <c r="AQ8" s="73"/>
      <c r="AR8" s="73"/>
      <c r="AS8" s="73"/>
      <c r="AT8" s="69">
        <f>データ!$S$6</f>
        <v>229.15</v>
      </c>
      <c r="AU8" s="70"/>
      <c r="AV8" s="70"/>
      <c r="AW8" s="70"/>
      <c r="AX8" s="70"/>
      <c r="AY8" s="70"/>
      <c r="AZ8" s="70"/>
      <c r="BA8" s="70"/>
      <c r="BB8" s="72">
        <f>データ!$T$6</f>
        <v>216.29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72.08</v>
      </c>
      <c r="J10" s="70"/>
      <c r="K10" s="70"/>
      <c r="L10" s="70"/>
      <c r="M10" s="70"/>
      <c r="N10" s="70"/>
      <c r="O10" s="71"/>
      <c r="P10" s="72">
        <f>データ!$P$6</f>
        <v>100</v>
      </c>
      <c r="Q10" s="72"/>
      <c r="R10" s="72"/>
      <c r="S10" s="72"/>
      <c r="T10" s="72"/>
      <c r="U10" s="72"/>
      <c r="V10" s="72"/>
      <c r="W10" s="73">
        <f>データ!$Q$6</f>
        <v>2888</v>
      </c>
      <c r="X10" s="73"/>
      <c r="Y10" s="73"/>
      <c r="Z10" s="73"/>
      <c r="AA10" s="73"/>
      <c r="AB10" s="73"/>
      <c r="AC10" s="73"/>
      <c r="AD10" s="2"/>
      <c r="AE10" s="2"/>
      <c r="AF10" s="2"/>
      <c r="AG10" s="2"/>
      <c r="AH10" s="4"/>
      <c r="AI10" s="4"/>
      <c r="AJ10" s="4"/>
      <c r="AK10" s="4"/>
      <c r="AL10" s="73">
        <f>データ!$U$6</f>
        <v>48702</v>
      </c>
      <c r="AM10" s="73"/>
      <c r="AN10" s="73"/>
      <c r="AO10" s="73"/>
      <c r="AP10" s="73"/>
      <c r="AQ10" s="73"/>
      <c r="AR10" s="73"/>
      <c r="AS10" s="73"/>
      <c r="AT10" s="69">
        <f>データ!$V$6</f>
        <v>102.49</v>
      </c>
      <c r="AU10" s="70"/>
      <c r="AV10" s="70"/>
      <c r="AW10" s="70"/>
      <c r="AX10" s="70"/>
      <c r="AY10" s="70"/>
      <c r="AZ10" s="70"/>
      <c r="BA10" s="70"/>
      <c r="BB10" s="72">
        <f>データ!$W$6</f>
        <v>475.19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104</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cbW1G3RuHe9EYEQot00gjEEP2IX2CcxVxDg0zkIBze8vgN/3ZSZmmSEZGZKk4kVL5jMEhEkXYCkYgxAwHLQgA==" saltValue="8R7TEoPEpMhaOCD/TfPw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472077</v>
      </c>
      <c r="D6" s="34">
        <f t="shared" si="3"/>
        <v>46</v>
      </c>
      <c r="E6" s="34">
        <f t="shared" si="3"/>
        <v>1</v>
      </c>
      <c r="F6" s="34">
        <f t="shared" si="3"/>
        <v>0</v>
      </c>
      <c r="G6" s="34">
        <f t="shared" si="3"/>
        <v>1</v>
      </c>
      <c r="H6" s="34" t="str">
        <f t="shared" si="3"/>
        <v>沖縄県　石垣市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72.08</v>
      </c>
      <c r="P6" s="35">
        <f t="shared" si="3"/>
        <v>100</v>
      </c>
      <c r="Q6" s="35">
        <f t="shared" si="3"/>
        <v>2888</v>
      </c>
      <c r="R6" s="35">
        <f t="shared" si="3"/>
        <v>49562</v>
      </c>
      <c r="S6" s="35">
        <f t="shared" si="3"/>
        <v>229.15</v>
      </c>
      <c r="T6" s="35">
        <f t="shared" si="3"/>
        <v>216.29</v>
      </c>
      <c r="U6" s="35">
        <f t="shared" si="3"/>
        <v>48702</v>
      </c>
      <c r="V6" s="35">
        <f t="shared" si="3"/>
        <v>102.49</v>
      </c>
      <c r="W6" s="35">
        <f t="shared" si="3"/>
        <v>475.19</v>
      </c>
      <c r="X6" s="36">
        <f>IF(X7="",NA(),X7)</f>
        <v>122.31</v>
      </c>
      <c r="Y6" s="36">
        <f t="shared" ref="Y6:AG6" si="4">IF(Y7="",NA(),Y7)</f>
        <v>118.13</v>
      </c>
      <c r="Z6" s="36">
        <f t="shared" si="4"/>
        <v>115.72</v>
      </c>
      <c r="AA6" s="36">
        <f t="shared" si="4"/>
        <v>123.21</v>
      </c>
      <c r="AB6" s="36">
        <f t="shared" si="4"/>
        <v>123.39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186.19</v>
      </c>
      <c r="AU6" s="36">
        <f t="shared" ref="AU6:BC6" si="6">IF(AU7="",NA(),AU7)</f>
        <v>250.73</v>
      </c>
      <c r="AV6" s="36">
        <f t="shared" si="6"/>
        <v>261.54000000000002</v>
      </c>
      <c r="AW6" s="36">
        <f t="shared" si="6"/>
        <v>330.4</v>
      </c>
      <c r="AX6" s="36">
        <f t="shared" si="6"/>
        <v>369.7</v>
      </c>
      <c r="AY6" s="36">
        <f t="shared" si="6"/>
        <v>382.09</v>
      </c>
      <c r="AZ6" s="36">
        <f t="shared" si="6"/>
        <v>371.31</v>
      </c>
      <c r="BA6" s="36">
        <f t="shared" si="6"/>
        <v>377.63</v>
      </c>
      <c r="BB6" s="36">
        <f t="shared" si="6"/>
        <v>357.34</v>
      </c>
      <c r="BC6" s="36">
        <f t="shared" si="6"/>
        <v>366.03</v>
      </c>
      <c r="BD6" s="35" t="str">
        <f>IF(BD7="","",IF(BD7="-","【-】","【"&amp;SUBSTITUTE(TEXT(BD7,"#,##0.00"),"-","△")&amp;"】"))</f>
        <v>【261.93】</v>
      </c>
      <c r="BE6" s="36">
        <f>IF(BE7="",NA(),BE7)</f>
        <v>550.12</v>
      </c>
      <c r="BF6" s="36">
        <f t="shared" ref="BF6:BN6" si="7">IF(BF7="",NA(),BF7)</f>
        <v>495.68</v>
      </c>
      <c r="BG6" s="36">
        <f t="shared" si="7"/>
        <v>452.42</v>
      </c>
      <c r="BH6" s="36">
        <f t="shared" si="7"/>
        <v>406.01</v>
      </c>
      <c r="BI6" s="36">
        <f t="shared" si="7"/>
        <v>366.81</v>
      </c>
      <c r="BJ6" s="36">
        <f t="shared" si="7"/>
        <v>385.06</v>
      </c>
      <c r="BK6" s="36">
        <f t="shared" si="7"/>
        <v>373.09</v>
      </c>
      <c r="BL6" s="36">
        <f t="shared" si="7"/>
        <v>364.71</v>
      </c>
      <c r="BM6" s="36">
        <f t="shared" si="7"/>
        <v>373.69</v>
      </c>
      <c r="BN6" s="36">
        <f t="shared" si="7"/>
        <v>370.12</v>
      </c>
      <c r="BO6" s="35" t="str">
        <f>IF(BO7="","",IF(BO7="-","【-】","【"&amp;SUBSTITUTE(TEXT(BO7,"#,##0.00"),"-","△")&amp;"】"))</f>
        <v>【270.46】</v>
      </c>
      <c r="BP6" s="36">
        <f>IF(BP7="",NA(),BP7)</f>
        <v>117.15</v>
      </c>
      <c r="BQ6" s="36">
        <f t="shared" ref="BQ6:BY6" si="8">IF(BQ7="",NA(),BQ7)</f>
        <v>119.98</v>
      </c>
      <c r="BR6" s="36">
        <f t="shared" si="8"/>
        <v>117.45</v>
      </c>
      <c r="BS6" s="36">
        <f t="shared" si="8"/>
        <v>126.97</v>
      </c>
      <c r="BT6" s="36">
        <f t="shared" si="8"/>
        <v>126.62</v>
      </c>
      <c r="BU6" s="36">
        <f t="shared" si="8"/>
        <v>99.07</v>
      </c>
      <c r="BV6" s="36">
        <f t="shared" si="8"/>
        <v>99.99</v>
      </c>
      <c r="BW6" s="36">
        <f t="shared" si="8"/>
        <v>100.65</v>
      </c>
      <c r="BX6" s="36">
        <f t="shared" si="8"/>
        <v>99.87</v>
      </c>
      <c r="BY6" s="36">
        <f t="shared" si="8"/>
        <v>100.42</v>
      </c>
      <c r="BZ6" s="35" t="str">
        <f>IF(BZ7="","",IF(BZ7="-","【-】","【"&amp;SUBSTITUTE(TEXT(BZ7,"#,##0.00"),"-","△")&amp;"】"))</f>
        <v>【103.91】</v>
      </c>
      <c r="CA6" s="36">
        <f>IF(CA7="",NA(),CA7)</f>
        <v>154.33000000000001</v>
      </c>
      <c r="CB6" s="36">
        <f t="shared" ref="CB6:CJ6" si="9">IF(CB7="",NA(),CB7)</f>
        <v>151.36000000000001</v>
      </c>
      <c r="CC6" s="36">
        <f t="shared" si="9"/>
        <v>155.34</v>
      </c>
      <c r="CD6" s="36">
        <f t="shared" si="9"/>
        <v>146.19</v>
      </c>
      <c r="CE6" s="36">
        <f t="shared" si="9"/>
        <v>147.52000000000001</v>
      </c>
      <c r="CF6" s="36">
        <f t="shared" si="9"/>
        <v>173.03</v>
      </c>
      <c r="CG6" s="36">
        <f t="shared" si="9"/>
        <v>171.15</v>
      </c>
      <c r="CH6" s="36">
        <f t="shared" si="9"/>
        <v>170.19</v>
      </c>
      <c r="CI6" s="36">
        <f t="shared" si="9"/>
        <v>171.81</v>
      </c>
      <c r="CJ6" s="36">
        <f t="shared" si="9"/>
        <v>171.67</v>
      </c>
      <c r="CK6" s="35" t="str">
        <f>IF(CK7="","",IF(CK7="-","【-】","【"&amp;SUBSTITUTE(TEXT(CK7,"#,##0.00"),"-","△")&amp;"】"))</f>
        <v>【167.11】</v>
      </c>
      <c r="CL6" s="36">
        <f>IF(CL7="",NA(),CL7)</f>
        <v>73.48</v>
      </c>
      <c r="CM6" s="36">
        <f t="shared" ref="CM6:CU6" si="10">IF(CM7="",NA(),CM7)</f>
        <v>73.91</v>
      </c>
      <c r="CN6" s="36">
        <f t="shared" si="10"/>
        <v>75.38</v>
      </c>
      <c r="CO6" s="36">
        <f t="shared" si="10"/>
        <v>81.22</v>
      </c>
      <c r="CP6" s="36">
        <f t="shared" si="10"/>
        <v>73.319999999999993</v>
      </c>
      <c r="CQ6" s="36">
        <f t="shared" si="10"/>
        <v>58.58</v>
      </c>
      <c r="CR6" s="36">
        <f t="shared" si="10"/>
        <v>58.53</v>
      </c>
      <c r="CS6" s="36">
        <f t="shared" si="10"/>
        <v>59.01</v>
      </c>
      <c r="CT6" s="36">
        <f t="shared" si="10"/>
        <v>60.03</v>
      </c>
      <c r="CU6" s="36">
        <f t="shared" si="10"/>
        <v>59.74</v>
      </c>
      <c r="CV6" s="35" t="str">
        <f>IF(CV7="","",IF(CV7="-","【-】","【"&amp;SUBSTITUTE(TEXT(CV7,"#,##0.00"),"-","△")&amp;"】"))</f>
        <v>【60.27】</v>
      </c>
      <c r="CW6" s="36">
        <f>IF(CW7="",NA(),CW7)</f>
        <v>86.18</v>
      </c>
      <c r="CX6" s="36">
        <f t="shared" ref="CX6:DF6" si="11">IF(CX7="",NA(),CX7)</f>
        <v>86.13</v>
      </c>
      <c r="CY6" s="36">
        <f t="shared" si="11"/>
        <v>86.14</v>
      </c>
      <c r="CZ6" s="36">
        <f t="shared" si="11"/>
        <v>82</v>
      </c>
      <c r="DA6" s="36">
        <f t="shared" si="11"/>
        <v>83.95</v>
      </c>
      <c r="DB6" s="36">
        <f t="shared" si="11"/>
        <v>85.23</v>
      </c>
      <c r="DC6" s="36">
        <f t="shared" si="11"/>
        <v>85.26</v>
      </c>
      <c r="DD6" s="36">
        <f t="shared" si="11"/>
        <v>85.37</v>
      </c>
      <c r="DE6" s="36">
        <f t="shared" si="11"/>
        <v>84.81</v>
      </c>
      <c r="DF6" s="36">
        <f t="shared" si="11"/>
        <v>84.8</v>
      </c>
      <c r="DG6" s="35" t="str">
        <f>IF(DG7="","",IF(DG7="-","【-】","【"&amp;SUBSTITUTE(TEXT(DG7,"#,##0.00"),"-","△")&amp;"】"))</f>
        <v>【89.92】</v>
      </c>
      <c r="DH6" s="36">
        <f>IF(DH7="",NA(),DH7)</f>
        <v>43.42</v>
      </c>
      <c r="DI6" s="36">
        <f t="shared" ref="DI6:DQ6" si="12">IF(DI7="",NA(),DI7)</f>
        <v>45.34</v>
      </c>
      <c r="DJ6" s="36">
        <f t="shared" si="12"/>
        <v>47.38</v>
      </c>
      <c r="DK6" s="36">
        <f t="shared" si="12"/>
        <v>49.42</v>
      </c>
      <c r="DL6" s="36">
        <f t="shared" si="12"/>
        <v>51.4</v>
      </c>
      <c r="DM6" s="36">
        <f t="shared" si="12"/>
        <v>44.31</v>
      </c>
      <c r="DN6" s="36">
        <f t="shared" si="12"/>
        <v>45.75</v>
      </c>
      <c r="DO6" s="36">
        <f t="shared" si="12"/>
        <v>46.9</v>
      </c>
      <c r="DP6" s="36">
        <f t="shared" si="12"/>
        <v>47.28</v>
      </c>
      <c r="DQ6" s="36">
        <f t="shared" si="12"/>
        <v>47.66</v>
      </c>
      <c r="DR6" s="35" t="str">
        <f>IF(DR7="","",IF(DR7="-","【-】","【"&amp;SUBSTITUTE(TEXT(DR7,"#,##0.00"),"-","△")&amp;"】"))</f>
        <v>【48.85】</v>
      </c>
      <c r="DS6" s="36">
        <f>IF(DS7="",NA(),DS7)</f>
        <v>4.24</v>
      </c>
      <c r="DT6" s="36">
        <f t="shared" ref="DT6:EB6" si="13">IF(DT7="",NA(),DT7)</f>
        <v>4.22</v>
      </c>
      <c r="DU6" s="36">
        <f t="shared" si="13"/>
        <v>4.32</v>
      </c>
      <c r="DV6" s="36">
        <f t="shared" si="13"/>
        <v>5.8</v>
      </c>
      <c r="DW6" s="36">
        <f t="shared" si="13"/>
        <v>7.06</v>
      </c>
      <c r="DX6" s="36">
        <f t="shared" si="13"/>
        <v>10.09</v>
      </c>
      <c r="DY6" s="36">
        <f t="shared" si="13"/>
        <v>10.54</v>
      </c>
      <c r="DZ6" s="36">
        <f t="shared" si="13"/>
        <v>12.03</v>
      </c>
      <c r="EA6" s="36">
        <f t="shared" si="13"/>
        <v>12.19</v>
      </c>
      <c r="EB6" s="36">
        <f t="shared" si="13"/>
        <v>15.1</v>
      </c>
      <c r="EC6" s="35" t="str">
        <f>IF(EC7="","",IF(EC7="-","【-】","【"&amp;SUBSTITUTE(TEXT(EC7,"#,##0.00"),"-","△")&amp;"】"))</f>
        <v>【17.80】</v>
      </c>
      <c r="ED6" s="36">
        <f>IF(ED7="",NA(),ED7)</f>
        <v>0.13</v>
      </c>
      <c r="EE6" s="36">
        <f t="shared" ref="EE6:EM6" si="14">IF(EE7="",NA(),EE7)</f>
        <v>0.1</v>
      </c>
      <c r="EF6" s="36">
        <f t="shared" si="14"/>
        <v>0.08</v>
      </c>
      <c r="EG6" s="36">
        <f t="shared" si="14"/>
        <v>0.17</v>
      </c>
      <c r="EH6" s="36">
        <f t="shared" si="14"/>
        <v>0.13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472077</v>
      </c>
      <c r="D7" s="38">
        <v>46</v>
      </c>
      <c r="E7" s="38">
        <v>1</v>
      </c>
      <c r="F7" s="38">
        <v>0</v>
      </c>
      <c r="G7" s="38">
        <v>1</v>
      </c>
      <c r="H7" s="38" t="s">
        <v>92</v>
      </c>
      <c r="I7" s="38" t="s">
        <v>93</v>
      </c>
      <c r="J7" s="38" t="s">
        <v>94</v>
      </c>
      <c r="K7" s="38" t="s">
        <v>95</v>
      </c>
      <c r="L7" s="38" t="s">
        <v>96</v>
      </c>
      <c r="M7" s="38" t="s">
        <v>97</v>
      </c>
      <c r="N7" s="39" t="s">
        <v>98</v>
      </c>
      <c r="O7" s="39">
        <v>72.08</v>
      </c>
      <c r="P7" s="39">
        <v>100</v>
      </c>
      <c r="Q7" s="39">
        <v>2888</v>
      </c>
      <c r="R7" s="39">
        <v>49562</v>
      </c>
      <c r="S7" s="39">
        <v>229.15</v>
      </c>
      <c r="T7" s="39">
        <v>216.29</v>
      </c>
      <c r="U7" s="39">
        <v>48702</v>
      </c>
      <c r="V7" s="39">
        <v>102.49</v>
      </c>
      <c r="W7" s="39">
        <v>475.19</v>
      </c>
      <c r="X7" s="39">
        <v>122.31</v>
      </c>
      <c r="Y7" s="39">
        <v>118.13</v>
      </c>
      <c r="Z7" s="39">
        <v>115.72</v>
      </c>
      <c r="AA7" s="39">
        <v>123.21</v>
      </c>
      <c r="AB7" s="39">
        <v>123.39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186.19</v>
      </c>
      <c r="AU7" s="39">
        <v>250.73</v>
      </c>
      <c r="AV7" s="39">
        <v>261.54000000000002</v>
      </c>
      <c r="AW7" s="39">
        <v>330.4</v>
      </c>
      <c r="AX7" s="39">
        <v>369.7</v>
      </c>
      <c r="AY7" s="39">
        <v>382.09</v>
      </c>
      <c r="AZ7" s="39">
        <v>371.31</v>
      </c>
      <c r="BA7" s="39">
        <v>377.63</v>
      </c>
      <c r="BB7" s="39">
        <v>357.34</v>
      </c>
      <c r="BC7" s="39">
        <v>366.03</v>
      </c>
      <c r="BD7" s="39">
        <v>261.93</v>
      </c>
      <c r="BE7" s="39">
        <v>550.12</v>
      </c>
      <c r="BF7" s="39">
        <v>495.68</v>
      </c>
      <c r="BG7" s="39">
        <v>452.42</v>
      </c>
      <c r="BH7" s="39">
        <v>406.01</v>
      </c>
      <c r="BI7" s="39">
        <v>366.81</v>
      </c>
      <c r="BJ7" s="39">
        <v>385.06</v>
      </c>
      <c r="BK7" s="39">
        <v>373.09</v>
      </c>
      <c r="BL7" s="39">
        <v>364.71</v>
      </c>
      <c r="BM7" s="39">
        <v>373.69</v>
      </c>
      <c r="BN7" s="39">
        <v>370.12</v>
      </c>
      <c r="BO7" s="39">
        <v>270.45999999999998</v>
      </c>
      <c r="BP7" s="39">
        <v>117.15</v>
      </c>
      <c r="BQ7" s="39">
        <v>119.98</v>
      </c>
      <c r="BR7" s="39">
        <v>117.45</v>
      </c>
      <c r="BS7" s="39">
        <v>126.97</v>
      </c>
      <c r="BT7" s="39">
        <v>126.62</v>
      </c>
      <c r="BU7" s="39">
        <v>99.07</v>
      </c>
      <c r="BV7" s="39">
        <v>99.99</v>
      </c>
      <c r="BW7" s="39">
        <v>100.65</v>
      </c>
      <c r="BX7" s="39">
        <v>99.87</v>
      </c>
      <c r="BY7" s="39">
        <v>100.42</v>
      </c>
      <c r="BZ7" s="39">
        <v>103.91</v>
      </c>
      <c r="CA7" s="39">
        <v>154.33000000000001</v>
      </c>
      <c r="CB7" s="39">
        <v>151.36000000000001</v>
      </c>
      <c r="CC7" s="39">
        <v>155.34</v>
      </c>
      <c r="CD7" s="39">
        <v>146.19</v>
      </c>
      <c r="CE7" s="39">
        <v>147.52000000000001</v>
      </c>
      <c r="CF7" s="39">
        <v>173.03</v>
      </c>
      <c r="CG7" s="39">
        <v>171.15</v>
      </c>
      <c r="CH7" s="39">
        <v>170.19</v>
      </c>
      <c r="CI7" s="39">
        <v>171.81</v>
      </c>
      <c r="CJ7" s="39">
        <v>171.67</v>
      </c>
      <c r="CK7" s="39">
        <v>167.11</v>
      </c>
      <c r="CL7" s="39">
        <v>73.48</v>
      </c>
      <c r="CM7" s="39">
        <v>73.91</v>
      </c>
      <c r="CN7" s="39">
        <v>75.38</v>
      </c>
      <c r="CO7" s="39">
        <v>81.22</v>
      </c>
      <c r="CP7" s="39">
        <v>73.319999999999993</v>
      </c>
      <c r="CQ7" s="39">
        <v>58.58</v>
      </c>
      <c r="CR7" s="39">
        <v>58.53</v>
      </c>
      <c r="CS7" s="39">
        <v>59.01</v>
      </c>
      <c r="CT7" s="39">
        <v>60.03</v>
      </c>
      <c r="CU7" s="39">
        <v>59.74</v>
      </c>
      <c r="CV7" s="39">
        <v>60.27</v>
      </c>
      <c r="CW7" s="39">
        <v>86.18</v>
      </c>
      <c r="CX7" s="39">
        <v>86.13</v>
      </c>
      <c r="CY7" s="39">
        <v>86.14</v>
      </c>
      <c r="CZ7" s="39">
        <v>82</v>
      </c>
      <c r="DA7" s="39">
        <v>83.95</v>
      </c>
      <c r="DB7" s="39">
        <v>85.23</v>
      </c>
      <c r="DC7" s="39">
        <v>85.26</v>
      </c>
      <c r="DD7" s="39">
        <v>85.37</v>
      </c>
      <c r="DE7" s="39">
        <v>84.81</v>
      </c>
      <c r="DF7" s="39">
        <v>84.8</v>
      </c>
      <c r="DG7" s="39">
        <v>89.92</v>
      </c>
      <c r="DH7" s="39">
        <v>43.42</v>
      </c>
      <c r="DI7" s="39">
        <v>45.34</v>
      </c>
      <c r="DJ7" s="39">
        <v>47.38</v>
      </c>
      <c r="DK7" s="39">
        <v>49.42</v>
      </c>
      <c r="DL7" s="39">
        <v>51.4</v>
      </c>
      <c r="DM7" s="39">
        <v>44.31</v>
      </c>
      <c r="DN7" s="39">
        <v>45.75</v>
      </c>
      <c r="DO7" s="39">
        <v>46.9</v>
      </c>
      <c r="DP7" s="39">
        <v>47.28</v>
      </c>
      <c r="DQ7" s="39">
        <v>47.66</v>
      </c>
      <c r="DR7" s="39">
        <v>48.85</v>
      </c>
      <c r="DS7" s="39">
        <v>4.24</v>
      </c>
      <c r="DT7" s="39">
        <v>4.22</v>
      </c>
      <c r="DU7" s="39">
        <v>4.32</v>
      </c>
      <c r="DV7" s="39">
        <v>5.8</v>
      </c>
      <c r="DW7" s="39">
        <v>7.06</v>
      </c>
      <c r="DX7" s="39">
        <v>10.09</v>
      </c>
      <c r="DY7" s="39">
        <v>10.54</v>
      </c>
      <c r="DZ7" s="39">
        <v>12.03</v>
      </c>
      <c r="EA7" s="39">
        <v>12.19</v>
      </c>
      <c r="EB7" s="39">
        <v>15.1</v>
      </c>
      <c r="EC7" s="39">
        <v>17.8</v>
      </c>
      <c r="ED7" s="39">
        <v>0.13</v>
      </c>
      <c r="EE7" s="39">
        <v>0.1</v>
      </c>
      <c r="EF7" s="39">
        <v>0.08</v>
      </c>
      <c r="EG7" s="39">
        <v>0.17</v>
      </c>
      <c r="EH7" s="39">
        <v>0.13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OCC-PC002</cp:lastModifiedBy>
  <cp:lastPrinted>2020-01-21T23:54:49Z</cp:lastPrinted>
  <dcterms:created xsi:type="dcterms:W3CDTF">2019-12-05T04:32:26Z</dcterms:created>
  <dcterms:modified xsi:type="dcterms:W3CDTF">2020-01-21T23:58:34Z</dcterms:modified>
  <cp:category/>
</cp:coreProperties>
</file>