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企財)財政課\data - Zs-it-sv-01\data(新)\156　地方公営企業関係\H30\190115公営企業に係る経営比較分析表（平成29年度決算）の分析等について\3_各所属回答\【那覇市】回答\①上下水道局\"/>
    </mc:Choice>
  </mc:AlternateContent>
  <workbookProtection workbookAlgorithmName="SHA-512" workbookHashValue="IVTKvyDDfulVGF03Pxk2L5Jy6gNcMWXAoE9wTxZwkuYHg4Q1ILqRFZhUsNQS7Rv6KMVm9vCVjxGgCfS8T9ztZQ==" workbookSaltValue="TYjKVOD+d63TGm0Ufkbz6Q==" workbookSpinCount="100000" lockStructure="1"/>
  <bookViews>
    <workbookView xWindow="0" yWindow="0" windowWidth="19200" windowHeight="108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<sst xmlns="http://schemas.openxmlformats.org/spreadsheetml/2006/main" count="240" uniqueCount="123">
  <si>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</si>
  <si>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</si>
  <si>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</si>
  <si>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</si>
  <si>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</si>
  <si>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</si>
  <si>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</si>
  <si>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</si>
  <si>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</si>
  <si>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</si>
  <si>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</si>
  <si>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</si>
  <si>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</si>
  <si>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</si>
  <si>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</si>
  <si>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</si>
  <si>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</si>
  <si>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</si>
  <si>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</si>
  <si>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</si>
  <si>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</si>
  <si>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</si>
  <si>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</si>
  <si>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</si>
  <si>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</si>
  <si>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</si>
  <si>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</si>
  <si>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</si>
  <si>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</si>
  <si>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</si>
  <si>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</si>
  <si>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</si>
  <si>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</si>
  <si>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</si>
  <si>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</si>
  <si>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</si>
  <si>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</si>
  <si>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</si>
  <si>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</si>
  <si>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</si>
  <si>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</si>
  <si>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</si>
  <si>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</si>
  <si>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</si>
  <si>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</si>
  <si>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</si>
  <si>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</si>
  <si>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</si>
  <si>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</si>
  <si>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</si>
  <si>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</si>
  <si>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</si>
  <si>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</si>
  <si>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</si>
  <si>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</si>
  <si>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</si>
  <si>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</si>
  <si>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</si>
  <si>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</si>
  <si>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</si>
  <si>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</si>
  <si>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</si>
  <si>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</si>
  <si>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</si>
  <si>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</si>
  <si>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</si>
  <si>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</si>
  <si>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</si>
  <si>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</si>
  <si>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</si>
  <si>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</si>
  <si>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</si>
  <si>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</si>
  <si>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</si>
  <si>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</si>
  <si>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</si>
  <si>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</si>
  <si>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</si>
  <si>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</si>
  <si>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</si>
  <si>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</si>
  <si>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</si>
  <si>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</si>
  <si>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</si>
  <si>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</si>
  <si>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</si>
  <si>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</si>
  <si>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</si>
  <si>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</si>
  <si>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</si>
  <si>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</si>
  <si>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</si>
  <si>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</si>
  <si>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</si>
  <si>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</si>
  <si>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</si>
  <si>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</si>
  <si>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</si>
  <si>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</si>
  <si>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</si>
  <si>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</si>
  <si>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</si>
  <si>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</si>
  <si>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</si>
  <si>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</si>
  <si>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</si>
  <si>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</si>
  <si>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</si>
  <si>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那覇市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</si>
  <si>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</si>
  <si>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</si>
  <si>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</si>
  <si>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</si>
  <si>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</si>
  <si>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</si>
  <si>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</si>
  <si>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</si>
  <si>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</si>
  <si>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</si>
  <si>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</si>
  <si>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効果的かつ効率的な経営を目指し、地方公営企業法の全部適用や水道事業との組織統合などに取り組んだ結果、平成17年度から毎年純利益を計上しており、その傾向は概ね安定的に推移していると考えられる。また類似団体平均値との比較においても良好な結果が示されていることから、公共下水道事業のなかにおいては比較的健全な経営が行われていると考えられる。
　しかし、事業開始から50年を超え、今後予想される施設の老朽化に伴う改築更新等に備えた財源確保は切迫した課題となっており、また、一般会計からの繰入金や起債に頼らざるを得ない厳しい財政状況を踏まえ、中・長期的な視点に立った事業の実施や使用料の適正化等による経営基盤の強化、収益確保のための水洗化率の向上等に努める必要がある。</t>
    <rPh sb="36" eb="38">
      <t>ソシキ</t>
    </rPh>
    <rPh sb="260" eb="262">
      <t>ジョウキョウ</t>
    </rPh>
    <rPh sb="304" eb="306">
      <t>シュウエキ</t>
    </rPh>
    <phoneticPr fontId="16"/>
  </si>
  <si>
    <t>　①有形固定資産減価償却率は平成26年度の会計制度見直しによるみなし償却の廃止により減価償却累計額が増大し、類似団体平均値との比較では高い値となっていることから、保有資産が法定耐用年数に近づいていることが示されている。
　②管渠老朽化率は類似団体平均値との比較では高い値となっている。これは事業開始から50年を経過したことにより、管渠が耐用年数を迎えている。今後も事業開始に合わせて大規模に整備された管渠が耐用年数を迎えることから数値の悪化が見込まれる。
　③管渠改善率は類似団体平均値との比較でも低い値となっている。有形固定資産減価償却率及び管渠老朽化率を合わせてみると健全な更新ペースとは言えず、現在取り組んでいるストックマネジメントで計画的な施設更新を行っていくことが求められる。</t>
    <rPh sb="69" eb="70">
      <t>アタイ</t>
    </rPh>
    <rPh sb="132" eb="133">
      <t>タカ</t>
    </rPh>
    <rPh sb="173" eb="174">
      <t>ムカ</t>
    </rPh>
    <rPh sb="249" eb="250">
      <t>ヒク</t>
    </rPh>
    <rPh sb="279" eb="280">
      <t>ア</t>
    </rPh>
    <rPh sb="322" eb="323">
      <t>テキ</t>
    </rPh>
    <rPh sb="329" eb="330">
      <t>オコナ</t>
    </rPh>
    <phoneticPr fontId="16"/>
  </si>
  <si>
    <t>　①経常収支比率は100%以上となっており収支が黒字であることを示しているものの、みなし償却を採用していたため減価償却費の全額が使用料の総括原価に算入されていないことから、今後の下水道施設の大量更新に向けた財源確保が課題となっており使用料の適正化を検討する必要がある。
　③流動比率は100％を上回っており、現金預金も増加傾向であるものの、みなし償却を採用していたことや純利益の金額が企業債元金償還金を賄うには至らないことから、今後の下水道施設の大量更新に向けた財源確保が課題となっており使用料の適正化を検討する必要がある。
　④企業債残高対事業規模比率は類似団体平均値との比較では低い値となっており、一定の投資が行われているなかでは比較的良好な数値と考えられる。
　⑤経費回収率は100％以上となっており汚水処理に係る費用を使用料収入で賄うことができているものの、一般会計からの繰入金の依存度を抑制するため、使用料の適正化を検討する必要がある。
　⑥汚水処理原価は類似団体平均値との比較では低い値となっており、従前に行った公的資金補償金免除繰上償還による企業債支払利息の削減効果等もあり効率化が認められる。
　⑧水洗化率、類似団体平均値と比較しても低い値であるものの、毎年増加傾向にあり今後も継続して水洗化を促進するための対策に努める。</t>
    <rPh sb="13" eb="15">
      <t>イジョウ</t>
    </rPh>
    <rPh sb="21" eb="23">
      <t>シュウシ</t>
    </rPh>
    <rPh sb="24" eb="26">
      <t>クロジ</t>
    </rPh>
    <rPh sb="32" eb="33">
      <t>シメ</t>
    </rPh>
    <rPh sb="44" eb="46">
      <t>ショウキャク</t>
    </rPh>
    <rPh sb="47" eb="49">
      <t>サイヨウ</t>
    </rPh>
    <rPh sb="55" eb="57">
      <t>ゲンカ</t>
    </rPh>
    <rPh sb="57" eb="59">
      <t>ショウキャク</t>
    </rPh>
    <rPh sb="59" eb="60">
      <t>ヒ</t>
    </rPh>
    <rPh sb="61" eb="63">
      <t>ゼンガク</t>
    </rPh>
    <rPh sb="64" eb="67">
      <t>シヨウリョウ</t>
    </rPh>
    <rPh sb="68" eb="70">
      <t>ソウカツ</t>
    </rPh>
    <rPh sb="70" eb="72">
      <t>ゲンカ</t>
    </rPh>
    <rPh sb="73" eb="75">
      <t>サンニュウ</t>
    </rPh>
    <rPh sb="89" eb="92">
      <t>ゲスイドウ</t>
    </rPh>
    <rPh sb="95" eb="97">
      <t>タイリョウ</t>
    </rPh>
    <rPh sb="97" eb="99">
      <t>コウシン</t>
    </rPh>
    <rPh sb="103" eb="105">
      <t>ザイゲン</t>
    </rPh>
    <rPh sb="105" eb="107">
      <t>カクホ</t>
    </rPh>
    <rPh sb="108" eb="110">
      <t>カダイ</t>
    </rPh>
    <rPh sb="147" eb="149">
      <t>ウワマワ</t>
    </rPh>
    <rPh sb="154" eb="156">
      <t>ゲンキン</t>
    </rPh>
    <rPh sb="156" eb="158">
      <t>ヨキン</t>
    </rPh>
    <rPh sb="159" eb="161">
      <t>ゾウカ</t>
    </rPh>
    <rPh sb="161" eb="163">
      <t>ケイコウ</t>
    </rPh>
    <rPh sb="345" eb="347">
      <t>イジョウ</t>
    </rPh>
    <rPh sb="353" eb="355">
      <t>オスイ</t>
    </rPh>
    <rPh sb="355" eb="357">
      <t>ショリ</t>
    </rPh>
    <rPh sb="358" eb="359">
      <t>カカ</t>
    </rPh>
    <rPh sb="360" eb="362">
      <t>ヒヨウ</t>
    </rPh>
    <rPh sb="363" eb="366">
      <t>シヨウリョウ</t>
    </rPh>
    <rPh sb="366" eb="368">
      <t>シュウニュウ</t>
    </rPh>
    <rPh sb="369" eb="370">
      <t>マカナ</t>
    </rPh>
    <rPh sb="383" eb="385">
      <t>イッパン</t>
    </rPh>
    <rPh sb="385" eb="387">
      <t>カイケイ</t>
    </rPh>
    <rPh sb="390" eb="392">
      <t>クリイレ</t>
    </rPh>
    <rPh sb="392" eb="393">
      <t>キン</t>
    </rPh>
    <rPh sb="394" eb="397">
      <t>イゾンド</t>
    </rPh>
    <rPh sb="398" eb="400">
      <t>ヨクセイ</t>
    </rPh>
    <rPh sb="535" eb="537">
      <t>マイネン</t>
    </rPh>
    <rPh sb="537" eb="539">
      <t>ゾウカ</t>
    </rPh>
    <rPh sb="539" eb="541">
      <t>ケイコウ</t>
    </rPh>
    <rPh sb="544" eb="546">
      <t>コンゴ</t>
    </rPh>
    <rPh sb="547" eb="549">
      <t>ケイゾク</t>
    </rPh>
    <rPh sb="565" eb="566">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</si>
</sst>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0.27</c:v>
                </c:pt>
                <c:pt idx="1">
                  <c:v>0.41</c:v>
                </c:pt>
                <c:pt idx="2">
                  <c:v>0.31</c:v>
                </c:pt>
                <c:pt idx="3">
                  <c:v>0.32</c:v>
                </c:pt>
                <c:pt idx="4">
                  <c:v>0.08</c:v>
                </c:pt>
              </c:numCache>
            </c:numRef>
          </c:val>
          <c:extLst>
            <c:ext xmlns:c16="http://schemas.microsoft.com/office/drawing/2014/chart" uri="{C3380CC4-5D6E-409C-BE32-E72D297353CC}">
              <c16:uniqueId val="{00000000-F9B7-4A5E-994A-3FB6C459C667}"/>
            </c:ext>
          </c:extLst>
        </c:ser>
        <c:dLbls>
          <c:showLegendKey val="0"/>
          <c:showVal val="0"/>
          <c:showCatName val="0"/>
          <c:showSerName val="0"/>
          <c:showPercent val="0"/>
          <c:showBubbleSize val="0"/>
        </c:dLbls>
        <c:gapWidth val="150"/>
        <c:axId val="162520400"/>
        <c:axId val="16253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c:ext xmlns:c16="http://schemas.microsoft.com/office/drawing/2014/chart" uri="{C3380CC4-5D6E-409C-BE32-E72D297353CC}">
              <c16:uniqueId val="{00000001-F9B7-4A5E-994A-3FB6C459C667}"/>
            </c:ext>
          </c:extLst>
        </c:ser>
        <c:dLbls>
          <c:showLegendKey val="0"/>
          <c:showVal val="0"/>
          <c:showCatName val="0"/>
          <c:showSerName val="0"/>
          <c:showPercent val="0"/>
          <c:showBubbleSize val="0"/>
        </c:dLbls>
        <c:marker val="1"/>
        <c:smooth val="0"/>
        <c:axId val="162520400"/>
        <c:axId val="162533072"/>
      </c:lineChart>
      <c:dateAx>
        <c:axId val="162520400"/>
        <c:scaling>
          <c:orientation val="minMax"/>
        </c:scaling>
        <c:delete val="1"/>
        <c:axPos val="b"/>
        <c:numFmt formatCode="ge" sourceLinked="1"/>
        <c:majorTickMark val="none"/>
        <c:minorTickMark val="none"/>
        <c:tickLblPos val="none"/>
        <c:crossAx val="162533072"/>
        <c:crosses val="autoZero"/>
        <c:auto val="1"/>
        <c:lblOffset val="100"/>
        <c:baseTimeUnit val="years"/>
      </c:dateAx>
      <c:valAx>
        <c:axId val="16253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2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88-4FDC-B4B7-9DBCE32530F1}"/>
            </c:ext>
          </c:extLst>
        </c:ser>
        <c:dLbls>
          <c:showLegendKey val="0"/>
          <c:showVal val="0"/>
          <c:showCatName val="0"/>
          <c:showSerName val="0"/>
          <c:showPercent val="0"/>
          <c:showBubbleSize val="0"/>
        </c:dLbls>
        <c:gapWidth val="150"/>
        <c:axId val="163115552"/>
        <c:axId val="16311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c:ext xmlns:c16="http://schemas.microsoft.com/office/drawing/2014/chart" uri="{C3380CC4-5D6E-409C-BE32-E72D297353CC}">
              <c16:uniqueId val="{00000001-AE88-4FDC-B4B7-9DBCE32530F1}"/>
            </c:ext>
          </c:extLst>
        </c:ser>
        <c:dLbls>
          <c:showLegendKey val="0"/>
          <c:showVal val="0"/>
          <c:showCatName val="0"/>
          <c:showSerName val="0"/>
          <c:showPercent val="0"/>
          <c:showBubbleSize val="0"/>
        </c:dLbls>
        <c:marker val="1"/>
        <c:smooth val="0"/>
        <c:axId val="163115552"/>
        <c:axId val="163115944"/>
      </c:lineChart>
      <c:dateAx>
        <c:axId val="163115552"/>
        <c:scaling>
          <c:orientation val="minMax"/>
        </c:scaling>
        <c:delete val="1"/>
        <c:axPos val="b"/>
        <c:numFmt formatCode="ge" sourceLinked="1"/>
        <c:majorTickMark val="none"/>
        <c:minorTickMark val="none"/>
        <c:tickLblPos val="none"/>
        <c:crossAx val="163115944"/>
        <c:crosses val="autoZero"/>
        <c:auto val="1"/>
        <c:lblOffset val="100"/>
        <c:baseTimeUnit val="years"/>
      </c:dateAx>
      <c:valAx>
        <c:axId val="16311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95.01</c:v>
                </c:pt>
                <c:pt idx="1">
                  <c:v>95.21</c:v>
                </c:pt>
                <c:pt idx="2">
                  <c:v>95.29</c:v>
                </c:pt>
                <c:pt idx="3">
                  <c:v>95.49</c:v>
                </c:pt>
                <c:pt idx="4">
                  <c:v>95.72</c:v>
                </c:pt>
              </c:numCache>
            </c:numRef>
          </c:val>
          <c:extLst>
            <c:ext xmlns:c16="http://schemas.microsoft.com/office/drawing/2014/chart" uri="{C3380CC4-5D6E-409C-BE32-E72D297353CC}">
              <c16:uniqueId val="{00000000-8E55-4C83-918A-D32C5A2F3A56}"/>
            </c:ext>
          </c:extLst>
        </c:ser>
        <c:dLbls>
          <c:showLegendKey val="0"/>
          <c:showVal val="0"/>
          <c:showCatName val="0"/>
          <c:showSerName val="0"/>
          <c:showPercent val="0"/>
          <c:showBubbleSize val="0"/>
        </c:dLbls>
        <c:gapWidth val="150"/>
        <c:axId val="163117120"/>
        <c:axId val="16311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c:ext xmlns:c16="http://schemas.microsoft.com/office/drawing/2014/chart" uri="{C3380CC4-5D6E-409C-BE32-E72D297353CC}">
              <c16:uniqueId val="{00000001-8E55-4C83-918A-D32C5A2F3A56}"/>
            </c:ext>
          </c:extLst>
        </c:ser>
        <c:dLbls>
          <c:showLegendKey val="0"/>
          <c:showVal val="0"/>
          <c:showCatName val="0"/>
          <c:showSerName val="0"/>
          <c:showPercent val="0"/>
          <c:showBubbleSize val="0"/>
        </c:dLbls>
        <c:marker val="1"/>
        <c:smooth val="0"/>
        <c:axId val="163117120"/>
        <c:axId val="163117512"/>
      </c:lineChart>
      <c:dateAx>
        <c:axId val="163117120"/>
        <c:scaling>
          <c:orientation val="minMax"/>
        </c:scaling>
        <c:delete val="1"/>
        <c:axPos val="b"/>
        <c:numFmt formatCode="ge" sourceLinked="1"/>
        <c:majorTickMark val="none"/>
        <c:minorTickMark val="none"/>
        <c:tickLblPos val="none"/>
        <c:crossAx val="163117512"/>
        <c:crosses val="autoZero"/>
        <c:auto val="1"/>
        <c:lblOffset val="100"/>
        <c:baseTimeUnit val="years"/>
      </c:dateAx>
      <c:valAx>
        <c:axId val="16311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109.58</c:v>
                </c:pt>
                <c:pt idx="1">
                  <c:v>110.11</c:v>
                </c:pt>
                <c:pt idx="2">
                  <c:v>110.46</c:v>
                </c:pt>
                <c:pt idx="3">
                  <c:v>108.68</c:v>
                </c:pt>
                <c:pt idx="4">
                  <c:v>110.93</c:v>
                </c:pt>
              </c:numCache>
            </c:numRef>
          </c:val>
          <c:extLst>
            <c:ext xmlns:c16="http://schemas.microsoft.com/office/drawing/2014/chart" uri="{C3380CC4-5D6E-409C-BE32-E72D297353CC}">
              <c16:uniqueId val="{00000000-107D-4B71-B77C-681F77F4A7AF}"/>
            </c:ext>
          </c:extLst>
        </c:ser>
        <c:dLbls>
          <c:showLegendKey val="0"/>
          <c:showVal val="0"/>
          <c:showCatName val="0"/>
          <c:showSerName val="0"/>
          <c:showPercent val="0"/>
          <c:showBubbleSize val="0"/>
        </c:dLbls>
        <c:gapWidth val="150"/>
        <c:axId val="163372560"/>
        <c:axId val="16289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104.3</c:v>
                </c:pt>
                <c:pt idx="1">
                  <c:v>104.63</c:v>
                </c:pt>
                <c:pt idx="2">
                  <c:v>105.91</c:v>
                </c:pt>
                <c:pt idx="3">
                  <c:v>106.96</c:v>
                </c:pt>
                <c:pt idx="4">
                  <c:v>106.55</c:v>
                </c:pt>
              </c:numCache>
            </c:numRef>
          </c:val>
          <c:smooth val="0"/>
          <c:extLst>
            <c:ext xmlns:c16="http://schemas.microsoft.com/office/drawing/2014/chart" uri="{C3380CC4-5D6E-409C-BE32-E72D297353CC}">
              <c16:uniqueId val="{00000001-107D-4B71-B77C-681F77F4A7AF}"/>
            </c:ext>
          </c:extLst>
        </c:ser>
        <c:dLbls>
          <c:showLegendKey val="0"/>
          <c:showVal val="0"/>
          <c:showCatName val="0"/>
          <c:showSerName val="0"/>
          <c:showPercent val="0"/>
          <c:showBubbleSize val="0"/>
        </c:dLbls>
        <c:marker val="1"/>
        <c:smooth val="0"/>
        <c:axId val="163372560"/>
        <c:axId val="162893776"/>
      </c:lineChart>
      <c:dateAx>
        <c:axId val="163372560"/>
        <c:scaling>
          <c:orientation val="minMax"/>
        </c:scaling>
        <c:delete val="1"/>
        <c:axPos val="b"/>
        <c:numFmt formatCode="ge" sourceLinked="1"/>
        <c:majorTickMark val="none"/>
        <c:minorTickMark val="none"/>
        <c:tickLblPos val="none"/>
        <c:crossAx val="162893776"/>
        <c:crosses val="autoZero"/>
        <c:auto val="1"/>
        <c:lblOffset val="100"/>
        <c:baseTimeUnit val="years"/>
      </c:dateAx>
      <c:valAx>
        <c:axId val="16289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7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6.8</c:v>
                </c:pt>
                <c:pt idx="1">
                  <c:v>30.11</c:v>
                </c:pt>
                <c:pt idx="2">
                  <c:v>31.88</c:v>
                </c:pt>
                <c:pt idx="3">
                  <c:v>33.549999999999997</c:v>
                </c:pt>
                <c:pt idx="4">
                  <c:v>35.32</c:v>
                </c:pt>
              </c:numCache>
            </c:numRef>
          </c:val>
          <c:extLst>
            <c:ext xmlns:c16="http://schemas.microsoft.com/office/drawing/2014/chart" uri="{C3380CC4-5D6E-409C-BE32-E72D297353CC}">
              <c16:uniqueId val="{00000000-6619-4CFB-BE35-049F4C673C74}"/>
            </c:ext>
          </c:extLst>
        </c:ser>
        <c:dLbls>
          <c:showLegendKey val="0"/>
          <c:showVal val="0"/>
          <c:showCatName val="0"/>
          <c:showSerName val="0"/>
          <c:showPercent val="0"/>
          <c:showBubbleSize val="0"/>
        </c:dLbls>
        <c:gapWidth val="150"/>
        <c:axId val="162868384"/>
        <c:axId val="1628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17.37</c:v>
                </c:pt>
                <c:pt idx="1">
                  <c:v>25.54</c:v>
                </c:pt>
                <c:pt idx="2">
                  <c:v>22.87</c:v>
                </c:pt>
                <c:pt idx="3">
                  <c:v>28.42</c:v>
                </c:pt>
                <c:pt idx="4">
                  <c:v>28.24</c:v>
                </c:pt>
              </c:numCache>
            </c:numRef>
          </c:val>
          <c:smooth val="0"/>
          <c:extLst>
            <c:ext xmlns:c16="http://schemas.microsoft.com/office/drawing/2014/chart" uri="{C3380CC4-5D6E-409C-BE32-E72D297353CC}">
              <c16:uniqueId val="{00000001-6619-4CFB-BE35-049F4C673C74}"/>
            </c:ext>
          </c:extLst>
        </c:ser>
        <c:dLbls>
          <c:showLegendKey val="0"/>
          <c:showVal val="0"/>
          <c:showCatName val="0"/>
          <c:showSerName val="0"/>
          <c:showPercent val="0"/>
          <c:showBubbleSize val="0"/>
        </c:dLbls>
        <c:marker val="1"/>
        <c:smooth val="0"/>
        <c:axId val="162868384"/>
        <c:axId val="162868768"/>
      </c:lineChart>
      <c:dateAx>
        <c:axId val="162868384"/>
        <c:scaling>
          <c:orientation val="minMax"/>
        </c:scaling>
        <c:delete val="1"/>
        <c:axPos val="b"/>
        <c:numFmt formatCode="ge" sourceLinked="1"/>
        <c:majorTickMark val="none"/>
        <c:minorTickMark val="none"/>
        <c:tickLblPos val="none"/>
        <c:crossAx val="162868768"/>
        <c:crosses val="autoZero"/>
        <c:auto val="1"/>
        <c:lblOffset val="100"/>
        <c:baseTimeUnit val="years"/>
      </c:dateAx>
      <c:valAx>
        <c:axId val="1628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quot;-&quot;">
                  <c:v>1.1200000000000001</c:v>
                </c:pt>
                <c:pt idx="3" formatCode="#,##0.00;&quot;△&quot;#,##0.00;&quot;-&quot;">
                  <c:v>1.1200000000000001</c:v>
                </c:pt>
                <c:pt idx="4" formatCode="#,##0.00;&quot;△&quot;#,##0.00;&quot;-&quot;">
                  <c:v>4.1399999999999997</c:v>
                </c:pt>
              </c:numCache>
            </c:numRef>
          </c:val>
          <c:extLst>
            <c:ext xmlns:c16="http://schemas.microsoft.com/office/drawing/2014/chart" uri="{C3380CC4-5D6E-409C-BE32-E72D297353CC}">
              <c16:uniqueId val="{00000000-B985-431E-8BDD-BE9925EFFD9B}"/>
            </c:ext>
          </c:extLst>
        </c:ser>
        <c:dLbls>
          <c:showLegendKey val="0"/>
          <c:showVal val="0"/>
          <c:showCatName val="0"/>
          <c:showSerName val="0"/>
          <c:showPercent val="0"/>
          <c:showBubbleSize val="0"/>
        </c:dLbls>
        <c:gapWidth val="150"/>
        <c:axId val="162867384"/>
        <c:axId val="16336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1.51</c:v>
                </c:pt>
                <c:pt idx="1">
                  <c:v>1.39</c:v>
                </c:pt>
                <c:pt idx="2">
                  <c:v>1.2</c:v>
                </c:pt>
                <c:pt idx="3">
                  <c:v>3.01</c:v>
                </c:pt>
                <c:pt idx="4">
                  <c:v>3.67</c:v>
                </c:pt>
              </c:numCache>
            </c:numRef>
          </c:val>
          <c:smooth val="0"/>
          <c:extLst>
            <c:ext xmlns:c16="http://schemas.microsoft.com/office/drawing/2014/chart" uri="{C3380CC4-5D6E-409C-BE32-E72D297353CC}">
              <c16:uniqueId val="{00000001-B985-431E-8BDD-BE9925EFFD9B}"/>
            </c:ext>
          </c:extLst>
        </c:ser>
        <c:dLbls>
          <c:showLegendKey val="0"/>
          <c:showVal val="0"/>
          <c:showCatName val="0"/>
          <c:showSerName val="0"/>
          <c:showPercent val="0"/>
          <c:showBubbleSize val="0"/>
        </c:dLbls>
        <c:marker val="1"/>
        <c:smooth val="0"/>
        <c:axId val="162867384"/>
        <c:axId val="163369928"/>
      </c:lineChart>
      <c:dateAx>
        <c:axId val="162867384"/>
        <c:scaling>
          <c:orientation val="minMax"/>
        </c:scaling>
        <c:delete val="1"/>
        <c:axPos val="b"/>
        <c:numFmt formatCode="ge" sourceLinked="1"/>
        <c:majorTickMark val="none"/>
        <c:minorTickMark val="none"/>
        <c:tickLblPos val="none"/>
        <c:crossAx val="163369928"/>
        <c:crosses val="autoZero"/>
        <c:auto val="1"/>
        <c:lblOffset val="100"/>
        <c:baseTimeUnit val="years"/>
      </c:dateAx>
      <c:valAx>
        <c:axId val="1633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6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3E-4DE0-949B-AC6C202F7E39}"/>
            </c:ext>
          </c:extLst>
        </c:ser>
        <c:dLbls>
          <c:showLegendKey val="0"/>
          <c:showVal val="0"/>
          <c:showCatName val="0"/>
          <c:showSerName val="0"/>
          <c:showPercent val="0"/>
          <c:showBubbleSize val="0"/>
        </c:dLbls>
        <c:gapWidth val="150"/>
        <c:axId val="163086208"/>
        <c:axId val="16308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4.88</c:v>
                </c:pt>
                <c:pt idx="1">
                  <c:v>0.1</c:v>
                </c:pt>
                <c:pt idx="2" formatCode="#,##0.00;&quot;△&quot;#,##0.00">
                  <c:v>0</c:v>
                </c:pt>
                <c:pt idx="3" formatCode="#,##0.00;&quot;△&quot;#,##0.00">
                  <c:v>0</c:v>
                </c:pt>
                <c:pt idx="4">
                  <c:v>0.41</c:v>
                </c:pt>
              </c:numCache>
            </c:numRef>
          </c:val>
          <c:smooth val="0"/>
          <c:extLst>
            <c:ext xmlns:c16="http://schemas.microsoft.com/office/drawing/2014/chart" uri="{C3380CC4-5D6E-409C-BE32-E72D297353CC}">
              <c16:uniqueId val="{00000001-5C3E-4DE0-949B-AC6C202F7E39}"/>
            </c:ext>
          </c:extLst>
        </c:ser>
        <c:dLbls>
          <c:showLegendKey val="0"/>
          <c:showVal val="0"/>
          <c:showCatName val="0"/>
          <c:showSerName val="0"/>
          <c:showPercent val="0"/>
          <c:showBubbleSize val="0"/>
        </c:dLbls>
        <c:marker val="1"/>
        <c:smooth val="0"/>
        <c:axId val="163086208"/>
        <c:axId val="163086600"/>
      </c:lineChart>
      <c:dateAx>
        <c:axId val="163086208"/>
        <c:scaling>
          <c:orientation val="minMax"/>
        </c:scaling>
        <c:delete val="1"/>
        <c:axPos val="b"/>
        <c:numFmt formatCode="ge" sourceLinked="1"/>
        <c:majorTickMark val="none"/>
        <c:minorTickMark val="none"/>
        <c:tickLblPos val="none"/>
        <c:crossAx val="163086600"/>
        <c:crosses val="autoZero"/>
        <c:auto val="1"/>
        <c:lblOffset val="100"/>
        <c:baseTimeUnit val="years"/>
      </c:dateAx>
      <c:valAx>
        <c:axId val="16308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475.45</c:v>
                </c:pt>
                <c:pt idx="1">
                  <c:v>165.77</c:v>
                </c:pt>
                <c:pt idx="2">
                  <c:v>185.57</c:v>
                </c:pt>
                <c:pt idx="3">
                  <c:v>210.84</c:v>
                </c:pt>
                <c:pt idx="4">
                  <c:v>232.31</c:v>
                </c:pt>
              </c:numCache>
            </c:numRef>
          </c:val>
          <c:extLst>
            <c:ext xmlns:c16="http://schemas.microsoft.com/office/drawing/2014/chart" uri="{C3380CC4-5D6E-409C-BE32-E72D297353CC}">
              <c16:uniqueId val="{00000000-5D13-4E18-9884-E045F3530DC3}"/>
            </c:ext>
          </c:extLst>
        </c:ser>
        <c:dLbls>
          <c:showLegendKey val="0"/>
          <c:showVal val="0"/>
          <c:showCatName val="0"/>
          <c:showSerName val="0"/>
          <c:showPercent val="0"/>
          <c:showBubbleSize val="0"/>
        </c:dLbls>
        <c:gapWidth val="150"/>
        <c:axId val="163087776"/>
        <c:axId val="16308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271.23</c:v>
                </c:pt>
                <c:pt idx="1">
                  <c:v>72.66</c:v>
                </c:pt>
                <c:pt idx="2">
                  <c:v>66.900000000000006</c:v>
                </c:pt>
                <c:pt idx="3">
                  <c:v>72.739999999999995</c:v>
                </c:pt>
                <c:pt idx="4">
                  <c:v>83.46</c:v>
                </c:pt>
              </c:numCache>
            </c:numRef>
          </c:val>
          <c:smooth val="0"/>
          <c:extLst>
            <c:ext xmlns:c16="http://schemas.microsoft.com/office/drawing/2014/chart" uri="{C3380CC4-5D6E-409C-BE32-E72D297353CC}">
              <c16:uniqueId val="{00000001-5D13-4E18-9884-E045F3530DC3}"/>
            </c:ext>
          </c:extLst>
        </c:ser>
        <c:dLbls>
          <c:showLegendKey val="0"/>
          <c:showVal val="0"/>
          <c:showCatName val="0"/>
          <c:showSerName val="0"/>
          <c:showPercent val="0"/>
          <c:showBubbleSize val="0"/>
        </c:dLbls>
        <c:marker val="1"/>
        <c:smooth val="0"/>
        <c:axId val="163087776"/>
        <c:axId val="163088168"/>
      </c:lineChart>
      <c:dateAx>
        <c:axId val="163087776"/>
        <c:scaling>
          <c:orientation val="minMax"/>
        </c:scaling>
        <c:delete val="1"/>
        <c:axPos val="b"/>
        <c:numFmt formatCode="ge" sourceLinked="1"/>
        <c:majorTickMark val="none"/>
        <c:minorTickMark val="none"/>
        <c:tickLblPos val="none"/>
        <c:crossAx val="163088168"/>
        <c:crosses val="autoZero"/>
        <c:auto val="1"/>
        <c:lblOffset val="100"/>
        <c:baseTimeUnit val="years"/>
      </c:dateAx>
      <c:valAx>
        <c:axId val="16308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220.29</c:v>
                </c:pt>
                <c:pt idx="1">
                  <c:v>212.24</c:v>
                </c:pt>
                <c:pt idx="2">
                  <c:v>200.63</c:v>
                </c:pt>
                <c:pt idx="3">
                  <c:v>191.56</c:v>
                </c:pt>
                <c:pt idx="4">
                  <c:v>180.97</c:v>
                </c:pt>
              </c:numCache>
            </c:numRef>
          </c:val>
          <c:extLst>
            <c:ext xmlns:c16="http://schemas.microsoft.com/office/drawing/2014/chart" uri="{C3380CC4-5D6E-409C-BE32-E72D297353CC}">
              <c16:uniqueId val="{00000000-4D07-44D3-B289-66F23AB4D09D}"/>
            </c:ext>
          </c:extLst>
        </c:ser>
        <c:dLbls>
          <c:showLegendKey val="0"/>
          <c:showVal val="0"/>
          <c:showCatName val="0"/>
          <c:showSerName val="0"/>
          <c:showPercent val="0"/>
          <c:showBubbleSize val="0"/>
        </c:dLbls>
        <c:gapWidth val="150"/>
        <c:axId val="163089344"/>
        <c:axId val="16308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c:ext xmlns:c16="http://schemas.microsoft.com/office/drawing/2014/chart" uri="{C3380CC4-5D6E-409C-BE32-E72D297353CC}">
              <c16:uniqueId val="{00000001-4D07-44D3-B289-66F23AB4D09D}"/>
            </c:ext>
          </c:extLst>
        </c:ser>
        <c:dLbls>
          <c:showLegendKey val="0"/>
          <c:showVal val="0"/>
          <c:showCatName val="0"/>
          <c:showSerName val="0"/>
          <c:showPercent val="0"/>
          <c:showBubbleSize val="0"/>
        </c:dLbls>
        <c:marker val="1"/>
        <c:smooth val="0"/>
        <c:axId val="163089344"/>
        <c:axId val="163089736"/>
      </c:lineChart>
      <c:dateAx>
        <c:axId val="163089344"/>
        <c:scaling>
          <c:orientation val="minMax"/>
        </c:scaling>
        <c:delete val="1"/>
        <c:axPos val="b"/>
        <c:numFmt formatCode="ge" sourceLinked="1"/>
        <c:majorTickMark val="none"/>
        <c:minorTickMark val="none"/>
        <c:tickLblPos val="none"/>
        <c:crossAx val="163089736"/>
        <c:crosses val="autoZero"/>
        <c:auto val="1"/>
        <c:lblOffset val="100"/>
        <c:baseTimeUnit val="years"/>
      </c:dateAx>
      <c:valAx>
        <c:axId val="16308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109.4</c:v>
                </c:pt>
                <c:pt idx="1">
                  <c:v>111.67</c:v>
                </c:pt>
                <c:pt idx="2">
                  <c:v>114.84</c:v>
                </c:pt>
                <c:pt idx="3">
                  <c:v>112.11</c:v>
                </c:pt>
                <c:pt idx="4">
                  <c:v>108.3</c:v>
                </c:pt>
              </c:numCache>
            </c:numRef>
          </c:val>
          <c:extLst>
            <c:ext xmlns:c16="http://schemas.microsoft.com/office/drawing/2014/chart" uri="{C3380CC4-5D6E-409C-BE32-E72D297353CC}">
              <c16:uniqueId val="{00000000-2250-4FE8-BAFA-3603E323A1DC}"/>
            </c:ext>
          </c:extLst>
        </c:ser>
        <c:dLbls>
          <c:showLegendKey val="0"/>
          <c:showVal val="0"/>
          <c:showCatName val="0"/>
          <c:showSerName val="0"/>
          <c:showPercent val="0"/>
          <c:showBubbleSize val="0"/>
        </c:dLbls>
        <c:gapWidth val="150"/>
        <c:axId val="163090912"/>
        <c:axId val="16309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c:ext xmlns:c16="http://schemas.microsoft.com/office/drawing/2014/chart" uri="{C3380CC4-5D6E-409C-BE32-E72D297353CC}">
              <c16:uniqueId val="{00000001-2250-4FE8-BAFA-3603E323A1DC}"/>
            </c:ext>
          </c:extLst>
        </c:ser>
        <c:dLbls>
          <c:showLegendKey val="0"/>
          <c:showVal val="0"/>
          <c:showCatName val="0"/>
          <c:showSerName val="0"/>
          <c:showPercent val="0"/>
          <c:showBubbleSize val="0"/>
        </c:dLbls>
        <c:marker val="1"/>
        <c:smooth val="0"/>
        <c:axId val="163090912"/>
        <c:axId val="163091304"/>
      </c:lineChart>
      <c:dateAx>
        <c:axId val="163090912"/>
        <c:scaling>
          <c:orientation val="minMax"/>
        </c:scaling>
        <c:delete val="1"/>
        <c:axPos val="b"/>
        <c:numFmt formatCode="ge" sourceLinked="1"/>
        <c:majorTickMark val="none"/>
        <c:minorTickMark val="none"/>
        <c:tickLblPos val="none"/>
        <c:crossAx val="163091304"/>
        <c:crosses val="autoZero"/>
        <c:auto val="1"/>
        <c:lblOffset val="100"/>
        <c:baseTimeUnit val="years"/>
      </c:dateAx>
      <c:valAx>
        <c:axId val="16309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86.64</c:v>
                </c:pt>
                <c:pt idx="1">
                  <c:v>85.03</c:v>
                </c:pt>
                <c:pt idx="2">
                  <c:v>83</c:v>
                </c:pt>
                <c:pt idx="3">
                  <c:v>85.11</c:v>
                </c:pt>
                <c:pt idx="4">
                  <c:v>88.42</c:v>
                </c:pt>
              </c:numCache>
            </c:numRef>
          </c:val>
          <c:extLst>
            <c:ext xmlns:c16="http://schemas.microsoft.com/office/drawing/2014/chart" uri="{C3380CC4-5D6E-409C-BE32-E72D297353CC}">
              <c16:uniqueId val="{00000000-A035-4330-8526-8FD88650D4A6}"/>
            </c:ext>
          </c:extLst>
        </c:ser>
        <c:dLbls>
          <c:showLegendKey val="0"/>
          <c:showVal val="0"/>
          <c:showCatName val="0"/>
          <c:showSerName val="0"/>
          <c:showPercent val="0"/>
          <c:showBubbleSize val="0"/>
        </c:dLbls>
        <c:gapWidth val="150"/>
        <c:axId val="163092480"/>
        <c:axId val="16309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c:ext xmlns:c16="http://schemas.microsoft.com/office/drawing/2014/chart" uri="{C3380CC4-5D6E-409C-BE32-E72D297353CC}">
              <c16:uniqueId val="{00000001-A035-4330-8526-8FD88650D4A6}"/>
            </c:ext>
          </c:extLst>
        </c:ser>
        <c:dLbls>
          <c:showLegendKey val="0"/>
          <c:showVal val="0"/>
          <c:showCatName val="0"/>
          <c:showSerName val="0"/>
          <c:showPercent val="0"/>
          <c:showBubbleSize val="0"/>
        </c:dLbls>
        <c:marker val="1"/>
        <c:smooth val="0"/>
        <c:axId val="163092480"/>
        <c:axId val="163092872"/>
      </c:lineChart>
      <c:dateAx>
        <c:axId val="163092480"/>
        <c:scaling>
          <c:orientation val="minMax"/>
        </c:scaling>
        <c:delete val="1"/>
        <c:axPos val="b"/>
        <c:numFmt formatCode="ge" sourceLinked="1"/>
        <c:majorTickMark val="none"/>
        <c:minorTickMark val="none"/>
        <c:tickLblPos val="none"/>
        <c:crossAx val="163092872"/>
        <c:crosses val="autoZero"/>
        <c:auto val="1"/>
        <c:lblOffset val="100"/>
        <c:baseTimeUnit val="years"/>
      </c:dateAx>
      <c:valAx>
        <c:axId val="16309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那覇市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Ab</v>
      </c>
      <c r="X8" s="48"/>
      <c r="Y8" s="48"/>
      <c r="Z8" s="48"/>
      <c r="AA8" s="48"/>
      <c r="AB8" s="48"/>
      <c r="AC8" s="48"/>
      <c r="AD8" s="49" t="str">
        <f>データ!$M$6</f>
        <v>自治体職員</v>
      </c>
      <c r="AE8" s="49"/>
      <c r="AF8" s="49"/>
      <c r="AG8" s="49"/>
      <c r="AH8" s="49"/>
      <c r="AI8" s="49"/>
      <c r="AJ8" s="49"/>
      <c r="AK8" s="3"/>
      <c r="AL8" s="50">
        <f>データ!S6</f>
        <v>323290</v>
      </c>
      <c r="AM8" s="50"/>
      <c r="AN8" s="50"/>
      <c r="AO8" s="50"/>
      <c r="AP8" s="50"/>
      <c r="AQ8" s="50"/>
      <c r="AR8" s="50"/>
      <c r="AS8" s="50"/>
      <c r="AT8" s="45">
        <f>データ!T6</f>
        <v>39.979999999999997</v>
      </c>
      <c r="AU8" s="45"/>
      <c r="AV8" s="45"/>
      <c r="AW8" s="45"/>
      <c r="AX8" s="45"/>
      <c r="AY8" s="45"/>
      <c r="AZ8" s="45"/>
      <c r="BA8" s="45"/>
      <c r="BB8" s="45">
        <f>データ!U6</f>
        <v>8086.29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71.48</v>
      </c>
      <c r="J10" s="45"/>
      <c r="K10" s="45"/>
      <c r="L10" s="45"/>
      <c r="M10" s="45"/>
      <c r="N10" s="45"/>
      <c r="O10" s="45"/>
      <c r="P10" s="45">
        <f>データ!P6</f>
        <v>98.12</v>
      </c>
      <c r="Q10" s="45"/>
      <c r="R10" s="45"/>
      <c r="S10" s="45"/>
      <c r="T10" s="45"/>
      <c r="U10" s="45"/>
      <c r="V10" s="45"/>
      <c r="W10" s="45">
        <f>データ!Q6</f>
        <v>99.99</v>
      </c>
      <c r="X10" s="45"/>
      <c r="Y10" s="45"/>
      <c r="Z10" s="45"/>
      <c r="AA10" s="45"/>
      <c r="AB10" s="45"/>
      <c r="AC10" s="45"/>
      <c r="AD10" s="50">
        <f>データ!R6</f>
        <v>1468</v>
      </c>
      <c r="AE10" s="50"/>
      <c r="AF10" s="50"/>
      <c r="AG10" s="50"/>
      <c r="AH10" s="50"/>
      <c r="AI10" s="50"/>
      <c r="AJ10" s="50"/>
      <c r="AK10" s="2"/>
      <c r="AL10" s="50">
        <f>データ!V6</f>
        <v>316024</v>
      </c>
      <c r="AM10" s="50"/>
      <c r="AN10" s="50"/>
      <c r="AO10" s="50"/>
      <c r="AP10" s="50"/>
      <c r="AQ10" s="50"/>
      <c r="AR10" s="50"/>
      <c r="AS10" s="50"/>
      <c r="AT10" s="45">
        <f>データ!W6</f>
        <v>35.15</v>
      </c>
      <c r="AU10" s="45"/>
      <c r="AV10" s="45"/>
      <c r="AW10" s="45"/>
      <c r="AX10" s="45"/>
      <c r="AY10" s="45"/>
      <c r="AZ10" s="45"/>
      <c r="BA10" s="45"/>
      <c r="BB10" s="45">
        <f>データ!X6</f>
        <v>8990.73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vChczBQ3XigW3LQ3qHj3iqn5Y2SOA98VOcg/CT0qjc7fNDEDEcuyrZG4Xosrv1OopOz6ntwXvhoLJ7fFBzVplw==" saltValue="TwO0o+6gKr8UFOs3hbpqM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472018</v>
      </c>
      <c r="D6" s="33">
        <f t="shared" si="3"/>
        <v>46</v>
      </c>
      <c r="E6" s="33">
        <f t="shared" si="3"/>
        <v>17</v>
      </c>
      <c r="F6" s="33">
        <f t="shared" si="3"/>
        <v>1</v>
      </c>
      <c r="G6" s="33">
        <f t="shared" si="3"/>
        <v>0</v>
      </c>
      <c r="H6" s="33" t="str">
        <f t="shared" si="3"/>
        <v>沖縄県　那覇市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71.48</v>
      </c>
      <c r="P6" s="34">
        <f t="shared" si="3"/>
        <v>98.12</v>
      </c>
      <c r="Q6" s="34">
        <f t="shared" si="3"/>
        <v>99.99</v>
      </c>
      <c r="R6" s="34">
        <f t="shared" si="3"/>
        <v>1468</v>
      </c>
      <c r="S6" s="34">
        <f t="shared" si="3"/>
        <v>323290</v>
      </c>
      <c r="T6" s="34">
        <f t="shared" si="3"/>
        <v>39.979999999999997</v>
      </c>
      <c r="U6" s="34">
        <f t="shared" si="3"/>
        <v>8086.29</v>
      </c>
      <c r="V6" s="34">
        <f t="shared" si="3"/>
        <v>316024</v>
      </c>
      <c r="W6" s="34">
        <f t="shared" si="3"/>
        <v>35.15</v>
      </c>
      <c r="X6" s="34">
        <f t="shared" si="3"/>
        <v>8990.73</v>
      </c>
      <c r="Y6" s="35">
        <f>IF(Y7="",NA(),Y7)</f>
        <v>109.58</v>
      </c>
      <c r="Z6" s="35">
        <f t="shared" ref="Z6:AH6" si="4">IF(Z7="",NA(),Z7)</f>
        <v>110.11</v>
      </c>
      <c r="AA6" s="35">
        <f t="shared" si="4"/>
        <v>110.46</v>
      </c>
      <c r="AB6" s="35">
        <f t="shared" si="4"/>
        <v>108.68</v>
      </c>
      <c r="AC6" s="35">
        <f t="shared" si="4"/>
        <v>110.93</v>
      </c>
      <c r="AD6" s="35">
        <f t="shared" si="4"/>
        <v>104.3</v>
      </c>
      <c r="AE6" s="35">
        <f t="shared" si="4"/>
        <v>104.63</v>
      </c>
      <c r="AF6" s="35">
        <f t="shared" si="4"/>
        <v>105.91</v>
      </c>
      <c r="AG6" s="35">
        <f t="shared" si="4"/>
        <v>106.96</v>
      </c>
      <c r="AH6" s="35">
        <f t="shared" si="4"/>
        <v>106.55</v>
      </c>
      <c r="AI6" s="34" t="str">
        <f>IF(AI7="","",IF(AI7="-","【-】","【"&amp;SUBSTITUTE(TEXT(AI7,"#,##0.00"),"-","△")&amp;"】"))</f>
        <v>【108.80】</v>
      </c>
      <c r="AJ6" s="34">
        <f>IF(AJ7="",NA(),AJ7)</f>
        <v>0</v>
      </c>
      <c r="AK6" s="34">
        <f t="shared" ref="AK6:AS6" si="5">IF(AK7="",NA(),AK7)</f>
        <v>0</v>
      </c>
      <c r="AL6" s="34">
        <f t="shared" si="5"/>
        <v>0</v>
      </c>
      <c r="AM6" s="34">
        <f t="shared" si="5"/>
        <v>0</v>
      </c>
      <c r="AN6" s="34">
        <f t="shared" si="5"/>
        <v>0</v>
      </c>
      <c r="AO6" s="35">
        <f t="shared" si="5"/>
        <v>4.88</v>
      </c>
      <c r="AP6" s="35">
        <f t="shared" si="5"/>
        <v>0.1</v>
      </c>
      <c r="AQ6" s="34">
        <f t="shared" si="5"/>
        <v>0</v>
      </c>
      <c r="AR6" s="34">
        <f t="shared" si="5"/>
        <v>0</v>
      </c>
      <c r="AS6" s="35">
        <f t="shared" si="5"/>
        <v>0.41</v>
      </c>
      <c r="AT6" s="34" t="str">
        <f>IF(AT7="","",IF(AT7="-","【-】","【"&amp;SUBSTITUTE(TEXT(AT7,"#,##0.00"),"-","△")&amp;"】"))</f>
        <v>【4.27】</v>
      </c>
      <c r="AU6" s="35">
        <f>IF(AU7="",NA(),AU7)</f>
        <v>475.45</v>
      </c>
      <c r="AV6" s="35">
        <f t="shared" ref="AV6:BD6" si="6">IF(AV7="",NA(),AV7)</f>
        <v>165.77</v>
      </c>
      <c r="AW6" s="35">
        <f t="shared" si="6"/>
        <v>185.57</v>
      </c>
      <c r="AX6" s="35">
        <f t="shared" si="6"/>
        <v>210.84</v>
      </c>
      <c r="AY6" s="35">
        <f t="shared" si="6"/>
        <v>232.31</v>
      </c>
      <c r="AZ6" s="35">
        <f t="shared" si="6"/>
        <v>271.23</v>
      </c>
      <c r="BA6" s="35">
        <f t="shared" si="6"/>
        <v>72.66</v>
      </c>
      <c r="BB6" s="35">
        <f t="shared" si="6"/>
        <v>66.900000000000006</v>
      </c>
      <c r="BC6" s="35">
        <f t="shared" si="6"/>
        <v>72.739999999999995</v>
      </c>
      <c r="BD6" s="35">
        <f t="shared" si="6"/>
        <v>83.46</v>
      </c>
      <c r="BE6" s="34" t="str">
        <f>IF(BE7="","",IF(BE7="-","【-】","【"&amp;SUBSTITUTE(TEXT(BE7,"#,##0.00"),"-","△")&amp;"】"))</f>
        <v>【66.41】</v>
      </c>
      <c r="BF6" s="35">
        <f>IF(BF7="",NA(),BF7)</f>
        <v>220.29</v>
      </c>
      <c r="BG6" s="35">
        <f t="shared" ref="BG6:BO6" si="7">IF(BG7="",NA(),BG7)</f>
        <v>212.24</v>
      </c>
      <c r="BH6" s="35">
        <f t="shared" si="7"/>
        <v>200.63</v>
      </c>
      <c r="BI6" s="35">
        <f t="shared" si="7"/>
        <v>191.56</v>
      </c>
      <c r="BJ6" s="35">
        <f t="shared" si="7"/>
        <v>180.97</v>
      </c>
      <c r="BK6" s="35">
        <f t="shared" si="7"/>
        <v>624.4</v>
      </c>
      <c r="BL6" s="35">
        <f t="shared" si="7"/>
        <v>607.52</v>
      </c>
      <c r="BM6" s="35">
        <f t="shared" si="7"/>
        <v>643.19000000000005</v>
      </c>
      <c r="BN6" s="35">
        <f t="shared" si="7"/>
        <v>596.44000000000005</v>
      </c>
      <c r="BO6" s="35">
        <f t="shared" si="7"/>
        <v>612.6</v>
      </c>
      <c r="BP6" s="34" t="str">
        <f>IF(BP7="","",IF(BP7="-","【-】","【"&amp;SUBSTITUTE(TEXT(BP7,"#,##0.00"),"-","△")&amp;"】"))</f>
        <v>【707.33】</v>
      </c>
      <c r="BQ6" s="35">
        <f>IF(BQ7="",NA(),BQ7)</f>
        <v>109.4</v>
      </c>
      <c r="BR6" s="35">
        <f t="shared" ref="BR6:BZ6" si="8">IF(BR7="",NA(),BR7)</f>
        <v>111.67</v>
      </c>
      <c r="BS6" s="35">
        <f t="shared" si="8"/>
        <v>114.84</v>
      </c>
      <c r="BT6" s="35">
        <f t="shared" si="8"/>
        <v>112.11</v>
      </c>
      <c r="BU6" s="35">
        <f t="shared" si="8"/>
        <v>108.3</v>
      </c>
      <c r="BV6" s="35">
        <f t="shared" si="8"/>
        <v>92.33</v>
      </c>
      <c r="BW6" s="35">
        <f t="shared" si="8"/>
        <v>96.91</v>
      </c>
      <c r="BX6" s="35">
        <f t="shared" si="8"/>
        <v>101.54</v>
      </c>
      <c r="BY6" s="35">
        <f t="shared" si="8"/>
        <v>102.42</v>
      </c>
      <c r="BZ6" s="35">
        <f t="shared" si="8"/>
        <v>100.97</v>
      </c>
      <c r="CA6" s="34" t="str">
        <f>IF(CA7="","",IF(CA7="-","【-】","【"&amp;SUBSTITUTE(TEXT(CA7,"#,##0.00"),"-","△")&amp;"】"))</f>
        <v>【101.26】</v>
      </c>
      <c r="CB6" s="35">
        <f>IF(CB7="",NA(),CB7)</f>
        <v>86.64</v>
      </c>
      <c r="CC6" s="35">
        <f t="shared" ref="CC6:CK6" si="9">IF(CC7="",NA(),CC7)</f>
        <v>85.03</v>
      </c>
      <c r="CD6" s="35">
        <f t="shared" si="9"/>
        <v>83</v>
      </c>
      <c r="CE6" s="35">
        <f t="shared" si="9"/>
        <v>85.11</v>
      </c>
      <c r="CF6" s="35">
        <f t="shared" si="9"/>
        <v>88.42</v>
      </c>
      <c r="CG6" s="35">
        <f t="shared" si="9"/>
        <v>123.69</v>
      </c>
      <c r="CH6" s="35">
        <f t="shared" si="9"/>
        <v>120.5</v>
      </c>
      <c r="CI6" s="35">
        <f t="shared" si="9"/>
        <v>116.15</v>
      </c>
      <c r="CJ6" s="35">
        <f t="shared" si="9"/>
        <v>116.2</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70.16</v>
      </c>
      <c r="CS6" s="35">
        <f t="shared" si="10"/>
        <v>69.95</v>
      </c>
      <c r="CT6" s="35">
        <f t="shared" si="10"/>
        <v>72.239999999999995</v>
      </c>
      <c r="CU6" s="35">
        <f t="shared" si="10"/>
        <v>69.23</v>
      </c>
      <c r="CV6" s="35">
        <f t="shared" si="10"/>
        <v>70.37</v>
      </c>
      <c r="CW6" s="34" t="str">
        <f>IF(CW7="","",IF(CW7="-","【-】","【"&amp;SUBSTITUTE(TEXT(CW7,"#,##0.00"),"-","△")&amp;"】"))</f>
        <v>【60.13】</v>
      </c>
      <c r="CX6" s="35">
        <f>IF(CX7="",NA(),CX7)</f>
        <v>95.01</v>
      </c>
      <c r="CY6" s="35">
        <f t="shared" ref="CY6:DG6" si="11">IF(CY7="",NA(),CY7)</f>
        <v>95.21</v>
      </c>
      <c r="CZ6" s="35">
        <f t="shared" si="11"/>
        <v>95.29</v>
      </c>
      <c r="DA6" s="35">
        <f t="shared" si="11"/>
        <v>95.49</v>
      </c>
      <c r="DB6" s="35">
        <f t="shared" si="11"/>
        <v>95.72</v>
      </c>
      <c r="DC6" s="35">
        <f t="shared" si="11"/>
        <v>96.82</v>
      </c>
      <c r="DD6" s="35">
        <f t="shared" si="11"/>
        <v>96.69</v>
      </c>
      <c r="DE6" s="35">
        <f t="shared" si="11"/>
        <v>96.84</v>
      </c>
      <c r="DF6" s="35">
        <f t="shared" si="11"/>
        <v>96.84</v>
      </c>
      <c r="DG6" s="35">
        <f t="shared" si="11"/>
        <v>96.75</v>
      </c>
      <c r="DH6" s="34" t="str">
        <f>IF(DH7="","",IF(DH7="-","【-】","【"&amp;SUBSTITUTE(TEXT(DH7,"#,##0.00"),"-","△")&amp;"】"))</f>
        <v>【95.06】</v>
      </c>
      <c r="DI6" s="35">
        <f>IF(DI7="",NA(),DI7)</f>
        <v>6.8</v>
      </c>
      <c r="DJ6" s="35">
        <f t="shared" ref="DJ6:DR6" si="12">IF(DJ7="",NA(),DJ7)</f>
        <v>30.11</v>
      </c>
      <c r="DK6" s="35">
        <f t="shared" si="12"/>
        <v>31.88</v>
      </c>
      <c r="DL6" s="35">
        <f t="shared" si="12"/>
        <v>33.549999999999997</v>
      </c>
      <c r="DM6" s="35">
        <f t="shared" si="12"/>
        <v>35.32</v>
      </c>
      <c r="DN6" s="35">
        <f t="shared" si="12"/>
        <v>17.37</v>
      </c>
      <c r="DO6" s="35">
        <f t="shared" si="12"/>
        <v>25.54</v>
      </c>
      <c r="DP6" s="35">
        <f t="shared" si="12"/>
        <v>22.87</v>
      </c>
      <c r="DQ6" s="35">
        <f t="shared" si="12"/>
        <v>28.42</v>
      </c>
      <c r="DR6" s="35">
        <f t="shared" si="12"/>
        <v>28.24</v>
      </c>
      <c r="DS6" s="34" t="str">
        <f>IF(DS7="","",IF(DS7="-","【-】","【"&amp;SUBSTITUTE(TEXT(DS7,"#,##0.00"),"-","△")&amp;"】"))</f>
        <v>【38.13】</v>
      </c>
      <c r="DT6" s="34">
        <f>IF(DT7="",NA(),DT7)</f>
        <v>0</v>
      </c>
      <c r="DU6" s="34">
        <f t="shared" ref="DU6:EC6" si="13">IF(DU7="",NA(),DU7)</f>
        <v>0</v>
      </c>
      <c r="DV6" s="35">
        <f t="shared" si="13"/>
        <v>1.1200000000000001</v>
      </c>
      <c r="DW6" s="35">
        <f t="shared" si="13"/>
        <v>1.1200000000000001</v>
      </c>
      <c r="DX6" s="35">
        <f t="shared" si="13"/>
        <v>4.1399999999999997</v>
      </c>
      <c r="DY6" s="35">
        <f t="shared" si="13"/>
        <v>1.51</v>
      </c>
      <c r="DZ6" s="35">
        <f t="shared" si="13"/>
        <v>1.39</v>
      </c>
      <c r="EA6" s="35">
        <f t="shared" si="13"/>
        <v>1.2</v>
      </c>
      <c r="EB6" s="35">
        <f t="shared" si="13"/>
        <v>3.01</v>
      </c>
      <c r="EC6" s="35">
        <f t="shared" si="13"/>
        <v>3.67</v>
      </c>
      <c r="ED6" s="34" t="str">
        <f>IF(ED7="","",IF(ED7="-","【-】","【"&amp;SUBSTITUTE(TEXT(ED7,"#,##0.00"),"-","△")&amp;"】"))</f>
        <v>【5.37】</v>
      </c>
      <c r="EE6" s="35">
        <f>IF(EE7="",NA(),EE7)</f>
        <v>0.27</v>
      </c>
      <c r="EF6" s="35">
        <f t="shared" ref="EF6:EN6" si="14">IF(EF7="",NA(),EF7)</f>
        <v>0.41</v>
      </c>
      <c r="EG6" s="35">
        <f t="shared" si="14"/>
        <v>0.31</v>
      </c>
      <c r="EH6" s="35">
        <f t="shared" si="14"/>
        <v>0.32</v>
      </c>
      <c r="EI6" s="35">
        <f t="shared" si="14"/>
        <v>0.08</v>
      </c>
      <c r="EJ6" s="35">
        <f t="shared" si="14"/>
        <v>0.08</v>
      </c>
      <c r="EK6" s="35">
        <f t="shared" si="14"/>
        <v>0.1</v>
      </c>
      <c r="EL6" s="35">
        <f t="shared" si="14"/>
        <v>0.11</v>
      </c>
      <c r="EM6" s="35">
        <f t="shared" si="14"/>
        <v>0.13</v>
      </c>
      <c r="EN6" s="35">
        <f t="shared" si="14"/>
        <v>0.1</v>
      </c>
      <c r="EO6" s="34" t="str">
        <f>IF(EO7="","",IF(EO7="-","【-】","【"&amp;SUBSTITUTE(TEXT(EO7,"#,##0.00"),"-","△")&amp;"】"))</f>
        <v>【0.23】</v>
      </c>
    </row>
    <row r="7" spans="1:148" s="36" customFormat="1" x14ac:dyDescent="0.15">
      <c r="A7" s="28"/>
      <c r="B7" s="37">
        <v>2017</v>
      </c>
      <c r="C7" s="37">
        <v>472018</v>
      </c>
      <c r="D7" s="37">
        <v>46</v>
      </c>
      <c r="E7" s="37">
        <v>17</v>
      </c>
      <c r="F7" s="37">
        <v>1</v>
      </c>
      <c r="G7" s="37">
        <v>0</v>
      </c>
      <c r="H7" s="37" t="s">
        <v>108</v>
      </c>
      <c r="I7" s="37" t="s">
        <v>109</v>
      </c>
      <c r="J7" s="37" t="s">
        <v>110</v>
      </c>
      <c r="K7" s="37" t="s">
        <v>111</v>
      </c>
      <c r="L7" s="37" t="s">
        <v>112</v>
      </c>
      <c r="M7" s="37" t="s">
        <v>113</v>
      </c>
      <c r="N7" s="38" t="s">
        <v>114</v>
      </c>
      <c r="O7" s="38">
        <v>71.48</v>
      </c>
      <c r="P7" s="38">
        <v>98.12</v>
      </c>
      <c r="Q7" s="38">
        <v>99.99</v>
      </c>
      <c r="R7" s="38">
        <v>1468</v>
      </c>
      <c r="S7" s="38">
        <v>323290</v>
      </c>
      <c r="T7" s="38">
        <v>39.979999999999997</v>
      </c>
      <c r="U7" s="38">
        <v>8086.29</v>
      </c>
      <c r="V7" s="38">
        <v>316024</v>
      </c>
      <c r="W7" s="38">
        <v>35.15</v>
      </c>
      <c r="X7" s="38">
        <v>8990.73</v>
      </c>
      <c r="Y7" s="38">
        <v>109.58</v>
      </c>
      <c r="Z7" s="38">
        <v>110.11</v>
      </c>
      <c r="AA7" s="38">
        <v>110.46</v>
      </c>
      <c r="AB7" s="38">
        <v>108.68</v>
      </c>
      <c r="AC7" s="38">
        <v>110.93</v>
      </c>
      <c r="AD7" s="38">
        <v>104.3</v>
      </c>
      <c r="AE7" s="38">
        <v>104.63</v>
      </c>
      <c r="AF7" s="38">
        <v>105.91</v>
      </c>
      <c r="AG7" s="38">
        <v>106.96</v>
      </c>
      <c r="AH7" s="38">
        <v>106.55</v>
      </c>
      <c r="AI7" s="38">
        <v>108.8</v>
      </c>
      <c r="AJ7" s="38">
        <v>0</v>
      </c>
      <c r="AK7" s="38">
        <v>0</v>
      </c>
      <c r="AL7" s="38">
        <v>0</v>
      </c>
      <c r="AM7" s="38">
        <v>0</v>
      </c>
      <c r="AN7" s="38">
        <v>0</v>
      </c>
      <c r="AO7" s="38">
        <v>4.88</v>
      </c>
      <c r="AP7" s="38">
        <v>0.1</v>
      </c>
      <c r="AQ7" s="38">
        <v>0</v>
      </c>
      <c r="AR7" s="38">
        <v>0</v>
      </c>
      <c r="AS7" s="38">
        <v>0.41</v>
      </c>
      <c r="AT7" s="38">
        <v>4.2699999999999996</v>
      </c>
      <c r="AU7" s="38">
        <v>475.45</v>
      </c>
      <c r="AV7" s="38">
        <v>165.77</v>
      </c>
      <c r="AW7" s="38">
        <v>185.57</v>
      </c>
      <c r="AX7" s="38">
        <v>210.84</v>
      </c>
      <c r="AY7" s="38">
        <v>232.31</v>
      </c>
      <c r="AZ7" s="38">
        <v>271.23</v>
      </c>
      <c r="BA7" s="38">
        <v>72.66</v>
      </c>
      <c r="BB7" s="38">
        <v>66.900000000000006</v>
      </c>
      <c r="BC7" s="38">
        <v>72.739999999999995</v>
      </c>
      <c r="BD7" s="38">
        <v>83.46</v>
      </c>
      <c r="BE7" s="38">
        <v>66.41</v>
      </c>
      <c r="BF7" s="38">
        <v>220.29</v>
      </c>
      <c r="BG7" s="38">
        <v>212.24</v>
      </c>
      <c r="BH7" s="38">
        <v>200.63</v>
      </c>
      <c r="BI7" s="38">
        <v>191.56</v>
      </c>
      <c r="BJ7" s="38">
        <v>180.97</v>
      </c>
      <c r="BK7" s="38">
        <v>624.4</v>
      </c>
      <c r="BL7" s="38">
        <v>607.52</v>
      </c>
      <c r="BM7" s="38">
        <v>643.19000000000005</v>
      </c>
      <c r="BN7" s="38">
        <v>596.44000000000005</v>
      </c>
      <c r="BO7" s="38">
        <v>612.6</v>
      </c>
      <c r="BP7" s="38">
        <v>707.33</v>
      </c>
      <c r="BQ7" s="38">
        <v>109.4</v>
      </c>
      <c r="BR7" s="38">
        <v>111.67</v>
      </c>
      <c r="BS7" s="38">
        <v>114.84</v>
      </c>
      <c r="BT7" s="38">
        <v>112.11</v>
      </c>
      <c r="BU7" s="38">
        <v>108.3</v>
      </c>
      <c r="BV7" s="38">
        <v>92.33</v>
      </c>
      <c r="BW7" s="38">
        <v>96.91</v>
      </c>
      <c r="BX7" s="38">
        <v>101.54</v>
      </c>
      <c r="BY7" s="38">
        <v>102.42</v>
      </c>
      <c r="BZ7" s="38">
        <v>100.97</v>
      </c>
      <c r="CA7" s="38">
        <v>101.26</v>
      </c>
      <c r="CB7" s="38">
        <v>86.64</v>
      </c>
      <c r="CC7" s="38">
        <v>85.03</v>
      </c>
      <c r="CD7" s="38">
        <v>83</v>
      </c>
      <c r="CE7" s="38">
        <v>85.11</v>
      </c>
      <c r="CF7" s="38">
        <v>88.42</v>
      </c>
      <c r="CG7" s="38">
        <v>123.69</v>
      </c>
      <c r="CH7" s="38">
        <v>120.5</v>
      </c>
      <c r="CI7" s="38">
        <v>116.15</v>
      </c>
      <c r="CJ7" s="38">
        <v>116.2</v>
      </c>
      <c r="CK7" s="38">
        <v>118.78</v>
      </c>
      <c r="CL7" s="38">
        <v>136.38999999999999</v>
      </c>
      <c r="CM7" s="38" t="s">
        <v>114</v>
      </c>
      <c r="CN7" s="38" t="s">
        <v>114</v>
      </c>
      <c r="CO7" s="38" t="s">
        <v>114</v>
      </c>
      <c r="CP7" s="38" t="s">
        <v>114</v>
      </c>
      <c r="CQ7" s="38" t="s">
        <v>114</v>
      </c>
      <c r="CR7" s="38">
        <v>70.16</v>
      </c>
      <c r="CS7" s="38">
        <v>69.95</v>
      </c>
      <c r="CT7" s="38">
        <v>72.239999999999995</v>
      </c>
      <c r="CU7" s="38">
        <v>69.23</v>
      </c>
      <c r="CV7" s="38">
        <v>70.37</v>
      </c>
      <c r="CW7" s="38">
        <v>60.13</v>
      </c>
      <c r="CX7" s="38">
        <v>95.01</v>
      </c>
      <c r="CY7" s="38">
        <v>95.21</v>
      </c>
      <c r="CZ7" s="38">
        <v>95.29</v>
      </c>
      <c r="DA7" s="38">
        <v>95.49</v>
      </c>
      <c r="DB7" s="38">
        <v>95.72</v>
      </c>
      <c r="DC7" s="38">
        <v>96.82</v>
      </c>
      <c r="DD7" s="38">
        <v>96.69</v>
      </c>
      <c r="DE7" s="38">
        <v>96.84</v>
      </c>
      <c r="DF7" s="38">
        <v>96.84</v>
      </c>
      <c r="DG7" s="38">
        <v>96.75</v>
      </c>
      <c r="DH7" s="38">
        <v>95.06</v>
      </c>
      <c r="DI7" s="38">
        <v>6.8</v>
      </c>
      <c r="DJ7" s="38">
        <v>30.11</v>
      </c>
      <c r="DK7" s="38">
        <v>31.88</v>
      </c>
      <c r="DL7" s="38">
        <v>33.549999999999997</v>
      </c>
      <c r="DM7" s="38">
        <v>35.32</v>
      </c>
      <c r="DN7" s="38">
        <v>17.37</v>
      </c>
      <c r="DO7" s="38">
        <v>25.54</v>
      </c>
      <c r="DP7" s="38">
        <v>22.87</v>
      </c>
      <c r="DQ7" s="38">
        <v>28.42</v>
      </c>
      <c r="DR7" s="38">
        <v>28.24</v>
      </c>
      <c r="DS7" s="38">
        <v>38.130000000000003</v>
      </c>
      <c r="DT7" s="38">
        <v>0</v>
      </c>
      <c r="DU7" s="38">
        <v>0</v>
      </c>
      <c r="DV7" s="38">
        <v>1.1200000000000001</v>
      </c>
      <c r="DW7" s="38">
        <v>1.1200000000000001</v>
      </c>
      <c r="DX7" s="38">
        <v>4.1399999999999997</v>
      </c>
      <c r="DY7" s="38">
        <v>1.51</v>
      </c>
      <c r="DZ7" s="38">
        <v>1.39</v>
      </c>
      <c r="EA7" s="38">
        <v>1.2</v>
      </c>
      <c r="EB7" s="38">
        <v>3.01</v>
      </c>
      <c r="EC7" s="38">
        <v>3.67</v>
      </c>
      <c r="ED7" s="38">
        <v>5.37</v>
      </c>
      <c r="EE7" s="38">
        <v>0.27</v>
      </c>
      <c r="EF7" s="38">
        <v>0.41</v>
      </c>
      <c r="EG7" s="38">
        <v>0.31</v>
      </c>
      <c r="EH7" s="38">
        <v>0.32</v>
      </c>
      <c r="EI7" s="38">
        <v>0.08</v>
      </c>
      <c r="EJ7" s="38">
        <v>0.08</v>
      </c>
      <c r="EK7" s="38">
        <v>0.1</v>
      </c>
      <c r="EL7" s="38">
        <v>0.11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2019-02-01T02:38:41Z</dcterms:created>
  <dcterms:modified xsi:type="dcterms:W3CDTF">2019-02-01T02:38:42Z</dcterms:modified>
</cp:coreProperties>
</file>