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0cNW2Wr3j0qPwAyRYBBTNbU2Zuh8LN6QypU081w2QBdPs6iQEhnbHU/c0czkN7aFo8K90JL0L6uypViMmpwEw==" workbookSaltValue="XiQEZN9vElbiyPOqY/4ik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<sst xmlns="http://schemas.openxmlformats.org/spreadsheetml/2006/main" count="237" uniqueCount="124">
  <si>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</si>
  <si>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</si>
  <si>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</si>
  <si>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</si>
  <si>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</si>
  <si>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</si>
  <si>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</si>
  <si>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</si>
  <si>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</si>
  <si>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</si>
  <si>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</si>
  <si>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</si>
  <si>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</si>
  <si>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</si>
  <si>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</si>
  <si>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</si>
  <si>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</si>
  <si>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</si>
  <si>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</si>
  <si>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</si>
  <si>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</si>
  <si>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</si>
  <si>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</si>
  <si>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</si>
  <si>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</si>
  <si>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</si>
  <si>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</si>
  <si>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</si>
  <si>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</si>
  <si>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</si>
  <si>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</si>
  <si>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</si>
  <si>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</si>
  <si>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</si>
  <si>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</si>
  <si>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</si>
  <si>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</si>
  <si>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</si>
  <si>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</si>
  <si>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</si>
  <si>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</si>
  <si>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</si>
  <si>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</si>
  <si>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</si>
  <si>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</si>
  <si>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</si>
  <si>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</si>
  <si>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</si>
  <si>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</si>
  <si>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</si>
  <si>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</si>
  <si>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</si>
  <si>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</si>
  <si>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</si>
  <si>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</si>
  <si>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</si>
  <si>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</si>
  <si>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</si>
  <si>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</si>
  <si>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</si>
  <si>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</si>
  <si>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</si>
  <si>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</si>
  <si>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</si>
  <si>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</si>
  <si>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</si>
  <si>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</si>
  <si>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</si>
  <si>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</si>
  <si>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</si>
  <si>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</si>
  <si>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</si>
  <si>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</si>
  <si>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</si>
  <si>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</si>
  <si>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</si>
  <si>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</si>
  <si>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</si>
  <si>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</si>
  <si>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</si>
  <si>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</si>
  <si>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</si>
  <si>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</si>
  <si>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</si>
  <si>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</si>
  <si>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</si>
  <si>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</si>
  <si>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</si>
  <si>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</si>
  <si>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</si>
  <si>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</si>
  <si>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</si>
  <si>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</si>
  <si>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</si>
  <si>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</si>
  <si>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</si>
  <si>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</si>
  <si>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</si>
  <si>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</si>
  <si>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</si>
  <si>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</si>
  <si>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</si>
  <si>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</si>
  <si>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</si>
  <si>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</si>
  <si>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</si>
  <si>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</si>
  <si>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</si>
  <si>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</si>
  <si>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</si>
  <si>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</si>
  <si>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</si>
  <si>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</si>
  <si>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</si>
  <si>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</si>
  <si>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</si>
  <si>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</si>
  <si>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</si>
  <si>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</si>
  <si>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</si>
  <si>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</si>
  <si>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①収益的収支比率は、営業外収益の増により対前年比より12.2％の増となり類似団体平均値より上回っている。しかし、継続的に経営改善に取り組む必要がある。</t>
    </r>
    <r>
      <rPr>
        <sz val="11"/>
        <color rgb="FFFF0000"/>
        <rFont val="ＭＳ ゴシック"/>
        <family val="3"/>
        <charset val="128"/>
      </rPr>
      <t>　　</t>
    </r>
    <r>
      <rPr>
        <sz val="11"/>
        <color theme="1"/>
        <rFont val="ＭＳ ゴシック"/>
        <family val="3"/>
        <charset val="128"/>
      </rPr>
      <t>　　　　　　　　　　　　　　　　　④企業債残高対給水収益比率は、海底送水管更新整備事業の実施により対前年比で182.08％の増である。　　　　　　　　　　　　　　　　　　　　　今後も老朽化施設の更新整備事業等により増える見込みである。　　　　　　　　　　　　　　　　　⑤料金回収率は、対前年度及び類似団体平均値より上回っており、少しずつ未収金徴収対策の効果がみえている。　　　　　　　　　　　　　　　　　　　ここ数年で一番高い回収率ではあるが、今後も改善を図りながら継続していく必要がある。　　　　　⑥給水原価については、民間事業者との共同研究により波照間海水淡水化施設の造水コスト（動力費）の低減が図られ、267.28円と対前年比及び類似団体平均値より費用を抑えることができた。　　　　　⑦施設利用率は、75.68％で類似団体平均値よりも高い数値であるので、今後も適正な施設規模での運営を継続していく。　　　　　　　　　　　　　　⑧有収率については、各島内の配水管が著しく老朽化しており漏水が頻発したため71.83％と、ここ数年で最低な数値となっている。年間漏水調査の業務委託等を実施しているが漏水修繕を行なっても他の箇所が漏水するなどしている状況であるので早急な管路更新整備が必要である。</t>
    </r>
    <rPh sb="1" eb="4">
      <t>シュウエキテキ</t>
    </rPh>
    <rPh sb="4" eb="6">
      <t>シュウシ</t>
    </rPh>
    <rPh sb="6" eb="8">
      <t>ヒリツ</t>
    </rPh>
    <rPh sb="10" eb="13">
      <t>エイギョウガイ</t>
    </rPh>
    <rPh sb="13" eb="15">
      <t>シュウエキ</t>
    </rPh>
    <rPh sb="16" eb="17">
      <t>ゾウ</t>
    </rPh>
    <rPh sb="20" eb="21">
      <t>タイ</t>
    </rPh>
    <rPh sb="21" eb="24">
      <t>ゼンネンヒ</t>
    </rPh>
    <rPh sb="32" eb="33">
      <t>ゾウ</t>
    </rPh>
    <rPh sb="36" eb="38">
      <t>ルイジ</t>
    </rPh>
    <rPh sb="38" eb="40">
      <t>ダンタイ</t>
    </rPh>
    <rPh sb="40" eb="43">
      <t>ヘイキンチ</t>
    </rPh>
    <rPh sb="45" eb="47">
      <t>ウワマワ</t>
    </rPh>
    <rPh sb="56" eb="59">
      <t>ケイゾクテキ</t>
    </rPh>
    <rPh sb="60" eb="62">
      <t>ケイエイ</t>
    </rPh>
    <rPh sb="62" eb="64">
      <t>カイゼン</t>
    </rPh>
    <rPh sb="65" eb="66">
      <t>ト</t>
    </rPh>
    <rPh sb="67" eb="68">
      <t>ク</t>
    </rPh>
    <rPh sb="69" eb="71">
      <t>ヒツヨウ</t>
    </rPh>
    <rPh sb="95" eb="97">
      <t>キギョウ</t>
    </rPh>
    <rPh sb="97" eb="98">
      <t>サイ</t>
    </rPh>
    <rPh sb="98" eb="100">
      <t>ザンダカ</t>
    </rPh>
    <rPh sb="100" eb="101">
      <t>タイ</t>
    </rPh>
    <rPh sb="101" eb="103">
      <t>キュウスイ</t>
    </rPh>
    <rPh sb="103" eb="105">
      <t>シュウエキ</t>
    </rPh>
    <rPh sb="105" eb="107">
      <t>ヒリツ</t>
    </rPh>
    <rPh sb="109" eb="111">
      <t>カイテイ</t>
    </rPh>
    <rPh sb="111" eb="112">
      <t>ソウ</t>
    </rPh>
    <rPh sb="112" eb="113">
      <t>スイ</t>
    </rPh>
    <rPh sb="113" eb="114">
      <t>カン</t>
    </rPh>
    <rPh sb="114" eb="116">
      <t>コウシン</t>
    </rPh>
    <rPh sb="116" eb="118">
      <t>セイビ</t>
    </rPh>
    <rPh sb="118" eb="120">
      <t>ジギョウ</t>
    </rPh>
    <rPh sb="121" eb="123">
      <t>ジッシ</t>
    </rPh>
    <rPh sb="126" eb="127">
      <t>タイ</t>
    </rPh>
    <rPh sb="127" eb="130">
      <t>ゼンネンヒ</t>
    </rPh>
    <rPh sb="139" eb="140">
      <t>フ</t>
    </rPh>
    <rPh sb="165" eb="167">
      <t>コンゴ</t>
    </rPh>
    <rPh sb="168" eb="171">
      <t>ロウキュウカ</t>
    </rPh>
    <rPh sb="171" eb="173">
      <t>シセツ</t>
    </rPh>
    <rPh sb="174" eb="176">
      <t>コウシン</t>
    </rPh>
    <rPh sb="176" eb="178">
      <t>セイビ</t>
    </rPh>
    <rPh sb="178" eb="180">
      <t>ジギョウ</t>
    </rPh>
    <rPh sb="180" eb="181">
      <t>ナド</t>
    </rPh>
    <rPh sb="184" eb="185">
      <t>フ</t>
    </rPh>
    <rPh sb="187" eb="189">
      <t>ミコ</t>
    </rPh>
    <rPh sb="212" eb="214">
      <t>リョウキン</t>
    </rPh>
    <rPh sb="214" eb="216">
      <t>カイシュウ</t>
    </rPh>
    <rPh sb="216" eb="217">
      <t>リツ</t>
    </rPh>
    <rPh sb="219" eb="220">
      <t>タイ</t>
    </rPh>
    <rPh sb="220" eb="223">
      <t>ゼンネンド</t>
    </rPh>
    <rPh sb="223" eb="224">
      <t>オヨ</t>
    </rPh>
    <rPh sb="225" eb="227">
      <t>ルイジ</t>
    </rPh>
    <rPh sb="227" eb="229">
      <t>ダンタイ</t>
    </rPh>
    <rPh sb="229" eb="232">
      <t>ヘイキンチ</t>
    </rPh>
    <rPh sb="234" eb="236">
      <t>ウワマワ</t>
    </rPh>
    <rPh sb="241" eb="242">
      <t>スコ</t>
    </rPh>
    <rPh sb="245" eb="248">
      <t>ミシュウキン</t>
    </rPh>
    <rPh sb="248" eb="250">
      <t>チョウシュウ</t>
    </rPh>
    <rPh sb="250" eb="252">
      <t>タイサク</t>
    </rPh>
    <rPh sb="253" eb="255">
      <t>コウカ</t>
    </rPh>
    <rPh sb="283" eb="285">
      <t>スウネン</t>
    </rPh>
    <rPh sb="286" eb="288">
      <t>イチバン</t>
    </rPh>
    <rPh sb="288" eb="289">
      <t>タカ</t>
    </rPh>
    <rPh sb="290" eb="292">
      <t>カイシュウ</t>
    </rPh>
    <rPh sb="292" eb="293">
      <t>リツ</t>
    </rPh>
    <rPh sb="299" eb="301">
      <t>コンゴ</t>
    </rPh>
    <rPh sb="302" eb="304">
      <t>カイゼン</t>
    </rPh>
    <rPh sb="305" eb="306">
      <t>ハカ</t>
    </rPh>
    <rPh sb="310" eb="312">
      <t>ケイゾク</t>
    </rPh>
    <rPh sb="316" eb="318">
      <t>ヒツヨウ</t>
    </rPh>
    <rPh sb="328" eb="330">
      <t>キュウスイ</t>
    </rPh>
    <rPh sb="330" eb="332">
      <t>ゲンカ</t>
    </rPh>
    <rPh sb="338" eb="340">
      <t>ミンカン</t>
    </rPh>
    <rPh sb="340" eb="342">
      <t>ジギョウ</t>
    </rPh>
    <rPh sb="342" eb="343">
      <t>シャ</t>
    </rPh>
    <rPh sb="345" eb="347">
      <t>キョウドウ</t>
    </rPh>
    <rPh sb="347" eb="349">
      <t>ケンキュウ</t>
    </rPh>
    <rPh sb="352" eb="355">
      <t>ハテルマ</t>
    </rPh>
    <rPh sb="355" eb="357">
      <t>カイスイ</t>
    </rPh>
    <rPh sb="357" eb="360">
      <t>タンスイカ</t>
    </rPh>
    <rPh sb="360" eb="362">
      <t>シセツ</t>
    </rPh>
    <rPh sb="363" eb="365">
      <t>ゾウスイ</t>
    </rPh>
    <rPh sb="369" eb="371">
      <t>ドウリョク</t>
    </rPh>
    <rPh sb="371" eb="372">
      <t>ヒ</t>
    </rPh>
    <rPh sb="374" eb="376">
      <t>テイゲン</t>
    </rPh>
    <rPh sb="377" eb="378">
      <t>ハカ</t>
    </rPh>
    <rPh sb="387" eb="388">
      <t>エン</t>
    </rPh>
    <rPh sb="389" eb="390">
      <t>タイ</t>
    </rPh>
    <rPh sb="390" eb="393">
      <t>ゼンネンヒ</t>
    </rPh>
    <rPh sb="393" eb="394">
      <t>オヨ</t>
    </rPh>
    <rPh sb="395" eb="397">
      <t>ルイジ</t>
    </rPh>
    <rPh sb="397" eb="399">
      <t>ダンタイ</t>
    </rPh>
    <rPh sb="399" eb="402">
      <t>ヘイキンチ</t>
    </rPh>
    <rPh sb="404" eb="406">
      <t>ヒヨウ</t>
    </rPh>
    <rPh sb="407" eb="408">
      <t>オサ</t>
    </rPh>
    <rPh sb="423" eb="425">
      <t>シセツ</t>
    </rPh>
    <rPh sb="425" eb="428">
      <t>リヨウリツ</t>
    </rPh>
    <rPh sb="437" eb="439">
      <t>ルイジ</t>
    </rPh>
    <rPh sb="439" eb="441">
      <t>ダンタイ</t>
    </rPh>
    <rPh sb="441" eb="444">
      <t>ヘイキンチ</t>
    </rPh>
    <rPh sb="447" eb="448">
      <t>タカ</t>
    </rPh>
    <rPh sb="449" eb="451">
      <t>スウチ</t>
    </rPh>
    <rPh sb="457" eb="459">
      <t>コンゴ</t>
    </rPh>
    <rPh sb="460" eb="462">
      <t>テキセイ</t>
    </rPh>
    <rPh sb="463" eb="465">
      <t>シセツ</t>
    </rPh>
    <rPh sb="465" eb="467">
      <t>キボ</t>
    </rPh>
    <rPh sb="469" eb="471">
      <t>ウンエイ</t>
    </rPh>
    <rPh sb="472" eb="474">
      <t>ケイゾク</t>
    </rPh>
    <phoneticPr fontId="4"/>
  </si>
  <si>
    <t>③管路更新率は、海底送水管更新事業により前年比で0.29％増であり、類似団体平均値より大幅に上回っている。今後も陸上管路更新を計画的に実施する予定であり、更新率は向上するものと考える。</t>
    <rPh sb="1" eb="3">
      <t>カンロ</t>
    </rPh>
    <rPh sb="3" eb="5">
      <t>コウシン</t>
    </rPh>
    <rPh sb="5" eb="6">
      <t>リツ</t>
    </rPh>
    <rPh sb="8" eb="10">
      <t>カイテイ</t>
    </rPh>
    <rPh sb="10" eb="11">
      <t>ソウ</t>
    </rPh>
    <rPh sb="11" eb="12">
      <t>スイ</t>
    </rPh>
    <rPh sb="12" eb="13">
      <t>カン</t>
    </rPh>
    <rPh sb="13" eb="15">
      <t>コウシン</t>
    </rPh>
    <rPh sb="15" eb="17">
      <t>ジギョウ</t>
    </rPh>
    <rPh sb="20" eb="23">
      <t>ゼンネンヒ</t>
    </rPh>
    <rPh sb="29" eb="30">
      <t>ゾウ</t>
    </rPh>
    <rPh sb="34" eb="36">
      <t>ルイジ</t>
    </rPh>
    <rPh sb="36" eb="38">
      <t>ダンタイ</t>
    </rPh>
    <rPh sb="38" eb="41">
      <t>ヘイキンチ</t>
    </rPh>
    <rPh sb="43" eb="45">
      <t>オオハバ</t>
    </rPh>
    <rPh sb="46" eb="48">
      <t>ウワマワ</t>
    </rPh>
    <rPh sb="53" eb="55">
      <t>コンゴ</t>
    </rPh>
    <rPh sb="56" eb="58">
      <t>リクジョウ</t>
    </rPh>
    <rPh sb="58" eb="60">
      <t>カンロ</t>
    </rPh>
    <rPh sb="60" eb="62">
      <t>コウシン</t>
    </rPh>
    <rPh sb="63" eb="65">
      <t>ケイカク</t>
    </rPh>
    <rPh sb="65" eb="66">
      <t>テキ</t>
    </rPh>
    <rPh sb="67" eb="69">
      <t>ジッシ</t>
    </rPh>
    <rPh sb="71" eb="73">
      <t>ヨテイ</t>
    </rPh>
    <rPh sb="77" eb="79">
      <t>コウシン</t>
    </rPh>
    <rPh sb="79" eb="80">
      <t>リツ</t>
    </rPh>
    <rPh sb="81" eb="83">
      <t>コウジョウ</t>
    </rPh>
    <rPh sb="88" eb="89">
      <t>カンガ</t>
    </rPh>
    <phoneticPr fontId="4"/>
  </si>
  <si>
    <t>経営の健全性・効率性については、収益的収支比率が増加傾向であるが、有収率が低いため現在計画中の老朽化している管路更新事業を確実に実施し、有収率の向上を図る必要がある。　　　　　　　　　　料金回収率は、ここ数年で一番高い数値となっているが継続して未収金徴収の対策を講じ、更なる料金回収率の向上を図る必要がある。　　　　　　　　水道施設の老朽化により再構築（更新整備）に係る費用の増大が予測されるため、水道料金の改定も喫緊の課題である。</t>
    <rPh sb="0" eb="2">
      <t>ケイエイ</t>
    </rPh>
    <rPh sb="3" eb="6">
      <t>ケンゼンセイ</t>
    </rPh>
    <rPh sb="7" eb="10">
      <t>コウリツセイ</t>
    </rPh>
    <rPh sb="16" eb="19">
      <t>シュウエキテキ</t>
    </rPh>
    <rPh sb="19" eb="21">
      <t>シュウシ</t>
    </rPh>
    <rPh sb="21" eb="23">
      <t>ヒリツ</t>
    </rPh>
    <rPh sb="24" eb="26">
      <t>ゾウカ</t>
    </rPh>
    <rPh sb="26" eb="28">
      <t>ケイコウ</t>
    </rPh>
    <rPh sb="33" eb="34">
      <t>ユウ</t>
    </rPh>
    <rPh sb="34" eb="35">
      <t>シュウ</t>
    </rPh>
    <rPh sb="35" eb="36">
      <t>リツ</t>
    </rPh>
    <rPh sb="37" eb="38">
      <t>ヒク</t>
    </rPh>
    <rPh sb="41" eb="43">
      <t>ゲンザイ</t>
    </rPh>
    <rPh sb="43" eb="46">
      <t>ケイカクチュウ</t>
    </rPh>
    <rPh sb="47" eb="50">
      <t>ロウキュウカ</t>
    </rPh>
    <rPh sb="54" eb="56">
      <t>カンロ</t>
    </rPh>
    <rPh sb="56" eb="58">
      <t>コウシン</t>
    </rPh>
    <rPh sb="58" eb="60">
      <t>ジギョウ</t>
    </rPh>
    <rPh sb="61" eb="63">
      <t>カクジツ</t>
    </rPh>
    <rPh sb="64" eb="66">
      <t>ジッシ</t>
    </rPh>
    <rPh sb="68" eb="69">
      <t>ユウ</t>
    </rPh>
    <rPh sb="69" eb="70">
      <t>シュウ</t>
    </rPh>
    <rPh sb="70" eb="71">
      <t>リツ</t>
    </rPh>
    <rPh sb="72" eb="74">
      <t>コウジョウ</t>
    </rPh>
    <rPh sb="75" eb="76">
      <t>ハカ</t>
    </rPh>
    <rPh sb="77" eb="79">
      <t>ヒツヨウ</t>
    </rPh>
    <rPh sb="93" eb="95">
      <t>リョウキン</t>
    </rPh>
    <rPh sb="95" eb="97">
      <t>カイシュウ</t>
    </rPh>
    <rPh sb="97" eb="98">
      <t>リツ</t>
    </rPh>
    <rPh sb="102" eb="104">
      <t>スウネン</t>
    </rPh>
    <rPh sb="105" eb="107">
      <t>イチバン</t>
    </rPh>
    <rPh sb="107" eb="108">
      <t>タカ</t>
    </rPh>
    <rPh sb="109" eb="111">
      <t>スウチ</t>
    </rPh>
    <rPh sb="118" eb="120">
      <t>ケイゾク</t>
    </rPh>
    <rPh sb="122" eb="124">
      <t>ミシュウ</t>
    </rPh>
    <rPh sb="124" eb="125">
      <t>キン</t>
    </rPh>
    <rPh sb="125" eb="127">
      <t>チョウシュウ</t>
    </rPh>
    <rPh sb="128" eb="130">
      <t>タイサク</t>
    </rPh>
    <rPh sb="131" eb="132">
      <t>コウ</t>
    </rPh>
    <rPh sb="134" eb="135">
      <t>サラ</t>
    </rPh>
    <rPh sb="137" eb="139">
      <t>リョウキン</t>
    </rPh>
    <rPh sb="139" eb="141">
      <t>カイシュウ</t>
    </rPh>
    <rPh sb="141" eb="142">
      <t>リツ</t>
    </rPh>
    <rPh sb="143" eb="145">
      <t>コウジョウ</t>
    </rPh>
    <rPh sb="146" eb="147">
      <t>ハカ</t>
    </rPh>
    <rPh sb="148" eb="150">
      <t>ヒツヨウ</t>
    </rPh>
    <rPh sb="162" eb="164">
      <t>スイドウ</t>
    </rPh>
    <rPh sb="164" eb="166">
      <t>シセツ</t>
    </rPh>
    <rPh sb="167" eb="170">
      <t>ロウキュウカ</t>
    </rPh>
    <rPh sb="173" eb="176">
      <t>サイコウチク</t>
    </rPh>
    <rPh sb="177" eb="179">
      <t>コウシン</t>
    </rPh>
    <rPh sb="179" eb="181">
      <t>セイビ</t>
    </rPh>
    <rPh sb="183" eb="184">
      <t>カカ</t>
    </rPh>
    <rPh sb="185" eb="187">
      <t>ヒヨウ</t>
    </rPh>
    <rPh sb="188" eb="190">
      <t>ゾウダイ</t>
    </rPh>
    <rPh sb="191" eb="193">
      <t>ヨソク</t>
    </rPh>
    <rPh sb="199" eb="201">
      <t>スイドウ</t>
    </rPh>
    <rPh sb="201" eb="203">
      <t>リョウキン</t>
    </rPh>
    <rPh sb="204" eb="206">
      <t>カイテイ</t>
    </rPh>
    <rPh sb="207" eb="209">
      <t>キッキン</t>
    </rPh>
    <rPh sb="210" eb="21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</si>
</sst>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5.28</c:v>
                </c:pt>
                <c:pt idx="3" formatCode="#,##0.00;&quot;△&quot;#,##0.00;&quot;-&quot;">
                  <c:v>4.13</c:v>
                </c:pt>
                <c:pt idx="4" formatCode="#,##0.00;&quot;△&quot;#,##0.00;&quot;-&quot;">
                  <c:v>4.42</c:v>
                </c:pt>
              </c:numCache>
            </c:numRef>
          </c:val>
          <c:extLst xmlns:c16r2="http://schemas.microsoft.com/office/drawing/2015/06/chart">
            <c:ext xmlns:c16="http://schemas.microsoft.com/office/drawing/2014/chart" uri="{C3380CC4-5D6E-409C-BE32-E72D297353CC}">
              <c16:uniqueId val="{00000000-E293-4708-B6DB-8D975C47924E}"/>
            </c:ext>
          </c:extLst>
        </c:ser>
        <c:dLbls>
          <c:showLegendKey val="0"/>
          <c:showVal val="0"/>
          <c:showCatName val="0"/>
          <c:showSerName val="0"/>
          <c:showPercent val="0"/>
          <c:showBubbleSize val="0"/>
        </c:dLbls>
        <c:gapWidth val="150"/>
        <c:axId val="104871808"/>
        <c:axId val="10488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E293-4708-B6DB-8D975C47924E}"/>
            </c:ext>
          </c:extLst>
        </c:ser>
        <c:dLbls>
          <c:showLegendKey val="0"/>
          <c:showVal val="0"/>
          <c:showCatName val="0"/>
          <c:showSerName val="0"/>
          <c:showPercent val="0"/>
          <c:showBubbleSize val="0"/>
        </c:dLbls>
        <c:marker val="1"/>
        <c:smooth val="0"/>
        <c:axId val="104871808"/>
        <c:axId val="104882176"/>
      </c:lineChart>
      <c:dateAx>
        <c:axId val="104871808"/>
        <c:scaling>
          <c:orientation val="minMax"/>
        </c:scaling>
        <c:delete val="1"/>
        <c:axPos val="b"/>
        <c:numFmt formatCode="ge" sourceLinked="1"/>
        <c:majorTickMark val="none"/>
        <c:minorTickMark val="none"/>
        <c:tickLblPos val="none"/>
        <c:crossAx val="104882176"/>
        <c:crosses val="autoZero"/>
        <c:auto val="1"/>
        <c:lblOffset val="100"/>
        <c:baseTimeUnit val="years"/>
      </c:dateAx>
      <c:valAx>
        <c:axId val="1048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72.8</c:v>
                </c:pt>
                <c:pt idx="1">
                  <c:v>71.680000000000007</c:v>
                </c:pt>
                <c:pt idx="2">
                  <c:v>72.650000000000006</c:v>
                </c:pt>
                <c:pt idx="3">
                  <c:v>71.69</c:v>
                </c:pt>
                <c:pt idx="4">
                  <c:v>75.680000000000007</c:v>
                </c:pt>
              </c:numCache>
            </c:numRef>
          </c:val>
          <c:extLst xmlns:c16r2="http://schemas.microsoft.com/office/drawing/2015/06/chart">
            <c:ext xmlns:c16="http://schemas.microsoft.com/office/drawing/2014/chart" uri="{C3380CC4-5D6E-409C-BE32-E72D297353CC}">
              <c16:uniqueId val="{00000000-41DB-402F-925C-353166182779}"/>
            </c:ext>
          </c:extLst>
        </c:ser>
        <c:dLbls>
          <c:showLegendKey val="0"/>
          <c:showVal val="0"/>
          <c:showCatName val="0"/>
          <c:showSerName val="0"/>
          <c:showPercent val="0"/>
          <c:showBubbleSize val="0"/>
        </c:dLbls>
        <c:gapWidth val="150"/>
        <c:axId val="112117248"/>
        <c:axId val="11211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41DB-402F-925C-353166182779}"/>
            </c:ext>
          </c:extLst>
        </c:ser>
        <c:dLbls>
          <c:showLegendKey val="0"/>
          <c:showVal val="0"/>
          <c:showCatName val="0"/>
          <c:showSerName val="0"/>
          <c:showPercent val="0"/>
          <c:showBubbleSize val="0"/>
        </c:dLbls>
        <c:marker val="1"/>
        <c:smooth val="0"/>
        <c:axId val="112117248"/>
        <c:axId val="112119168"/>
      </c:lineChart>
      <c:dateAx>
        <c:axId val="112117248"/>
        <c:scaling>
          <c:orientation val="minMax"/>
        </c:scaling>
        <c:delete val="1"/>
        <c:axPos val="b"/>
        <c:numFmt formatCode="ge" sourceLinked="1"/>
        <c:majorTickMark val="none"/>
        <c:minorTickMark val="none"/>
        <c:tickLblPos val="none"/>
        <c:crossAx val="112119168"/>
        <c:crosses val="autoZero"/>
        <c:auto val="1"/>
        <c:lblOffset val="100"/>
        <c:baseTimeUnit val="years"/>
      </c:dateAx>
      <c:valAx>
        <c:axId val="11211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75.680000000000007</c:v>
                </c:pt>
                <c:pt idx="1">
                  <c:v>78.069999999999993</c:v>
                </c:pt>
                <c:pt idx="2">
                  <c:v>75.680000000000007</c:v>
                </c:pt>
                <c:pt idx="3">
                  <c:v>77.27</c:v>
                </c:pt>
                <c:pt idx="4">
                  <c:v>71.83</c:v>
                </c:pt>
              </c:numCache>
            </c:numRef>
          </c:val>
          <c:extLst xmlns:c16r2="http://schemas.microsoft.com/office/drawing/2015/06/chart">
            <c:ext xmlns:c16="http://schemas.microsoft.com/office/drawing/2014/chart" uri="{C3380CC4-5D6E-409C-BE32-E72D297353CC}">
              <c16:uniqueId val="{00000000-4763-4290-A14B-39454699690D}"/>
            </c:ext>
          </c:extLst>
        </c:ser>
        <c:dLbls>
          <c:showLegendKey val="0"/>
          <c:showVal val="0"/>
          <c:showCatName val="0"/>
          <c:showSerName val="0"/>
          <c:showPercent val="0"/>
          <c:showBubbleSize val="0"/>
        </c:dLbls>
        <c:gapWidth val="150"/>
        <c:axId val="112441216"/>
        <c:axId val="1124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4763-4290-A14B-39454699690D}"/>
            </c:ext>
          </c:extLst>
        </c:ser>
        <c:dLbls>
          <c:showLegendKey val="0"/>
          <c:showVal val="0"/>
          <c:showCatName val="0"/>
          <c:showSerName val="0"/>
          <c:showPercent val="0"/>
          <c:showBubbleSize val="0"/>
        </c:dLbls>
        <c:marker val="1"/>
        <c:smooth val="0"/>
        <c:axId val="112441216"/>
        <c:axId val="112443392"/>
      </c:lineChart>
      <c:dateAx>
        <c:axId val="112441216"/>
        <c:scaling>
          <c:orientation val="minMax"/>
        </c:scaling>
        <c:delete val="1"/>
        <c:axPos val="b"/>
        <c:numFmt formatCode="ge" sourceLinked="1"/>
        <c:majorTickMark val="none"/>
        <c:minorTickMark val="none"/>
        <c:tickLblPos val="none"/>
        <c:crossAx val="112443392"/>
        <c:crosses val="autoZero"/>
        <c:auto val="1"/>
        <c:lblOffset val="100"/>
        <c:baseTimeUnit val="years"/>
      </c:dateAx>
      <c:valAx>
        <c:axId val="1124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87.04</c:v>
                </c:pt>
                <c:pt idx="1">
                  <c:v>85.29</c:v>
                </c:pt>
                <c:pt idx="2">
                  <c:v>83.43</c:v>
                </c:pt>
                <c:pt idx="3">
                  <c:v>97.43</c:v>
                </c:pt>
                <c:pt idx="4">
                  <c:v>109.63</c:v>
                </c:pt>
              </c:numCache>
            </c:numRef>
          </c:val>
          <c:extLst xmlns:c16r2="http://schemas.microsoft.com/office/drawing/2015/06/chart">
            <c:ext xmlns:c16="http://schemas.microsoft.com/office/drawing/2014/chart" uri="{C3380CC4-5D6E-409C-BE32-E72D297353CC}">
              <c16:uniqueId val="{00000000-7DFB-4D43-BFD2-E6FBB27E4D72}"/>
            </c:ext>
          </c:extLst>
        </c:ser>
        <c:dLbls>
          <c:showLegendKey val="0"/>
          <c:showVal val="0"/>
          <c:showCatName val="0"/>
          <c:showSerName val="0"/>
          <c:showPercent val="0"/>
          <c:showBubbleSize val="0"/>
        </c:dLbls>
        <c:gapWidth val="150"/>
        <c:axId val="104909056"/>
        <c:axId val="10491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7DFB-4D43-BFD2-E6FBB27E4D72}"/>
            </c:ext>
          </c:extLst>
        </c:ser>
        <c:dLbls>
          <c:showLegendKey val="0"/>
          <c:showVal val="0"/>
          <c:showCatName val="0"/>
          <c:showSerName val="0"/>
          <c:showPercent val="0"/>
          <c:showBubbleSize val="0"/>
        </c:dLbls>
        <c:marker val="1"/>
        <c:smooth val="0"/>
        <c:axId val="104909056"/>
        <c:axId val="104915328"/>
      </c:lineChart>
      <c:dateAx>
        <c:axId val="104909056"/>
        <c:scaling>
          <c:orientation val="minMax"/>
        </c:scaling>
        <c:delete val="1"/>
        <c:axPos val="b"/>
        <c:numFmt formatCode="ge" sourceLinked="1"/>
        <c:majorTickMark val="none"/>
        <c:minorTickMark val="none"/>
        <c:tickLblPos val="none"/>
        <c:crossAx val="104915328"/>
        <c:crosses val="autoZero"/>
        <c:auto val="1"/>
        <c:lblOffset val="100"/>
        <c:baseTimeUnit val="years"/>
      </c:dateAx>
      <c:valAx>
        <c:axId val="1049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27-484D-B1AD-812747BE26EF}"/>
            </c:ext>
          </c:extLst>
        </c:ser>
        <c:dLbls>
          <c:showLegendKey val="0"/>
          <c:showVal val="0"/>
          <c:showCatName val="0"/>
          <c:showSerName val="0"/>
          <c:showPercent val="0"/>
          <c:showBubbleSize val="0"/>
        </c:dLbls>
        <c:gapWidth val="150"/>
        <c:axId val="103524992"/>
        <c:axId val="1035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27-484D-B1AD-812747BE26EF}"/>
            </c:ext>
          </c:extLst>
        </c:ser>
        <c:dLbls>
          <c:showLegendKey val="0"/>
          <c:showVal val="0"/>
          <c:showCatName val="0"/>
          <c:showSerName val="0"/>
          <c:showPercent val="0"/>
          <c:showBubbleSize val="0"/>
        </c:dLbls>
        <c:marker val="1"/>
        <c:smooth val="0"/>
        <c:axId val="103524992"/>
        <c:axId val="103527168"/>
      </c:lineChart>
      <c:dateAx>
        <c:axId val="103524992"/>
        <c:scaling>
          <c:orientation val="minMax"/>
        </c:scaling>
        <c:delete val="1"/>
        <c:axPos val="b"/>
        <c:numFmt formatCode="ge" sourceLinked="1"/>
        <c:majorTickMark val="none"/>
        <c:minorTickMark val="none"/>
        <c:tickLblPos val="none"/>
        <c:crossAx val="103527168"/>
        <c:crosses val="autoZero"/>
        <c:auto val="1"/>
        <c:lblOffset val="100"/>
        <c:baseTimeUnit val="years"/>
      </c:dateAx>
      <c:valAx>
        <c:axId val="1035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16-41F1-B511-F401A77F7BE3}"/>
            </c:ext>
          </c:extLst>
        </c:ser>
        <c:dLbls>
          <c:showLegendKey val="0"/>
          <c:showVal val="0"/>
          <c:showCatName val="0"/>
          <c:showSerName val="0"/>
          <c:showPercent val="0"/>
          <c:showBubbleSize val="0"/>
        </c:dLbls>
        <c:gapWidth val="150"/>
        <c:axId val="103541760"/>
        <c:axId val="1106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16-41F1-B511-F401A77F7BE3}"/>
            </c:ext>
          </c:extLst>
        </c:ser>
        <c:dLbls>
          <c:showLegendKey val="0"/>
          <c:showVal val="0"/>
          <c:showCatName val="0"/>
          <c:showSerName val="0"/>
          <c:showPercent val="0"/>
          <c:showBubbleSize val="0"/>
        </c:dLbls>
        <c:marker val="1"/>
        <c:smooth val="0"/>
        <c:axId val="103541760"/>
        <c:axId val="110654592"/>
      </c:lineChart>
      <c:dateAx>
        <c:axId val="103541760"/>
        <c:scaling>
          <c:orientation val="minMax"/>
        </c:scaling>
        <c:delete val="1"/>
        <c:axPos val="b"/>
        <c:numFmt formatCode="ge" sourceLinked="1"/>
        <c:majorTickMark val="none"/>
        <c:minorTickMark val="none"/>
        <c:tickLblPos val="none"/>
        <c:crossAx val="110654592"/>
        <c:crosses val="autoZero"/>
        <c:auto val="1"/>
        <c:lblOffset val="100"/>
        <c:baseTimeUnit val="years"/>
      </c:dateAx>
      <c:valAx>
        <c:axId val="1106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1F-418D-82A8-AAB6D069CEEE}"/>
            </c:ext>
          </c:extLst>
        </c:ser>
        <c:dLbls>
          <c:showLegendKey val="0"/>
          <c:showVal val="0"/>
          <c:showCatName val="0"/>
          <c:showSerName val="0"/>
          <c:showPercent val="0"/>
          <c:showBubbleSize val="0"/>
        </c:dLbls>
        <c:gapWidth val="150"/>
        <c:axId val="111355392"/>
        <c:axId val="1113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1F-418D-82A8-AAB6D069CEEE}"/>
            </c:ext>
          </c:extLst>
        </c:ser>
        <c:dLbls>
          <c:showLegendKey val="0"/>
          <c:showVal val="0"/>
          <c:showCatName val="0"/>
          <c:showSerName val="0"/>
          <c:showPercent val="0"/>
          <c:showBubbleSize val="0"/>
        </c:dLbls>
        <c:marker val="1"/>
        <c:smooth val="0"/>
        <c:axId val="111355392"/>
        <c:axId val="111357312"/>
      </c:lineChart>
      <c:dateAx>
        <c:axId val="111355392"/>
        <c:scaling>
          <c:orientation val="minMax"/>
        </c:scaling>
        <c:delete val="1"/>
        <c:axPos val="b"/>
        <c:numFmt formatCode="ge" sourceLinked="1"/>
        <c:majorTickMark val="none"/>
        <c:minorTickMark val="none"/>
        <c:tickLblPos val="none"/>
        <c:crossAx val="111357312"/>
        <c:crosses val="autoZero"/>
        <c:auto val="1"/>
        <c:lblOffset val="100"/>
        <c:baseTimeUnit val="years"/>
      </c:dateAx>
      <c:valAx>
        <c:axId val="1113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DB-4AA1-B68E-F88ABE9F3C3B}"/>
            </c:ext>
          </c:extLst>
        </c:ser>
        <c:dLbls>
          <c:showLegendKey val="0"/>
          <c:showVal val="0"/>
          <c:showCatName val="0"/>
          <c:showSerName val="0"/>
          <c:showPercent val="0"/>
          <c:showBubbleSize val="0"/>
        </c:dLbls>
        <c:gapWidth val="150"/>
        <c:axId val="111380736"/>
        <c:axId val="1113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DB-4AA1-B68E-F88ABE9F3C3B}"/>
            </c:ext>
          </c:extLst>
        </c:ser>
        <c:dLbls>
          <c:showLegendKey val="0"/>
          <c:showVal val="0"/>
          <c:showCatName val="0"/>
          <c:showSerName val="0"/>
          <c:showPercent val="0"/>
          <c:showBubbleSize val="0"/>
        </c:dLbls>
        <c:marker val="1"/>
        <c:smooth val="0"/>
        <c:axId val="111380736"/>
        <c:axId val="111382912"/>
      </c:lineChart>
      <c:dateAx>
        <c:axId val="111380736"/>
        <c:scaling>
          <c:orientation val="minMax"/>
        </c:scaling>
        <c:delete val="1"/>
        <c:axPos val="b"/>
        <c:numFmt formatCode="ge" sourceLinked="1"/>
        <c:majorTickMark val="none"/>
        <c:minorTickMark val="none"/>
        <c:tickLblPos val="none"/>
        <c:crossAx val="111382912"/>
        <c:crosses val="autoZero"/>
        <c:auto val="1"/>
        <c:lblOffset val="100"/>
        <c:baseTimeUnit val="years"/>
      </c:dateAx>
      <c:valAx>
        <c:axId val="1113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586.23</c:v>
                </c:pt>
                <c:pt idx="1">
                  <c:v>526.69000000000005</c:v>
                </c:pt>
                <c:pt idx="2">
                  <c:v>508.92</c:v>
                </c:pt>
                <c:pt idx="3">
                  <c:v>471.5</c:v>
                </c:pt>
                <c:pt idx="4">
                  <c:v>653.58000000000004</c:v>
                </c:pt>
              </c:numCache>
            </c:numRef>
          </c:val>
          <c:extLst xmlns:c16r2="http://schemas.microsoft.com/office/drawing/2015/06/chart">
            <c:ext xmlns:c16="http://schemas.microsoft.com/office/drawing/2014/chart" uri="{C3380CC4-5D6E-409C-BE32-E72D297353CC}">
              <c16:uniqueId val="{00000000-4369-42AE-9800-172C58CB8190}"/>
            </c:ext>
          </c:extLst>
        </c:ser>
        <c:dLbls>
          <c:showLegendKey val="0"/>
          <c:showVal val="0"/>
          <c:showCatName val="0"/>
          <c:showSerName val="0"/>
          <c:showPercent val="0"/>
          <c:showBubbleSize val="0"/>
        </c:dLbls>
        <c:gapWidth val="150"/>
        <c:axId val="111434368"/>
        <c:axId val="1114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4369-42AE-9800-172C58CB8190}"/>
            </c:ext>
          </c:extLst>
        </c:ser>
        <c:dLbls>
          <c:showLegendKey val="0"/>
          <c:showVal val="0"/>
          <c:showCatName val="0"/>
          <c:showSerName val="0"/>
          <c:showPercent val="0"/>
          <c:showBubbleSize val="0"/>
        </c:dLbls>
        <c:marker val="1"/>
        <c:smooth val="0"/>
        <c:axId val="111434368"/>
        <c:axId val="111440640"/>
      </c:lineChart>
      <c:dateAx>
        <c:axId val="111434368"/>
        <c:scaling>
          <c:orientation val="minMax"/>
        </c:scaling>
        <c:delete val="1"/>
        <c:axPos val="b"/>
        <c:numFmt formatCode="ge" sourceLinked="1"/>
        <c:majorTickMark val="none"/>
        <c:minorTickMark val="none"/>
        <c:tickLblPos val="none"/>
        <c:crossAx val="111440640"/>
        <c:crosses val="autoZero"/>
        <c:auto val="1"/>
        <c:lblOffset val="100"/>
        <c:baseTimeUnit val="years"/>
      </c:dateAx>
      <c:valAx>
        <c:axId val="1114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73.72</c:v>
                </c:pt>
                <c:pt idx="1">
                  <c:v>76.78</c:v>
                </c:pt>
                <c:pt idx="2">
                  <c:v>75.67</c:v>
                </c:pt>
                <c:pt idx="3">
                  <c:v>69.430000000000007</c:v>
                </c:pt>
                <c:pt idx="4">
                  <c:v>77.94</c:v>
                </c:pt>
              </c:numCache>
            </c:numRef>
          </c:val>
          <c:extLst xmlns:c16r2="http://schemas.microsoft.com/office/drawing/2015/06/chart">
            <c:ext xmlns:c16="http://schemas.microsoft.com/office/drawing/2014/chart" uri="{C3380CC4-5D6E-409C-BE32-E72D297353CC}">
              <c16:uniqueId val="{00000000-9FBA-4697-9337-23CB59E8FF74}"/>
            </c:ext>
          </c:extLst>
        </c:ser>
        <c:dLbls>
          <c:showLegendKey val="0"/>
          <c:showVal val="0"/>
          <c:showCatName val="0"/>
          <c:showSerName val="0"/>
          <c:showPercent val="0"/>
          <c:showBubbleSize val="0"/>
        </c:dLbls>
        <c:gapWidth val="150"/>
        <c:axId val="111465600"/>
        <c:axId val="11146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9FBA-4697-9337-23CB59E8FF74}"/>
            </c:ext>
          </c:extLst>
        </c:ser>
        <c:dLbls>
          <c:showLegendKey val="0"/>
          <c:showVal val="0"/>
          <c:showCatName val="0"/>
          <c:showSerName val="0"/>
          <c:showPercent val="0"/>
          <c:showBubbleSize val="0"/>
        </c:dLbls>
        <c:marker val="1"/>
        <c:smooth val="0"/>
        <c:axId val="111465600"/>
        <c:axId val="111467520"/>
      </c:lineChart>
      <c:dateAx>
        <c:axId val="111465600"/>
        <c:scaling>
          <c:orientation val="minMax"/>
        </c:scaling>
        <c:delete val="1"/>
        <c:axPos val="b"/>
        <c:numFmt formatCode="ge" sourceLinked="1"/>
        <c:majorTickMark val="none"/>
        <c:minorTickMark val="none"/>
        <c:tickLblPos val="none"/>
        <c:crossAx val="111467520"/>
        <c:crosses val="autoZero"/>
        <c:auto val="1"/>
        <c:lblOffset val="100"/>
        <c:baseTimeUnit val="years"/>
      </c:dateAx>
      <c:valAx>
        <c:axId val="1114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275.75</c:v>
                </c:pt>
                <c:pt idx="1">
                  <c:v>271.75</c:v>
                </c:pt>
                <c:pt idx="2">
                  <c:v>275.16000000000003</c:v>
                </c:pt>
                <c:pt idx="3">
                  <c:v>301.52999999999997</c:v>
                </c:pt>
                <c:pt idx="4">
                  <c:v>267.27999999999997</c:v>
                </c:pt>
              </c:numCache>
            </c:numRef>
          </c:val>
          <c:extLst xmlns:c16r2="http://schemas.microsoft.com/office/drawing/2015/06/chart">
            <c:ext xmlns:c16="http://schemas.microsoft.com/office/drawing/2014/chart" uri="{C3380CC4-5D6E-409C-BE32-E72D297353CC}">
              <c16:uniqueId val="{00000000-DCD8-49E0-8ECB-C679E3184820}"/>
            </c:ext>
          </c:extLst>
        </c:ser>
        <c:dLbls>
          <c:showLegendKey val="0"/>
          <c:showVal val="0"/>
          <c:showCatName val="0"/>
          <c:showSerName val="0"/>
          <c:showPercent val="0"/>
          <c:showBubbleSize val="0"/>
        </c:dLbls>
        <c:gapWidth val="150"/>
        <c:axId val="112088192"/>
        <c:axId val="1120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DCD8-49E0-8ECB-C679E3184820}"/>
            </c:ext>
          </c:extLst>
        </c:ser>
        <c:dLbls>
          <c:showLegendKey val="0"/>
          <c:showVal val="0"/>
          <c:showCatName val="0"/>
          <c:showSerName val="0"/>
          <c:showPercent val="0"/>
          <c:showBubbleSize val="0"/>
        </c:dLbls>
        <c:marker val="1"/>
        <c:smooth val="0"/>
        <c:axId val="112088192"/>
        <c:axId val="112090112"/>
      </c:lineChart>
      <c:dateAx>
        <c:axId val="112088192"/>
        <c:scaling>
          <c:orientation val="minMax"/>
        </c:scaling>
        <c:delete val="1"/>
        <c:axPos val="b"/>
        <c:numFmt formatCode="ge" sourceLinked="1"/>
        <c:majorTickMark val="none"/>
        <c:minorTickMark val="none"/>
        <c:tickLblPos val="none"/>
        <c:crossAx val="112090112"/>
        <c:crosses val="autoZero"/>
        <c:auto val="1"/>
        <c:lblOffset val="100"/>
        <c:baseTimeUnit val="years"/>
      </c:dateAx>
      <c:valAx>
        <c:axId val="1120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竹富町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4270</v>
      </c>
      <c r="AM8" s="66"/>
      <c r="AN8" s="66"/>
      <c r="AO8" s="66"/>
      <c r="AP8" s="66"/>
      <c r="AQ8" s="66"/>
      <c r="AR8" s="66"/>
      <c r="AS8" s="66"/>
      <c r="AT8" s="65">
        <f>データ!$S$6</f>
        <v>334.39</v>
      </c>
      <c r="AU8" s="65"/>
      <c r="AV8" s="65"/>
      <c r="AW8" s="65"/>
      <c r="AX8" s="65"/>
      <c r="AY8" s="65"/>
      <c r="AZ8" s="65"/>
      <c r="BA8" s="65"/>
      <c r="BB8" s="65">
        <f>データ!$T$6</f>
        <v>12.77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99.54</v>
      </c>
      <c r="Q10" s="65"/>
      <c r="R10" s="65"/>
      <c r="S10" s="65"/>
      <c r="T10" s="65"/>
      <c r="U10" s="65"/>
      <c r="V10" s="65"/>
      <c r="W10" s="66">
        <f>データ!$Q$6</f>
        <v>3078</v>
      </c>
      <c r="X10" s="66"/>
      <c r="Y10" s="66"/>
      <c r="Z10" s="66"/>
      <c r="AA10" s="66"/>
      <c r="AB10" s="66"/>
      <c r="AC10" s="66"/>
      <c r="AD10" s="2"/>
      <c r="AE10" s="2"/>
      <c r="AF10" s="2"/>
      <c r="AG10" s="2"/>
      <c r="AH10" s="2"/>
      <c r="AI10" s="2"/>
      <c r="AJ10" s="2"/>
      <c r="AK10" s="2"/>
      <c r="AL10" s="66">
        <f>データ!$U$6</f>
        <v>3918</v>
      </c>
      <c r="AM10" s="66"/>
      <c r="AN10" s="66"/>
      <c r="AO10" s="66"/>
      <c r="AP10" s="66"/>
      <c r="AQ10" s="66"/>
      <c r="AR10" s="66"/>
      <c r="AS10" s="66"/>
      <c r="AT10" s="65">
        <f>データ!$V$6</f>
        <v>49.83</v>
      </c>
      <c r="AU10" s="65"/>
      <c r="AV10" s="65"/>
      <c r="AW10" s="65"/>
      <c r="AX10" s="65"/>
      <c r="AY10" s="65"/>
      <c r="AZ10" s="65"/>
      <c r="BA10" s="65"/>
      <c r="BB10" s="65">
        <f>データ!$W$6</f>
        <v>78.63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ImK8X5zwyUZaM/AIoTrzJ5zzbSS5Mw07Xq31/C+tFWRyXJ58uey53BNuQBga2hGkyfeIuIBHPzV5gDsDlr/nzA==" saltValue="9I6/BxWaDWRft2uy0Lsez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473812</v>
      </c>
      <c r="D6" s="33">
        <f t="shared" si="3"/>
        <v>47</v>
      </c>
      <c r="E6" s="33">
        <f t="shared" si="3"/>
        <v>1</v>
      </c>
      <c r="F6" s="33">
        <f t="shared" si="3"/>
        <v>0</v>
      </c>
      <c r="G6" s="33">
        <f t="shared" si="3"/>
        <v>0</v>
      </c>
      <c r="H6" s="33" t="str">
        <f t="shared" si="3"/>
        <v>沖縄県　竹富町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99.54</v>
      </c>
      <c r="Q6" s="34">
        <f t="shared" si="3"/>
        <v>3078</v>
      </c>
      <c r="R6" s="34">
        <f t="shared" si="3"/>
        <v>4270</v>
      </c>
      <c r="S6" s="34">
        <f t="shared" si="3"/>
        <v>334.39</v>
      </c>
      <c r="T6" s="34">
        <f t="shared" si="3"/>
        <v>12.77</v>
      </c>
      <c r="U6" s="34">
        <f t="shared" si="3"/>
        <v>3918</v>
      </c>
      <c r="V6" s="34">
        <f t="shared" si="3"/>
        <v>49.83</v>
      </c>
      <c r="W6" s="34">
        <f t="shared" si="3"/>
        <v>78.63</v>
      </c>
      <c r="X6" s="35">
        <f>IF(X7="",NA(),X7)</f>
        <v>87.04</v>
      </c>
      <c r="Y6" s="35">
        <f t="shared" ref="Y6:AG6" si="4">IF(Y7="",NA(),Y7)</f>
        <v>85.29</v>
      </c>
      <c r="Z6" s="35">
        <f t="shared" si="4"/>
        <v>83.43</v>
      </c>
      <c r="AA6" s="35">
        <f t="shared" si="4"/>
        <v>97.43</v>
      </c>
      <c r="AB6" s="35">
        <f t="shared" si="4"/>
        <v>109.63</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586.23</v>
      </c>
      <c r="BF6" s="35">
        <f t="shared" ref="BF6:BN6" si="7">IF(BF7="",NA(),BF7)</f>
        <v>526.69000000000005</v>
      </c>
      <c r="BG6" s="35">
        <f t="shared" si="7"/>
        <v>508.92</v>
      </c>
      <c r="BH6" s="35">
        <f t="shared" si="7"/>
        <v>471.5</v>
      </c>
      <c r="BI6" s="35">
        <f t="shared" si="7"/>
        <v>653.58000000000004</v>
      </c>
      <c r="BJ6" s="35">
        <f t="shared" si="7"/>
        <v>1113.76</v>
      </c>
      <c r="BK6" s="35">
        <f t="shared" si="7"/>
        <v>1125.69</v>
      </c>
      <c r="BL6" s="35">
        <f t="shared" si="7"/>
        <v>1134.67</v>
      </c>
      <c r="BM6" s="35">
        <f t="shared" si="7"/>
        <v>1144.79</v>
      </c>
      <c r="BN6" s="35">
        <f t="shared" si="7"/>
        <v>1061.58</v>
      </c>
      <c r="BO6" s="34" t="str">
        <f>IF(BO7="","",IF(BO7="-","【-】","【"&amp;SUBSTITUTE(TEXT(BO7,"#,##0.00"),"-","△")&amp;"】"))</f>
        <v>【1,141.75】</v>
      </c>
      <c r="BP6" s="35">
        <f>IF(BP7="",NA(),BP7)</f>
        <v>73.72</v>
      </c>
      <c r="BQ6" s="35">
        <f t="shared" ref="BQ6:BY6" si="8">IF(BQ7="",NA(),BQ7)</f>
        <v>76.78</v>
      </c>
      <c r="BR6" s="35">
        <f t="shared" si="8"/>
        <v>75.67</v>
      </c>
      <c r="BS6" s="35">
        <f t="shared" si="8"/>
        <v>69.430000000000007</v>
      </c>
      <c r="BT6" s="35">
        <f t="shared" si="8"/>
        <v>77.94</v>
      </c>
      <c r="BU6" s="35">
        <f t="shared" si="8"/>
        <v>34.25</v>
      </c>
      <c r="BV6" s="35">
        <f t="shared" si="8"/>
        <v>46.48</v>
      </c>
      <c r="BW6" s="35">
        <f t="shared" si="8"/>
        <v>40.6</v>
      </c>
      <c r="BX6" s="35">
        <f t="shared" si="8"/>
        <v>56.04</v>
      </c>
      <c r="BY6" s="35">
        <f t="shared" si="8"/>
        <v>58.52</v>
      </c>
      <c r="BZ6" s="34" t="str">
        <f>IF(BZ7="","",IF(BZ7="-","【-】","【"&amp;SUBSTITUTE(TEXT(BZ7,"#,##0.00"),"-","△")&amp;"】"))</f>
        <v>【54.93】</v>
      </c>
      <c r="CA6" s="35">
        <f>IF(CA7="",NA(),CA7)</f>
        <v>275.75</v>
      </c>
      <c r="CB6" s="35">
        <f t="shared" ref="CB6:CJ6" si="9">IF(CB7="",NA(),CB7)</f>
        <v>271.75</v>
      </c>
      <c r="CC6" s="35">
        <f t="shared" si="9"/>
        <v>275.16000000000003</v>
      </c>
      <c r="CD6" s="35">
        <f t="shared" si="9"/>
        <v>301.52999999999997</v>
      </c>
      <c r="CE6" s="35">
        <f t="shared" si="9"/>
        <v>267.27999999999997</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72.8</v>
      </c>
      <c r="CM6" s="35">
        <f t="shared" ref="CM6:CU6" si="10">IF(CM7="",NA(),CM7)</f>
        <v>71.680000000000007</v>
      </c>
      <c r="CN6" s="35">
        <f t="shared" si="10"/>
        <v>72.650000000000006</v>
      </c>
      <c r="CO6" s="35">
        <f t="shared" si="10"/>
        <v>71.69</v>
      </c>
      <c r="CP6" s="35">
        <f t="shared" si="10"/>
        <v>75.680000000000007</v>
      </c>
      <c r="CQ6" s="35">
        <f t="shared" si="10"/>
        <v>57.55</v>
      </c>
      <c r="CR6" s="35">
        <f t="shared" si="10"/>
        <v>57.43</v>
      </c>
      <c r="CS6" s="35">
        <f t="shared" si="10"/>
        <v>57.29</v>
      </c>
      <c r="CT6" s="35">
        <f t="shared" si="10"/>
        <v>55.9</v>
      </c>
      <c r="CU6" s="35">
        <f t="shared" si="10"/>
        <v>57.3</v>
      </c>
      <c r="CV6" s="34" t="str">
        <f>IF(CV7="","",IF(CV7="-","【-】","【"&amp;SUBSTITUTE(TEXT(CV7,"#,##0.00"),"-","△")&amp;"】"))</f>
        <v>【56.91】</v>
      </c>
      <c r="CW6" s="35">
        <f>IF(CW7="",NA(),CW7)</f>
        <v>75.680000000000007</v>
      </c>
      <c r="CX6" s="35">
        <f t="shared" ref="CX6:DF6" si="11">IF(CX7="",NA(),CX7)</f>
        <v>78.069999999999993</v>
      </c>
      <c r="CY6" s="35">
        <f t="shared" si="11"/>
        <v>75.680000000000007</v>
      </c>
      <c r="CZ6" s="35">
        <f t="shared" si="11"/>
        <v>77.27</v>
      </c>
      <c r="DA6" s="35">
        <f t="shared" si="11"/>
        <v>71.83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5.28</v>
      </c>
      <c r="EG6" s="35">
        <f t="shared" si="14"/>
        <v>4.13</v>
      </c>
      <c r="EH6" s="35">
        <f t="shared" si="14"/>
        <v>4.42</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473812</v>
      </c>
      <c r="D7" s="37">
        <v>47</v>
      </c>
      <c r="E7" s="37">
        <v>1</v>
      </c>
      <c r="F7" s="37">
        <v>0</v>
      </c>
      <c r="G7" s="37">
        <v>0</v>
      </c>
      <c r="H7" s="37" t="s">
        <v>108</v>
      </c>
      <c r="I7" s="37" t="s">
        <v>109</v>
      </c>
      <c r="J7" s="37" t="s">
        <v>110</v>
      </c>
      <c r="K7" s="37" t="s">
        <v>111</v>
      </c>
      <c r="L7" s="37" t="s">
        <v>112</v>
      </c>
      <c r="M7" s="37" t="s">
        <v>113</v>
      </c>
      <c r="N7" s="38" t="s">
        <v>114</v>
      </c>
      <c r="O7" s="38" t="s">
        <v>115</v>
      </c>
      <c r="P7" s="38">
        <v>99.54</v>
      </c>
      <c r="Q7" s="38">
        <v>3078</v>
      </c>
      <c r="R7" s="38">
        <v>4270</v>
      </c>
      <c r="S7" s="38">
        <v>334.39</v>
      </c>
      <c r="T7" s="38">
        <v>12.77</v>
      </c>
      <c r="U7" s="38">
        <v>3918</v>
      </c>
      <c r="V7" s="38">
        <v>49.83</v>
      </c>
      <c r="W7" s="38">
        <v>78.63</v>
      </c>
      <c r="X7" s="38">
        <v>87.04</v>
      </c>
      <c r="Y7" s="38">
        <v>85.29</v>
      </c>
      <c r="Z7" s="38">
        <v>83.43</v>
      </c>
      <c r="AA7" s="38">
        <v>97.43</v>
      </c>
      <c r="AB7" s="38">
        <v>109.63</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586.23</v>
      </c>
      <c r="BF7" s="38">
        <v>526.69000000000005</v>
      </c>
      <c r="BG7" s="38">
        <v>508.92</v>
      </c>
      <c r="BH7" s="38">
        <v>471.5</v>
      </c>
      <c r="BI7" s="38">
        <v>653.58000000000004</v>
      </c>
      <c r="BJ7" s="38">
        <v>1113.76</v>
      </c>
      <c r="BK7" s="38">
        <v>1125.69</v>
      </c>
      <c r="BL7" s="38">
        <v>1134.67</v>
      </c>
      <c r="BM7" s="38">
        <v>1144.79</v>
      </c>
      <c r="BN7" s="38">
        <v>1061.58</v>
      </c>
      <c r="BO7" s="38">
        <v>1141.75</v>
      </c>
      <c r="BP7" s="38">
        <v>73.72</v>
      </c>
      <c r="BQ7" s="38">
        <v>76.78</v>
      </c>
      <c r="BR7" s="38">
        <v>75.67</v>
      </c>
      <c r="BS7" s="38">
        <v>69.430000000000007</v>
      </c>
      <c r="BT7" s="38">
        <v>77.94</v>
      </c>
      <c r="BU7" s="38">
        <v>34.25</v>
      </c>
      <c r="BV7" s="38">
        <v>46.48</v>
      </c>
      <c r="BW7" s="38">
        <v>40.6</v>
      </c>
      <c r="BX7" s="38">
        <v>56.04</v>
      </c>
      <c r="BY7" s="38">
        <v>58.52</v>
      </c>
      <c r="BZ7" s="38">
        <v>54.93</v>
      </c>
      <c r="CA7" s="38">
        <v>275.75</v>
      </c>
      <c r="CB7" s="38">
        <v>271.75</v>
      </c>
      <c r="CC7" s="38">
        <v>275.16000000000003</v>
      </c>
      <c r="CD7" s="38">
        <v>301.52999999999997</v>
      </c>
      <c r="CE7" s="38">
        <v>267.27999999999997</v>
      </c>
      <c r="CF7" s="38">
        <v>501.18</v>
      </c>
      <c r="CG7" s="38">
        <v>376.61</v>
      </c>
      <c r="CH7" s="38">
        <v>440.03</v>
      </c>
      <c r="CI7" s="38">
        <v>304.35000000000002</v>
      </c>
      <c r="CJ7" s="38">
        <v>296.3</v>
      </c>
      <c r="CK7" s="38">
        <v>292.18</v>
      </c>
      <c r="CL7" s="38">
        <v>72.8</v>
      </c>
      <c r="CM7" s="38">
        <v>71.680000000000007</v>
      </c>
      <c r="CN7" s="38">
        <v>72.650000000000006</v>
      </c>
      <c r="CO7" s="38">
        <v>71.69</v>
      </c>
      <c r="CP7" s="38">
        <v>75.680000000000007</v>
      </c>
      <c r="CQ7" s="38">
        <v>57.55</v>
      </c>
      <c r="CR7" s="38">
        <v>57.43</v>
      </c>
      <c r="CS7" s="38">
        <v>57.29</v>
      </c>
      <c r="CT7" s="38">
        <v>55.9</v>
      </c>
      <c r="CU7" s="38">
        <v>57.3</v>
      </c>
      <c r="CV7" s="38">
        <v>56.91</v>
      </c>
      <c r="CW7" s="38">
        <v>75.680000000000007</v>
      </c>
      <c r="CX7" s="38">
        <v>78.069999999999993</v>
      </c>
      <c r="CY7" s="38">
        <v>75.680000000000007</v>
      </c>
      <c r="CZ7" s="38">
        <v>77.27</v>
      </c>
      <c r="DA7" s="38">
        <v>71.83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5.28</v>
      </c>
      <c r="EG7" s="38">
        <v>4.13</v>
      </c>
      <c r="EH7" s="38">
        <v>4.42</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財政班　上原</cp:lastModifiedBy>
  <cp:lastPrinted>2019-02-02T02:54:27Z</cp:lastPrinted>
  <dcterms:modified xsi:type="dcterms:W3CDTF">2019-02-02T02:54:29Z</dcterms:modified>
</cp:coreProperties>
</file>