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Ula/yD8BTyvLiVj8eJKB40rIS1e0M65ezqwM2ev4xWhdmA7TJSV2oIF3mBIa0RebZoeP+75qoAd77EeqWaFQQ==" workbookSaltValue="Q3GFwsSgQ4aTukmhp2SlV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<sst xmlns="http://schemas.openxmlformats.org/spreadsheetml/2006/main" count="240" uniqueCount="126">
  <si>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</si>
  <si>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</si>
  <si>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</si>
  <si>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</si>
  <si>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</si>
  <si>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</si>
  <si>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</si>
  <si>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</si>
  <si>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</si>
  <si>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</si>
  <si>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</si>
  <si>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</si>
  <si>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</si>
  <si>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</si>
  <si>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</si>
  <si>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</si>
  <si>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</si>
  <si>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</si>
  <si>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</si>
  <si>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</si>
  <si>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</si>
  <si>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</si>
  <si>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</si>
  <si>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</si>
  <si>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</si>
  <si>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</si>
  <si>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</si>
  <si>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</si>
  <si>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</si>
  <si>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</si>
  <si>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</si>
  <si>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</si>
  <si>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</si>
  <si>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</si>
  <si>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</si>
  <si>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</si>
  <si>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</si>
  <si>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</si>
  <si>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</si>
  <si>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</si>
  <si>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</si>
  <si>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</si>
  <si>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</si>
  <si>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</si>
  <si>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</si>
  <si>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</si>
  <si>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</si>
  <si>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</si>
  <si>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</si>
  <si>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</si>
  <si>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</si>
  <si>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</si>
  <si>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</si>
  <si>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</si>
  <si>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</si>
  <si>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</si>
  <si>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</si>
  <si>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</si>
  <si>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</si>
  <si>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</si>
  <si>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</si>
  <si>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</si>
  <si>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</si>
  <si>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</si>
  <si>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</si>
  <si>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</si>
  <si>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</si>
  <si>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</si>
  <si>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</si>
  <si>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</si>
  <si>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</si>
  <si>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</si>
  <si>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</si>
  <si>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</si>
  <si>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</si>
  <si>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</si>
  <si>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</si>
  <si>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</si>
  <si>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</si>
  <si>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</si>
  <si>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</si>
  <si>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</si>
  <si>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</si>
  <si>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</si>
  <si>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</si>
  <si>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</si>
  <si>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</si>
  <si>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</si>
  <si>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</si>
  <si>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</si>
  <si>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</si>
  <si>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</si>
  <si>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</si>
  <si>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</si>
  <si>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</si>
  <si>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</si>
  <si>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</si>
  <si>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</si>
  <si>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</si>
  <si>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</si>
  <si>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</si>
  <si>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</si>
  <si>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</si>
  <si>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</si>
  <si>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</si>
  <si>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</si>
  <si>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</si>
  <si>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</si>
  <si>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</si>
  <si>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</si>
  <si>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南大東村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</si>
  <si>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</si>
  <si>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</si>
  <si>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</si>
  <si>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</si>
  <si>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</si>
  <si>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</si>
  <si>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</si>
  <si>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</si>
  <si>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</si>
  <si>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</si>
  <si>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</si>
  <si>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</si>
  <si>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平成25年度～平成28年度にかけて微増に推移し、H29年度は115.6まで回復した。料金の増や償還金の減が主な要因である一方、他会計繰入金は減となったが繰入金の割合は約21%と依存度が高い。
④企業債残高対事業規模比率
これまで比率は0%で推移するも、今年度の数値は326%となったが類似団体比べ比率は低い状況にある。しかし、将来の施設更新時に新たな企業債が発生するので、公債費負担額を抑える対策が必要である。
⑤経費回収率
平成27・29年度以外は、類似団体平均値より上回っている。今後も使用料金設定とさらなる経費の節減に向けて取り組んでいく。　　　　　　　　　　　　　⑥汚水処理原価
平成28年度は類似団体平均値より下回っていたが、今年度は上回った。要因は、有収水量の大きな増と施設老朽化による維持管理費の増。有収水量は上水道との関連があり、施設の維持費については今後も適切な維持管理と今後の施設更新計画も策定していく。
⑦施設利用率
平成25年度以降は類似団体平均値より下回っている。しかし、未接続者も多数存在するので更なる施設利用率向上を図る。
⑧水洗化率
平成25年度から類似団体平均値より下回っているため、住民に「水洗化の促進」の自己啓発を図る。</t>
    <rPh sb="319" eb="320">
      <t>シタ</t>
    </rPh>
    <rPh sb="331" eb="332">
      <t>ウエ</t>
    </rPh>
    <rPh sb="345" eb="346">
      <t>オオ</t>
    </rPh>
    <rPh sb="348" eb="349">
      <t>ゾウ</t>
    </rPh>
    <rPh sb="434" eb="435">
      <t>ド</t>
    </rPh>
    <rPh sb="435" eb="437">
      <t>イコウ</t>
    </rPh>
    <rPh sb="447" eb="448">
      <t>シタ</t>
    </rPh>
    <rPh sb="518" eb="520">
      <t>ジュウミン</t>
    </rPh>
    <rPh sb="522" eb="524">
      <t>スイセン</t>
    </rPh>
    <rPh sb="524" eb="525">
      <t>カ</t>
    </rPh>
    <rPh sb="526" eb="528">
      <t>ソクシン</t>
    </rPh>
    <rPh sb="530" eb="532">
      <t>ジコ</t>
    </rPh>
    <rPh sb="532" eb="534">
      <t>ケイハツ</t>
    </rPh>
    <rPh sb="535" eb="536">
      <t>ハカ</t>
    </rPh>
    <phoneticPr fontId="4"/>
  </si>
  <si>
    <t>③管渠改善率
現在まで管渠更新を実施していない為、類似団体平均値を下回っている。
管路に使用しているVU管は耐用年数：50年とされているが、供用開始から15年以上経過している為処理施設更新最適化整備構想計画時に管渠維持管理計画も策定する必要性がある。</t>
    <phoneticPr fontId="4"/>
  </si>
  <si>
    <t>料金設定の再検討、既存施設更新の起債、接続率向上の活動等他会計繰入金減にするための課題がある。平成32年度から水道広域化に伴う水道料金の低下が見込まれており、使用量の増加、処理量も増加してくる。また、接続率の向上も見込まれてくるが、下水料金の改訂は経年収支状況による判断が望ましい。施設の老朽化も見られてきており、最適化整備構想計画に基づき更新計画を策定していく。</t>
    <rPh sb="47" eb="49">
      <t>ヘイセイ</t>
    </rPh>
    <rPh sb="51" eb="52">
      <t>ネン</t>
    </rPh>
    <rPh sb="52" eb="53">
      <t>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</si>
</sst>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E8A-4578-A3E4-E54CAC49790A}"/>
            </c:ext>
          </c:extLst>
        </c:ser>
        <c:dLbls>
          <c:showLegendKey val="0"/>
          <c:showVal val="0"/>
          <c:showCatName val="0"/>
          <c:showSerName val="0"/>
          <c:showPercent val="0"/>
          <c:showBubbleSize val="0"/>
        </c:dLbls>
        <c:gapWidth val="150"/>
        <c:axId val="188747776"/>
        <c:axId val="18875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7E8A-4578-A3E4-E54CAC49790A}"/>
            </c:ext>
          </c:extLst>
        </c:ser>
        <c:dLbls>
          <c:showLegendKey val="0"/>
          <c:showVal val="0"/>
          <c:showCatName val="0"/>
          <c:showSerName val="0"/>
          <c:showPercent val="0"/>
          <c:showBubbleSize val="0"/>
        </c:dLbls>
        <c:marker val="1"/>
        <c:smooth val="0"/>
        <c:axId val="188747776"/>
        <c:axId val="188750848"/>
      </c:lineChart>
      <c:dateAx>
        <c:axId val="188747776"/>
        <c:scaling>
          <c:orientation val="minMax"/>
        </c:scaling>
        <c:delete val="1"/>
        <c:axPos val="b"/>
        <c:numFmt formatCode="ge" sourceLinked="1"/>
        <c:majorTickMark val="none"/>
        <c:minorTickMark val="none"/>
        <c:tickLblPos val="none"/>
        <c:crossAx val="188750848"/>
        <c:crosses val="autoZero"/>
        <c:auto val="1"/>
        <c:lblOffset val="100"/>
        <c:baseTimeUnit val="years"/>
      </c:dateAx>
      <c:valAx>
        <c:axId val="1887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0B-410B-A0E3-A96197C6F5FF}"/>
            </c:ext>
          </c:extLst>
        </c:ser>
        <c:dLbls>
          <c:showLegendKey val="0"/>
          <c:showVal val="0"/>
          <c:showCatName val="0"/>
          <c:showSerName val="0"/>
          <c:showPercent val="0"/>
          <c:showBubbleSize val="0"/>
        </c:dLbls>
        <c:gapWidth val="150"/>
        <c:axId val="131601152"/>
        <c:axId val="13160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60.65</c:v>
                </c:pt>
                <c:pt idx="4">
                  <c:v>51.75</c:v>
                </c:pt>
              </c:numCache>
            </c:numRef>
          </c:val>
          <c:smooth val="0"/>
          <c:extLst xmlns:c16r2="http://schemas.microsoft.com/office/drawing/2015/06/chart">
            <c:ext xmlns:c16="http://schemas.microsoft.com/office/drawing/2014/chart" uri="{C3380CC4-5D6E-409C-BE32-E72D297353CC}">
              <c16:uniqueId val="{00000001-3C0B-410B-A0E3-A96197C6F5FF}"/>
            </c:ext>
          </c:extLst>
        </c:ser>
        <c:dLbls>
          <c:showLegendKey val="0"/>
          <c:showVal val="0"/>
          <c:showCatName val="0"/>
          <c:showSerName val="0"/>
          <c:showPercent val="0"/>
          <c:showBubbleSize val="0"/>
        </c:dLbls>
        <c:marker val="1"/>
        <c:smooth val="0"/>
        <c:axId val="131601152"/>
        <c:axId val="131603072"/>
      </c:lineChart>
      <c:dateAx>
        <c:axId val="131601152"/>
        <c:scaling>
          <c:orientation val="minMax"/>
        </c:scaling>
        <c:delete val="1"/>
        <c:axPos val="b"/>
        <c:numFmt formatCode="ge" sourceLinked="1"/>
        <c:majorTickMark val="none"/>
        <c:minorTickMark val="none"/>
        <c:tickLblPos val="none"/>
        <c:crossAx val="131603072"/>
        <c:crosses val="autoZero"/>
        <c:auto val="1"/>
        <c:lblOffset val="100"/>
        <c:baseTimeUnit val="years"/>
      </c:dateAx>
      <c:valAx>
        <c:axId val="1316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67.41</c:v>
                </c:pt>
                <c:pt idx="1">
                  <c:v>66.180000000000007</c:v>
                </c:pt>
                <c:pt idx="2">
                  <c:v>66.53</c:v>
                </c:pt>
                <c:pt idx="3">
                  <c:v>68.27</c:v>
                </c:pt>
                <c:pt idx="4">
                  <c:v>66.8</c:v>
                </c:pt>
              </c:numCache>
            </c:numRef>
          </c:val>
          <c:extLst xmlns:c16r2="http://schemas.microsoft.com/office/drawing/2015/06/chart">
            <c:ext xmlns:c16="http://schemas.microsoft.com/office/drawing/2014/chart" uri="{C3380CC4-5D6E-409C-BE32-E72D297353CC}">
              <c16:uniqueId val="{00000000-3830-4318-9026-B7A02D2E9F2B}"/>
            </c:ext>
          </c:extLst>
        </c:ser>
        <c:dLbls>
          <c:showLegendKey val="0"/>
          <c:showVal val="0"/>
          <c:showCatName val="0"/>
          <c:showSerName val="0"/>
          <c:showPercent val="0"/>
          <c:showBubbleSize val="0"/>
        </c:dLbls>
        <c:gapWidth val="150"/>
        <c:axId val="131634304"/>
        <c:axId val="13163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84.58</c:v>
                </c:pt>
                <c:pt idx="4">
                  <c:v>84.84</c:v>
                </c:pt>
              </c:numCache>
            </c:numRef>
          </c:val>
          <c:smooth val="0"/>
          <c:extLst xmlns:c16r2="http://schemas.microsoft.com/office/drawing/2015/06/chart">
            <c:ext xmlns:c16="http://schemas.microsoft.com/office/drawing/2014/chart" uri="{C3380CC4-5D6E-409C-BE32-E72D297353CC}">
              <c16:uniqueId val="{00000001-3830-4318-9026-B7A02D2E9F2B}"/>
            </c:ext>
          </c:extLst>
        </c:ser>
        <c:dLbls>
          <c:showLegendKey val="0"/>
          <c:showVal val="0"/>
          <c:showCatName val="0"/>
          <c:showSerName val="0"/>
          <c:showPercent val="0"/>
          <c:showBubbleSize val="0"/>
        </c:dLbls>
        <c:marker val="1"/>
        <c:smooth val="0"/>
        <c:axId val="131634304"/>
        <c:axId val="131636224"/>
      </c:lineChart>
      <c:dateAx>
        <c:axId val="131634304"/>
        <c:scaling>
          <c:orientation val="minMax"/>
        </c:scaling>
        <c:delete val="1"/>
        <c:axPos val="b"/>
        <c:numFmt formatCode="ge" sourceLinked="1"/>
        <c:majorTickMark val="none"/>
        <c:minorTickMark val="none"/>
        <c:tickLblPos val="none"/>
        <c:crossAx val="131636224"/>
        <c:crosses val="autoZero"/>
        <c:auto val="1"/>
        <c:lblOffset val="100"/>
        <c:baseTimeUnit val="years"/>
      </c:dateAx>
      <c:valAx>
        <c:axId val="1316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86.61</c:v>
                </c:pt>
                <c:pt idx="1">
                  <c:v>86.95</c:v>
                </c:pt>
                <c:pt idx="2">
                  <c:v>94.55</c:v>
                </c:pt>
                <c:pt idx="3">
                  <c:v>113.58</c:v>
                </c:pt>
                <c:pt idx="4">
                  <c:v>115.67</c:v>
                </c:pt>
              </c:numCache>
            </c:numRef>
          </c:val>
          <c:extLst xmlns:c16r2="http://schemas.microsoft.com/office/drawing/2015/06/chart">
            <c:ext xmlns:c16="http://schemas.microsoft.com/office/drawing/2014/chart" uri="{C3380CC4-5D6E-409C-BE32-E72D297353CC}">
              <c16:uniqueId val="{00000000-C1BD-4FA7-8497-567E3DBB9619}"/>
            </c:ext>
          </c:extLst>
        </c:ser>
        <c:dLbls>
          <c:showLegendKey val="0"/>
          <c:showVal val="0"/>
          <c:showCatName val="0"/>
          <c:showSerName val="0"/>
          <c:showPercent val="0"/>
          <c:showBubbleSize val="0"/>
        </c:dLbls>
        <c:gapWidth val="150"/>
        <c:axId val="188757504"/>
        <c:axId val="18875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BD-4FA7-8497-567E3DBB9619}"/>
            </c:ext>
          </c:extLst>
        </c:ser>
        <c:dLbls>
          <c:showLegendKey val="0"/>
          <c:showVal val="0"/>
          <c:showCatName val="0"/>
          <c:showSerName val="0"/>
          <c:showPercent val="0"/>
          <c:showBubbleSize val="0"/>
        </c:dLbls>
        <c:marker val="1"/>
        <c:smooth val="0"/>
        <c:axId val="188757504"/>
        <c:axId val="188759424"/>
      </c:lineChart>
      <c:dateAx>
        <c:axId val="188757504"/>
        <c:scaling>
          <c:orientation val="minMax"/>
        </c:scaling>
        <c:delete val="1"/>
        <c:axPos val="b"/>
        <c:numFmt formatCode="ge" sourceLinked="1"/>
        <c:majorTickMark val="none"/>
        <c:minorTickMark val="none"/>
        <c:tickLblPos val="none"/>
        <c:crossAx val="188759424"/>
        <c:crosses val="autoZero"/>
        <c:auto val="1"/>
        <c:lblOffset val="100"/>
        <c:baseTimeUnit val="years"/>
      </c:dateAx>
      <c:valAx>
        <c:axId val="1887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B8-4867-8F5E-2D6750E23084}"/>
            </c:ext>
          </c:extLst>
        </c:ser>
        <c:dLbls>
          <c:showLegendKey val="0"/>
          <c:showVal val="0"/>
          <c:showCatName val="0"/>
          <c:showSerName val="0"/>
          <c:showPercent val="0"/>
          <c:showBubbleSize val="0"/>
        </c:dLbls>
        <c:gapWidth val="150"/>
        <c:axId val="188774272"/>
        <c:axId val="1887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B8-4867-8F5E-2D6750E23084}"/>
            </c:ext>
          </c:extLst>
        </c:ser>
        <c:dLbls>
          <c:showLegendKey val="0"/>
          <c:showVal val="0"/>
          <c:showCatName val="0"/>
          <c:showSerName val="0"/>
          <c:showPercent val="0"/>
          <c:showBubbleSize val="0"/>
        </c:dLbls>
        <c:marker val="1"/>
        <c:smooth val="0"/>
        <c:axId val="188774272"/>
        <c:axId val="188780544"/>
      </c:lineChart>
      <c:dateAx>
        <c:axId val="188774272"/>
        <c:scaling>
          <c:orientation val="minMax"/>
        </c:scaling>
        <c:delete val="1"/>
        <c:axPos val="b"/>
        <c:numFmt formatCode="ge" sourceLinked="1"/>
        <c:majorTickMark val="none"/>
        <c:minorTickMark val="none"/>
        <c:tickLblPos val="none"/>
        <c:crossAx val="188780544"/>
        <c:crosses val="autoZero"/>
        <c:auto val="1"/>
        <c:lblOffset val="100"/>
        <c:baseTimeUnit val="years"/>
      </c:dateAx>
      <c:valAx>
        <c:axId val="1887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7B-43FD-9AEF-500EF5A51EF6}"/>
            </c:ext>
          </c:extLst>
        </c:ser>
        <c:dLbls>
          <c:showLegendKey val="0"/>
          <c:showVal val="0"/>
          <c:showCatName val="0"/>
          <c:showSerName val="0"/>
          <c:showPercent val="0"/>
          <c:showBubbleSize val="0"/>
        </c:dLbls>
        <c:gapWidth val="150"/>
        <c:axId val="104798464"/>
        <c:axId val="10480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7B-43FD-9AEF-500EF5A51EF6}"/>
            </c:ext>
          </c:extLst>
        </c:ser>
        <c:dLbls>
          <c:showLegendKey val="0"/>
          <c:showVal val="0"/>
          <c:showCatName val="0"/>
          <c:showSerName val="0"/>
          <c:showPercent val="0"/>
          <c:showBubbleSize val="0"/>
        </c:dLbls>
        <c:marker val="1"/>
        <c:smooth val="0"/>
        <c:axId val="104798464"/>
        <c:axId val="104804736"/>
      </c:lineChart>
      <c:dateAx>
        <c:axId val="104798464"/>
        <c:scaling>
          <c:orientation val="minMax"/>
        </c:scaling>
        <c:delete val="1"/>
        <c:axPos val="b"/>
        <c:numFmt formatCode="ge" sourceLinked="1"/>
        <c:majorTickMark val="none"/>
        <c:minorTickMark val="none"/>
        <c:tickLblPos val="none"/>
        <c:crossAx val="104804736"/>
        <c:crosses val="autoZero"/>
        <c:auto val="1"/>
        <c:lblOffset val="100"/>
        <c:baseTimeUnit val="years"/>
      </c:dateAx>
      <c:valAx>
        <c:axId val="1048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81-473F-9D9B-E93061A34925}"/>
            </c:ext>
          </c:extLst>
        </c:ser>
        <c:dLbls>
          <c:showLegendKey val="0"/>
          <c:showVal val="0"/>
          <c:showCatName val="0"/>
          <c:showSerName val="0"/>
          <c:showPercent val="0"/>
          <c:showBubbleSize val="0"/>
        </c:dLbls>
        <c:gapWidth val="150"/>
        <c:axId val="104819328"/>
        <c:axId val="1048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81-473F-9D9B-E93061A34925}"/>
            </c:ext>
          </c:extLst>
        </c:ser>
        <c:dLbls>
          <c:showLegendKey val="0"/>
          <c:showVal val="0"/>
          <c:showCatName val="0"/>
          <c:showSerName val="0"/>
          <c:showPercent val="0"/>
          <c:showBubbleSize val="0"/>
        </c:dLbls>
        <c:marker val="1"/>
        <c:smooth val="0"/>
        <c:axId val="104819328"/>
        <c:axId val="104837888"/>
      </c:lineChart>
      <c:dateAx>
        <c:axId val="104819328"/>
        <c:scaling>
          <c:orientation val="minMax"/>
        </c:scaling>
        <c:delete val="1"/>
        <c:axPos val="b"/>
        <c:numFmt formatCode="ge" sourceLinked="1"/>
        <c:majorTickMark val="none"/>
        <c:minorTickMark val="none"/>
        <c:tickLblPos val="none"/>
        <c:crossAx val="104837888"/>
        <c:crosses val="autoZero"/>
        <c:auto val="1"/>
        <c:lblOffset val="100"/>
        <c:baseTimeUnit val="years"/>
      </c:dateAx>
      <c:valAx>
        <c:axId val="1048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0D-4B55-8083-194F3133A2CB}"/>
            </c:ext>
          </c:extLst>
        </c:ser>
        <c:dLbls>
          <c:showLegendKey val="0"/>
          <c:showVal val="0"/>
          <c:showCatName val="0"/>
          <c:showSerName val="0"/>
          <c:showPercent val="0"/>
          <c:showBubbleSize val="0"/>
        </c:dLbls>
        <c:gapWidth val="150"/>
        <c:axId val="104856576"/>
        <c:axId val="1303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0D-4B55-8083-194F3133A2CB}"/>
            </c:ext>
          </c:extLst>
        </c:ser>
        <c:dLbls>
          <c:showLegendKey val="0"/>
          <c:showVal val="0"/>
          <c:showCatName val="0"/>
          <c:showSerName val="0"/>
          <c:showPercent val="0"/>
          <c:showBubbleSize val="0"/>
        </c:dLbls>
        <c:marker val="1"/>
        <c:smooth val="0"/>
        <c:axId val="104856576"/>
        <c:axId val="130364544"/>
      </c:lineChart>
      <c:dateAx>
        <c:axId val="104856576"/>
        <c:scaling>
          <c:orientation val="minMax"/>
        </c:scaling>
        <c:delete val="1"/>
        <c:axPos val="b"/>
        <c:numFmt formatCode="ge" sourceLinked="1"/>
        <c:majorTickMark val="none"/>
        <c:minorTickMark val="none"/>
        <c:tickLblPos val="none"/>
        <c:crossAx val="130364544"/>
        <c:crosses val="autoZero"/>
        <c:auto val="1"/>
        <c:lblOffset val="100"/>
        <c:baseTimeUnit val="years"/>
      </c:dateAx>
      <c:valAx>
        <c:axId val="1303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375.57</c:v>
                </c:pt>
                <c:pt idx="3" formatCode="#,##0.00;&quot;△&quot;#,##0.00;&quot;-&quot;">
                  <c:v>352.3</c:v>
                </c:pt>
                <c:pt idx="4" formatCode="#,##0.00;&quot;△&quot;#,##0.00;&quot;-&quot;">
                  <c:v>326.98</c:v>
                </c:pt>
              </c:numCache>
            </c:numRef>
          </c:val>
          <c:extLst xmlns:c16r2="http://schemas.microsoft.com/office/drawing/2015/06/chart">
            <c:ext xmlns:c16="http://schemas.microsoft.com/office/drawing/2014/chart" uri="{C3380CC4-5D6E-409C-BE32-E72D297353CC}">
              <c16:uniqueId val="{00000000-DCB3-453D-9C24-701228C543B5}"/>
            </c:ext>
          </c:extLst>
        </c:ser>
        <c:dLbls>
          <c:showLegendKey val="0"/>
          <c:showVal val="0"/>
          <c:showCatName val="0"/>
          <c:showSerName val="0"/>
          <c:showPercent val="0"/>
          <c:showBubbleSize val="0"/>
        </c:dLbls>
        <c:gapWidth val="150"/>
        <c:axId val="130383232"/>
        <c:axId val="13038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974.93</c:v>
                </c:pt>
                <c:pt idx="4">
                  <c:v>855.8</c:v>
                </c:pt>
              </c:numCache>
            </c:numRef>
          </c:val>
          <c:smooth val="0"/>
          <c:extLst xmlns:c16r2="http://schemas.microsoft.com/office/drawing/2015/06/chart">
            <c:ext xmlns:c16="http://schemas.microsoft.com/office/drawing/2014/chart" uri="{C3380CC4-5D6E-409C-BE32-E72D297353CC}">
              <c16:uniqueId val="{00000001-DCB3-453D-9C24-701228C543B5}"/>
            </c:ext>
          </c:extLst>
        </c:ser>
        <c:dLbls>
          <c:showLegendKey val="0"/>
          <c:showVal val="0"/>
          <c:showCatName val="0"/>
          <c:showSerName val="0"/>
          <c:showPercent val="0"/>
          <c:showBubbleSize val="0"/>
        </c:dLbls>
        <c:marker val="1"/>
        <c:smooth val="0"/>
        <c:axId val="130383232"/>
        <c:axId val="130385408"/>
      </c:lineChart>
      <c:dateAx>
        <c:axId val="130383232"/>
        <c:scaling>
          <c:orientation val="minMax"/>
        </c:scaling>
        <c:delete val="1"/>
        <c:axPos val="b"/>
        <c:numFmt formatCode="ge" sourceLinked="1"/>
        <c:majorTickMark val="none"/>
        <c:minorTickMark val="none"/>
        <c:tickLblPos val="none"/>
        <c:crossAx val="130385408"/>
        <c:crosses val="autoZero"/>
        <c:auto val="1"/>
        <c:lblOffset val="100"/>
        <c:baseTimeUnit val="years"/>
      </c:dateAx>
      <c:valAx>
        <c:axId val="1303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52.63</c:v>
                </c:pt>
                <c:pt idx="1">
                  <c:v>43.72</c:v>
                </c:pt>
                <c:pt idx="2">
                  <c:v>39.119999999999997</c:v>
                </c:pt>
                <c:pt idx="3">
                  <c:v>65.989999999999995</c:v>
                </c:pt>
                <c:pt idx="4">
                  <c:v>42.39</c:v>
                </c:pt>
              </c:numCache>
            </c:numRef>
          </c:val>
          <c:extLst xmlns:c16r2="http://schemas.microsoft.com/office/drawing/2015/06/chart">
            <c:ext xmlns:c16="http://schemas.microsoft.com/office/drawing/2014/chart" uri="{C3380CC4-5D6E-409C-BE32-E72D297353CC}">
              <c16:uniqueId val="{00000000-F21D-4587-8887-2AC36A6269B1}"/>
            </c:ext>
          </c:extLst>
        </c:ser>
        <c:dLbls>
          <c:showLegendKey val="0"/>
          <c:showVal val="0"/>
          <c:showCatName val="0"/>
          <c:showSerName val="0"/>
          <c:showPercent val="0"/>
          <c:showBubbleSize val="0"/>
        </c:dLbls>
        <c:gapWidth val="150"/>
        <c:axId val="131538944"/>
        <c:axId val="13154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55.32</c:v>
                </c:pt>
                <c:pt idx="4">
                  <c:v>59.8</c:v>
                </c:pt>
              </c:numCache>
            </c:numRef>
          </c:val>
          <c:smooth val="0"/>
          <c:extLst xmlns:c16r2="http://schemas.microsoft.com/office/drawing/2015/06/chart">
            <c:ext xmlns:c16="http://schemas.microsoft.com/office/drawing/2014/chart" uri="{C3380CC4-5D6E-409C-BE32-E72D297353CC}">
              <c16:uniqueId val="{00000001-F21D-4587-8887-2AC36A6269B1}"/>
            </c:ext>
          </c:extLst>
        </c:ser>
        <c:dLbls>
          <c:showLegendKey val="0"/>
          <c:showVal val="0"/>
          <c:showCatName val="0"/>
          <c:showSerName val="0"/>
          <c:showPercent val="0"/>
          <c:showBubbleSize val="0"/>
        </c:dLbls>
        <c:marker val="1"/>
        <c:smooth val="0"/>
        <c:axId val="131538944"/>
        <c:axId val="131540864"/>
      </c:lineChart>
      <c:dateAx>
        <c:axId val="131538944"/>
        <c:scaling>
          <c:orientation val="minMax"/>
        </c:scaling>
        <c:delete val="1"/>
        <c:axPos val="b"/>
        <c:numFmt formatCode="ge" sourceLinked="1"/>
        <c:majorTickMark val="none"/>
        <c:minorTickMark val="none"/>
        <c:tickLblPos val="none"/>
        <c:crossAx val="131540864"/>
        <c:crosses val="autoZero"/>
        <c:auto val="1"/>
        <c:lblOffset val="100"/>
        <c:baseTimeUnit val="years"/>
      </c:dateAx>
      <c:valAx>
        <c:axId val="1315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272.17</c:v>
                </c:pt>
                <c:pt idx="1">
                  <c:v>312.79000000000002</c:v>
                </c:pt>
                <c:pt idx="2">
                  <c:v>403.1</c:v>
                </c:pt>
                <c:pt idx="3">
                  <c:v>221.68</c:v>
                </c:pt>
                <c:pt idx="4">
                  <c:v>342.17</c:v>
                </c:pt>
              </c:numCache>
            </c:numRef>
          </c:val>
          <c:extLst xmlns:c16r2="http://schemas.microsoft.com/office/drawing/2015/06/chart">
            <c:ext xmlns:c16="http://schemas.microsoft.com/office/drawing/2014/chart" uri="{C3380CC4-5D6E-409C-BE32-E72D297353CC}">
              <c16:uniqueId val="{00000000-1932-4AAA-B09F-54AC0BDFE9F8}"/>
            </c:ext>
          </c:extLst>
        </c:ser>
        <c:dLbls>
          <c:showLegendKey val="0"/>
          <c:showVal val="0"/>
          <c:showCatName val="0"/>
          <c:showSerName val="0"/>
          <c:showPercent val="0"/>
          <c:showBubbleSize val="0"/>
        </c:dLbls>
        <c:gapWidth val="150"/>
        <c:axId val="131568000"/>
        <c:axId val="13156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283.17</c:v>
                </c:pt>
                <c:pt idx="4">
                  <c:v>263.76</c:v>
                </c:pt>
              </c:numCache>
            </c:numRef>
          </c:val>
          <c:smooth val="0"/>
          <c:extLst xmlns:c16r2="http://schemas.microsoft.com/office/drawing/2015/06/chart">
            <c:ext xmlns:c16="http://schemas.microsoft.com/office/drawing/2014/chart" uri="{C3380CC4-5D6E-409C-BE32-E72D297353CC}">
              <c16:uniqueId val="{00000001-1932-4AAA-B09F-54AC0BDFE9F8}"/>
            </c:ext>
          </c:extLst>
        </c:ser>
        <c:dLbls>
          <c:showLegendKey val="0"/>
          <c:showVal val="0"/>
          <c:showCatName val="0"/>
          <c:showSerName val="0"/>
          <c:showPercent val="0"/>
          <c:showBubbleSize val="0"/>
        </c:dLbls>
        <c:marker val="1"/>
        <c:smooth val="0"/>
        <c:axId val="131568000"/>
        <c:axId val="131569920"/>
      </c:lineChart>
      <c:dateAx>
        <c:axId val="131568000"/>
        <c:scaling>
          <c:orientation val="minMax"/>
        </c:scaling>
        <c:delete val="1"/>
        <c:axPos val="b"/>
        <c:numFmt formatCode="ge" sourceLinked="1"/>
        <c:majorTickMark val="none"/>
        <c:minorTickMark val="none"/>
        <c:tickLblPos val="none"/>
        <c:crossAx val="131569920"/>
        <c:crosses val="autoZero"/>
        <c:auto val="1"/>
        <c:lblOffset val="100"/>
        <c:baseTimeUnit val="years"/>
      </c:dateAx>
      <c:valAx>
        <c:axId val="1315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X6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南大東村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1276</v>
      </c>
      <c r="AM8" s="66"/>
      <c r="AN8" s="66"/>
      <c r="AO8" s="66"/>
      <c r="AP8" s="66"/>
      <c r="AQ8" s="66"/>
      <c r="AR8" s="66"/>
      <c r="AS8" s="66"/>
      <c r="AT8" s="65">
        <f>データ!T6</f>
        <v>30.52</v>
      </c>
      <c r="AU8" s="65"/>
      <c r="AV8" s="65"/>
      <c r="AW8" s="65"/>
      <c r="AX8" s="65"/>
      <c r="AY8" s="65"/>
      <c r="AZ8" s="65"/>
      <c r="BA8" s="65"/>
      <c r="BB8" s="65">
        <f>データ!U6</f>
        <v>41.81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60.63</v>
      </c>
      <c r="Q10" s="65"/>
      <c r="R10" s="65"/>
      <c r="S10" s="65"/>
      <c r="T10" s="65"/>
      <c r="U10" s="65"/>
      <c r="V10" s="65"/>
      <c r="W10" s="65">
        <f>データ!Q6</f>
        <v>101.2</v>
      </c>
      <c r="X10" s="65"/>
      <c r="Y10" s="65"/>
      <c r="Z10" s="65"/>
      <c r="AA10" s="65"/>
      <c r="AB10" s="65"/>
      <c r="AC10" s="65"/>
      <c r="AD10" s="66">
        <f>データ!R6</f>
        <v>2160</v>
      </c>
      <c r="AE10" s="66"/>
      <c r="AF10" s="66"/>
      <c r="AG10" s="66"/>
      <c r="AH10" s="66"/>
      <c r="AI10" s="66"/>
      <c r="AJ10" s="66"/>
      <c r="AK10" s="2"/>
      <c r="AL10" s="66">
        <f>データ!V6</f>
        <v>750</v>
      </c>
      <c r="AM10" s="66"/>
      <c r="AN10" s="66"/>
      <c r="AO10" s="66"/>
      <c r="AP10" s="66"/>
      <c r="AQ10" s="66"/>
      <c r="AR10" s="66"/>
      <c r="AS10" s="66"/>
      <c r="AT10" s="65">
        <f>データ!W6</f>
        <v>0.46</v>
      </c>
      <c r="AU10" s="65"/>
      <c r="AV10" s="65"/>
      <c r="AW10" s="65"/>
      <c r="AX10" s="65"/>
      <c r="AY10" s="65"/>
      <c r="AZ10" s="65"/>
      <c r="BA10" s="65"/>
      <c r="BB10" s="65">
        <f>データ!X6</f>
        <v>1630.43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ch8GN1QpVYBJW2cBZkSpQBZmU944P2h+NALgd0TwBegGkyRtzWY/QgT+4AR1xLw6qmegWedWhjhXWk0TQMnisA==" saltValue="6c6UMBU0AUtUcKPv/kBpy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473570</v>
      </c>
      <c r="D6" s="32">
        <f t="shared" si="3"/>
        <v>47</v>
      </c>
      <c r="E6" s="32">
        <f t="shared" si="3"/>
        <v>17</v>
      </c>
      <c r="F6" s="32">
        <f t="shared" si="3"/>
        <v>5</v>
      </c>
      <c r="G6" s="32">
        <f t="shared" si="3"/>
        <v>0</v>
      </c>
      <c r="H6" s="32" t="str">
        <f t="shared" si="3"/>
        <v>沖縄県　南大東村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60.63</v>
      </c>
      <c r="Q6" s="33">
        <f t="shared" si="3"/>
        <v>101.2</v>
      </c>
      <c r="R6" s="33">
        <f t="shared" si="3"/>
        <v>2160</v>
      </c>
      <c r="S6" s="33">
        <f t="shared" si="3"/>
        <v>1276</v>
      </c>
      <c r="T6" s="33">
        <f t="shared" si="3"/>
        <v>30.52</v>
      </c>
      <c r="U6" s="33">
        <f t="shared" si="3"/>
        <v>41.81</v>
      </c>
      <c r="V6" s="33">
        <f t="shared" si="3"/>
        <v>750</v>
      </c>
      <c r="W6" s="33">
        <f t="shared" si="3"/>
        <v>0.46</v>
      </c>
      <c r="X6" s="33">
        <f t="shared" si="3"/>
        <v>1630.43</v>
      </c>
      <c r="Y6" s="34">
        <f>IF(Y7="",NA(),Y7)</f>
        <v>86.61</v>
      </c>
      <c r="Z6" s="34">
        <f t="shared" ref="Z6:AH6" si="4">IF(Z7="",NA(),Z7)</f>
        <v>86.95</v>
      </c>
      <c r="AA6" s="34">
        <f t="shared" si="4"/>
        <v>94.55</v>
      </c>
      <c r="AB6" s="34">
        <f t="shared" si="4"/>
        <v>113.58</v>
      </c>
      <c r="AC6" s="34">
        <f t="shared" si="4"/>
        <v>115.67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375.57</v>
      </c>
      <c r="BI6" s="34">
        <f t="shared" si="7"/>
        <v>352.3</v>
      </c>
      <c r="BJ6" s="34">
        <f t="shared" si="7"/>
        <v>326.98</v>
      </c>
      <c r="BK6" s="34">
        <f t="shared" si="7"/>
        <v>1117.1099999999999</v>
      </c>
      <c r="BL6" s="34">
        <f t="shared" si="7"/>
        <v>1161.05</v>
      </c>
      <c r="BM6" s="34">
        <f t="shared" si="7"/>
        <v>979.89</v>
      </c>
      <c r="BN6" s="34">
        <f t="shared" si="7"/>
        <v>974.93</v>
      </c>
      <c r="BO6" s="34">
        <f t="shared" si="7"/>
        <v>855.8</v>
      </c>
      <c r="BP6" s="33" t="str">
        <f>IF(BP7="","",IF(BP7="-","【-】","【"&amp;SUBSTITUTE(TEXT(BP7,"#,##0.00"),"-","△")&amp;"】"))</f>
        <v>【814.89】</v>
      </c>
      <c r="BQ6" s="34">
        <f>IF(BQ7="",NA(),BQ7)</f>
        <v>52.63</v>
      </c>
      <c r="BR6" s="34">
        <f t="shared" ref="BR6:BZ6" si="8">IF(BR7="",NA(),BR7)</f>
        <v>43.72</v>
      </c>
      <c r="BS6" s="34">
        <f t="shared" si="8"/>
        <v>39.119999999999997</v>
      </c>
      <c r="BT6" s="34">
        <f t="shared" si="8"/>
        <v>65.989999999999995</v>
      </c>
      <c r="BU6" s="34">
        <f t="shared" si="8"/>
        <v>42.39</v>
      </c>
      <c r="BV6" s="34">
        <f t="shared" si="8"/>
        <v>41.04</v>
      </c>
      <c r="BW6" s="34">
        <f t="shared" si="8"/>
        <v>41.08</v>
      </c>
      <c r="BX6" s="34">
        <f t="shared" si="8"/>
        <v>41.34</v>
      </c>
      <c r="BY6" s="34">
        <f t="shared" si="8"/>
        <v>55.32</v>
      </c>
      <c r="BZ6" s="34">
        <f t="shared" si="8"/>
        <v>59.8</v>
      </c>
      <c r="CA6" s="33" t="str">
        <f>IF(CA7="","",IF(CA7="-","【-】","【"&amp;SUBSTITUTE(TEXT(CA7,"#,##0.00"),"-","△")&amp;"】"))</f>
        <v>【60.64】</v>
      </c>
      <c r="CB6" s="34">
        <f>IF(CB7="",NA(),CB7)</f>
        <v>272.17</v>
      </c>
      <c r="CC6" s="34">
        <f t="shared" ref="CC6:CK6" si="9">IF(CC7="",NA(),CC7)</f>
        <v>312.79000000000002</v>
      </c>
      <c r="CD6" s="34">
        <f t="shared" si="9"/>
        <v>403.1</v>
      </c>
      <c r="CE6" s="34">
        <f t="shared" si="9"/>
        <v>221.68</v>
      </c>
      <c r="CF6" s="34">
        <f t="shared" si="9"/>
        <v>342.17</v>
      </c>
      <c r="CG6" s="34">
        <f t="shared" si="9"/>
        <v>357.08</v>
      </c>
      <c r="CH6" s="34">
        <f t="shared" si="9"/>
        <v>378.08</v>
      </c>
      <c r="CI6" s="34">
        <f t="shared" si="9"/>
        <v>357.49</v>
      </c>
      <c r="CJ6" s="34">
        <f t="shared" si="9"/>
        <v>283.17</v>
      </c>
      <c r="CK6" s="34">
        <f t="shared" si="9"/>
        <v>263.76</v>
      </c>
      <c r="CL6" s="33" t="str">
        <f>IF(CL7="","",IF(CL7="-","【-】","【"&amp;SUBSTITUTE(TEXT(CL7,"#,##0.00"),"-","△")&amp;"】"))</f>
        <v>【255.52】</v>
      </c>
      <c r="CM6" s="33">
        <f>IF(CM7="",NA(),CM7)</f>
        <v>0</v>
      </c>
      <c r="CN6" s="33">
        <f t="shared" ref="CN6:CV6" si="10">IF(CN7="",NA(),CN7)</f>
        <v>0</v>
      </c>
      <c r="CO6" s="33">
        <f t="shared" si="10"/>
        <v>0</v>
      </c>
      <c r="CP6" s="33">
        <f t="shared" si="10"/>
        <v>0</v>
      </c>
      <c r="CQ6" s="33">
        <f t="shared" si="10"/>
        <v>0</v>
      </c>
      <c r="CR6" s="34">
        <f t="shared" si="10"/>
        <v>45.95</v>
      </c>
      <c r="CS6" s="34">
        <f t="shared" si="10"/>
        <v>44.69</v>
      </c>
      <c r="CT6" s="34">
        <f t="shared" si="10"/>
        <v>44.69</v>
      </c>
      <c r="CU6" s="34">
        <f t="shared" si="10"/>
        <v>60.65</v>
      </c>
      <c r="CV6" s="34">
        <f t="shared" si="10"/>
        <v>51.75</v>
      </c>
      <c r="CW6" s="33" t="str">
        <f>IF(CW7="","",IF(CW7="-","【-】","【"&amp;SUBSTITUTE(TEXT(CW7,"#,##0.00"),"-","△")&amp;"】"))</f>
        <v>【52.49】</v>
      </c>
      <c r="CX6" s="34">
        <f>IF(CX7="",NA(),CX7)</f>
        <v>67.41</v>
      </c>
      <c r="CY6" s="34">
        <f t="shared" ref="CY6:DG6" si="11">IF(CY7="",NA(),CY7)</f>
        <v>66.180000000000007</v>
      </c>
      <c r="CZ6" s="34">
        <f t="shared" si="11"/>
        <v>66.53</v>
      </c>
      <c r="DA6" s="34">
        <f t="shared" si="11"/>
        <v>68.27</v>
      </c>
      <c r="DB6" s="34">
        <f t="shared" si="11"/>
        <v>66.8</v>
      </c>
      <c r="DC6" s="34">
        <f t="shared" si="11"/>
        <v>71.97</v>
      </c>
      <c r="DD6" s="34">
        <f t="shared" si="11"/>
        <v>70.59</v>
      </c>
      <c r="DE6" s="34">
        <f t="shared" si="11"/>
        <v>69.67</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2.0499999999999998</v>
      </c>
      <c r="EN6" s="34">
        <f t="shared" si="14"/>
        <v>0.01</v>
      </c>
      <c r="EO6" s="33" t="str">
        <f>IF(EO7="","",IF(EO7="-","【-】","【"&amp;SUBSTITUTE(TEXT(EO7,"#,##0.00"),"-","△")&amp;"】"))</f>
        <v>【0.11】</v>
      </c>
    </row>
    <row r="7" spans="1:145" s="35" customFormat="1" x14ac:dyDescent="0.15">
      <c r="A7" s="27"/>
      <c r="B7" s="36">
        <v>2017</v>
      </c>
      <c r="C7" s="36">
        <v>473570</v>
      </c>
      <c r="D7" s="36">
        <v>47</v>
      </c>
      <c r="E7" s="36">
        <v>17</v>
      </c>
      <c r="F7" s="36">
        <v>5</v>
      </c>
      <c r="G7" s="36">
        <v>0</v>
      </c>
      <c r="H7" s="36" t="s">
        <v>110</v>
      </c>
      <c r="I7" s="36" t="s">
        <v>111</v>
      </c>
      <c r="J7" s="36" t="s">
        <v>112</v>
      </c>
      <c r="K7" s="36" t="s">
        <v>113</v>
      </c>
      <c r="L7" s="36" t="s">
        <v>114</v>
      </c>
      <c r="M7" s="36" t="s">
        <v>115</v>
      </c>
      <c r="N7" s="37" t="s">
        <v>116</v>
      </c>
      <c r="O7" s="37" t="s">
        <v>117</v>
      </c>
      <c r="P7" s="37">
        <v>60.63</v>
      </c>
      <c r="Q7" s="37">
        <v>101.2</v>
      </c>
      <c r="R7" s="37">
        <v>2160</v>
      </c>
      <c r="S7" s="37">
        <v>1276</v>
      </c>
      <c r="T7" s="37">
        <v>30.52</v>
      </c>
      <c r="U7" s="37">
        <v>41.81</v>
      </c>
      <c r="V7" s="37">
        <v>750</v>
      </c>
      <c r="W7" s="37">
        <v>0.46</v>
      </c>
      <c r="X7" s="37">
        <v>1630.43</v>
      </c>
      <c r="Y7" s="37">
        <v>86.61</v>
      </c>
      <c r="Z7" s="37">
        <v>86.95</v>
      </c>
      <c r="AA7" s="37">
        <v>94.55</v>
      </c>
      <c r="AB7" s="37">
        <v>113.58</v>
      </c>
      <c r="AC7" s="37">
        <v>115.67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375.57</v>
      </c>
      <c r="BI7" s="37">
        <v>352.3</v>
      </c>
      <c r="BJ7" s="37">
        <v>326.98</v>
      </c>
      <c r="BK7" s="37">
        <v>1117.1099999999999</v>
      </c>
      <c r="BL7" s="37">
        <v>1161.05</v>
      </c>
      <c r="BM7" s="37">
        <v>979.89</v>
      </c>
      <c r="BN7" s="37">
        <v>974.93</v>
      </c>
      <c r="BO7" s="37">
        <v>855.8</v>
      </c>
      <c r="BP7" s="37">
        <v>814.89</v>
      </c>
      <c r="BQ7" s="37">
        <v>52.63</v>
      </c>
      <c r="BR7" s="37">
        <v>43.72</v>
      </c>
      <c r="BS7" s="37">
        <v>39.119999999999997</v>
      </c>
      <c r="BT7" s="37">
        <v>65.989999999999995</v>
      </c>
      <c r="BU7" s="37">
        <v>42.39</v>
      </c>
      <c r="BV7" s="37">
        <v>41.04</v>
      </c>
      <c r="BW7" s="37">
        <v>41.08</v>
      </c>
      <c r="BX7" s="37">
        <v>41.34</v>
      </c>
      <c r="BY7" s="37">
        <v>55.32</v>
      </c>
      <c r="BZ7" s="37">
        <v>59.8</v>
      </c>
      <c r="CA7" s="37">
        <v>60.64</v>
      </c>
      <c r="CB7" s="37">
        <v>272.17</v>
      </c>
      <c r="CC7" s="37">
        <v>312.79000000000002</v>
      </c>
      <c r="CD7" s="37">
        <v>403.1</v>
      </c>
      <c r="CE7" s="37">
        <v>221.68</v>
      </c>
      <c r="CF7" s="37">
        <v>342.17</v>
      </c>
      <c r="CG7" s="37">
        <v>357.08</v>
      </c>
      <c r="CH7" s="37">
        <v>378.08</v>
      </c>
      <c r="CI7" s="37">
        <v>357.49</v>
      </c>
      <c r="CJ7" s="37">
        <v>283.17</v>
      </c>
      <c r="CK7" s="37">
        <v>263.76</v>
      </c>
      <c r="CL7" s="37">
        <v>255.52</v>
      </c>
      <c r="CM7" s="37">
        <v>0</v>
      </c>
      <c r="CN7" s="37">
        <v>0</v>
      </c>
      <c r="CO7" s="37">
        <v>0</v>
      </c>
      <c r="CP7" s="37">
        <v>0</v>
      </c>
      <c r="CQ7" s="37">
        <v>0</v>
      </c>
      <c r="CR7" s="37">
        <v>45.95</v>
      </c>
      <c r="CS7" s="37">
        <v>44.69</v>
      </c>
      <c r="CT7" s="37">
        <v>44.69</v>
      </c>
      <c r="CU7" s="37">
        <v>60.65</v>
      </c>
      <c r="CV7" s="37">
        <v>51.75</v>
      </c>
      <c r="CW7" s="37">
        <v>52.49</v>
      </c>
      <c r="CX7" s="37">
        <v>67.41</v>
      </c>
      <c r="CY7" s="37">
        <v>66.180000000000007</v>
      </c>
      <c r="CZ7" s="37">
        <v>66.53</v>
      </c>
      <c r="DA7" s="37">
        <v>68.27</v>
      </c>
      <c r="DB7" s="37">
        <v>66.8</v>
      </c>
      <c r="DC7" s="37">
        <v>71.97</v>
      </c>
      <c r="DD7" s="37">
        <v>70.59</v>
      </c>
      <c r="DE7" s="37">
        <v>69.67</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2018-12-03T09:31:59Z</dcterms:created>
  <dcterms:modified xsi:type="dcterms:W3CDTF">2019-02-01T07:32:53Z</dcterms:modified>
  <cp:category/>
</cp:coreProperties>
</file>