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workbookProtection workbookAlgorithmName="SHA-512" workbookHashValue="07MSgFOKykPn11NievsUV/BARLDyMaidELK4/48qJTuaFDGyrc046i/FvenB0vaBiSzHJgAF+18hROqYBvoYRA==" workbookSaltValue="pbvyoOI8tWOWNwntI4sy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<sst xmlns="http://schemas.openxmlformats.org/spreadsheetml/2006/main" count="240" uniqueCount="126">
  <si>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</si>
  <si>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</si>
  <si>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</si>
  <si>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</si>
  <si>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</si>
  <si>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</si>
  <si>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</si>
  <si>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</si>
  <si>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</si>
  <si>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</si>
  <si>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</si>
  <si>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</si>
  <si>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</si>
  <si>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</si>
  <si>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</si>
  <si>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</si>
  <si>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</si>
  <si>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</si>
  <si>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</si>
  <si>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</si>
  <si>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</si>
  <si>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</si>
  <si>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</si>
  <si>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</si>
  <si>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</si>
  <si>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</si>
  <si>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</si>
  <si>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</si>
  <si>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</si>
  <si>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</si>
  <si>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</si>
  <si>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</si>
  <si>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</si>
  <si>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</si>
  <si>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</si>
  <si>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</si>
  <si>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</si>
  <si>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</si>
  <si>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</si>
  <si>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</si>
  <si>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</si>
  <si>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</si>
  <si>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</si>
  <si>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</si>
  <si>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</si>
  <si>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</si>
  <si>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</si>
  <si>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</si>
  <si>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</si>
  <si>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</si>
  <si>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</si>
  <si>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</si>
  <si>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</si>
  <si>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</si>
  <si>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</si>
  <si>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</si>
  <si>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</si>
  <si>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</si>
  <si>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</si>
  <si>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</si>
  <si>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</si>
  <si>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</si>
  <si>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</si>
  <si>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</si>
  <si>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</si>
  <si>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</si>
  <si>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</si>
  <si>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</si>
  <si>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</si>
  <si>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</si>
  <si>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</si>
  <si>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</si>
  <si>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</si>
  <si>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</si>
  <si>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</si>
  <si>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</si>
  <si>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</si>
  <si>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</si>
  <si>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</si>
  <si>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</si>
  <si>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</si>
  <si>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</si>
  <si>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</si>
  <si>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</si>
  <si>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</si>
  <si>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</si>
  <si>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</si>
  <si>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</si>
  <si>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</si>
  <si>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</si>
  <si>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</si>
  <si>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</si>
  <si>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</si>
  <si>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</si>
  <si>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</si>
  <si>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</si>
  <si>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</si>
  <si>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</si>
  <si>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</si>
  <si>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</si>
  <si>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</si>
  <si>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</si>
  <si>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</si>
  <si>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</si>
  <si>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</si>
  <si>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</si>
  <si>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</si>
  <si>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</si>
  <si>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</si>
  <si>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</si>
  <si>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</si>
  <si>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</si>
  <si>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</si>
  <si>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</si>
  <si>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</si>
  <si>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</si>
  <si>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</si>
  <si>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</si>
  <si>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</si>
  <si>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</si>
  <si>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</si>
  <si>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</si>
  <si>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</si>
  <si>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①交付金事業の導入により収支比率が大きく変動している。総収益に占める料金収入の割合が40%～54%で各年度まちまちで、H26年度の料金改定で60%を超えた。
④起債残高が減少傾向にあることと、H26年度に行った料金改定により収入増分さらに減少している。
⑤H27年度以降は交付金事業の導入により回収率が類似団体平均値より低い数値となっている。
⑥H29年度の交付金事業により電気計装設備の修繕業務を行った為、汚水処理原価が減少している。他の年度は類似団体平均値に近い数値となっている。
⑦夏場の観光客等による集中的な処理人口増加を見込んで計画してあるが、定住人口減少等により全体的に低い数値となっている。
⑧今後も100.0％を維持していく。</t>
    <rPh sb="133" eb="135">
      <t>イコウ</t>
    </rPh>
    <rPh sb="187" eb="189">
      <t>デンキ</t>
    </rPh>
    <rPh sb="189" eb="191">
      <t>ケイソウ</t>
    </rPh>
    <rPh sb="211" eb="213">
      <t>ゲンショウ</t>
    </rPh>
    <phoneticPr fontId="4"/>
  </si>
  <si>
    <t>現在、長寿命化計画に基づいた機械設備や、電気設備等の改築工事を進めており、H31年度に完了予定。H32年度以降は、ストックマネジメント計画に基づき、老朽化施設の維持管理や経費節減に努め、健全な事業運営を目指す。</t>
    <rPh sb="41" eb="42">
      <t>ド</t>
    </rPh>
    <phoneticPr fontId="4"/>
  </si>
  <si>
    <t>共用開始後20年以上経過し、H21年度に管渠調査をし、H29年度は一部管渠を調査した。今後も継続して管渠調査及び改築更新を実施していく。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</si>
</sst>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FF-4228-9338-35CF35CD664B}"/>
            </c:ext>
          </c:extLst>
        </c:ser>
        <c:dLbls>
          <c:showLegendKey val="0"/>
          <c:showVal val="0"/>
          <c:showCatName val="0"/>
          <c:showSerName val="0"/>
          <c:showPercent val="0"/>
          <c:showBubbleSize val="0"/>
        </c:dLbls>
        <c:gapWidth val="150"/>
        <c:axId val="394275528"/>
        <c:axId val="39427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BFF-4228-9338-35CF35CD664B}"/>
            </c:ext>
          </c:extLst>
        </c:ser>
        <c:dLbls>
          <c:showLegendKey val="0"/>
          <c:showVal val="0"/>
          <c:showCatName val="0"/>
          <c:showSerName val="0"/>
          <c:showPercent val="0"/>
          <c:showBubbleSize val="0"/>
        </c:dLbls>
        <c:marker val="1"/>
        <c:smooth val="0"/>
        <c:axId val="394275528"/>
        <c:axId val="394276312"/>
      </c:lineChart>
      <c:dateAx>
        <c:axId val="394275528"/>
        <c:scaling>
          <c:orientation val="minMax"/>
        </c:scaling>
        <c:delete val="1"/>
        <c:axPos val="b"/>
        <c:numFmt formatCode="ge" sourceLinked="1"/>
        <c:majorTickMark val="none"/>
        <c:minorTickMark val="none"/>
        <c:tickLblPos val="none"/>
        <c:crossAx val="394276312"/>
        <c:crosses val="autoZero"/>
        <c:auto val="1"/>
        <c:lblOffset val="100"/>
        <c:baseTimeUnit val="years"/>
      </c:dateAx>
      <c:valAx>
        <c:axId val="3942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20.67</c:v>
                </c:pt>
                <c:pt idx="1">
                  <c:v>21.56</c:v>
                </c:pt>
                <c:pt idx="2">
                  <c:v>21.78</c:v>
                </c:pt>
                <c:pt idx="3">
                  <c:v>21.78</c:v>
                </c:pt>
                <c:pt idx="4">
                  <c:v>20.89</c:v>
                </c:pt>
              </c:numCache>
            </c:numRef>
          </c:val>
          <c:extLst xmlns:c16r2="http://schemas.microsoft.com/office/drawing/2015/06/chart">
            <c:ext xmlns:c16="http://schemas.microsoft.com/office/drawing/2014/chart" uri="{C3380CC4-5D6E-409C-BE32-E72D297353CC}">
              <c16:uniqueId val="{00000000-EC8B-4C80-9FD5-880BA943F65C}"/>
            </c:ext>
          </c:extLst>
        </c:ser>
        <c:dLbls>
          <c:showLegendKey val="0"/>
          <c:showVal val="0"/>
          <c:showCatName val="0"/>
          <c:showSerName val="0"/>
          <c:showPercent val="0"/>
          <c:showBubbleSize val="0"/>
        </c:dLbls>
        <c:gapWidth val="150"/>
        <c:axId val="396288264"/>
        <c:axId val="3962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C8B-4C80-9FD5-880BA943F65C}"/>
            </c:ext>
          </c:extLst>
        </c:ser>
        <c:dLbls>
          <c:showLegendKey val="0"/>
          <c:showVal val="0"/>
          <c:showCatName val="0"/>
          <c:showSerName val="0"/>
          <c:showPercent val="0"/>
          <c:showBubbleSize val="0"/>
        </c:dLbls>
        <c:marker val="1"/>
        <c:smooth val="0"/>
        <c:axId val="396288264"/>
        <c:axId val="396290616"/>
      </c:lineChart>
      <c:dateAx>
        <c:axId val="396288264"/>
        <c:scaling>
          <c:orientation val="minMax"/>
        </c:scaling>
        <c:delete val="1"/>
        <c:axPos val="b"/>
        <c:numFmt formatCode="ge" sourceLinked="1"/>
        <c:majorTickMark val="none"/>
        <c:minorTickMark val="none"/>
        <c:tickLblPos val="none"/>
        <c:crossAx val="396290616"/>
        <c:crosses val="autoZero"/>
        <c:auto val="1"/>
        <c:lblOffset val="100"/>
        <c:baseTimeUnit val="years"/>
      </c:dateAx>
      <c:valAx>
        <c:axId val="3962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9E-4E6A-BE34-D4D1FB80E3F6}"/>
            </c:ext>
          </c:extLst>
        </c:ser>
        <c:dLbls>
          <c:showLegendKey val="0"/>
          <c:showVal val="0"/>
          <c:showCatName val="0"/>
          <c:showSerName val="0"/>
          <c:showPercent val="0"/>
          <c:showBubbleSize val="0"/>
        </c:dLbls>
        <c:gapWidth val="150"/>
        <c:axId val="396285520"/>
        <c:axId val="3962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89E-4E6A-BE34-D4D1FB80E3F6}"/>
            </c:ext>
          </c:extLst>
        </c:ser>
        <c:dLbls>
          <c:showLegendKey val="0"/>
          <c:showVal val="0"/>
          <c:showCatName val="0"/>
          <c:showSerName val="0"/>
          <c:showPercent val="0"/>
          <c:showBubbleSize val="0"/>
        </c:dLbls>
        <c:marker val="1"/>
        <c:smooth val="0"/>
        <c:axId val="396285520"/>
        <c:axId val="396286304"/>
      </c:lineChart>
      <c:dateAx>
        <c:axId val="396285520"/>
        <c:scaling>
          <c:orientation val="minMax"/>
        </c:scaling>
        <c:delete val="1"/>
        <c:axPos val="b"/>
        <c:numFmt formatCode="ge" sourceLinked="1"/>
        <c:majorTickMark val="none"/>
        <c:minorTickMark val="none"/>
        <c:tickLblPos val="none"/>
        <c:crossAx val="396286304"/>
        <c:crosses val="autoZero"/>
        <c:auto val="1"/>
        <c:lblOffset val="100"/>
        <c:baseTimeUnit val="years"/>
      </c:dateAx>
      <c:valAx>
        <c:axId val="3962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116.91</c:v>
                </c:pt>
                <c:pt idx="1">
                  <c:v>82.47</c:v>
                </c:pt>
                <c:pt idx="2">
                  <c:v>128.74</c:v>
                </c:pt>
                <c:pt idx="3">
                  <c:v>130.07</c:v>
                </c:pt>
                <c:pt idx="4">
                  <c:v>137.79</c:v>
                </c:pt>
              </c:numCache>
            </c:numRef>
          </c:val>
          <c:extLst xmlns:c16r2="http://schemas.microsoft.com/office/drawing/2015/06/chart">
            <c:ext xmlns:c16="http://schemas.microsoft.com/office/drawing/2014/chart" uri="{C3380CC4-5D6E-409C-BE32-E72D297353CC}">
              <c16:uniqueId val="{00000000-0664-4F88-8EF5-2DAA1EE52B02}"/>
            </c:ext>
          </c:extLst>
        </c:ser>
        <c:dLbls>
          <c:showLegendKey val="0"/>
          <c:showVal val="0"/>
          <c:showCatName val="0"/>
          <c:showSerName val="0"/>
          <c:showPercent val="0"/>
          <c:showBubbleSize val="0"/>
        </c:dLbls>
        <c:gapWidth val="150"/>
        <c:axId val="394278272"/>
        <c:axId val="3942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64-4F88-8EF5-2DAA1EE52B02}"/>
            </c:ext>
          </c:extLst>
        </c:ser>
        <c:dLbls>
          <c:showLegendKey val="0"/>
          <c:showVal val="0"/>
          <c:showCatName val="0"/>
          <c:showSerName val="0"/>
          <c:showPercent val="0"/>
          <c:showBubbleSize val="0"/>
        </c:dLbls>
        <c:marker val="1"/>
        <c:smooth val="0"/>
        <c:axId val="394278272"/>
        <c:axId val="394275136"/>
      </c:lineChart>
      <c:dateAx>
        <c:axId val="394278272"/>
        <c:scaling>
          <c:orientation val="minMax"/>
        </c:scaling>
        <c:delete val="1"/>
        <c:axPos val="b"/>
        <c:numFmt formatCode="ge" sourceLinked="1"/>
        <c:majorTickMark val="none"/>
        <c:minorTickMark val="none"/>
        <c:tickLblPos val="none"/>
        <c:crossAx val="394275136"/>
        <c:crosses val="autoZero"/>
        <c:auto val="1"/>
        <c:lblOffset val="100"/>
        <c:baseTimeUnit val="years"/>
      </c:dateAx>
      <c:valAx>
        <c:axId val="394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02-4DB0-883C-DE14562ADE2F}"/>
            </c:ext>
          </c:extLst>
        </c:ser>
        <c:dLbls>
          <c:showLegendKey val="0"/>
          <c:showVal val="0"/>
          <c:showCatName val="0"/>
          <c:showSerName val="0"/>
          <c:showPercent val="0"/>
          <c:showBubbleSize val="0"/>
        </c:dLbls>
        <c:gapWidth val="150"/>
        <c:axId val="396718672"/>
        <c:axId val="3967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02-4DB0-883C-DE14562ADE2F}"/>
            </c:ext>
          </c:extLst>
        </c:ser>
        <c:dLbls>
          <c:showLegendKey val="0"/>
          <c:showVal val="0"/>
          <c:showCatName val="0"/>
          <c:showSerName val="0"/>
          <c:showPercent val="0"/>
          <c:showBubbleSize val="0"/>
        </c:dLbls>
        <c:marker val="1"/>
        <c:smooth val="0"/>
        <c:axId val="396718672"/>
        <c:axId val="396716320"/>
      </c:lineChart>
      <c:dateAx>
        <c:axId val="396718672"/>
        <c:scaling>
          <c:orientation val="minMax"/>
        </c:scaling>
        <c:delete val="1"/>
        <c:axPos val="b"/>
        <c:numFmt formatCode="ge" sourceLinked="1"/>
        <c:majorTickMark val="none"/>
        <c:minorTickMark val="none"/>
        <c:tickLblPos val="none"/>
        <c:crossAx val="396716320"/>
        <c:crosses val="autoZero"/>
        <c:auto val="1"/>
        <c:lblOffset val="100"/>
        <c:baseTimeUnit val="years"/>
      </c:dateAx>
      <c:valAx>
        <c:axId val="3967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EB-4403-9FFC-05D8796FBDA4}"/>
            </c:ext>
          </c:extLst>
        </c:ser>
        <c:dLbls>
          <c:showLegendKey val="0"/>
          <c:showVal val="0"/>
          <c:showCatName val="0"/>
          <c:showSerName val="0"/>
          <c:showPercent val="0"/>
          <c:showBubbleSize val="0"/>
        </c:dLbls>
        <c:gapWidth val="150"/>
        <c:axId val="396717104"/>
        <c:axId val="3967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EB-4403-9FFC-05D8796FBDA4}"/>
            </c:ext>
          </c:extLst>
        </c:ser>
        <c:dLbls>
          <c:showLegendKey val="0"/>
          <c:showVal val="0"/>
          <c:showCatName val="0"/>
          <c:showSerName val="0"/>
          <c:showPercent val="0"/>
          <c:showBubbleSize val="0"/>
        </c:dLbls>
        <c:marker val="1"/>
        <c:smooth val="0"/>
        <c:axId val="396717104"/>
        <c:axId val="396717496"/>
      </c:lineChart>
      <c:dateAx>
        <c:axId val="396717104"/>
        <c:scaling>
          <c:orientation val="minMax"/>
        </c:scaling>
        <c:delete val="1"/>
        <c:axPos val="b"/>
        <c:numFmt formatCode="ge" sourceLinked="1"/>
        <c:majorTickMark val="none"/>
        <c:minorTickMark val="none"/>
        <c:tickLblPos val="none"/>
        <c:crossAx val="396717496"/>
        <c:crosses val="autoZero"/>
        <c:auto val="1"/>
        <c:lblOffset val="100"/>
        <c:baseTimeUnit val="years"/>
      </c:dateAx>
      <c:valAx>
        <c:axId val="3967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FF-4E1E-9D6E-2FA496CD2FEE}"/>
            </c:ext>
          </c:extLst>
        </c:ser>
        <c:dLbls>
          <c:showLegendKey val="0"/>
          <c:showVal val="0"/>
          <c:showCatName val="0"/>
          <c:showSerName val="0"/>
          <c:showPercent val="0"/>
          <c:showBubbleSize val="0"/>
        </c:dLbls>
        <c:gapWidth val="150"/>
        <c:axId val="396717888"/>
        <c:axId val="3967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FF-4E1E-9D6E-2FA496CD2FEE}"/>
            </c:ext>
          </c:extLst>
        </c:ser>
        <c:dLbls>
          <c:showLegendKey val="0"/>
          <c:showVal val="0"/>
          <c:showCatName val="0"/>
          <c:showSerName val="0"/>
          <c:showPercent val="0"/>
          <c:showBubbleSize val="0"/>
        </c:dLbls>
        <c:marker val="1"/>
        <c:smooth val="0"/>
        <c:axId val="396717888"/>
        <c:axId val="396714752"/>
      </c:lineChart>
      <c:dateAx>
        <c:axId val="396717888"/>
        <c:scaling>
          <c:orientation val="minMax"/>
        </c:scaling>
        <c:delete val="1"/>
        <c:axPos val="b"/>
        <c:numFmt formatCode="ge" sourceLinked="1"/>
        <c:majorTickMark val="none"/>
        <c:minorTickMark val="none"/>
        <c:tickLblPos val="none"/>
        <c:crossAx val="396714752"/>
        <c:crosses val="autoZero"/>
        <c:auto val="1"/>
        <c:lblOffset val="100"/>
        <c:baseTimeUnit val="years"/>
      </c:dateAx>
      <c:valAx>
        <c:axId val="396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FB-4E73-91AC-4206F483D725}"/>
            </c:ext>
          </c:extLst>
        </c:ser>
        <c:dLbls>
          <c:showLegendKey val="0"/>
          <c:showVal val="0"/>
          <c:showCatName val="0"/>
          <c:showSerName val="0"/>
          <c:showPercent val="0"/>
          <c:showBubbleSize val="0"/>
        </c:dLbls>
        <c:gapWidth val="150"/>
        <c:axId val="396713968"/>
        <c:axId val="39671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FB-4E73-91AC-4206F483D725}"/>
            </c:ext>
          </c:extLst>
        </c:ser>
        <c:dLbls>
          <c:showLegendKey val="0"/>
          <c:showVal val="0"/>
          <c:showCatName val="0"/>
          <c:showSerName val="0"/>
          <c:showPercent val="0"/>
          <c:showBubbleSize val="0"/>
        </c:dLbls>
        <c:marker val="1"/>
        <c:smooth val="0"/>
        <c:axId val="396713968"/>
        <c:axId val="396715144"/>
      </c:lineChart>
      <c:dateAx>
        <c:axId val="396713968"/>
        <c:scaling>
          <c:orientation val="minMax"/>
        </c:scaling>
        <c:delete val="1"/>
        <c:axPos val="b"/>
        <c:numFmt formatCode="ge" sourceLinked="1"/>
        <c:majorTickMark val="none"/>
        <c:minorTickMark val="none"/>
        <c:tickLblPos val="none"/>
        <c:crossAx val="396715144"/>
        <c:crosses val="autoZero"/>
        <c:auto val="1"/>
        <c:lblOffset val="100"/>
        <c:baseTimeUnit val="years"/>
      </c:dateAx>
      <c:valAx>
        <c:axId val="3967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717.94</c:v>
                </c:pt>
                <c:pt idx="1">
                  <c:v>480.82</c:v>
                </c:pt>
                <c:pt idx="2">
                  <c:v>52.07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A41-4B5C-9915-FB83877DA706}"/>
            </c:ext>
          </c:extLst>
        </c:ser>
        <c:dLbls>
          <c:showLegendKey val="0"/>
          <c:showVal val="0"/>
          <c:showCatName val="0"/>
          <c:showSerName val="0"/>
          <c:showPercent val="0"/>
          <c:showBubbleSize val="0"/>
        </c:dLbls>
        <c:gapWidth val="150"/>
        <c:axId val="396285912"/>
        <c:axId val="39628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A41-4B5C-9915-FB83877DA706}"/>
            </c:ext>
          </c:extLst>
        </c:ser>
        <c:dLbls>
          <c:showLegendKey val="0"/>
          <c:showVal val="0"/>
          <c:showCatName val="0"/>
          <c:showSerName val="0"/>
          <c:showPercent val="0"/>
          <c:showBubbleSize val="0"/>
        </c:dLbls>
        <c:marker val="1"/>
        <c:smooth val="0"/>
        <c:axId val="396285912"/>
        <c:axId val="396288656"/>
      </c:lineChart>
      <c:dateAx>
        <c:axId val="396285912"/>
        <c:scaling>
          <c:orientation val="minMax"/>
        </c:scaling>
        <c:delete val="1"/>
        <c:axPos val="b"/>
        <c:numFmt formatCode="ge" sourceLinked="1"/>
        <c:majorTickMark val="none"/>
        <c:minorTickMark val="none"/>
        <c:tickLblPos val="none"/>
        <c:crossAx val="396288656"/>
        <c:crosses val="autoZero"/>
        <c:auto val="1"/>
        <c:lblOffset val="100"/>
        <c:baseTimeUnit val="years"/>
      </c:dateAx>
      <c:valAx>
        <c:axId val="39628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55.33</c:v>
                </c:pt>
                <c:pt idx="1">
                  <c:v>74.73</c:v>
                </c:pt>
                <c:pt idx="2">
                  <c:v>62.5</c:v>
                </c:pt>
                <c:pt idx="3">
                  <c:v>40.479999999999997</c:v>
                </c:pt>
                <c:pt idx="4">
                  <c:v>69</c:v>
                </c:pt>
              </c:numCache>
            </c:numRef>
          </c:val>
          <c:extLst xmlns:c16r2="http://schemas.microsoft.com/office/drawing/2015/06/chart">
            <c:ext xmlns:c16="http://schemas.microsoft.com/office/drawing/2014/chart" uri="{C3380CC4-5D6E-409C-BE32-E72D297353CC}">
              <c16:uniqueId val="{00000000-FF34-4010-9116-CE65B623696F}"/>
            </c:ext>
          </c:extLst>
        </c:ser>
        <c:dLbls>
          <c:showLegendKey val="0"/>
          <c:showVal val="0"/>
          <c:showCatName val="0"/>
          <c:showSerName val="0"/>
          <c:showPercent val="0"/>
          <c:showBubbleSize val="0"/>
        </c:dLbls>
        <c:gapWidth val="150"/>
        <c:axId val="396289048"/>
        <c:axId val="3962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F34-4010-9116-CE65B623696F}"/>
            </c:ext>
          </c:extLst>
        </c:ser>
        <c:dLbls>
          <c:showLegendKey val="0"/>
          <c:showVal val="0"/>
          <c:showCatName val="0"/>
          <c:showSerName val="0"/>
          <c:showPercent val="0"/>
          <c:showBubbleSize val="0"/>
        </c:dLbls>
        <c:marker val="1"/>
        <c:smooth val="0"/>
        <c:axId val="396289048"/>
        <c:axId val="396289440"/>
      </c:lineChart>
      <c:dateAx>
        <c:axId val="396289048"/>
        <c:scaling>
          <c:orientation val="minMax"/>
        </c:scaling>
        <c:delete val="1"/>
        <c:axPos val="b"/>
        <c:numFmt formatCode="ge" sourceLinked="1"/>
        <c:majorTickMark val="none"/>
        <c:minorTickMark val="none"/>
        <c:tickLblPos val="none"/>
        <c:crossAx val="396289440"/>
        <c:crosses val="autoZero"/>
        <c:auto val="1"/>
        <c:lblOffset val="100"/>
        <c:baseTimeUnit val="years"/>
      </c:dateAx>
      <c:valAx>
        <c:axId val="3962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266.98</c:v>
                </c:pt>
                <c:pt idx="1">
                  <c:v>241.04</c:v>
                </c:pt>
                <c:pt idx="2">
                  <c:v>287.81</c:v>
                </c:pt>
                <c:pt idx="3">
                  <c:v>435.03</c:v>
                </c:pt>
                <c:pt idx="4">
                  <c:v>261.51</c:v>
                </c:pt>
              </c:numCache>
            </c:numRef>
          </c:val>
          <c:extLst xmlns:c16r2="http://schemas.microsoft.com/office/drawing/2015/06/chart">
            <c:ext xmlns:c16="http://schemas.microsoft.com/office/drawing/2014/chart" uri="{C3380CC4-5D6E-409C-BE32-E72D297353CC}">
              <c16:uniqueId val="{00000000-3871-4C4F-8A52-43959C1E695C}"/>
            </c:ext>
          </c:extLst>
        </c:ser>
        <c:dLbls>
          <c:showLegendKey val="0"/>
          <c:showVal val="0"/>
          <c:showCatName val="0"/>
          <c:showSerName val="0"/>
          <c:showPercent val="0"/>
          <c:showBubbleSize val="0"/>
        </c:dLbls>
        <c:gapWidth val="150"/>
        <c:axId val="396290224"/>
        <c:axId val="3962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871-4C4F-8A52-43959C1E695C}"/>
            </c:ext>
          </c:extLst>
        </c:ser>
        <c:dLbls>
          <c:showLegendKey val="0"/>
          <c:showVal val="0"/>
          <c:showCatName val="0"/>
          <c:showSerName val="0"/>
          <c:showPercent val="0"/>
          <c:showBubbleSize val="0"/>
        </c:dLbls>
        <c:marker val="1"/>
        <c:smooth val="0"/>
        <c:axId val="396290224"/>
        <c:axId val="396287872"/>
      </c:lineChart>
      <c:dateAx>
        <c:axId val="396290224"/>
        <c:scaling>
          <c:orientation val="minMax"/>
        </c:scaling>
        <c:delete val="1"/>
        <c:axPos val="b"/>
        <c:numFmt formatCode="ge" sourceLinked="1"/>
        <c:majorTickMark val="none"/>
        <c:minorTickMark val="none"/>
        <c:tickLblPos val="none"/>
        <c:crossAx val="396287872"/>
        <c:crosses val="autoZero"/>
        <c:auto val="1"/>
        <c:lblOffset val="100"/>
        <c:baseTimeUnit val="years"/>
      </c:dateAx>
      <c:valAx>
        <c:axId val="3962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9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渡嘉敷村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701</v>
      </c>
      <c r="AM8" s="49"/>
      <c r="AN8" s="49"/>
      <c r="AO8" s="49"/>
      <c r="AP8" s="49"/>
      <c r="AQ8" s="49"/>
      <c r="AR8" s="49"/>
      <c r="AS8" s="49"/>
      <c r="AT8" s="44">
        <f>データ!T6</f>
        <v>19.23</v>
      </c>
      <c r="AU8" s="44"/>
      <c r="AV8" s="44"/>
      <c r="AW8" s="44"/>
      <c r="AX8" s="44"/>
      <c r="AY8" s="44"/>
      <c r="AZ8" s="44"/>
      <c r="BA8" s="44"/>
      <c r="BB8" s="44">
        <f>データ!U6</f>
        <v>36.450000000000003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33.520000000000003</v>
      </c>
      <c r="Q10" s="44"/>
      <c r="R10" s="44"/>
      <c r="S10" s="44"/>
      <c r="T10" s="44"/>
      <c r="U10" s="44"/>
      <c r="V10" s="44"/>
      <c r="W10" s="44">
        <f>データ!Q6</f>
        <v>100</v>
      </c>
      <c r="X10" s="44"/>
      <c r="Y10" s="44"/>
      <c r="Z10" s="44"/>
      <c r="AA10" s="44"/>
      <c r="AB10" s="44"/>
      <c r="AC10" s="44"/>
      <c r="AD10" s="49">
        <f>データ!R6</f>
        <v>2754</v>
      </c>
      <c r="AE10" s="49"/>
      <c r="AF10" s="49"/>
      <c r="AG10" s="49"/>
      <c r="AH10" s="49"/>
      <c r="AI10" s="49"/>
      <c r="AJ10" s="49"/>
      <c r="AK10" s="2"/>
      <c r="AL10" s="49">
        <f>データ!V6</f>
        <v>237</v>
      </c>
      <c r="AM10" s="49"/>
      <c r="AN10" s="49"/>
      <c r="AO10" s="49"/>
      <c r="AP10" s="49"/>
      <c r="AQ10" s="49"/>
      <c r="AR10" s="49"/>
      <c r="AS10" s="49"/>
      <c r="AT10" s="44">
        <f>データ!W6</f>
        <v>0.14000000000000001</v>
      </c>
      <c r="AU10" s="44"/>
      <c r="AV10" s="44"/>
      <c r="AW10" s="44"/>
      <c r="AX10" s="44"/>
      <c r="AY10" s="44"/>
      <c r="AZ10" s="44"/>
      <c r="BA10" s="44"/>
      <c r="BB10" s="44">
        <f>データ!X6</f>
        <v>1692.86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Yl096atjFofRqsLJFqR9RT2zYXZkavClQwqVT/8e9orCdFqZ9QAL/W3CXjaxwXm7TzqtU1o+9zbOshalBuXIUg==" saltValue="/Qdxs8groTpGkxeIdCPv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473537</v>
      </c>
      <c r="D6" s="32">
        <f t="shared" si="3"/>
        <v>47</v>
      </c>
      <c r="E6" s="32">
        <f t="shared" si="3"/>
        <v>17</v>
      </c>
      <c r="F6" s="32">
        <f t="shared" si="3"/>
        <v>4</v>
      </c>
      <c r="G6" s="32">
        <f t="shared" si="3"/>
        <v>0</v>
      </c>
      <c r="H6" s="32" t="str">
        <f t="shared" si="3"/>
        <v>沖縄県　渡嘉敷村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33.520000000000003</v>
      </c>
      <c r="Q6" s="33">
        <f t="shared" si="3"/>
        <v>100</v>
      </c>
      <c r="R6" s="33">
        <f t="shared" si="3"/>
        <v>2754</v>
      </c>
      <c r="S6" s="33">
        <f t="shared" si="3"/>
        <v>701</v>
      </c>
      <c r="T6" s="33">
        <f t="shared" si="3"/>
        <v>19.23</v>
      </c>
      <c r="U6" s="33">
        <f t="shared" si="3"/>
        <v>36.450000000000003</v>
      </c>
      <c r="V6" s="33">
        <f t="shared" si="3"/>
        <v>237</v>
      </c>
      <c r="W6" s="33">
        <f t="shared" si="3"/>
        <v>0.14000000000000001</v>
      </c>
      <c r="X6" s="33">
        <f t="shared" si="3"/>
        <v>1692.86</v>
      </c>
      <c r="Y6" s="34">
        <f>IF(Y7="",NA(),Y7)</f>
        <v>116.91</v>
      </c>
      <c r="Z6" s="34">
        <f t="shared" ref="Z6:AH6" si="4">IF(Z7="",NA(),Z7)</f>
        <v>82.47</v>
      </c>
      <c r="AA6" s="34">
        <f t="shared" si="4"/>
        <v>128.74</v>
      </c>
      <c r="AB6" s="34">
        <f t="shared" si="4"/>
        <v>130.07</v>
      </c>
      <c r="AC6" s="34">
        <f t="shared" si="4"/>
        <v>137.79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717.94</v>
      </c>
      <c r="BG6" s="34">
        <f t="shared" ref="BG6:BO6" si="7">IF(BG7="",NA(),BG7)</f>
        <v>480.82</v>
      </c>
      <c r="BH6" s="34">
        <f t="shared" si="7"/>
        <v>52.07</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55.33</v>
      </c>
      <c r="BR6" s="34">
        <f t="shared" ref="BR6:BZ6" si="8">IF(BR7="",NA(),BR7)</f>
        <v>74.73</v>
      </c>
      <c r="BS6" s="34">
        <f t="shared" si="8"/>
        <v>62.5</v>
      </c>
      <c r="BT6" s="34">
        <f t="shared" si="8"/>
        <v>40.479999999999997</v>
      </c>
      <c r="BU6" s="34">
        <f t="shared" si="8"/>
        <v>69</v>
      </c>
      <c r="BV6" s="34">
        <f t="shared" si="8"/>
        <v>64.63</v>
      </c>
      <c r="BW6" s="34">
        <f t="shared" si="8"/>
        <v>66.56</v>
      </c>
      <c r="BX6" s="34">
        <f t="shared" si="8"/>
        <v>66.22</v>
      </c>
      <c r="BY6" s="34">
        <f t="shared" si="8"/>
        <v>69.87</v>
      </c>
      <c r="BZ6" s="34">
        <f t="shared" si="8"/>
        <v>74.3</v>
      </c>
      <c r="CA6" s="33" t="str">
        <f>IF(CA7="","",IF(CA7="-","【-】","【"&amp;SUBSTITUTE(TEXT(CA7,"#,##0.00"),"-","△")&amp;"】"))</f>
        <v>【75.58】</v>
      </c>
      <c r="CB6" s="34">
        <f>IF(CB7="",NA(),CB7)</f>
        <v>266.98</v>
      </c>
      <c r="CC6" s="34">
        <f t="shared" ref="CC6:CK6" si="9">IF(CC7="",NA(),CC7)</f>
        <v>241.04</v>
      </c>
      <c r="CD6" s="34">
        <f t="shared" si="9"/>
        <v>287.81</v>
      </c>
      <c r="CE6" s="34">
        <f t="shared" si="9"/>
        <v>435.03</v>
      </c>
      <c r="CF6" s="34">
        <f t="shared" si="9"/>
        <v>261.51</v>
      </c>
      <c r="CG6" s="34">
        <f t="shared" si="9"/>
        <v>245.75</v>
      </c>
      <c r="CH6" s="34">
        <f t="shared" si="9"/>
        <v>244.29</v>
      </c>
      <c r="CI6" s="34">
        <f t="shared" si="9"/>
        <v>246.72</v>
      </c>
      <c r="CJ6" s="34">
        <f t="shared" si="9"/>
        <v>234.96</v>
      </c>
      <c r="CK6" s="34">
        <f t="shared" si="9"/>
        <v>221.81</v>
      </c>
      <c r="CL6" s="33" t="str">
        <f>IF(CL7="","",IF(CL7="-","【-】","【"&amp;SUBSTITUTE(TEXT(CL7,"#,##0.00"),"-","△")&amp;"】"))</f>
        <v>【215.23】</v>
      </c>
      <c r="CM6" s="34">
        <f>IF(CM7="",NA(),CM7)</f>
        <v>20.67</v>
      </c>
      <c r="CN6" s="34">
        <f t="shared" ref="CN6:CV6" si="10">IF(CN7="",NA(),CN7)</f>
        <v>21.56</v>
      </c>
      <c r="CO6" s="34">
        <f t="shared" si="10"/>
        <v>21.78</v>
      </c>
      <c r="CP6" s="34">
        <f t="shared" si="10"/>
        <v>21.78</v>
      </c>
      <c r="CQ6" s="34">
        <f t="shared" si="10"/>
        <v>20.89</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473537</v>
      </c>
      <c r="D7" s="36">
        <v>47</v>
      </c>
      <c r="E7" s="36">
        <v>17</v>
      </c>
      <c r="F7" s="36">
        <v>4</v>
      </c>
      <c r="G7" s="36">
        <v>0</v>
      </c>
      <c r="H7" s="36" t="s">
        <v>110</v>
      </c>
      <c r="I7" s="36" t="s">
        <v>111</v>
      </c>
      <c r="J7" s="36" t="s">
        <v>112</v>
      </c>
      <c r="K7" s="36" t="s">
        <v>113</v>
      </c>
      <c r="L7" s="36" t="s">
        <v>114</v>
      </c>
      <c r="M7" s="36" t="s">
        <v>115</v>
      </c>
      <c r="N7" s="37" t="s">
        <v>116</v>
      </c>
      <c r="O7" s="37" t="s">
        <v>117</v>
      </c>
      <c r="P7" s="37">
        <v>33.520000000000003</v>
      </c>
      <c r="Q7" s="37">
        <v>100</v>
      </c>
      <c r="R7" s="37">
        <v>2754</v>
      </c>
      <c r="S7" s="37">
        <v>701</v>
      </c>
      <c r="T7" s="37">
        <v>19.23</v>
      </c>
      <c r="U7" s="37">
        <v>36.450000000000003</v>
      </c>
      <c r="V7" s="37">
        <v>237</v>
      </c>
      <c r="W7" s="37">
        <v>0.14000000000000001</v>
      </c>
      <c r="X7" s="37">
        <v>1692.86</v>
      </c>
      <c r="Y7" s="37">
        <v>116.91</v>
      </c>
      <c r="Z7" s="37">
        <v>82.47</v>
      </c>
      <c r="AA7" s="37">
        <v>128.74</v>
      </c>
      <c r="AB7" s="37">
        <v>130.07</v>
      </c>
      <c r="AC7" s="37">
        <v>137.79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717.94</v>
      </c>
      <c r="BG7" s="37">
        <v>480.82</v>
      </c>
      <c r="BH7" s="37">
        <v>52.07</v>
      </c>
      <c r="BI7" s="37">
        <v>0</v>
      </c>
      <c r="BJ7" s="37">
        <v>0</v>
      </c>
      <c r="BK7" s="37">
        <v>1569.13</v>
      </c>
      <c r="BL7" s="37">
        <v>1436</v>
      </c>
      <c r="BM7" s="37">
        <v>1434.89</v>
      </c>
      <c r="BN7" s="37">
        <v>1298.9100000000001</v>
      </c>
      <c r="BO7" s="37">
        <v>1243.71</v>
      </c>
      <c r="BP7" s="37">
        <v>1225.44</v>
      </c>
      <c r="BQ7" s="37">
        <v>55.33</v>
      </c>
      <c r="BR7" s="37">
        <v>74.73</v>
      </c>
      <c r="BS7" s="37">
        <v>62.5</v>
      </c>
      <c r="BT7" s="37">
        <v>40.479999999999997</v>
      </c>
      <c r="BU7" s="37">
        <v>69</v>
      </c>
      <c r="BV7" s="37">
        <v>64.63</v>
      </c>
      <c r="BW7" s="37">
        <v>66.56</v>
      </c>
      <c r="BX7" s="37">
        <v>66.22</v>
      </c>
      <c r="BY7" s="37">
        <v>69.87</v>
      </c>
      <c r="BZ7" s="37">
        <v>74.3</v>
      </c>
      <c r="CA7" s="37">
        <v>75.58</v>
      </c>
      <c r="CB7" s="37">
        <v>266.98</v>
      </c>
      <c r="CC7" s="37">
        <v>241.04</v>
      </c>
      <c r="CD7" s="37">
        <v>287.81</v>
      </c>
      <c r="CE7" s="37">
        <v>435.03</v>
      </c>
      <c r="CF7" s="37">
        <v>261.51</v>
      </c>
      <c r="CG7" s="37">
        <v>245.75</v>
      </c>
      <c r="CH7" s="37">
        <v>244.29</v>
      </c>
      <c r="CI7" s="37">
        <v>246.72</v>
      </c>
      <c r="CJ7" s="37">
        <v>234.96</v>
      </c>
      <c r="CK7" s="37">
        <v>221.81</v>
      </c>
      <c r="CL7" s="37">
        <v>215.23</v>
      </c>
      <c r="CM7" s="37">
        <v>20.67</v>
      </c>
      <c r="CN7" s="37">
        <v>21.56</v>
      </c>
      <c r="CO7" s="37">
        <v>21.78</v>
      </c>
      <c r="CP7" s="37">
        <v>21.78</v>
      </c>
      <c r="CQ7" s="37">
        <v>20.89</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2019-01-29T02:00:44Z</cp:lastPrinted>
  <dcterms:created xsi:type="dcterms:W3CDTF">2018-12-03T09:18:17Z</dcterms:created>
  <dcterms:modified xsi:type="dcterms:W3CDTF">2019-01-29T02:27:53Z</dcterms:modified>
  <cp:category/>
</cp:coreProperties>
</file>