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ho\Desktop\H29経営分析表\"/>
    </mc:Choice>
  </mc:AlternateContent>
  <workbookProtection workbookAlgorithmName="SHA-512" workbookHashValue="TtN3tewtSxjquQqjFi/4qYUm+7ZcwH4l2hVbXwTh/AkL04OzxkESCm7oOLYII77oWolMChlhrFM3yUD7LKTYwQ==" workbookSaltValue="woGYXgjTeEtHGnzfPxoGU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<sst xmlns="http://schemas.openxmlformats.org/spreadsheetml/2006/main" count="245" uniqueCount="127">
  <si>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</si>
  <si>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</si>
  <si>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</si>
  <si>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</si>
  <si>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</si>
  <si>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</si>
  <si>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</si>
  <si>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</si>
  <si>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</si>
  <si>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</si>
  <si>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</si>
  <si>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</si>
  <si>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</si>
  <si>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</si>
  <si>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</si>
  <si>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</si>
  <si>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</si>
  <si>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</si>
  <si>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</si>
  <si>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</si>
  <si>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</si>
  <si>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</si>
  <si>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</si>
  <si>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</si>
  <si>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</si>
  <si>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</si>
  <si>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</si>
  <si>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</si>
  <si>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</si>
  <si>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</si>
  <si>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</si>
  <si>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</si>
  <si>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</si>
  <si>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</si>
  <si>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</si>
  <si>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</si>
  <si>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</si>
  <si>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</si>
  <si>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</si>
  <si>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</si>
  <si>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</si>
  <si>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</si>
  <si>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</si>
  <si>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</si>
  <si>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</si>
  <si>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</si>
  <si>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</si>
  <si>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</si>
  <si>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</si>
  <si>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</si>
  <si>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</si>
  <si>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</si>
  <si>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</si>
  <si>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</si>
  <si>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</si>
  <si>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</si>
  <si>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</si>
  <si>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</si>
  <si>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</si>
  <si>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</si>
  <si>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</si>
  <si>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</si>
  <si>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</si>
  <si>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</si>
  <si>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</si>
  <si>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</si>
  <si>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</si>
  <si>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</si>
  <si>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</si>
  <si>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</si>
  <si>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</si>
  <si>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</si>
  <si>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</si>
  <si>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</si>
  <si>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</si>
  <si>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</si>
  <si>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</si>
  <si>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</si>
  <si>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</si>
  <si>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</si>
  <si>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</si>
  <si>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</si>
  <si>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</si>
  <si>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</si>
  <si>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</si>
  <si>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</si>
  <si>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</si>
  <si>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</si>
  <si>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</si>
  <si>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</si>
  <si>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</si>
  <si>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</si>
  <si>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</si>
  <si>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</si>
  <si>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</si>
  <si>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</si>
  <si>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</si>
  <si>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</si>
  <si>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</si>
  <si>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</si>
  <si>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</si>
  <si>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</si>
  <si>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</si>
  <si>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</si>
  <si>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</si>
  <si>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</si>
  <si>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</si>
  <si>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</si>
  <si>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</si>
  <si>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</si>
  <si>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</si>
  <si>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中城村</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</si>
  <si>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</si>
  <si>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</si>
  <si>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</si>
  <si>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</si>
  <si>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</si>
  <si>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</si>
  <si>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</si>
  <si>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</si>
  <si>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</si>
  <si>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</si>
  <si>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</si>
  <si>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</si>
  <si>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・本村は平成８年度より下水道事業に着手しており、下水道整備を鋭意行っている時期である。現在、経年による老朽化が見られる地区はないが、将来的な管渠等の改築の必要性を推測するため、</t>
    </r>
    <r>
      <rPr>
        <sz val="11"/>
        <rFont val="ＭＳ ゴシック"/>
        <family val="3"/>
        <charset val="128"/>
      </rPr>
      <t>下水道ストックマネジメント計画を策定し、</t>
    </r>
    <r>
      <rPr>
        <sz val="11"/>
        <color theme="1"/>
        <rFont val="ＭＳ ゴシック"/>
        <family val="3"/>
        <charset val="128"/>
      </rPr>
      <t>効率的なコストの平準化を実施していく必要がある。</t>
    </r>
    <rPh sb="1" eb="2">
      <t>ホン</t>
    </rPh>
    <rPh sb="27" eb="29">
      <t>セイビ</t>
    </rPh>
    <rPh sb="43" eb="45">
      <t>ゲンザイ</t>
    </rPh>
    <rPh sb="68" eb="69">
      <t>テキ</t>
    </rPh>
    <rPh sb="88" eb="91">
      <t>ゲスイドウ</t>
    </rPh>
    <phoneticPr fontId="4"/>
  </si>
  <si>
    <t>・公共下水道事業は、地方財政法上の公営企業とされており、独立採算性を原則としている。本村においては、市街化区域の人口増加に伴い、下水道使用料の増が見込まれているが、未だ汚水処理費の全てを下水道使用料で賄いきれず、一般会計からの繰入金により補填している状況である。こうしたことから、水洗化率向上に努め、社会情勢等を考慮しながら使用料体系の見直しが必要であり、中長期の経営状況の改善に向け、経営戦略の策定をおこなう必要がある。また今後は、中城湾南部流域単位に限らず、沖縄県や近隣市町村との連携、情報共有をおこない経営状況改善に向けた取り組みを推し進める必要がある。</t>
    <rPh sb="42" eb="43">
      <t>ホン</t>
    </rPh>
    <rPh sb="172" eb="174">
      <t>ヒツヨウ</t>
    </rPh>
    <rPh sb="178" eb="181">
      <t>チュウチョウキ</t>
    </rPh>
    <rPh sb="182" eb="184">
      <t>ケイエイ</t>
    </rPh>
    <rPh sb="184" eb="186">
      <t>ジョウキョウ</t>
    </rPh>
    <rPh sb="187" eb="189">
      <t>カイゼン</t>
    </rPh>
    <rPh sb="190" eb="191">
      <t>ム</t>
    </rPh>
    <rPh sb="193" eb="195">
      <t>ケイエイ</t>
    </rPh>
    <rPh sb="195" eb="197">
      <t>センリャク</t>
    </rPh>
    <rPh sb="198" eb="200">
      <t>サクテイ</t>
    </rPh>
    <rPh sb="205" eb="207">
      <t>ヒツヨウ</t>
    </rPh>
    <rPh sb="213" eb="215">
      <t>コンゴ</t>
    </rPh>
    <phoneticPr fontId="4"/>
  </si>
  <si>
    <t xml:space="preserve">①. 収益的収支比率は、単年度の収支が100％未満の場合、赤字であることを示す。本村においては、Ｈ29年度で52.37％と依然低い数値を示しており赤字の状況である。地方債償還金の増加により年々他会計繰入金が増加し、他会計への依存度が高い状況となっている。　　　　　　　　　　　　　　　　　　　　　　　　　　　　　　　　　　　　　　④. 企業債残高対事業規模比率は、下水道料金収入に対する企業債残高の割合であり企業債残高の規模を表す指標となっている。本村の下水道事業は、まだ整備途中であり、企業債の残高も増加傾向であり、早期の下水道整備に努める必要がある。　　　　⑤. 経費回収率については、使用料で回収すべき経費を、どの程度使用料で賄えてるかを表した指標である。当村においては、下水道接続率も下水道使用料収入も類似団体平均値よりも低い状況であり、下水道接続率の向上や適正な使用料金の見直し等を検討する必要がある。　　　　　　　　　　　　　　　　　　　　　　　　　　　　　　　　　⑥. 汚水処理原価とは、有収水量１㎥あたりの汚水処理に要した費用を表した指標である。当村は類似団体平均値よりも高い。効率的な汚水処理の実施のためにも、下水道接続率を向上させ有収水量を増加させるといった経営改善が必要である。　　　　　　⑧. 水洗化率とは、下水道処理区域内人口のうち、実際に下水道を使用して家庭内汚水を処理している人口を表す指標である。本村の水洗化率は向上しているものの類似団体と比較しても依然として水洗化率が低く、啓蒙活動に努める必要がある。 </t>
    <rPh sb="40" eb="41">
      <t>ホン</t>
    </rPh>
    <rPh sb="51" eb="53">
      <t>ネンド</t>
    </rPh>
    <rPh sb="61" eb="63">
      <t>イゼン</t>
    </rPh>
    <rPh sb="63" eb="64">
      <t>ヒク</t>
    </rPh>
    <rPh sb="65" eb="67">
      <t>スウチ</t>
    </rPh>
    <rPh sb="68" eb="69">
      <t>シメ</t>
    </rPh>
    <rPh sb="224" eb="226">
      <t>ホンソン</t>
    </rPh>
    <rPh sb="614" eb="616">
      <t>ホンソン</t>
    </rPh>
    <rPh sb="617" eb="620">
      <t>スイセンカ</t>
    </rPh>
    <rPh sb="620" eb="621">
      <t>リツ</t>
    </rPh>
    <rPh sb="622" eb="624">
      <t>コウジョウ</t>
    </rPh>
    <rPh sb="631" eb="633">
      <t>ルイジ</t>
    </rPh>
    <rPh sb="633" eb="635">
      <t>ダンタイ</t>
    </rPh>
    <rPh sb="636" eb="638">
      <t>ヒカク</t>
    </rPh>
    <rPh sb="641" eb="643">
      <t>イゼン</t>
    </rPh>
    <rPh sb="646" eb="649">
      <t>スイセンカ</t>
    </rPh>
    <rPh sb="649" eb="650">
      <t>リツ</t>
    </rPh>
    <rPh sb="651" eb="652">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</si>
</sst>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41-4BAF-B045-724BE2C7183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0.57999999999999996</c:v>
                </c:pt>
                <c:pt idx="2">
                  <c:v>0.01</c:v>
                </c:pt>
                <c:pt idx="3">
                  <c:v>0.2</c:v>
                </c:pt>
                <c:pt idx="4">
                  <c:v>0.16</c:v>
                </c:pt>
              </c:numCache>
            </c:numRef>
          </c:val>
          <c:smooth val="0"/>
          <c:extLst>
            <c:ext xmlns:c16="http://schemas.microsoft.com/office/drawing/2014/chart" uri="{C3380CC4-5D6E-409C-BE32-E72D297353CC}">
              <c16:uniqueId val="{00000001-9A41-4BAF-B045-724BE2C7183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DB-469A-8098-6E1219CC542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42.07</c:v>
                </c:pt>
                <c:pt idx="2">
                  <c:v>37.950000000000003</c:v>
                </c:pt>
                <c:pt idx="3">
                  <c:v>32.42</c:v>
                </c:pt>
                <c:pt idx="4">
                  <c:v>50.12</c:v>
                </c:pt>
              </c:numCache>
            </c:numRef>
          </c:val>
          <c:smooth val="0"/>
          <c:extLst>
            <c:ext xmlns:c16="http://schemas.microsoft.com/office/drawing/2014/chart" uri="{C3380CC4-5D6E-409C-BE32-E72D297353CC}">
              <c16:uniqueId val="{00000001-20DB-469A-8098-6E1219CC542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31.4</c:v>
                </c:pt>
                <c:pt idx="1">
                  <c:v>37.56</c:v>
                </c:pt>
                <c:pt idx="2">
                  <c:v>42.85</c:v>
                </c:pt>
                <c:pt idx="3">
                  <c:v>44.97</c:v>
                </c:pt>
                <c:pt idx="4">
                  <c:v>49.08</c:v>
                </c:pt>
              </c:numCache>
            </c:numRef>
          </c:val>
          <c:extLst>
            <c:ext xmlns:c16="http://schemas.microsoft.com/office/drawing/2014/chart" uri="{C3380CC4-5D6E-409C-BE32-E72D297353CC}">
              <c16:uniqueId val="{00000000-D795-49DF-9661-79DDD67BF36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63.92</c:v>
                </c:pt>
                <c:pt idx="2">
                  <c:v>63.25</c:v>
                </c:pt>
                <c:pt idx="3">
                  <c:v>60.69</c:v>
                </c:pt>
                <c:pt idx="4">
                  <c:v>86.63</c:v>
                </c:pt>
              </c:numCache>
            </c:numRef>
          </c:val>
          <c:smooth val="0"/>
          <c:extLst>
            <c:ext xmlns:c16="http://schemas.microsoft.com/office/drawing/2014/chart" uri="{C3380CC4-5D6E-409C-BE32-E72D297353CC}">
              <c16:uniqueId val="{00000001-D795-49DF-9661-79DDD67BF36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43.35</c:v>
                </c:pt>
                <c:pt idx="1">
                  <c:v>43.11</c:v>
                </c:pt>
                <c:pt idx="2">
                  <c:v>43.19</c:v>
                </c:pt>
                <c:pt idx="3">
                  <c:v>82.63</c:v>
                </c:pt>
                <c:pt idx="4">
                  <c:v>52.37</c:v>
                </c:pt>
              </c:numCache>
            </c:numRef>
          </c:val>
          <c:extLst>
            <c:ext xmlns:c16="http://schemas.microsoft.com/office/drawing/2014/chart" uri="{C3380CC4-5D6E-409C-BE32-E72D297353CC}">
              <c16:uniqueId val="{00000000-61F8-4404-AB6F-E0A18AF387A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F8-4404-AB6F-E0A18AF387A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52-412F-BBB1-E7B06F17BF0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52-412F-BBB1-E7B06F17BF0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33-4BCD-82F8-A23E46ED49C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33-4BCD-82F8-A23E46ED49C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20-455B-9CC4-B6EB0FC080A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20-455B-9CC4-B6EB0FC080A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05-4AA3-BBA9-A8838317D93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05-4AA3-BBA9-A8838317D93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205.86</c:v>
                </c:pt>
                <c:pt idx="1">
                  <c:v>142.88999999999999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B0A-4C7F-A0E8-CBA8AC926A2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1847.13</c:v>
                </c:pt>
                <c:pt idx="2">
                  <c:v>1862.51</c:v>
                </c:pt>
                <c:pt idx="3">
                  <c:v>1622.57</c:v>
                </c:pt>
                <c:pt idx="4">
                  <c:v>855.79</c:v>
                </c:pt>
              </c:numCache>
            </c:numRef>
          </c:val>
          <c:smooth val="0"/>
          <c:extLst>
            <c:ext xmlns:c16="http://schemas.microsoft.com/office/drawing/2014/chart" uri="{C3380CC4-5D6E-409C-BE32-E72D297353CC}">
              <c16:uniqueId val="{00000001-3B0A-4C7F-A0E8-CBA8AC926A2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15.18</c:v>
                </c:pt>
                <c:pt idx="1">
                  <c:v>17.77</c:v>
                </c:pt>
                <c:pt idx="2">
                  <c:v>22.21</c:v>
                </c:pt>
                <c:pt idx="3">
                  <c:v>50.47</c:v>
                </c:pt>
                <c:pt idx="4">
                  <c:v>25.37</c:v>
                </c:pt>
              </c:numCache>
            </c:numRef>
          </c:val>
          <c:extLst>
            <c:ext xmlns:c16="http://schemas.microsoft.com/office/drawing/2014/chart" uri="{C3380CC4-5D6E-409C-BE32-E72D297353CC}">
              <c16:uniqueId val="{00000000-77D1-4C70-8FDD-ED8BD431A92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42.22</c:v>
                </c:pt>
                <c:pt idx="2">
                  <c:v>53.03</c:v>
                </c:pt>
                <c:pt idx="3">
                  <c:v>58.32</c:v>
                </c:pt>
                <c:pt idx="4">
                  <c:v>82.82</c:v>
                </c:pt>
              </c:numCache>
            </c:numRef>
          </c:val>
          <c:smooth val="0"/>
          <c:extLst>
            <c:ext xmlns:c16="http://schemas.microsoft.com/office/drawing/2014/chart" uri="{C3380CC4-5D6E-409C-BE32-E72D297353CC}">
              <c16:uniqueId val="{00000001-77D1-4C70-8FDD-ED8BD431A92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455.57</c:v>
                </c:pt>
                <c:pt idx="1">
                  <c:v>402.96</c:v>
                </c:pt>
                <c:pt idx="2">
                  <c:v>327.3</c:v>
                </c:pt>
                <c:pt idx="3">
                  <c:v>150.01</c:v>
                </c:pt>
                <c:pt idx="4">
                  <c:v>298.20999999999998</c:v>
                </c:pt>
              </c:numCache>
            </c:numRef>
          </c:val>
          <c:extLst>
            <c:ext xmlns:c16="http://schemas.microsoft.com/office/drawing/2014/chart" uri="{C3380CC4-5D6E-409C-BE32-E72D297353CC}">
              <c16:uniqueId val="{00000000-626A-43A2-8E11-F7833FE3E15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300.07</c:v>
                </c:pt>
                <c:pt idx="2">
                  <c:v>250.86</c:v>
                </c:pt>
                <c:pt idx="3">
                  <c:v>227.65</c:v>
                </c:pt>
                <c:pt idx="4">
                  <c:v>165.76</c:v>
                </c:pt>
              </c:numCache>
            </c:numRef>
          </c:val>
          <c:smooth val="0"/>
          <c:extLst>
            <c:ext xmlns:c16="http://schemas.microsoft.com/office/drawing/2014/chart" uri="{C3380CC4-5D6E-409C-BE32-E72D297353CC}">
              <c16:uniqueId val="{00000001-626A-43A2-8E11-F7833FE3E15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H6" sqref="AH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沖縄県　中城村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Cb2</v>
      </c>
      <c r="X8" s="47"/>
      <c r="Y8" s="47"/>
      <c r="Z8" s="47"/>
      <c r="AA8" s="47"/>
      <c r="AB8" s="47"/>
      <c r="AC8" s="47"/>
      <c r="AD8" s="48" t="str">
        <f>データ!$M$6</f>
        <v>非設置</v>
      </c>
      <c r="AE8" s="48"/>
      <c r="AF8" s="48"/>
      <c r="AG8" s="48"/>
      <c r="AH8" s="48"/>
      <c r="AI8" s="48"/>
      <c r="AJ8" s="48"/>
      <c r="AK8" s="3"/>
      <c r="AL8" s="49">
        <f>データ!S6</f>
        <v>20755</v>
      </c>
      <c r="AM8" s="49"/>
      <c r="AN8" s="49"/>
      <c r="AO8" s="49"/>
      <c r="AP8" s="49"/>
      <c r="AQ8" s="49"/>
      <c r="AR8" s="49"/>
      <c r="AS8" s="49"/>
      <c r="AT8" s="44">
        <f>データ!T6</f>
        <v>15.53</v>
      </c>
      <c r="AU8" s="44"/>
      <c r="AV8" s="44"/>
      <c r="AW8" s="44"/>
      <c r="AX8" s="44"/>
      <c r="AY8" s="44"/>
      <c r="AZ8" s="44"/>
      <c r="BA8" s="44"/>
      <c r="BB8" s="44">
        <f>データ!U6</f>
        <v>1336.45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54.49</v>
      </c>
      <c r="Q10" s="44"/>
      <c r="R10" s="44"/>
      <c r="S10" s="44"/>
      <c r="T10" s="44"/>
      <c r="U10" s="44"/>
      <c r="V10" s="44"/>
      <c r="W10" s="44">
        <f>データ!Q6</f>
        <v>100</v>
      </c>
      <c r="X10" s="44"/>
      <c r="Y10" s="44"/>
      <c r="Z10" s="44"/>
      <c r="AA10" s="44"/>
      <c r="AB10" s="44"/>
      <c r="AC10" s="44"/>
      <c r="AD10" s="49">
        <f>データ!R6</f>
        <v>1170</v>
      </c>
      <c r="AE10" s="49"/>
      <c r="AF10" s="49"/>
      <c r="AG10" s="49"/>
      <c r="AH10" s="49"/>
      <c r="AI10" s="49"/>
      <c r="AJ10" s="49"/>
      <c r="AK10" s="2"/>
      <c r="AL10" s="49">
        <f>データ!V6</f>
        <v>11329</v>
      </c>
      <c r="AM10" s="49"/>
      <c r="AN10" s="49"/>
      <c r="AO10" s="49"/>
      <c r="AP10" s="49"/>
      <c r="AQ10" s="49"/>
      <c r="AR10" s="49"/>
      <c r="AS10" s="49"/>
      <c r="AT10" s="44">
        <f>データ!W6</f>
        <v>1.74</v>
      </c>
      <c r="AU10" s="44"/>
      <c r="AV10" s="44"/>
      <c r="AW10" s="44"/>
      <c r="AX10" s="44"/>
      <c r="AY10" s="44"/>
      <c r="AZ10" s="44"/>
      <c r="BA10" s="44"/>
      <c r="BB10" s="44">
        <f>データ!X6</f>
        <v>6510.92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AxspShq8Vz6Yfpe+/b2pY9Hi1Mnv9w4yOadLB4Zo8jPudccgT2flKE2evPHU3HQM7KfxPpxksgKCjUtvNCZFDA==" saltValue="KTKnhmvpsNltb8AHKObDC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473286</v>
      </c>
      <c r="D6" s="32">
        <f t="shared" si="3"/>
        <v>47</v>
      </c>
      <c r="E6" s="32">
        <f t="shared" si="3"/>
        <v>17</v>
      </c>
      <c r="F6" s="32">
        <f t="shared" si="3"/>
        <v>1</v>
      </c>
      <c r="G6" s="32">
        <f t="shared" si="3"/>
        <v>0</v>
      </c>
      <c r="H6" s="32" t="str">
        <f t="shared" si="3"/>
        <v>沖縄県　中城村</v>
      </c>
      <c r="I6" s="32" t="str">
        <f t="shared" si="3"/>
        <v>法非適用</v>
      </c>
      <c r="J6" s="32" t="str">
        <f t="shared" si="3"/>
        <v>下水道事業</v>
      </c>
      <c r="K6" s="32" t="str">
        <f t="shared" si="3"/>
        <v>公共下水道</v>
      </c>
      <c r="L6" s="32" t="str">
        <f t="shared" si="3"/>
        <v>Cb2</v>
      </c>
      <c r="M6" s="32" t="str">
        <f t="shared" si="3"/>
        <v>非設置</v>
      </c>
      <c r="N6" s="33" t="str">
        <f t="shared" si="3"/>
        <v>-</v>
      </c>
      <c r="O6" s="33" t="str">
        <f t="shared" si="3"/>
        <v>該当数値なし</v>
      </c>
      <c r="P6" s="33">
        <f t="shared" si="3"/>
        <v>54.49</v>
      </c>
      <c r="Q6" s="33">
        <f t="shared" si="3"/>
        <v>100</v>
      </c>
      <c r="R6" s="33">
        <f t="shared" si="3"/>
        <v>1170</v>
      </c>
      <c r="S6" s="33">
        <f t="shared" si="3"/>
        <v>20755</v>
      </c>
      <c r="T6" s="33">
        <f t="shared" si="3"/>
        <v>15.53</v>
      </c>
      <c r="U6" s="33">
        <f t="shared" si="3"/>
        <v>1336.45</v>
      </c>
      <c r="V6" s="33">
        <f t="shared" si="3"/>
        <v>11329</v>
      </c>
      <c r="W6" s="33">
        <f t="shared" si="3"/>
        <v>1.74</v>
      </c>
      <c r="X6" s="33">
        <f t="shared" si="3"/>
        <v>6510.92</v>
      </c>
      <c r="Y6" s="34">
        <f>IF(Y7="",NA(),Y7)</f>
        <v>43.35</v>
      </c>
      <c r="Z6" s="34">
        <f t="shared" ref="Z6:AH6" si="4">IF(Z7="",NA(),Z7)</f>
        <v>43.11</v>
      </c>
      <c r="AA6" s="34">
        <f t="shared" si="4"/>
        <v>43.19</v>
      </c>
      <c r="AB6" s="34">
        <f t="shared" si="4"/>
        <v>82.63</v>
      </c>
      <c r="AC6" s="34">
        <f t="shared" si="4"/>
        <v>52.37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205.86</v>
      </c>
      <c r="BG6" s="34">
        <f t="shared" ref="BG6:BO6" si="7">IF(BG7="",NA(),BG7)</f>
        <v>142.88999999999999</v>
      </c>
      <c r="BH6" s="33">
        <f t="shared" si="7"/>
        <v>0</v>
      </c>
      <c r="BI6" s="33">
        <f t="shared" si="7"/>
        <v>0</v>
      </c>
      <c r="BJ6" s="33">
        <f t="shared" si="7"/>
        <v>0</v>
      </c>
      <c r="BK6" s="34">
        <f t="shared" si="7"/>
        <v>1506.51</v>
      </c>
      <c r="BL6" s="34">
        <f t="shared" si="7"/>
        <v>1847.13</v>
      </c>
      <c r="BM6" s="34">
        <f t="shared" si="7"/>
        <v>1862.51</v>
      </c>
      <c r="BN6" s="34">
        <f t="shared" si="7"/>
        <v>1622.57</v>
      </c>
      <c r="BO6" s="34">
        <f t="shared" si="7"/>
        <v>855.79</v>
      </c>
      <c r="BP6" s="33" t="str">
        <f>IF(BP7="","",IF(BP7="-","【-】","【"&amp;SUBSTITUTE(TEXT(BP7,"#,##0.00"),"-","△")&amp;"】"))</f>
        <v>【707.33】</v>
      </c>
      <c r="BQ6" s="34">
        <f>IF(BQ7="",NA(),BQ7)</f>
        <v>15.18</v>
      </c>
      <c r="BR6" s="34">
        <f t="shared" ref="BR6:BZ6" si="8">IF(BR7="",NA(),BR7)</f>
        <v>17.77</v>
      </c>
      <c r="BS6" s="34">
        <f t="shared" si="8"/>
        <v>22.21</v>
      </c>
      <c r="BT6" s="34">
        <f t="shared" si="8"/>
        <v>50.47</v>
      </c>
      <c r="BU6" s="34">
        <f t="shared" si="8"/>
        <v>25.37</v>
      </c>
      <c r="BV6" s="34">
        <f t="shared" si="8"/>
        <v>57.33</v>
      </c>
      <c r="BW6" s="34">
        <f t="shared" si="8"/>
        <v>42.22</v>
      </c>
      <c r="BX6" s="34">
        <f t="shared" si="8"/>
        <v>53.03</v>
      </c>
      <c r="BY6" s="34">
        <f t="shared" si="8"/>
        <v>58.32</v>
      </c>
      <c r="BZ6" s="34">
        <f t="shared" si="8"/>
        <v>82.82</v>
      </c>
      <c r="CA6" s="33" t="str">
        <f>IF(CA7="","",IF(CA7="-","【-】","【"&amp;SUBSTITUTE(TEXT(CA7,"#,##0.00"),"-","△")&amp;"】"))</f>
        <v>【101.26】</v>
      </c>
      <c r="CB6" s="34">
        <f>IF(CB7="",NA(),CB7)</f>
        <v>455.57</v>
      </c>
      <c r="CC6" s="34">
        <f t="shared" ref="CC6:CK6" si="9">IF(CC7="",NA(),CC7)</f>
        <v>402.96</v>
      </c>
      <c r="CD6" s="34">
        <f t="shared" si="9"/>
        <v>327.3</v>
      </c>
      <c r="CE6" s="34">
        <f t="shared" si="9"/>
        <v>150.01</v>
      </c>
      <c r="CF6" s="34">
        <f t="shared" si="9"/>
        <v>298.20999999999998</v>
      </c>
      <c r="CG6" s="34">
        <f t="shared" si="9"/>
        <v>284.52999999999997</v>
      </c>
      <c r="CH6" s="34">
        <f t="shared" si="9"/>
        <v>300.07</v>
      </c>
      <c r="CI6" s="34">
        <f t="shared" si="9"/>
        <v>250.86</v>
      </c>
      <c r="CJ6" s="34">
        <f t="shared" si="9"/>
        <v>227.65</v>
      </c>
      <c r="CK6" s="34">
        <f t="shared" si="9"/>
        <v>165.76</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39.92</v>
      </c>
      <c r="CS6" s="34">
        <f t="shared" si="10"/>
        <v>42.07</v>
      </c>
      <c r="CT6" s="34">
        <f t="shared" si="10"/>
        <v>37.950000000000003</v>
      </c>
      <c r="CU6" s="34">
        <f t="shared" si="10"/>
        <v>32.42</v>
      </c>
      <c r="CV6" s="34">
        <f t="shared" si="10"/>
        <v>50.12</v>
      </c>
      <c r="CW6" s="33" t="str">
        <f>IF(CW7="","",IF(CW7="-","【-】","【"&amp;SUBSTITUTE(TEXT(CW7,"#,##0.00"),"-","△")&amp;"】"))</f>
        <v>【60.13】</v>
      </c>
      <c r="CX6" s="34">
        <f>IF(CX7="",NA(),CX7)</f>
        <v>31.4</v>
      </c>
      <c r="CY6" s="34">
        <f t="shared" ref="CY6:DG6" si="11">IF(CY7="",NA(),CY7)</f>
        <v>37.56</v>
      </c>
      <c r="CZ6" s="34">
        <f t="shared" si="11"/>
        <v>42.85</v>
      </c>
      <c r="DA6" s="34">
        <f t="shared" si="11"/>
        <v>44.97</v>
      </c>
      <c r="DB6" s="34">
        <f t="shared" si="11"/>
        <v>49.08</v>
      </c>
      <c r="DC6" s="34">
        <f t="shared" si="11"/>
        <v>65.86</v>
      </c>
      <c r="DD6" s="34">
        <f t="shared" si="11"/>
        <v>63.92</v>
      </c>
      <c r="DE6" s="34">
        <f t="shared" si="11"/>
        <v>63.25</v>
      </c>
      <c r="DF6" s="34">
        <f t="shared" si="11"/>
        <v>60.69</v>
      </c>
      <c r="DG6" s="34">
        <f t="shared" si="11"/>
        <v>86.63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0.57999999999999996</v>
      </c>
      <c r="EL6" s="34">
        <f t="shared" si="14"/>
        <v>0.01</v>
      </c>
      <c r="EM6" s="34">
        <f t="shared" si="14"/>
        <v>0.2</v>
      </c>
      <c r="EN6" s="34">
        <f t="shared" si="14"/>
        <v>0.16</v>
      </c>
      <c r="EO6" s="33" t="str">
        <f>IF(EO7="","",IF(EO7="-","【-】","【"&amp;SUBSTITUTE(TEXT(EO7,"#,##0.00"),"-","△")&amp;"】"))</f>
        <v>【0.23】</v>
      </c>
    </row>
    <row r="7" spans="1:145" s="35" customFormat="1" x14ac:dyDescent="0.15">
      <c r="A7" s="27"/>
      <c r="B7" s="36">
        <v>2017</v>
      </c>
      <c r="C7" s="36">
        <v>473286</v>
      </c>
      <c r="D7" s="36">
        <v>47</v>
      </c>
      <c r="E7" s="36">
        <v>17</v>
      </c>
      <c r="F7" s="36">
        <v>1</v>
      </c>
      <c r="G7" s="36">
        <v>0</v>
      </c>
      <c r="H7" s="36" t="s">
        <v>111</v>
      </c>
      <c r="I7" s="36" t="s">
        <v>112</v>
      </c>
      <c r="J7" s="36" t="s">
        <v>113</v>
      </c>
      <c r="K7" s="36" t="s">
        <v>114</v>
      </c>
      <c r="L7" s="36" t="s">
        <v>115</v>
      </c>
      <c r="M7" s="36" t="s">
        <v>116</v>
      </c>
      <c r="N7" s="37" t="s">
        <v>117</v>
      </c>
      <c r="O7" s="37" t="s">
        <v>118</v>
      </c>
      <c r="P7" s="37">
        <v>54.49</v>
      </c>
      <c r="Q7" s="37">
        <v>100</v>
      </c>
      <c r="R7" s="37">
        <v>1170</v>
      </c>
      <c r="S7" s="37">
        <v>20755</v>
      </c>
      <c r="T7" s="37">
        <v>15.53</v>
      </c>
      <c r="U7" s="37">
        <v>1336.45</v>
      </c>
      <c r="V7" s="37">
        <v>11329</v>
      </c>
      <c r="W7" s="37">
        <v>1.74</v>
      </c>
      <c r="X7" s="37">
        <v>6510.92</v>
      </c>
      <c r="Y7" s="37">
        <v>43.35</v>
      </c>
      <c r="Z7" s="37">
        <v>43.11</v>
      </c>
      <c r="AA7" s="37">
        <v>43.19</v>
      </c>
      <c r="AB7" s="37">
        <v>82.63</v>
      </c>
      <c r="AC7" s="37">
        <v>52.37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205.86</v>
      </c>
      <c r="BG7" s="37">
        <v>142.88999999999999</v>
      </c>
      <c r="BH7" s="37">
        <v>0</v>
      </c>
      <c r="BI7" s="37">
        <v>0</v>
      </c>
      <c r="BJ7" s="37">
        <v>0</v>
      </c>
      <c r="BK7" s="37">
        <v>1506.51</v>
      </c>
      <c r="BL7" s="37">
        <v>1847.13</v>
      </c>
      <c r="BM7" s="37">
        <v>1862.51</v>
      </c>
      <c r="BN7" s="37">
        <v>1622.57</v>
      </c>
      <c r="BO7" s="37">
        <v>855.79</v>
      </c>
      <c r="BP7" s="37">
        <v>707.33</v>
      </c>
      <c r="BQ7" s="37">
        <v>15.18</v>
      </c>
      <c r="BR7" s="37">
        <v>17.77</v>
      </c>
      <c r="BS7" s="37">
        <v>22.21</v>
      </c>
      <c r="BT7" s="37">
        <v>50.47</v>
      </c>
      <c r="BU7" s="37">
        <v>25.37</v>
      </c>
      <c r="BV7" s="37">
        <v>57.33</v>
      </c>
      <c r="BW7" s="37">
        <v>42.22</v>
      </c>
      <c r="BX7" s="37">
        <v>53.03</v>
      </c>
      <c r="BY7" s="37">
        <v>58.32</v>
      </c>
      <c r="BZ7" s="37">
        <v>82.82</v>
      </c>
      <c r="CA7" s="37">
        <v>101.26</v>
      </c>
      <c r="CB7" s="37">
        <v>455.57</v>
      </c>
      <c r="CC7" s="37">
        <v>402.96</v>
      </c>
      <c r="CD7" s="37">
        <v>327.3</v>
      </c>
      <c r="CE7" s="37">
        <v>150.01</v>
      </c>
      <c r="CF7" s="37">
        <v>298.20999999999998</v>
      </c>
      <c r="CG7" s="37">
        <v>284.52999999999997</v>
      </c>
      <c r="CH7" s="37">
        <v>300.07</v>
      </c>
      <c r="CI7" s="37">
        <v>250.86</v>
      </c>
      <c r="CJ7" s="37">
        <v>227.65</v>
      </c>
      <c r="CK7" s="37">
        <v>165.76</v>
      </c>
      <c r="CL7" s="37">
        <v>136.38999999999999</v>
      </c>
      <c r="CM7" s="37" t="s">
        <v>117</v>
      </c>
      <c r="CN7" s="37" t="s">
        <v>117</v>
      </c>
      <c r="CO7" s="37" t="s">
        <v>117</v>
      </c>
      <c r="CP7" s="37" t="s">
        <v>117</v>
      </c>
      <c r="CQ7" s="37" t="s">
        <v>117</v>
      </c>
      <c r="CR7" s="37">
        <v>39.92</v>
      </c>
      <c r="CS7" s="37">
        <v>42.07</v>
      </c>
      <c r="CT7" s="37">
        <v>37.950000000000003</v>
      </c>
      <c r="CU7" s="37">
        <v>32.42</v>
      </c>
      <c r="CV7" s="37">
        <v>50.12</v>
      </c>
      <c r="CW7" s="37">
        <v>60.13</v>
      </c>
      <c r="CX7" s="37">
        <v>31.4</v>
      </c>
      <c r="CY7" s="37">
        <v>37.56</v>
      </c>
      <c r="CZ7" s="37">
        <v>42.85</v>
      </c>
      <c r="DA7" s="37">
        <v>44.97</v>
      </c>
      <c r="DB7" s="37">
        <v>49.08</v>
      </c>
      <c r="DC7" s="37">
        <v>65.86</v>
      </c>
      <c r="DD7" s="37">
        <v>63.92</v>
      </c>
      <c r="DE7" s="37">
        <v>63.25</v>
      </c>
      <c r="DF7" s="37">
        <v>60.69</v>
      </c>
      <c r="DG7" s="37">
        <v>86.63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0.57999999999999996</v>
      </c>
      <c r="EL7" s="37">
        <v>0.01</v>
      </c>
      <c r="EM7" s="37">
        <v>0.2</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joho</cp:lastModifiedBy>
  <cp:lastPrinted>2019-01-17T00:16:38Z</cp:lastPrinted>
  <dcterms:created xsi:type="dcterms:W3CDTF">2018-12-03T09:09:17Z</dcterms:created>
  <dcterms:modified xsi:type="dcterms:W3CDTF">2019-01-28T03:59:27Z</dcterms:modified>
  <cp:category/>
</cp:coreProperties>
</file>