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0fU0sOmDKh2WyM3IOFRgVs9b6svS10KRPvmRHP9sjmFILn3S0vaUBpHwVJRI0iHKztbvCnlov+UgJWfj7LPfQ==" workbookSaltValue="sk7SyZ2MVRAiKufNJ29sU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<sst xmlns="http://schemas.openxmlformats.org/spreadsheetml/2006/main" count="232" uniqueCount="120">
  <si>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</si>
  <si>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</si>
  <si>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</si>
  <si>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</si>
  <si>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</si>
  <si>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</si>
  <si>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</si>
  <si>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</si>
  <si>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</si>
  <si>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</si>
  <si>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</si>
  <si>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</si>
  <si>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</si>
  <si>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</si>
  <si>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</si>
  <si>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</si>
  <si>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</si>
  <si>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</si>
  <si>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</si>
  <si>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</si>
  <si>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</si>
  <si>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</si>
  <si>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</si>
  <si>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</si>
  <si>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</si>
  <si>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</si>
  <si>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</si>
  <si>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</si>
  <si>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</si>
  <si>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</si>
  <si>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</si>
  <si>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</si>
  <si>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</si>
  <si>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</si>
  <si>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</si>
  <si>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</si>
  <si>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</si>
  <si>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</si>
  <si>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</si>
  <si>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</si>
  <si>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</si>
  <si>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</si>
  <si>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</si>
  <si>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</si>
  <si>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</si>
  <si>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</si>
  <si>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</si>
  <si>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</si>
  <si>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</si>
  <si>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</si>
  <si>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</si>
  <si>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</si>
  <si>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</si>
  <si>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</si>
  <si>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</si>
  <si>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</si>
  <si>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</si>
  <si>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</si>
  <si>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</si>
  <si>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</si>
  <si>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</si>
  <si>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</si>
  <si>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</si>
  <si>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</si>
  <si>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</si>
  <si>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</si>
  <si>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</si>
  <si>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</si>
  <si>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</si>
  <si>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</si>
  <si>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</si>
  <si>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</si>
  <si>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</si>
  <si>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</si>
  <si>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</si>
  <si>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</si>
  <si>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</si>
  <si>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</si>
  <si>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</si>
  <si>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</si>
  <si>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</si>
  <si>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</si>
  <si>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</si>
  <si>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</si>
  <si>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</si>
  <si>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</si>
  <si>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</si>
  <si>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</si>
  <si>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</si>
  <si>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</si>
  <si>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</si>
  <si>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</si>
  <si>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</si>
  <si>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</si>
  <si>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</si>
  <si>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</si>
  <si>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</si>
  <si>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</si>
  <si>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</si>
  <si>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</si>
  <si>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</si>
  <si>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</si>
  <si>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</si>
  <si>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</si>
  <si>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</si>
  <si>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</si>
  <si>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</si>
  <si>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</si>
  <si>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</si>
  <si>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</si>
  <si>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</si>
  <si>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</si>
  <si>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</si>
  <si>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</si>
  <si>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</si>
  <si>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</si>
  <si>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</si>
  <si>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27年度から平成29年度までの若干の収益増は営業外収益が含まれており、経営の改善とはいえず水道料金への消費税未転嫁により収益から支出消費税納税額（平成29年度は11,991,927円）が収支に大きく影響しています。
②累積赤字は発生ておらず概ね健全であります。
③流動比率は当該値が示すように減少傾向にあるのは、内部留保資金の減少が要因となっています。
④企業債は平成12年度以降起債がないため、類似団体と比較しても低く推移しています。
⑤料金回収率は、水道使用者に対する滞納周知や督促等により改善されてきています。
⑥給水原価が類似団体と比較して低いのは、平成29年度有収水量の34.85%が自己水源（地下水・表流水）を使用しているためであります。
⑦現状の施設で給水区域における水道水の供給が十分に行える状況ですが、今後の人口量に対応する施設建設を図ってまいります。
⑧有収率は横ばいで推移していますが、有収率向上に向けた漏水対策の強化を図ってまいります。
　</t>
    <rPh sb="1" eb="3">
      <t>ヘイセイ</t>
    </rPh>
    <rPh sb="5" eb="7">
      <t>ネンド</t>
    </rPh>
    <rPh sb="9" eb="11">
      <t>ヘイセイ</t>
    </rPh>
    <rPh sb="13" eb="15">
      <t>ネンド</t>
    </rPh>
    <rPh sb="18" eb="20">
      <t>ジャッカン</t>
    </rPh>
    <rPh sb="21" eb="23">
      <t>シュウエキ</t>
    </rPh>
    <rPh sb="23" eb="24">
      <t>ゾウ</t>
    </rPh>
    <rPh sb="31" eb="32">
      <t>フク</t>
    </rPh>
    <rPh sb="38" eb="40">
      <t>ケイエイ</t>
    </rPh>
    <rPh sb="41" eb="43">
      <t>カイゼン</t>
    </rPh>
    <rPh sb="48" eb="50">
      <t>スイドウ</t>
    </rPh>
    <rPh sb="50" eb="52">
      <t>リョウキン</t>
    </rPh>
    <rPh sb="54" eb="57">
      <t>ショウヒゼイ</t>
    </rPh>
    <rPh sb="57" eb="60">
      <t>ミテンカ</t>
    </rPh>
    <rPh sb="63" eb="65">
      <t>シュウエキ</t>
    </rPh>
    <rPh sb="67" eb="69">
      <t>シシュツ</t>
    </rPh>
    <rPh sb="69" eb="72">
      <t>ショウヒゼイ</t>
    </rPh>
    <rPh sb="72" eb="74">
      <t>ノウゼイ</t>
    </rPh>
    <rPh sb="74" eb="75">
      <t>ガク</t>
    </rPh>
    <rPh sb="76" eb="78">
      <t>ヘイセイ</t>
    </rPh>
    <rPh sb="80" eb="82">
      <t>ネンド</t>
    </rPh>
    <rPh sb="93" eb="94">
      <t>エン</t>
    </rPh>
    <rPh sb="96" eb="98">
      <t>シュウシ</t>
    </rPh>
    <rPh sb="99" eb="100">
      <t>オオ</t>
    </rPh>
    <rPh sb="102" eb="104">
      <t>エイキョウ</t>
    </rPh>
    <rPh sb="112" eb="114">
      <t>ルイセキ</t>
    </rPh>
    <rPh sb="114" eb="116">
      <t>アカジ</t>
    </rPh>
    <rPh sb="117" eb="119">
      <t>ハッセイ</t>
    </rPh>
    <rPh sb="123" eb="124">
      <t>オオム</t>
    </rPh>
    <rPh sb="125" eb="127">
      <t>ケンゼン</t>
    </rPh>
    <rPh sb="135" eb="137">
      <t>リュウドウ</t>
    </rPh>
    <rPh sb="137" eb="139">
      <t>ヒリツ</t>
    </rPh>
    <rPh sb="140" eb="142">
      <t>トウガイ</t>
    </rPh>
    <rPh sb="142" eb="143">
      <t>アタイ</t>
    </rPh>
    <rPh sb="144" eb="145">
      <t>シメ</t>
    </rPh>
    <rPh sb="149" eb="151">
      <t>ゲンショウ</t>
    </rPh>
    <rPh sb="151" eb="153">
      <t>ケイコウ</t>
    </rPh>
    <rPh sb="159" eb="163">
      <t>ナイブリュウホ</t>
    </rPh>
    <rPh sb="163" eb="165">
      <t>シキン</t>
    </rPh>
    <rPh sb="166" eb="168">
      <t>ゲンショウ</t>
    </rPh>
    <rPh sb="169" eb="171">
      <t>ヨウイン</t>
    </rPh>
    <rPh sb="181" eb="183">
      <t>キギョウ</t>
    </rPh>
    <rPh sb="183" eb="184">
      <t>サイ</t>
    </rPh>
    <rPh sb="185" eb="187">
      <t>ヘイセイ</t>
    </rPh>
    <rPh sb="189" eb="191">
      <t>ネンド</t>
    </rPh>
    <rPh sb="191" eb="193">
      <t>イコウ</t>
    </rPh>
    <rPh sb="193" eb="195">
      <t>キサイ</t>
    </rPh>
    <rPh sb="201" eb="203">
      <t>ルイジ</t>
    </rPh>
    <rPh sb="203" eb="205">
      <t>ダンタイ</t>
    </rPh>
    <rPh sb="206" eb="208">
      <t>ヒカク</t>
    </rPh>
    <rPh sb="211" eb="212">
      <t>ヒク</t>
    </rPh>
    <rPh sb="213" eb="215">
      <t>スイイ</t>
    </rPh>
    <rPh sb="223" eb="225">
      <t>リョウキン</t>
    </rPh>
    <rPh sb="225" eb="227">
      <t>カイシュウ</t>
    </rPh>
    <rPh sb="227" eb="228">
      <t>リツ</t>
    </rPh>
    <rPh sb="230" eb="232">
      <t>スイドウ</t>
    </rPh>
    <rPh sb="232" eb="235">
      <t>シヨウシャ</t>
    </rPh>
    <rPh sb="236" eb="237">
      <t>タイ</t>
    </rPh>
    <rPh sb="239" eb="241">
      <t>タイノウ</t>
    </rPh>
    <rPh sb="241" eb="243">
      <t>シュウチ</t>
    </rPh>
    <rPh sb="244" eb="246">
      <t>トクソク</t>
    </rPh>
    <rPh sb="246" eb="247">
      <t>トウ</t>
    </rPh>
    <rPh sb="250" eb="252">
      <t>カイゼン</t>
    </rPh>
    <rPh sb="263" eb="265">
      <t>キュウスイ</t>
    </rPh>
    <rPh sb="265" eb="267">
      <t>ゲンカ</t>
    </rPh>
    <rPh sb="268" eb="270">
      <t>ルイジ</t>
    </rPh>
    <rPh sb="270" eb="272">
      <t>ダンタイ</t>
    </rPh>
    <rPh sb="273" eb="275">
      <t>ヒカク</t>
    </rPh>
    <rPh sb="277" eb="278">
      <t>ヒク</t>
    </rPh>
    <rPh sb="282" eb="284">
      <t>ヘイセイ</t>
    </rPh>
    <rPh sb="286" eb="288">
      <t>ネンド</t>
    </rPh>
    <rPh sb="300" eb="302">
      <t>ジコ</t>
    </rPh>
    <rPh sb="302" eb="304">
      <t>スイゲン</t>
    </rPh>
    <rPh sb="305" eb="308">
      <t>チカスイ</t>
    </rPh>
    <rPh sb="309" eb="310">
      <t>ヒョウ</t>
    </rPh>
    <rPh sb="310" eb="312">
      <t>リュウスイ</t>
    </rPh>
    <rPh sb="314" eb="316">
      <t>シヨウ</t>
    </rPh>
    <rPh sb="330" eb="332">
      <t>ゲンジョウ</t>
    </rPh>
    <rPh sb="333" eb="335">
      <t>シセツ</t>
    </rPh>
    <rPh sb="336" eb="338">
      <t>キュウスイ</t>
    </rPh>
    <rPh sb="338" eb="340">
      <t>クイキ</t>
    </rPh>
    <rPh sb="344" eb="347">
      <t>スイドウスイ</t>
    </rPh>
    <rPh sb="348" eb="350">
      <t>キョウキュウ</t>
    </rPh>
    <rPh sb="351" eb="353">
      <t>ジュウブン</t>
    </rPh>
    <rPh sb="354" eb="355">
      <t>オコナ</t>
    </rPh>
    <rPh sb="357" eb="359">
      <t>ジョウキョウ</t>
    </rPh>
    <rPh sb="363" eb="365">
      <t>コンゴ</t>
    </rPh>
    <rPh sb="366" eb="368">
      <t>ジンコウ</t>
    </rPh>
    <rPh sb="368" eb="369">
      <t>リョウ</t>
    </rPh>
    <rPh sb="370" eb="372">
      <t>タイオウ</t>
    </rPh>
    <rPh sb="374" eb="376">
      <t>シセツ</t>
    </rPh>
    <rPh sb="376" eb="378">
      <t>ケンセツ</t>
    </rPh>
    <rPh sb="379" eb="380">
      <t>ハカ</t>
    </rPh>
    <rPh sb="390" eb="393">
      <t>ユウシュウリツ</t>
    </rPh>
    <rPh sb="394" eb="395">
      <t>ヨコ</t>
    </rPh>
    <rPh sb="398" eb="400">
      <t>スイイ</t>
    </rPh>
    <rPh sb="407" eb="410">
      <t>ユウシュウリツ</t>
    </rPh>
    <rPh sb="410" eb="412">
      <t>コウジョウ</t>
    </rPh>
    <rPh sb="413" eb="414">
      <t>ム</t>
    </rPh>
    <rPh sb="416" eb="418">
      <t>ロウスイ</t>
    </rPh>
    <rPh sb="418" eb="420">
      <t>タイサク</t>
    </rPh>
    <rPh sb="421" eb="423">
      <t>キョウカ</t>
    </rPh>
    <rPh sb="424" eb="425">
      <t>ハカ</t>
    </rPh>
    <phoneticPr fontId="4"/>
  </si>
  <si>
    <t>①今後の有形固定資産減価償却率についてはほぼ横ばいで推移してまいります。
②の管路経年化率と③の管路更新率については台帳整備を行い、状況を把握してまいります。</t>
    <rPh sb="1" eb="3">
      <t>コンゴ</t>
    </rPh>
    <rPh sb="4" eb="6">
      <t>ユウケイ</t>
    </rPh>
    <rPh sb="6" eb="8">
      <t>コテイ</t>
    </rPh>
    <rPh sb="8" eb="10">
      <t>シサン</t>
    </rPh>
    <rPh sb="10" eb="12">
      <t>ゲンカ</t>
    </rPh>
    <rPh sb="12" eb="14">
      <t>ショウキャク</t>
    </rPh>
    <rPh sb="14" eb="15">
      <t>リツ</t>
    </rPh>
    <rPh sb="22" eb="23">
      <t>ヨコ</t>
    </rPh>
    <rPh sb="26" eb="28">
      <t>スイイ</t>
    </rPh>
    <rPh sb="39" eb="41">
      <t>カンロ</t>
    </rPh>
    <rPh sb="41" eb="44">
      <t>ケイネンカ</t>
    </rPh>
    <rPh sb="44" eb="45">
      <t>リツ</t>
    </rPh>
    <rPh sb="48" eb="50">
      <t>カンロ</t>
    </rPh>
    <rPh sb="50" eb="52">
      <t>コウシン</t>
    </rPh>
    <rPh sb="52" eb="53">
      <t>リツ</t>
    </rPh>
    <rPh sb="58" eb="60">
      <t>ダイチョウ</t>
    </rPh>
    <rPh sb="60" eb="62">
      <t>セイビ</t>
    </rPh>
    <rPh sb="63" eb="64">
      <t>オコナ</t>
    </rPh>
    <rPh sb="66" eb="68">
      <t>ジョウキョウ</t>
    </rPh>
    <rPh sb="69" eb="71">
      <t>ハアク</t>
    </rPh>
    <phoneticPr fontId="4"/>
  </si>
  <si>
    <t>経営面では毎年度経常収支比率の悪化傾向を否めず、早期の経営改善が求められるところです。
　今後は消費税の転嫁、料金体系の見直しの検討、経常収支比率を改善することで施設の改良に必要な補填財源の確保を図り、安心安全な水道水の安定供給と健全経営を目指してまいります。</t>
    <rPh sb="5" eb="8">
      <t>マイネンド</t>
    </rPh>
    <rPh sb="45" eb="47">
      <t>コンゴ</t>
    </rPh>
    <rPh sb="57" eb="59">
      <t>タイケイ</t>
    </rPh>
    <rPh sb="60" eb="62">
      <t>ミナオ</t>
    </rPh>
    <rPh sb="64" eb="6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</si>
</sst>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65-407A-883D-3E362CA9A75A}"/>
            </c:ext>
          </c:extLst>
        </c:ser>
        <c:dLbls>
          <c:showLegendKey val="0"/>
          <c:showVal val="0"/>
          <c:showCatName val="0"/>
          <c:showSerName val="0"/>
          <c:showPercent val="0"/>
          <c:showBubbleSize val="0"/>
        </c:dLbls>
        <c:gapWidth val="150"/>
        <c:axId val="48380160"/>
        <c:axId val="4838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4A65-407A-883D-3E362CA9A75A}"/>
            </c:ext>
          </c:extLst>
        </c:ser>
        <c:dLbls>
          <c:showLegendKey val="0"/>
          <c:showVal val="0"/>
          <c:showCatName val="0"/>
          <c:showSerName val="0"/>
          <c:showPercent val="0"/>
          <c:showBubbleSize val="0"/>
        </c:dLbls>
        <c:marker val="1"/>
        <c:smooth val="0"/>
        <c:axId val="48380160"/>
        <c:axId val="48382336"/>
      </c:lineChart>
      <c:dateAx>
        <c:axId val="48380160"/>
        <c:scaling>
          <c:orientation val="minMax"/>
        </c:scaling>
        <c:delete val="1"/>
        <c:axPos val="b"/>
        <c:numFmt formatCode="ge" sourceLinked="1"/>
        <c:majorTickMark val="none"/>
        <c:minorTickMark val="none"/>
        <c:tickLblPos val="none"/>
        <c:crossAx val="48382336"/>
        <c:crosses val="autoZero"/>
        <c:auto val="1"/>
        <c:lblOffset val="100"/>
        <c:baseTimeUnit val="years"/>
      </c:dateAx>
      <c:valAx>
        <c:axId val="483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51.12</c:v>
                </c:pt>
                <c:pt idx="1">
                  <c:v>51.84</c:v>
                </c:pt>
                <c:pt idx="2">
                  <c:v>50.79</c:v>
                </c:pt>
                <c:pt idx="3">
                  <c:v>53.32</c:v>
                </c:pt>
                <c:pt idx="4">
                  <c:v>55.66</c:v>
                </c:pt>
              </c:numCache>
            </c:numRef>
          </c:val>
          <c:extLst xmlns:c16r2="http://schemas.microsoft.com/office/drawing/2015/06/chart">
            <c:ext xmlns:c16="http://schemas.microsoft.com/office/drawing/2014/chart" uri="{C3380CC4-5D6E-409C-BE32-E72D297353CC}">
              <c16:uniqueId val="{00000000-82ED-423B-88CD-36FAFBF7B663}"/>
            </c:ext>
          </c:extLst>
        </c:ser>
        <c:dLbls>
          <c:showLegendKey val="0"/>
          <c:showVal val="0"/>
          <c:showCatName val="0"/>
          <c:showSerName val="0"/>
          <c:showPercent val="0"/>
          <c:showBubbleSize val="0"/>
        </c:dLbls>
        <c:gapWidth val="150"/>
        <c:axId val="49268608"/>
        <c:axId val="492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82ED-423B-88CD-36FAFBF7B663}"/>
            </c:ext>
          </c:extLst>
        </c:ser>
        <c:dLbls>
          <c:showLegendKey val="0"/>
          <c:showVal val="0"/>
          <c:showCatName val="0"/>
          <c:showSerName val="0"/>
          <c:showPercent val="0"/>
          <c:showBubbleSize val="0"/>
        </c:dLbls>
        <c:marker val="1"/>
        <c:smooth val="0"/>
        <c:axId val="49268608"/>
        <c:axId val="49278976"/>
      </c:lineChart>
      <c:dateAx>
        <c:axId val="49268608"/>
        <c:scaling>
          <c:orientation val="minMax"/>
        </c:scaling>
        <c:delete val="1"/>
        <c:axPos val="b"/>
        <c:numFmt formatCode="ge" sourceLinked="1"/>
        <c:majorTickMark val="none"/>
        <c:minorTickMark val="none"/>
        <c:tickLblPos val="none"/>
        <c:crossAx val="49278976"/>
        <c:crosses val="autoZero"/>
        <c:auto val="1"/>
        <c:lblOffset val="100"/>
        <c:baseTimeUnit val="years"/>
      </c:dateAx>
      <c:valAx>
        <c:axId val="492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92.2</c:v>
                </c:pt>
                <c:pt idx="1">
                  <c:v>91.75</c:v>
                </c:pt>
                <c:pt idx="2">
                  <c:v>91.98</c:v>
                </c:pt>
                <c:pt idx="3">
                  <c:v>91.31</c:v>
                </c:pt>
                <c:pt idx="4">
                  <c:v>91.2</c:v>
                </c:pt>
              </c:numCache>
            </c:numRef>
          </c:val>
          <c:extLst xmlns:c16r2="http://schemas.microsoft.com/office/drawing/2015/06/chart">
            <c:ext xmlns:c16="http://schemas.microsoft.com/office/drawing/2014/chart" uri="{C3380CC4-5D6E-409C-BE32-E72D297353CC}">
              <c16:uniqueId val="{00000000-AF56-4D14-945B-7A40B046B4F1}"/>
            </c:ext>
          </c:extLst>
        </c:ser>
        <c:dLbls>
          <c:showLegendKey val="0"/>
          <c:showVal val="0"/>
          <c:showCatName val="0"/>
          <c:showSerName val="0"/>
          <c:showPercent val="0"/>
          <c:showBubbleSize val="0"/>
        </c:dLbls>
        <c:gapWidth val="150"/>
        <c:axId val="49330432"/>
        <c:axId val="493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AF56-4D14-945B-7A40B046B4F1}"/>
            </c:ext>
          </c:extLst>
        </c:ser>
        <c:dLbls>
          <c:showLegendKey val="0"/>
          <c:showVal val="0"/>
          <c:showCatName val="0"/>
          <c:showSerName val="0"/>
          <c:showPercent val="0"/>
          <c:showBubbleSize val="0"/>
        </c:dLbls>
        <c:marker val="1"/>
        <c:smooth val="0"/>
        <c:axId val="49330432"/>
        <c:axId val="49332608"/>
      </c:lineChart>
      <c:dateAx>
        <c:axId val="49330432"/>
        <c:scaling>
          <c:orientation val="minMax"/>
        </c:scaling>
        <c:delete val="1"/>
        <c:axPos val="b"/>
        <c:numFmt formatCode="ge" sourceLinked="1"/>
        <c:majorTickMark val="none"/>
        <c:minorTickMark val="none"/>
        <c:tickLblPos val="none"/>
        <c:crossAx val="49332608"/>
        <c:crosses val="autoZero"/>
        <c:auto val="1"/>
        <c:lblOffset val="100"/>
        <c:baseTimeUnit val="years"/>
      </c:dateAx>
      <c:valAx>
        <c:axId val="493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101.94</c:v>
                </c:pt>
                <c:pt idx="1">
                  <c:v>98.66</c:v>
                </c:pt>
                <c:pt idx="2">
                  <c:v>100.91</c:v>
                </c:pt>
                <c:pt idx="3">
                  <c:v>101.94</c:v>
                </c:pt>
                <c:pt idx="4">
                  <c:v>103.88</c:v>
                </c:pt>
              </c:numCache>
            </c:numRef>
          </c:val>
          <c:extLst xmlns:c16r2="http://schemas.microsoft.com/office/drawing/2015/06/chart">
            <c:ext xmlns:c16="http://schemas.microsoft.com/office/drawing/2014/chart" uri="{C3380CC4-5D6E-409C-BE32-E72D297353CC}">
              <c16:uniqueId val="{00000000-D75C-428B-84B9-B0AF009C5967}"/>
            </c:ext>
          </c:extLst>
        </c:ser>
        <c:dLbls>
          <c:showLegendKey val="0"/>
          <c:showVal val="0"/>
          <c:showCatName val="0"/>
          <c:showSerName val="0"/>
          <c:showPercent val="0"/>
          <c:showBubbleSize val="0"/>
        </c:dLbls>
        <c:gapWidth val="150"/>
        <c:axId val="109197952"/>
        <c:axId val="1093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D75C-428B-84B9-B0AF009C5967}"/>
            </c:ext>
          </c:extLst>
        </c:ser>
        <c:dLbls>
          <c:showLegendKey val="0"/>
          <c:showVal val="0"/>
          <c:showCatName val="0"/>
          <c:showSerName val="0"/>
          <c:showPercent val="0"/>
          <c:showBubbleSize val="0"/>
        </c:dLbls>
        <c:marker val="1"/>
        <c:smooth val="0"/>
        <c:axId val="109197952"/>
        <c:axId val="109310720"/>
      </c:lineChart>
      <c:dateAx>
        <c:axId val="109197952"/>
        <c:scaling>
          <c:orientation val="minMax"/>
        </c:scaling>
        <c:delete val="1"/>
        <c:axPos val="b"/>
        <c:numFmt formatCode="ge" sourceLinked="1"/>
        <c:majorTickMark val="none"/>
        <c:minorTickMark val="none"/>
        <c:tickLblPos val="none"/>
        <c:crossAx val="109310720"/>
        <c:crosses val="autoZero"/>
        <c:auto val="1"/>
        <c:lblOffset val="100"/>
        <c:baseTimeUnit val="years"/>
      </c:dateAx>
      <c:valAx>
        <c:axId val="10931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1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26.88</c:v>
                </c:pt>
                <c:pt idx="1">
                  <c:v>44.44</c:v>
                </c:pt>
                <c:pt idx="2">
                  <c:v>46.24</c:v>
                </c:pt>
                <c:pt idx="3">
                  <c:v>48.58</c:v>
                </c:pt>
                <c:pt idx="4">
                  <c:v>45.85</c:v>
                </c:pt>
              </c:numCache>
            </c:numRef>
          </c:val>
          <c:extLst xmlns:c16r2="http://schemas.microsoft.com/office/drawing/2015/06/chart">
            <c:ext xmlns:c16="http://schemas.microsoft.com/office/drawing/2014/chart" uri="{C3380CC4-5D6E-409C-BE32-E72D297353CC}">
              <c16:uniqueId val="{00000000-E558-43DF-9ACD-B78009106452}"/>
            </c:ext>
          </c:extLst>
        </c:ser>
        <c:dLbls>
          <c:showLegendKey val="0"/>
          <c:showVal val="0"/>
          <c:showCatName val="0"/>
          <c:showSerName val="0"/>
          <c:showPercent val="0"/>
          <c:showBubbleSize val="0"/>
        </c:dLbls>
        <c:gapWidth val="150"/>
        <c:axId val="48479232"/>
        <c:axId val="484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E558-43DF-9ACD-B78009106452}"/>
            </c:ext>
          </c:extLst>
        </c:ser>
        <c:dLbls>
          <c:showLegendKey val="0"/>
          <c:showVal val="0"/>
          <c:showCatName val="0"/>
          <c:showSerName val="0"/>
          <c:showPercent val="0"/>
          <c:showBubbleSize val="0"/>
        </c:dLbls>
        <c:marker val="1"/>
        <c:smooth val="0"/>
        <c:axId val="48479232"/>
        <c:axId val="48481408"/>
      </c:lineChart>
      <c:dateAx>
        <c:axId val="48479232"/>
        <c:scaling>
          <c:orientation val="minMax"/>
        </c:scaling>
        <c:delete val="1"/>
        <c:axPos val="b"/>
        <c:numFmt formatCode="ge" sourceLinked="1"/>
        <c:majorTickMark val="none"/>
        <c:minorTickMark val="none"/>
        <c:tickLblPos val="none"/>
        <c:crossAx val="48481408"/>
        <c:crosses val="autoZero"/>
        <c:auto val="1"/>
        <c:lblOffset val="100"/>
        <c:baseTimeUnit val="years"/>
      </c:dateAx>
      <c:valAx>
        <c:axId val="484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A5-4F74-A731-2213C0E37998}"/>
            </c:ext>
          </c:extLst>
        </c:ser>
        <c:dLbls>
          <c:showLegendKey val="0"/>
          <c:showVal val="0"/>
          <c:showCatName val="0"/>
          <c:showSerName val="0"/>
          <c:showPercent val="0"/>
          <c:showBubbleSize val="0"/>
        </c:dLbls>
        <c:gapWidth val="150"/>
        <c:axId val="48496000"/>
        <c:axId val="489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07A5-4F74-A731-2213C0E37998}"/>
            </c:ext>
          </c:extLst>
        </c:ser>
        <c:dLbls>
          <c:showLegendKey val="0"/>
          <c:showVal val="0"/>
          <c:showCatName val="0"/>
          <c:showSerName val="0"/>
          <c:showPercent val="0"/>
          <c:showBubbleSize val="0"/>
        </c:dLbls>
        <c:marker val="1"/>
        <c:smooth val="0"/>
        <c:axId val="48496000"/>
        <c:axId val="48920064"/>
      </c:lineChart>
      <c:dateAx>
        <c:axId val="48496000"/>
        <c:scaling>
          <c:orientation val="minMax"/>
        </c:scaling>
        <c:delete val="1"/>
        <c:axPos val="b"/>
        <c:numFmt formatCode="ge" sourceLinked="1"/>
        <c:majorTickMark val="none"/>
        <c:minorTickMark val="none"/>
        <c:tickLblPos val="none"/>
        <c:crossAx val="48920064"/>
        <c:crosses val="autoZero"/>
        <c:auto val="1"/>
        <c:lblOffset val="100"/>
        <c:baseTimeUnit val="years"/>
      </c:dateAx>
      <c:valAx>
        <c:axId val="489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28-435C-BAE5-294F0C47C441}"/>
            </c:ext>
          </c:extLst>
        </c:ser>
        <c:dLbls>
          <c:showLegendKey val="0"/>
          <c:showVal val="0"/>
          <c:showCatName val="0"/>
          <c:showSerName val="0"/>
          <c:showPercent val="0"/>
          <c:showBubbleSize val="0"/>
        </c:dLbls>
        <c:gapWidth val="150"/>
        <c:axId val="48964352"/>
        <c:axId val="489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7828-435C-BAE5-294F0C47C441}"/>
            </c:ext>
          </c:extLst>
        </c:ser>
        <c:dLbls>
          <c:showLegendKey val="0"/>
          <c:showVal val="0"/>
          <c:showCatName val="0"/>
          <c:showSerName val="0"/>
          <c:showPercent val="0"/>
          <c:showBubbleSize val="0"/>
        </c:dLbls>
        <c:marker val="1"/>
        <c:smooth val="0"/>
        <c:axId val="48964352"/>
        <c:axId val="48966272"/>
      </c:lineChart>
      <c:dateAx>
        <c:axId val="48964352"/>
        <c:scaling>
          <c:orientation val="minMax"/>
        </c:scaling>
        <c:delete val="1"/>
        <c:axPos val="b"/>
        <c:numFmt formatCode="ge" sourceLinked="1"/>
        <c:majorTickMark val="none"/>
        <c:minorTickMark val="none"/>
        <c:tickLblPos val="none"/>
        <c:crossAx val="48966272"/>
        <c:crosses val="autoZero"/>
        <c:auto val="1"/>
        <c:lblOffset val="100"/>
        <c:baseTimeUnit val="years"/>
      </c:dateAx>
      <c:valAx>
        <c:axId val="4896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9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2760.53</c:v>
                </c:pt>
                <c:pt idx="1">
                  <c:v>2870.93</c:v>
                </c:pt>
                <c:pt idx="2">
                  <c:v>1845.92</c:v>
                </c:pt>
                <c:pt idx="3">
                  <c:v>784.05</c:v>
                </c:pt>
                <c:pt idx="4">
                  <c:v>510.75</c:v>
                </c:pt>
              </c:numCache>
            </c:numRef>
          </c:val>
          <c:extLst xmlns:c16r2="http://schemas.microsoft.com/office/drawing/2015/06/chart">
            <c:ext xmlns:c16="http://schemas.microsoft.com/office/drawing/2014/chart" uri="{C3380CC4-5D6E-409C-BE32-E72D297353CC}">
              <c16:uniqueId val="{00000000-7152-4A19-B767-8FA9368521B5}"/>
            </c:ext>
          </c:extLst>
        </c:ser>
        <c:dLbls>
          <c:showLegendKey val="0"/>
          <c:showVal val="0"/>
          <c:showCatName val="0"/>
          <c:showSerName val="0"/>
          <c:showPercent val="0"/>
          <c:showBubbleSize val="0"/>
        </c:dLbls>
        <c:gapWidth val="150"/>
        <c:axId val="48990848"/>
        <c:axId val="489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7152-4A19-B767-8FA9368521B5}"/>
            </c:ext>
          </c:extLst>
        </c:ser>
        <c:dLbls>
          <c:showLegendKey val="0"/>
          <c:showVal val="0"/>
          <c:showCatName val="0"/>
          <c:showSerName val="0"/>
          <c:showPercent val="0"/>
          <c:showBubbleSize val="0"/>
        </c:dLbls>
        <c:marker val="1"/>
        <c:smooth val="0"/>
        <c:axId val="48990848"/>
        <c:axId val="48993024"/>
      </c:lineChart>
      <c:dateAx>
        <c:axId val="48990848"/>
        <c:scaling>
          <c:orientation val="minMax"/>
        </c:scaling>
        <c:delete val="1"/>
        <c:axPos val="b"/>
        <c:numFmt formatCode="ge" sourceLinked="1"/>
        <c:majorTickMark val="none"/>
        <c:minorTickMark val="none"/>
        <c:tickLblPos val="none"/>
        <c:crossAx val="48993024"/>
        <c:crosses val="autoZero"/>
        <c:auto val="1"/>
        <c:lblOffset val="100"/>
        <c:baseTimeUnit val="years"/>
      </c:dateAx>
      <c:valAx>
        <c:axId val="4899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9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97.25</c:v>
                </c:pt>
                <c:pt idx="1">
                  <c:v>105.95</c:v>
                </c:pt>
                <c:pt idx="2">
                  <c:v>99.13</c:v>
                </c:pt>
                <c:pt idx="3">
                  <c:v>84.67</c:v>
                </c:pt>
                <c:pt idx="4">
                  <c:v>70.63</c:v>
                </c:pt>
              </c:numCache>
            </c:numRef>
          </c:val>
          <c:extLst xmlns:c16r2="http://schemas.microsoft.com/office/drawing/2015/06/chart">
            <c:ext xmlns:c16="http://schemas.microsoft.com/office/drawing/2014/chart" uri="{C3380CC4-5D6E-409C-BE32-E72D297353CC}">
              <c16:uniqueId val="{00000000-656E-4979-9D34-E58556F97AFD}"/>
            </c:ext>
          </c:extLst>
        </c:ser>
        <c:dLbls>
          <c:showLegendKey val="0"/>
          <c:showVal val="0"/>
          <c:showCatName val="0"/>
          <c:showSerName val="0"/>
          <c:showPercent val="0"/>
          <c:showBubbleSize val="0"/>
        </c:dLbls>
        <c:gapWidth val="150"/>
        <c:axId val="49040384"/>
        <c:axId val="490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656E-4979-9D34-E58556F97AFD}"/>
            </c:ext>
          </c:extLst>
        </c:ser>
        <c:dLbls>
          <c:showLegendKey val="0"/>
          <c:showVal val="0"/>
          <c:showCatName val="0"/>
          <c:showSerName val="0"/>
          <c:showPercent val="0"/>
          <c:showBubbleSize val="0"/>
        </c:dLbls>
        <c:marker val="1"/>
        <c:smooth val="0"/>
        <c:axId val="49040384"/>
        <c:axId val="49046656"/>
      </c:lineChart>
      <c:dateAx>
        <c:axId val="49040384"/>
        <c:scaling>
          <c:orientation val="minMax"/>
        </c:scaling>
        <c:delete val="1"/>
        <c:axPos val="b"/>
        <c:numFmt formatCode="ge" sourceLinked="1"/>
        <c:majorTickMark val="none"/>
        <c:minorTickMark val="none"/>
        <c:tickLblPos val="none"/>
        <c:crossAx val="49046656"/>
        <c:crosses val="autoZero"/>
        <c:auto val="1"/>
        <c:lblOffset val="100"/>
        <c:baseTimeUnit val="years"/>
      </c:dateAx>
      <c:valAx>
        <c:axId val="4904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0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97.66</c:v>
                </c:pt>
                <c:pt idx="1">
                  <c:v>94.3</c:v>
                </c:pt>
                <c:pt idx="2">
                  <c:v>96.52</c:v>
                </c:pt>
                <c:pt idx="3">
                  <c:v>97.83</c:v>
                </c:pt>
                <c:pt idx="4">
                  <c:v>100.28</c:v>
                </c:pt>
              </c:numCache>
            </c:numRef>
          </c:val>
          <c:extLst xmlns:c16r2="http://schemas.microsoft.com/office/drawing/2015/06/chart">
            <c:ext xmlns:c16="http://schemas.microsoft.com/office/drawing/2014/chart" uri="{C3380CC4-5D6E-409C-BE32-E72D297353CC}">
              <c16:uniqueId val="{00000000-1A52-448E-8B60-358EF8C7283A}"/>
            </c:ext>
          </c:extLst>
        </c:ser>
        <c:dLbls>
          <c:showLegendKey val="0"/>
          <c:showVal val="0"/>
          <c:showCatName val="0"/>
          <c:showSerName val="0"/>
          <c:showPercent val="0"/>
          <c:showBubbleSize val="0"/>
        </c:dLbls>
        <c:gapWidth val="150"/>
        <c:axId val="49075712"/>
        <c:axId val="490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1A52-448E-8B60-358EF8C7283A}"/>
            </c:ext>
          </c:extLst>
        </c:ser>
        <c:dLbls>
          <c:showLegendKey val="0"/>
          <c:showVal val="0"/>
          <c:showCatName val="0"/>
          <c:showSerName val="0"/>
          <c:showPercent val="0"/>
          <c:showBubbleSize val="0"/>
        </c:dLbls>
        <c:marker val="1"/>
        <c:smooth val="0"/>
        <c:axId val="49075712"/>
        <c:axId val="49077632"/>
      </c:lineChart>
      <c:dateAx>
        <c:axId val="49075712"/>
        <c:scaling>
          <c:orientation val="minMax"/>
        </c:scaling>
        <c:delete val="1"/>
        <c:axPos val="b"/>
        <c:numFmt formatCode="ge" sourceLinked="1"/>
        <c:majorTickMark val="none"/>
        <c:minorTickMark val="none"/>
        <c:tickLblPos val="none"/>
        <c:crossAx val="49077632"/>
        <c:crosses val="autoZero"/>
        <c:auto val="1"/>
        <c:lblOffset val="100"/>
        <c:baseTimeUnit val="years"/>
      </c:dateAx>
      <c:valAx>
        <c:axId val="490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163.24</c:v>
                </c:pt>
                <c:pt idx="1">
                  <c:v>155.97999999999999</c:v>
                </c:pt>
                <c:pt idx="2">
                  <c:v>151.81</c:v>
                </c:pt>
                <c:pt idx="3">
                  <c:v>153.13999999999999</c:v>
                </c:pt>
                <c:pt idx="4">
                  <c:v>153.66999999999999</c:v>
                </c:pt>
              </c:numCache>
            </c:numRef>
          </c:val>
          <c:extLst xmlns:c16r2="http://schemas.microsoft.com/office/drawing/2015/06/chart">
            <c:ext xmlns:c16="http://schemas.microsoft.com/office/drawing/2014/chart" uri="{C3380CC4-5D6E-409C-BE32-E72D297353CC}">
              <c16:uniqueId val="{00000000-3247-4799-AC3E-81342061571A}"/>
            </c:ext>
          </c:extLst>
        </c:ser>
        <c:dLbls>
          <c:showLegendKey val="0"/>
          <c:showVal val="0"/>
          <c:showCatName val="0"/>
          <c:showSerName val="0"/>
          <c:showPercent val="0"/>
          <c:showBubbleSize val="0"/>
        </c:dLbls>
        <c:gapWidth val="150"/>
        <c:axId val="49239552"/>
        <c:axId val="492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3247-4799-AC3E-81342061571A}"/>
            </c:ext>
          </c:extLst>
        </c:ser>
        <c:dLbls>
          <c:showLegendKey val="0"/>
          <c:showVal val="0"/>
          <c:showCatName val="0"/>
          <c:showSerName val="0"/>
          <c:showPercent val="0"/>
          <c:showBubbleSize val="0"/>
        </c:dLbls>
        <c:marker val="1"/>
        <c:smooth val="0"/>
        <c:axId val="49239552"/>
        <c:axId val="49241472"/>
      </c:lineChart>
      <c:dateAx>
        <c:axId val="49239552"/>
        <c:scaling>
          <c:orientation val="minMax"/>
        </c:scaling>
        <c:delete val="1"/>
        <c:axPos val="b"/>
        <c:numFmt formatCode="ge" sourceLinked="1"/>
        <c:majorTickMark val="none"/>
        <c:minorTickMark val="none"/>
        <c:tickLblPos val="none"/>
        <c:crossAx val="49241472"/>
        <c:crosses val="autoZero"/>
        <c:auto val="1"/>
        <c:lblOffset val="100"/>
        <c:baseTimeUnit val="years"/>
      </c:dateAx>
      <c:valAx>
        <c:axId val="492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金武町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11524</v>
      </c>
      <c r="AM8" s="70"/>
      <c r="AN8" s="70"/>
      <c r="AO8" s="70"/>
      <c r="AP8" s="70"/>
      <c r="AQ8" s="70"/>
      <c r="AR8" s="70"/>
      <c r="AS8" s="70"/>
      <c r="AT8" s="66">
        <f>データ!$S$6</f>
        <v>37.840000000000003</v>
      </c>
      <c r="AU8" s="67"/>
      <c r="AV8" s="67"/>
      <c r="AW8" s="67"/>
      <c r="AX8" s="67"/>
      <c r="AY8" s="67"/>
      <c r="AZ8" s="67"/>
      <c r="BA8" s="67"/>
      <c r="BB8" s="69">
        <f>データ!$T$6</f>
        <v>304.55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89.29</v>
      </c>
      <c r="J10" s="67"/>
      <c r="K10" s="67"/>
      <c r="L10" s="67"/>
      <c r="M10" s="67"/>
      <c r="N10" s="67"/>
      <c r="O10" s="68"/>
      <c r="P10" s="69">
        <f>データ!$P$6</f>
        <v>91.89</v>
      </c>
      <c r="Q10" s="69"/>
      <c r="R10" s="69"/>
      <c r="S10" s="69"/>
      <c r="T10" s="69"/>
      <c r="U10" s="69"/>
      <c r="V10" s="69"/>
      <c r="W10" s="70">
        <f>データ!$Q$6</f>
        <v>1600</v>
      </c>
      <c r="X10" s="70"/>
      <c r="Y10" s="70"/>
      <c r="Z10" s="70"/>
      <c r="AA10" s="70"/>
      <c r="AB10" s="70"/>
      <c r="AC10" s="70"/>
      <c r="AD10" s="2"/>
      <c r="AE10" s="2"/>
      <c r="AF10" s="2"/>
      <c r="AG10" s="2"/>
      <c r="AH10" s="4"/>
      <c r="AI10" s="4"/>
      <c r="AJ10" s="4"/>
      <c r="AK10" s="4"/>
      <c r="AL10" s="70">
        <f>データ!$U$6</f>
        <v>10584</v>
      </c>
      <c r="AM10" s="70"/>
      <c r="AN10" s="70"/>
      <c r="AO10" s="70"/>
      <c r="AP10" s="70"/>
      <c r="AQ10" s="70"/>
      <c r="AR10" s="70"/>
      <c r="AS10" s="70"/>
      <c r="AT10" s="66">
        <f>データ!$V$6</f>
        <v>14.6</v>
      </c>
      <c r="AU10" s="67"/>
      <c r="AV10" s="67"/>
      <c r="AW10" s="67"/>
      <c r="AX10" s="67"/>
      <c r="AY10" s="67"/>
      <c r="AZ10" s="67"/>
      <c r="BA10" s="67"/>
      <c r="BB10" s="69">
        <f>データ!$W$6</f>
        <v>724.93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GwrebFLF+5KSTMXeaEGZj/7/Wdf6qOzQd9gZltRmzKYkOn1vsQaS1pA2I5sljWnBlV7T0Eh/MawVQI6nxmBUQ==" saltValue="4WyZmgYodr2oeIRxcf+No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473146</v>
      </c>
      <c r="D6" s="33">
        <f t="shared" si="3"/>
        <v>46</v>
      </c>
      <c r="E6" s="33">
        <f t="shared" si="3"/>
        <v>1</v>
      </c>
      <c r="F6" s="33">
        <f t="shared" si="3"/>
        <v>0</v>
      </c>
      <c r="G6" s="33">
        <f t="shared" si="3"/>
        <v>1</v>
      </c>
      <c r="H6" s="33" t="str">
        <f t="shared" si="3"/>
        <v>沖縄県　金武町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89.29</v>
      </c>
      <c r="P6" s="34">
        <f t="shared" si="3"/>
        <v>91.89</v>
      </c>
      <c r="Q6" s="34">
        <f t="shared" si="3"/>
        <v>1600</v>
      </c>
      <c r="R6" s="34">
        <f t="shared" si="3"/>
        <v>11524</v>
      </c>
      <c r="S6" s="34">
        <f t="shared" si="3"/>
        <v>37.840000000000003</v>
      </c>
      <c r="T6" s="34">
        <f t="shared" si="3"/>
        <v>304.55</v>
      </c>
      <c r="U6" s="34">
        <f t="shared" si="3"/>
        <v>10584</v>
      </c>
      <c r="V6" s="34">
        <f t="shared" si="3"/>
        <v>14.6</v>
      </c>
      <c r="W6" s="34">
        <f t="shared" si="3"/>
        <v>724.93</v>
      </c>
      <c r="X6" s="35">
        <f>IF(X7="",NA(),X7)</f>
        <v>101.94</v>
      </c>
      <c r="Y6" s="35">
        <f t="shared" ref="Y6:AG6" si="4">IF(Y7="",NA(),Y7)</f>
        <v>98.66</v>
      </c>
      <c r="Z6" s="35">
        <f t="shared" si="4"/>
        <v>100.91</v>
      </c>
      <c r="AA6" s="35">
        <f t="shared" si="4"/>
        <v>101.94</v>
      </c>
      <c r="AB6" s="35">
        <f t="shared" si="4"/>
        <v>103.88</v>
      </c>
      <c r="AC6" s="35">
        <f t="shared" si="4"/>
        <v>105.53</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9.49</v>
      </c>
      <c r="AP6" s="35">
        <f t="shared" si="5"/>
        <v>9.35</v>
      </c>
      <c r="AQ6" s="35">
        <f t="shared" si="5"/>
        <v>10.130000000000001</v>
      </c>
      <c r="AR6" s="35">
        <f t="shared" si="5"/>
        <v>7.31</v>
      </c>
      <c r="AS6" s="34" t="str">
        <f>IF(AS7="","",IF(AS7="-","【-】","【"&amp;SUBSTITUTE(TEXT(AS7,"#,##0.00"),"-","△")&amp;"】"))</f>
        <v>【0.85】</v>
      </c>
      <c r="AT6" s="35">
        <f>IF(AT7="",NA(),AT7)</f>
        <v>2760.53</v>
      </c>
      <c r="AU6" s="35">
        <f t="shared" ref="AU6:BC6" si="6">IF(AU7="",NA(),AU7)</f>
        <v>2870.93</v>
      </c>
      <c r="AV6" s="35">
        <f t="shared" si="6"/>
        <v>1845.92</v>
      </c>
      <c r="AW6" s="35">
        <f t="shared" si="6"/>
        <v>784.05</v>
      </c>
      <c r="AX6" s="35">
        <f t="shared" si="6"/>
        <v>510.75</v>
      </c>
      <c r="AY6" s="35">
        <f t="shared" si="6"/>
        <v>1164.51</v>
      </c>
      <c r="AZ6" s="35">
        <f t="shared" si="6"/>
        <v>406.37</v>
      </c>
      <c r="BA6" s="35">
        <f t="shared" si="6"/>
        <v>398.29</v>
      </c>
      <c r="BB6" s="35">
        <f t="shared" si="6"/>
        <v>388.67</v>
      </c>
      <c r="BC6" s="35">
        <f t="shared" si="6"/>
        <v>355.27</v>
      </c>
      <c r="BD6" s="34" t="str">
        <f>IF(BD7="","",IF(BD7="-","【-】","【"&amp;SUBSTITUTE(TEXT(BD7,"#,##0.00"),"-","△")&amp;"】"))</f>
        <v>【264.34】</v>
      </c>
      <c r="BE6" s="35">
        <f>IF(BE7="",NA(),BE7)</f>
        <v>97.25</v>
      </c>
      <c r="BF6" s="35">
        <f t="shared" ref="BF6:BN6" si="7">IF(BF7="",NA(),BF7)</f>
        <v>105.95</v>
      </c>
      <c r="BG6" s="35">
        <f t="shared" si="7"/>
        <v>99.13</v>
      </c>
      <c r="BH6" s="35">
        <f t="shared" si="7"/>
        <v>84.67</v>
      </c>
      <c r="BI6" s="35">
        <f t="shared" si="7"/>
        <v>70.63</v>
      </c>
      <c r="BJ6" s="35">
        <f t="shared" si="7"/>
        <v>498.27</v>
      </c>
      <c r="BK6" s="35">
        <f t="shared" si="7"/>
        <v>442.54</v>
      </c>
      <c r="BL6" s="35">
        <f t="shared" si="7"/>
        <v>431</v>
      </c>
      <c r="BM6" s="35">
        <f t="shared" si="7"/>
        <v>422.5</v>
      </c>
      <c r="BN6" s="35">
        <f t="shared" si="7"/>
        <v>458.27</v>
      </c>
      <c r="BO6" s="34" t="str">
        <f>IF(BO7="","",IF(BO7="-","【-】","【"&amp;SUBSTITUTE(TEXT(BO7,"#,##0.00"),"-","△")&amp;"】"))</f>
        <v>【274.27】</v>
      </c>
      <c r="BP6" s="35">
        <f>IF(BP7="",NA(),BP7)</f>
        <v>97.66</v>
      </c>
      <c r="BQ6" s="35">
        <f t="shared" ref="BQ6:BY6" si="8">IF(BQ7="",NA(),BQ7)</f>
        <v>94.3</v>
      </c>
      <c r="BR6" s="35">
        <f t="shared" si="8"/>
        <v>96.52</v>
      </c>
      <c r="BS6" s="35">
        <f t="shared" si="8"/>
        <v>97.83</v>
      </c>
      <c r="BT6" s="35">
        <f t="shared" si="8"/>
        <v>100.28</v>
      </c>
      <c r="BU6" s="35">
        <f t="shared" si="8"/>
        <v>90.64</v>
      </c>
      <c r="BV6" s="35">
        <f t="shared" si="8"/>
        <v>98.6</v>
      </c>
      <c r="BW6" s="35">
        <f t="shared" si="8"/>
        <v>100.82</v>
      </c>
      <c r="BX6" s="35">
        <f t="shared" si="8"/>
        <v>101.64</v>
      </c>
      <c r="BY6" s="35">
        <f t="shared" si="8"/>
        <v>96.77</v>
      </c>
      <c r="BZ6" s="34" t="str">
        <f>IF(BZ7="","",IF(BZ7="-","【-】","【"&amp;SUBSTITUTE(TEXT(BZ7,"#,##0.00"),"-","△")&amp;"】"))</f>
        <v>【104.36】</v>
      </c>
      <c r="CA6" s="35">
        <f>IF(CA7="",NA(),CA7)</f>
        <v>163.24</v>
      </c>
      <c r="CB6" s="35">
        <f t="shared" ref="CB6:CJ6" si="9">IF(CB7="",NA(),CB7)</f>
        <v>155.97999999999999</v>
      </c>
      <c r="CC6" s="35">
        <f t="shared" si="9"/>
        <v>151.81</v>
      </c>
      <c r="CD6" s="35">
        <f t="shared" si="9"/>
        <v>153.13999999999999</v>
      </c>
      <c r="CE6" s="35">
        <f t="shared" si="9"/>
        <v>153.66999999999999</v>
      </c>
      <c r="CF6" s="35">
        <f t="shared" si="9"/>
        <v>213.52</v>
      </c>
      <c r="CG6" s="35">
        <f t="shared" si="9"/>
        <v>181.67</v>
      </c>
      <c r="CH6" s="35">
        <f t="shared" si="9"/>
        <v>179.55</v>
      </c>
      <c r="CI6" s="35">
        <f t="shared" si="9"/>
        <v>179.16</v>
      </c>
      <c r="CJ6" s="35">
        <f t="shared" si="9"/>
        <v>187.18</v>
      </c>
      <c r="CK6" s="34" t="str">
        <f>IF(CK7="","",IF(CK7="-","【-】","【"&amp;SUBSTITUTE(TEXT(CK7,"#,##0.00"),"-","△")&amp;"】"))</f>
        <v>【165.71】</v>
      </c>
      <c r="CL6" s="35">
        <f>IF(CL7="",NA(),CL7)</f>
        <v>51.12</v>
      </c>
      <c r="CM6" s="35">
        <f t="shared" ref="CM6:CU6" si="10">IF(CM7="",NA(),CM7)</f>
        <v>51.84</v>
      </c>
      <c r="CN6" s="35">
        <f t="shared" si="10"/>
        <v>50.79</v>
      </c>
      <c r="CO6" s="35">
        <f t="shared" si="10"/>
        <v>53.32</v>
      </c>
      <c r="CP6" s="35">
        <f t="shared" si="10"/>
        <v>55.66</v>
      </c>
      <c r="CQ6" s="35">
        <f t="shared" si="10"/>
        <v>49.77</v>
      </c>
      <c r="CR6" s="35">
        <f t="shared" si="10"/>
        <v>53.61</v>
      </c>
      <c r="CS6" s="35">
        <f t="shared" si="10"/>
        <v>53.52</v>
      </c>
      <c r="CT6" s="35">
        <f t="shared" si="10"/>
        <v>54.24</v>
      </c>
      <c r="CU6" s="35">
        <f t="shared" si="10"/>
        <v>55.88</v>
      </c>
      <c r="CV6" s="34" t="str">
        <f>IF(CV7="","",IF(CV7="-","【-】","【"&amp;SUBSTITUTE(TEXT(CV7,"#,##0.00"),"-","△")&amp;"】"))</f>
        <v>【60.41】</v>
      </c>
      <c r="CW6" s="35">
        <f>IF(CW7="",NA(),CW7)</f>
        <v>92.2</v>
      </c>
      <c r="CX6" s="35">
        <f t="shared" ref="CX6:DF6" si="11">IF(CX7="",NA(),CX7)</f>
        <v>91.75</v>
      </c>
      <c r="CY6" s="35">
        <f t="shared" si="11"/>
        <v>91.98</v>
      </c>
      <c r="CZ6" s="35">
        <f t="shared" si="11"/>
        <v>91.31</v>
      </c>
      <c r="DA6" s="35">
        <f t="shared" si="11"/>
        <v>91.2</v>
      </c>
      <c r="DB6" s="35">
        <f t="shared" si="11"/>
        <v>79.98</v>
      </c>
      <c r="DC6" s="35">
        <f t="shared" si="11"/>
        <v>81.31</v>
      </c>
      <c r="DD6" s="35">
        <f t="shared" si="11"/>
        <v>81.459999999999994</v>
      </c>
      <c r="DE6" s="35">
        <f t="shared" si="11"/>
        <v>81.680000000000007</v>
      </c>
      <c r="DF6" s="35">
        <f t="shared" si="11"/>
        <v>80.989999999999995</v>
      </c>
      <c r="DG6" s="34" t="str">
        <f>IF(DG7="","",IF(DG7="-","【-】","【"&amp;SUBSTITUTE(TEXT(DG7,"#,##0.00"),"-","△")&amp;"】"))</f>
        <v>【89.93】</v>
      </c>
      <c r="DH6" s="35">
        <f>IF(DH7="",NA(),DH7)</f>
        <v>26.88</v>
      </c>
      <c r="DI6" s="35">
        <f t="shared" ref="DI6:DQ6" si="12">IF(DI7="",NA(),DI7)</f>
        <v>44.44</v>
      </c>
      <c r="DJ6" s="35">
        <f t="shared" si="12"/>
        <v>46.24</v>
      </c>
      <c r="DK6" s="35">
        <f t="shared" si="12"/>
        <v>48.58</v>
      </c>
      <c r="DL6" s="35">
        <f t="shared" si="12"/>
        <v>45.85</v>
      </c>
      <c r="DM6" s="35">
        <f t="shared" si="12"/>
        <v>36.43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10.029999999999999</v>
      </c>
      <c r="DZ6" s="35">
        <f t="shared" si="13"/>
        <v>7.26</v>
      </c>
      <c r="EA6" s="35">
        <f t="shared" si="13"/>
        <v>11.13</v>
      </c>
      <c r="EB6" s="35">
        <f t="shared" si="13"/>
        <v>10.84</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473146</v>
      </c>
      <c r="D7" s="37">
        <v>46</v>
      </c>
      <c r="E7" s="37">
        <v>1</v>
      </c>
      <c r="F7" s="37">
        <v>0</v>
      </c>
      <c r="G7" s="37">
        <v>1</v>
      </c>
      <c r="H7" s="37" t="s">
        <v>105</v>
      </c>
      <c r="I7" s="37" t="s">
        <v>106</v>
      </c>
      <c r="J7" s="37" t="s">
        <v>107</v>
      </c>
      <c r="K7" s="37" t="s">
        <v>108</v>
      </c>
      <c r="L7" s="37" t="s">
        <v>109</v>
      </c>
      <c r="M7" s="37" t="s">
        <v>110</v>
      </c>
      <c r="N7" s="38" t="s">
        <v>111</v>
      </c>
      <c r="O7" s="38">
        <v>89.29</v>
      </c>
      <c r="P7" s="38">
        <v>91.89</v>
      </c>
      <c r="Q7" s="38">
        <v>1600</v>
      </c>
      <c r="R7" s="38">
        <v>11524</v>
      </c>
      <c r="S7" s="38">
        <v>37.840000000000003</v>
      </c>
      <c r="T7" s="38">
        <v>304.55</v>
      </c>
      <c r="U7" s="38">
        <v>10584</v>
      </c>
      <c r="V7" s="38">
        <v>14.6</v>
      </c>
      <c r="W7" s="38">
        <v>724.93</v>
      </c>
      <c r="X7" s="38">
        <v>101.94</v>
      </c>
      <c r="Y7" s="38">
        <v>98.66</v>
      </c>
      <c r="Z7" s="38">
        <v>100.91</v>
      </c>
      <c r="AA7" s="38">
        <v>101.94</v>
      </c>
      <c r="AB7" s="38">
        <v>103.88</v>
      </c>
      <c r="AC7" s="38">
        <v>105.53</v>
      </c>
      <c r="AD7" s="38">
        <v>109.49</v>
      </c>
      <c r="AE7" s="38">
        <v>111.06</v>
      </c>
      <c r="AF7" s="38">
        <v>111.34</v>
      </c>
      <c r="AG7" s="38">
        <v>110.02</v>
      </c>
      <c r="AH7" s="38">
        <v>113.39</v>
      </c>
      <c r="AI7" s="38">
        <v>0</v>
      </c>
      <c r="AJ7" s="38">
        <v>0</v>
      </c>
      <c r="AK7" s="38">
        <v>0</v>
      </c>
      <c r="AL7" s="38">
        <v>0</v>
      </c>
      <c r="AM7" s="38">
        <v>0</v>
      </c>
      <c r="AN7" s="38">
        <v>28.31</v>
      </c>
      <c r="AO7" s="38">
        <v>9.49</v>
      </c>
      <c r="AP7" s="38">
        <v>9.35</v>
      </c>
      <c r="AQ7" s="38">
        <v>10.130000000000001</v>
      </c>
      <c r="AR7" s="38">
        <v>7.31</v>
      </c>
      <c r="AS7" s="38">
        <v>0.85</v>
      </c>
      <c r="AT7" s="38">
        <v>2760.53</v>
      </c>
      <c r="AU7" s="38">
        <v>2870.93</v>
      </c>
      <c r="AV7" s="38">
        <v>1845.92</v>
      </c>
      <c r="AW7" s="38">
        <v>784.05</v>
      </c>
      <c r="AX7" s="38">
        <v>510.75</v>
      </c>
      <c r="AY7" s="38">
        <v>1164.51</v>
      </c>
      <c r="AZ7" s="38">
        <v>406.37</v>
      </c>
      <c r="BA7" s="38">
        <v>398.29</v>
      </c>
      <c r="BB7" s="38">
        <v>388.67</v>
      </c>
      <c r="BC7" s="38">
        <v>355.27</v>
      </c>
      <c r="BD7" s="38">
        <v>264.33999999999997</v>
      </c>
      <c r="BE7" s="38">
        <v>97.25</v>
      </c>
      <c r="BF7" s="38">
        <v>105.95</v>
      </c>
      <c r="BG7" s="38">
        <v>99.13</v>
      </c>
      <c r="BH7" s="38">
        <v>84.67</v>
      </c>
      <c r="BI7" s="38">
        <v>70.63</v>
      </c>
      <c r="BJ7" s="38">
        <v>498.27</v>
      </c>
      <c r="BK7" s="38">
        <v>442.54</v>
      </c>
      <c r="BL7" s="38">
        <v>431</v>
      </c>
      <c r="BM7" s="38">
        <v>422.5</v>
      </c>
      <c r="BN7" s="38">
        <v>458.27</v>
      </c>
      <c r="BO7" s="38">
        <v>274.27</v>
      </c>
      <c r="BP7" s="38">
        <v>97.66</v>
      </c>
      <c r="BQ7" s="38">
        <v>94.3</v>
      </c>
      <c r="BR7" s="38">
        <v>96.52</v>
      </c>
      <c r="BS7" s="38">
        <v>97.83</v>
      </c>
      <c r="BT7" s="38">
        <v>100.28</v>
      </c>
      <c r="BU7" s="38">
        <v>90.64</v>
      </c>
      <c r="BV7" s="38">
        <v>98.6</v>
      </c>
      <c r="BW7" s="38">
        <v>100.82</v>
      </c>
      <c r="BX7" s="38">
        <v>101.64</v>
      </c>
      <c r="BY7" s="38">
        <v>96.77</v>
      </c>
      <c r="BZ7" s="38">
        <v>104.36</v>
      </c>
      <c r="CA7" s="38">
        <v>163.24</v>
      </c>
      <c r="CB7" s="38">
        <v>155.97999999999999</v>
      </c>
      <c r="CC7" s="38">
        <v>151.81</v>
      </c>
      <c r="CD7" s="38">
        <v>153.13999999999999</v>
      </c>
      <c r="CE7" s="38">
        <v>153.66999999999999</v>
      </c>
      <c r="CF7" s="38">
        <v>213.52</v>
      </c>
      <c r="CG7" s="38">
        <v>181.67</v>
      </c>
      <c r="CH7" s="38">
        <v>179.55</v>
      </c>
      <c r="CI7" s="38">
        <v>179.16</v>
      </c>
      <c r="CJ7" s="38">
        <v>187.18</v>
      </c>
      <c r="CK7" s="38">
        <v>165.71</v>
      </c>
      <c r="CL7" s="38">
        <v>51.12</v>
      </c>
      <c r="CM7" s="38">
        <v>51.84</v>
      </c>
      <c r="CN7" s="38">
        <v>50.79</v>
      </c>
      <c r="CO7" s="38">
        <v>53.32</v>
      </c>
      <c r="CP7" s="38">
        <v>55.66</v>
      </c>
      <c r="CQ7" s="38">
        <v>49.77</v>
      </c>
      <c r="CR7" s="38">
        <v>53.61</v>
      </c>
      <c r="CS7" s="38">
        <v>53.52</v>
      </c>
      <c r="CT7" s="38">
        <v>54.24</v>
      </c>
      <c r="CU7" s="38">
        <v>55.88</v>
      </c>
      <c r="CV7" s="38">
        <v>60.41</v>
      </c>
      <c r="CW7" s="38">
        <v>92.2</v>
      </c>
      <c r="CX7" s="38">
        <v>91.75</v>
      </c>
      <c r="CY7" s="38">
        <v>91.98</v>
      </c>
      <c r="CZ7" s="38">
        <v>91.31</v>
      </c>
      <c r="DA7" s="38">
        <v>91.2</v>
      </c>
      <c r="DB7" s="38">
        <v>79.98</v>
      </c>
      <c r="DC7" s="38">
        <v>81.31</v>
      </c>
      <c r="DD7" s="38">
        <v>81.459999999999994</v>
      </c>
      <c r="DE7" s="38">
        <v>81.680000000000007</v>
      </c>
      <c r="DF7" s="38">
        <v>80.989999999999995</v>
      </c>
      <c r="DG7" s="38">
        <v>89.93</v>
      </c>
      <c r="DH7" s="38">
        <v>26.88</v>
      </c>
      <c r="DI7" s="38">
        <v>44.44</v>
      </c>
      <c r="DJ7" s="38">
        <v>46.24</v>
      </c>
      <c r="DK7" s="38">
        <v>48.58</v>
      </c>
      <c r="DL7" s="38">
        <v>45.85</v>
      </c>
      <c r="DM7" s="38">
        <v>36.43</v>
      </c>
      <c r="DN7" s="38">
        <v>46.67</v>
      </c>
      <c r="DO7" s="38">
        <v>47.7</v>
      </c>
      <c r="DP7" s="38">
        <v>48.14</v>
      </c>
      <c r="DQ7" s="38">
        <v>46.61</v>
      </c>
      <c r="DR7" s="38">
        <v>48.12</v>
      </c>
      <c r="DS7" s="38">
        <v>0</v>
      </c>
      <c r="DT7" s="38">
        <v>0</v>
      </c>
      <c r="DU7" s="38">
        <v>0</v>
      </c>
      <c r="DV7" s="38">
        <v>0</v>
      </c>
      <c r="DW7" s="38">
        <v>0</v>
      </c>
      <c r="DX7" s="38">
        <v>8.7200000000000006</v>
      </c>
      <c r="DY7" s="38">
        <v>10.029999999999999</v>
      </c>
      <c r="DZ7" s="38">
        <v>7.26</v>
      </c>
      <c r="EA7" s="38">
        <v>11.13</v>
      </c>
      <c r="EB7" s="38">
        <v>10.84</v>
      </c>
      <c r="EC7" s="38">
        <v>15.89</v>
      </c>
      <c r="ED7" s="38">
        <v>0</v>
      </c>
      <c r="EE7" s="38">
        <v>0</v>
      </c>
      <c r="EF7" s="38">
        <v>0</v>
      </c>
      <c r="EG7" s="38">
        <v>0</v>
      </c>
      <c r="EH7" s="38">
        <v>0</v>
      </c>
      <c r="EI7" s="38">
        <v>0.64</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2019-02-02T02:43:53Z</cp:lastPrinted>
  <dcterms:created xsi:type="dcterms:W3CDTF">2018-12-03T08:40:06Z</dcterms:created>
  <dcterms:modified xsi:type="dcterms:W3CDTF">2019-02-02T02:43:55Z</dcterms:modified>
  <cp:category/>
</cp:coreProperties>
</file>