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53\Desktop\公営企業経営分析表（H29年度決算）\提出\"/>
    </mc:Choice>
  </mc:AlternateContent>
  <workbookProtection workbookAlgorithmName="SHA-512" workbookHashValue="8C5IJyClwT1paLUY6BObWD6OX10lzU8tlAFAjFcVfAK3iSPWhuSLYIiid8LLN29elAbMMY/2Z7X7cFSYys63CA==" workbookSaltValue="gmYUIH6OSXcKGDrBCl2YOA==" workbookSpinCount="100000" lockStructure="1"/>
  <bookViews>
    <workbookView xWindow="0" yWindow="0" windowWidth="28605" windowHeight="12570"/>
  </bookViews>
  <sheets>
    <sheet name="法非適用_下水道事業" sheetId="1" r:id="rId1"/>
    <sheet name="データ" sheetId="2" state="hidden" r:id="rId2"/>
  </sheets>
  <definedNames>
    <definedName name="Z_488AC3F8_2A62_422D_BD20_A69765D8ACA2_.wvu.Rows" localSheetId="0" hidden="1">法非適用_下水道事業!$85:$86</definedName>
  </definedNames>
  <calcPr calcId="162913" iterate="1" iterateCount="1" iterateDelta="0"/>
  <customWorkbookViews>
    <customWorkbookView name="上地　博晃 - 個人用ビュー" guid="{488AC3F8-2A62-422D-BD20-A69765D8ACA2}"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2" l="1"/>
  <c r="EO6"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I86" i="1" s="1"/>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AT10" i="1" s="1"/>
  <c r="V6" i="2"/>
  <c r="U6" i="2"/>
  <c r="BB8" i="1" s="1"/>
  <c r="T6" i="2"/>
  <c r="S6" i="2"/>
  <c r="AL8" i="1" s="1"/>
  <c r="R6" i="2"/>
  <c r="Q6" i="2"/>
  <c r="W10" i="1" s="1"/>
  <c r="P6" i="2"/>
  <c r="O6" i="2"/>
  <c r="I10" i="1" s="1"/>
  <c r="N6" i="2"/>
  <c r="M6" i="2"/>
  <c r="L6" i="2"/>
  <c r="K6" i="2"/>
  <c r="P8" i="1" s="1"/>
  <c r="J6" i="2"/>
  <c r="I6" i="2"/>
  <c r="H6" i="2"/>
  <c r="G6" i="2"/>
  <c r="F6" i="2"/>
  <c r="E6" i="2"/>
  <c r="D6" i="2"/>
  <c r="C6" i="2"/>
  <c r="B6" i="2"/>
  <c r="F10" i="2" s="1"/>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6" i="1"/>
  <c r="L86" i="1"/>
  <c r="K86" i="1"/>
  <c r="J86" i="1"/>
  <c r="H86" i="1"/>
  <c r="E86" i="1"/>
  <c r="BB10" i="1"/>
  <c r="AL10" i="1"/>
  <c r="AD10" i="1"/>
  <c r="P10" i="1"/>
  <c r="B10" i="1"/>
  <c r="AT8" i="1"/>
  <c r="AD8" i="1"/>
  <c r="W8" i="1"/>
  <c r="I8" i="1"/>
  <c r="B8" i="1"/>
  <c r="B6" i="1"/>
  <c r="D10" i="2" l="1"/>
  <c r="E10" i="2"/>
  <c r="B10" i="2"/>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<sst xmlns="http://schemas.openxmlformats.org/spreadsheetml/2006/main" count="240" uniqueCount="126">
  <si>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</si>
  <si>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</si>
  <si>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</si>
  <si>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</si>
  <si>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</si>
  <si>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</si>
  <si>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</si>
  <si>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</si>
  <si>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</si>
  <si>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</si>
  <si>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</si>
  <si>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</si>
  <si>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</si>
  <si>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</si>
  <si>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</si>
  <si>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</si>
  <si>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</si>
  <si>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</si>
  <si>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</si>
  <si>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</si>
  <si>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</si>
  <si>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</si>
  <si>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</si>
  <si>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</si>
  <si>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</si>
  <si>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</si>
  <si>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</si>
  <si>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</si>
  <si>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</si>
  <si>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</si>
  <si>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</si>
  <si>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</si>
  <si>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</si>
  <si>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</si>
  <si>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</si>
  <si>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</si>
  <si>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</si>
  <si>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</si>
  <si>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</si>
  <si>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</si>
  <si>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</si>
  <si>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</si>
  <si>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</si>
  <si>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</si>
  <si>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</si>
  <si>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</si>
  <si>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</si>
  <si>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</si>
  <si>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</si>
  <si>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</si>
  <si>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</si>
  <si>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</si>
  <si>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</si>
  <si>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</si>
  <si>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</si>
  <si>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</si>
  <si>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</si>
  <si>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</si>
  <si>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</si>
  <si>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</si>
  <si>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</si>
  <si>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</si>
  <si>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</si>
  <si>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</si>
  <si>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</si>
  <si>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</si>
  <si>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</si>
  <si>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</si>
  <si>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</si>
  <si>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</si>
  <si>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</si>
  <si>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</si>
  <si>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</si>
  <si>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</si>
  <si>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</si>
  <si>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</si>
  <si>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</si>
  <si>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</si>
  <si>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</si>
  <si>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</si>
  <si>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</si>
  <si>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</si>
  <si>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</si>
  <si>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</si>
  <si>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</si>
  <si>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</si>
  <si>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</si>
  <si>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</si>
  <si>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</si>
  <si>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</si>
  <si>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</si>
  <si>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</si>
  <si>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</si>
  <si>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</si>
  <si>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</si>
  <si>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</si>
  <si>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</si>
  <si>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</si>
  <si>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</si>
  <si>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</si>
  <si>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</si>
  <si>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</si>
  <si>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</si>
  <si>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</si>
  <si>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</si>
  <si>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</si>
  <si>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</si>
  <si>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</si>
  <si>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</si>
  <si>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</si>
  <si>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</si>
  <si>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</si>
  <si>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</si>
  <si>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</si>
  <si>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</si>
  <si>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</si>
  <si>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</si>
  <si>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</si>
  <si>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</si>
  <si>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</si>
  <si>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</si>
  <si>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</si>
  <si>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</si>
  <si>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管渠について、共用開始から19年経過で耐用年数50年からすると現段階では管渠更新の必要性は低いが、将来の更新時期を見据え適性度を検討する必要がある。
 処理施設の機械設備について、老朽化や日照、塩害による劣化が随所に見られ、最適整備構想を策定し、経営状況を考慮しながら更新と改修を行う。</t>
    <rPh sb="1" eb="3">
      <t>カンキョ</t>
    </rPh>
    <rPh sb="8" eb="10">
      <t>キョウヨウ</t>
    </rPh>
    <rPh sb="10" eb="12">
      <t>カイシ</t>
    </rPh>
    <rPh sb="16" eb="17">
      <t>ネン</t>
    </rPh>
    <rPh sb="17" eb="19">
      <t>ケイカ</t>
    </rPh>
    <rPh sb="50" eb="52">
      <t>ショウライ</t>
    </rPh>
    <rPh sb="53" eb="55">
      <t>コウシン</t>
    </rPh>
    <rPh sb="55" eb="57">
      <t>ジキ</t>
    </rPh>
    <rPh sb="58" eb="60">
      <t>ミス</t>
    </rPh>
    <rPh sb="61" eb="64">
      <t>テキセイド</t>
    </rPh>
    <rPh sb="65" eb="67">
      <t>ケントウ</t>
    </rPh>
    <rPh sb="69" eb="71">
      <t>ヒツヨウ</t>
    </rPh>
    <rPh sb="77" eb="79">
      <t>ショリ</t>
    </rPh>
    <rPh sb="79" eb="81">
      <t>シセツ</t>
    </rPh>
    <rPh sb="82" eb="84">
      <t>キカイ</t>
    </rPh>
    <rPh sb="84" eb="86">
      <t>セツビ</t>
    </rPh>
    <rPh sb="91" eb="94">
      <t>ロウキュウカ</t>
    </rPh>
    <rPh sb="95" eb="97">
      <t>ニッショウ</t>
    </rPh>
    <rPh sb="98" eb="100">
      <t>エンガイ</t>
    </rPh>
    <rPh sb="103" eb="105">
      <t>レッカ</t>
    </rPh>
    <rPh sb="106" eb="108">
      <t>ズイショ</t>
    </rPh>
    <rPh sb="109" eb="110">
      <t>ミ</t>
    </rPh>
    <rPh sb="113" eb="115">
      <t>サイテキ</t>
    </rPh>
    <rPh sb="115" eb="117">
      <t>セイビ</t>
    </rPh>
    <rPh sb="117" eb="119">
      <t>コウソウ</t>
    </rPh>
    <rPh sb="120" eb="122">
      <t>サクテイ</t>
    </rPh>
    <rPh sb="124" eb="126">
      <t>ケイエイ</t>
    </rPh>
    <rPh sb="126" eb="128">
      <t>ジョウキョウ</t>
    </rPh>
    <rPh sb="129" eb="131">
      <t>コウリョ</t>
    </rPh>
    <rPh sb="135" eb="137">
      <t>コウシン</t>
    </rPh>
    <rPh sb="138" eb="140">
      <t>カイシュウ</t>
    </rPh>
    <rPh sb="141" eb="142">
      <t>オコナ</t>
    </rPh>
    <phoneticPr fontId="4"/>
  </si>
  <si>
    <t xml:space="preserve">
 類似団体と比較して、全体的に経営の健全性・効率性が悪く、その主な要因は事業費にみあった料金収入を確保できていないこと及び、水洗化率の低さにある。
経営改善のためには、適切な料金水準への改定が必要である。
　また、施設の老朽化について、最適整備構想を策定し既存の施設の長寿命化、効率的な維持管理に努め適切な施設規模の見直しについても検討していく必要がある。</t>
    <rPh sb="2" eb="4">
      <t>ルイジ</t>
    </rPh>
    <rPh sb="4" eb="6">
      <t>ダンタイ</t>
    </rPh>
    <rPh sb="7" eb="9">
      <t>ヒカク</t>
    </rPh>
    <rPh sb="12" eb="15">
      <t>ゼンタイテキ</t>
    </rPh>
    <rPh sb="16" eb="18">
      <t>ケイエイ</t>
    </rPh>
    <rPh sb="19" eb="22">
      <t>ケンゼンセイ</t>
    </rPh>
    <rPh sb="23" eb="26">
      <t>コウリツセイ</t>
    </rPh>
    <rPh sb="27" eb="28">
      <t>ワル</t>
    </rPh>
    <rPh sb="32" eb="33">
      <t>オモ</t>
    </rPh>
    <rPh sb="34" eb="36">
      <t>ヨウイン</t>
    </rPh>
    <rPh sb="37" eb="40">
      <t>ジギョウヒ</t>
    </rPh>
    <rPh sb="45" eb="47">
      <t>リョウキン</t>
    </rPh>
    <rPh sb="47" eb="49">
      <t>シュウニュウ</t>
    </rPh>
    <rPh sb="50" eb="52">
      <t>カクホ</t>
    </rPh>
    <rPh sb="60" eb="61">
      <t>オヨ</t>
    </rPh>
    <rPh sb="63" eb="66">
      <t>スイセンカ</t>
    </rPh>
    <rPh sb="66" eb="67">
      <t>リツ</t>
    </rPh>
    <rPh sb="68" eb="69">
      <t>ヒク</t>
    </rPh>
    <rPh sb="75" eb="77">
      <t>ケイエイ</t>
    </rPh>
    <rPh sb="77" eb="79">
      <t>カイゼン</t>
    </rPh>
    <rPh sb="85" eb="87">
      <t>テキセツ</t>
    </rPh>
    <rPh sb="88" eb="90">
      <t>リョウキン</t>
    </rPh>
    <rPh sb="90" eb="92">
      <t>スイジュン</t>
    </rPh>
    <rPh sb="94" eb="96">
      <t>カイテイ</t>
    </rPh>
    <rPh sb="97" eb="99">
      <t>ヒツヨウ</t>
    </rPh>
    <rPh sb="108" eb="110">
      <t>シセツ</t>
    </rPh>
    <rPh sb="111" eb="114">
      <t>ロウキュウカ</t>
    </rPh>
    <rPh sb="119" eb="121">
      <t>サイテキ</t>
    </rPh>
    <rPh sb="121" eb="123">
      <t>セイビ</t>
    </rPh>
    <rPh sb="123" eb="125">
      <t>コウソウ</t>
    </rPh>
    <rPh sb="126" eb="128">
      <t>サクテイ</t>
    </rPh>
    <rPh sb="129" eb="131">
      <t>キゾン</t>
    </rPh>
    <rPh sb="132" eb="134">
      <t>シセツ</t>
    </rPh>
    <rPh sb="135" eb="139">
      <t>チョウジュミョウカ</t>
    </rPh>
    <rPh sb="140" eb="143">
      <t>コウリツテキ</t>
    </rPh>
    <rPh sb="144" eb="146">
      <t>イジ</t>
    </rPh>
    <rPh sb="146" eb="148">
      <t>カンリ</t>
    </rPh>
    <rPh sb="149" eb="150">
      <t>ツト</t>
    </rPh>
    <rPh sb="151" eb="153">
      <t>テキセツ</t>
    </rPh>
    <rPh sb="154" eb="156">
      <t>シセツ</t>
    </rPh>
    <rPh sb="156" eb="158">
      <t>キボ</t>
    </rPh>
    <rPh sb="159" eb="161">
      <t>ミナオ</t>
    </rPh>
    <rPh sb="167" eb="169">
      <t>ケントウ</t>
    </rPh>
    <rPh sb="173" eb="175">
      <t>ヒツヨウ</t>
    </rPh>
    <phoneticPr fontId="15"/>
  </si>
  <si>
    <t xml:space="preserve">①収益的収支比率
 総収益について、前年度と比べ料金収入・他会計繰入金とも若干の減とほぼ変わっておらず、他会計繰入金の総収益に占める割合は、料金収入32.28％、他会計繰入金67.71％と依然、他会計繰入金の依存度が高い状況となっている。
現在の使用料金が低位であり、そのため収益的収支比率を充たすことが出来ない。
経営の健全性の改善には、使用料金を適切な水準へ改定が必要な状況にある。
④企業債残高対事業規模比率
 平成19年度以降、新設の施設整備事業は行っておらず減少傾向にある。
今後も新施設整備の計画は無いが、計画される更新・改修作業により企業債残高は上昇していく見込みである。
⑤経費回収率
 経費回収率は、類似団体平均値を大きく下回っており使用料金で汚水処理に係る費用を賄えていない状況となっており今後、使用料金の見直し、改定が必要である。
⑥汚水処理原価
 類似団体平均値より低い数値にあり、使用料金の見直し、改定、さらに維持管理等を効率的に取組む必要がある。
⑦施設利用率・⑧水洗化率
 水洗化率、地区人口の伸びがあまり見込めない地域であり
⑦・⑧共にほぼ横ばいである。今後の見込みも厳しく将来、施設の更新時期には適切な施設規模を構築する必要がある。
</t>
    <rPh sb="10" eb="13">
      <t>ソウシュウエキ</t>
    </rPh>
    <rPh sb="22" eb="23">
      <t>クラ</t>
    </rPh>
    <rPh sb="37" eb="39">
      <t>ジャッカン</t>
    </rPh>
    <rPh sb="40" eb="41">
      <t>ゲン</t>
    </rPh>
    <rPh sb="44" eb="45">
      <t>カ</t>
    </rPh>
    <rPh sb="52" eb="53">
      <t>タ</t>
    </rPh>
    <rPh sb="53" eb="55">
      <t>カイケイ</t>
    </rPh>
    <rPh sb="55" eb="58">
      <t>クリイレキン</t>
    </rPh>
    <rPh sb="59" eb="60">
      <t>ソウ</t>
    </rPh>
    <rPh sb="60" eb="62">
      <t>シュウエキ</t>
    </rPh>
    <rPh sb="63" eb="64">
      <t>シ</t>
    </rPh>
    <rPh sb="66" eb="68">
      <t>ワリアイ</t>
    </rPh>
    <rPh sb="70" eb="72">
      <t>リョウキン</t>
    </rPh>
    <rPh sb="72" eb="74">
      <t>シュウニュウ</t>
    </rPh>
    <rPh sb="81" eb="82">
      <t>タ</t>
    </rPh>
    <rPh sb="82" eb="84">
      <t>カイケイ</t>
    </rPh>
    <rPh sb="84" eb="86">
      <t>クリイレ</t>
    </rPh>
    <rPh sb="86" eb="87">
      <t>キン</t>
    </rPh>
    <rPh sb="120" eb="122">
      <t>ゲンザイ</t>
    </rPh>
    <rPh sb="123" eb="126">
      <t>シヨウリョウ</t>
    </rPh>
    <rPh sb="126" eb="127">
      <t>キン</t>
    </rPh>
    <rPh sb="128" eb="130">
      <t>テイイ</t>
    </rPh>
    <rPh sb="138" eb="141">
      <t>シュウエキテキ</t>
    </rPh>
    <rPh sb="141" eb="143">
      <t>シュウシ</t>
    </rPh>
    <rPh sb="143" eb="145">
      <t>ヒリツ</t>
    </rPh>
    <rPh sb="146" eb="147">
      <t>ミ</t>
    </rPh>
    <rPh sb="152" eb="154">
      <t>デキ</t>
    </rPh>
    <rPh sb="158" eb="160">
      <t>ケイエイ</t>
    </rPh>
    <rPh sb="161" eb="164">
      <t>ケンゼンセイ</t>
    </rPh>
    <rPh sb="165" eb="167">
      <t>カイゼン</t>
    </rPh>
    <rPh sb="170" eb="173">
      <t>シヨウリョウ</t>
    </rPh>
    <rPh sb="173" eb="174">
      <t>キン</t>
    </rPh>
    <rPh sb="175" eb="177">
      <t>テキセツ</t>
    </rPh>
    <rPh sb="178" eb="180">
      <t>スイジュン</t>
    </rPh>
    <rPh sb="181" eb="183">
      <t>カイテイ</t>
    </rPh>
    <rPh sb="184" eb="186">
      <t>ヒツヨウ</t>
    </rPh>
    <rPh sb="187" eb="189">
      <t>ジョウキョウ</t>
    </rPh>
    <rPh sb="209" eb="211">
      <t>ヘイセイ</t>
    </rPh>
    <rPh sb="213" eb="214">
      <t>ネン</t>
    </rPh>
    <rPh sb="214" eb="215">
      <t>ド</t>
    </rPh>
    <rPh sb="215" eb="217">
      <t>イコウ</t>
    </rPh>
    <rPh sb="218" eb="220">
      <t>シンセツ</t>
    </rPh>
    <rPh sb="221" eb="223">
      <t>シセツ</t>
    </rPh>
    <rPh sb="223" eb="225">
      <t>セイビ</t>
    </rPh>
    <rPh sb="225" eb="227">
      <t>ジギョウ</t>
    </rPh>
    <rPh sb="228" eb="229">
      <t>オコナ</t>
    </rPh>
    <rPh sb="234" eb="236">
      <t>ゲンショウ</t>
    </rPh>
    <rPh sb="236" eb="238">
      <t>ケイコウ</t>
    </rPh>
    <rPh sb="243" eb="245">
      <t>コンゴ</t>
    </rPh>
    <rPh sb="280" eb="282">
      <t>ジョウショウ</t>
    </rPh>
    <rPh sb="286" eb="288">
      <t>ミコ</t>
    </rPh>
    <rPh sb="302" eb="304">
      <t>ケイヒ</t>
    </rPh>
    <rPh sb="304" eb="307">
      <t>カイシュウリツ</t>
    </rPh>
    <rPh sb="317" eb="318">
      <t>オオ</t>
    </rPh>
    <rPh sb="320" eb="322">
      <t>シタマワ</t>
    </rPh>
    <rPh sb="326" eb="328">
      <t>シヨウ</t>
    </rPh>
    <rPh sb="328" eb="330">
      <t>リョウキン</t>
    </rPh>
    <rPh sb="331" eb="333">
      <t>オスイ</t>
    </rPh>
    <rPh sb="333" eb="335">
      <t>ショリ</t>
    </rPh>
    <rPh sb="336" eb="337">
      <t>カカ</t>
    </rPh>
    <rPh sb="338" eb="340">
      <t>ヒヨウ</t>
    </rPh>
    <rPh sb="341" eb="342">
      <t>マカナ</t>
    </rPh>
    <rPh sb="347" eb="349">
      <t>ジョウキョウ</t>
    </rPh>
    <rPh sb="355" eb="357">
      <t>コンゴ</t>
    </rPh>
    <rPh sb="358" eb="360">
      <t>シヨウ</t>
    </rPh>
    <rPh sb="360" eb="362">
      <t>リョウキン</t>
    </rPh>
    <rPh sb="363" eb="365">
      <t>ミナオ</t>
    </rPh>
    <rPh sb="367" eb="369">
      <t>カイテイ</t>
    </rPh>
    <rPh sb="370" eb="372">
      <t>ヒツヨウ</t>
    </rPh>
    <rPh sb="395" eb="396">
      <t>ヒク</t>
    </rPh>
    <rPh sb="397" eb="399">
      <t>スウチ</t>
    </rPh>
    <rPh sb="403" eb="405">
      <t>シヨウ</t>
    </rPh>
    <rPh sb="405" eb="407">
      <t>リョウキン</t>
    </rPh>
    <rPh sb="408" eb="410">
      <t>ミナオ</t>
    </rPh>
    <rPh sb="412" eb="414">
      <t>カイテイ</t>
    </rPh>
    <rPh sb="446" eb="449">
      <t>スイセンカ</t>
    </rPh>
    <rPh sb="449" eb="450">
      <t>リツ</t>
    </rPh>
    <rPh sb="452" eb="455">
      <t>スイセンカ</t>
    </rPh>
    <rPh sb="455" eb="456">
      <t>リツ</t>
    </rPh>
    <rPh sb="457" eb="459">
      <t>チク</t>
    </rPh>
    <rPh sb="459" eb="461">
      <t>ジンコウ</t>
    </rPh>
    <rPh sb="462" eb="463">
      <t>ノ</t>
    </rPh>
    <rPh sb="468" eb="470">
      <t>ミコ</t>
    </rPh>
    <rPh sb="473" eb="475">
      <t>チイキ</t>
    </rPh>
    <rPh sb="482" eb="483">
      <t>トモ</t>
    </rPh>
    <rPh sb="486" eb="487">
      <t>ヨコ</t>
    </rPh>
    <rPh sb="493" eb="495">
      <t>コンゴ</t>
    </rPh>
    <rPh sb="496" eb="498">
      <t>ミコ</t>
    </rPh>
    <rPh sb="500" eb="501">
      <t>キビ</t>
    </rPh>
    <rPh sb="503" eb="505">
      <t>ショウライ</t>
    </rPh>
    <rPh sb="506" eb="508">
      <t>シセツ</t>
    </rPh>
    <rPh sb="509" eb="511">
      <t>コウシン</t>
    </rPh>
    <rPh sb="511" eb="513">
      <t>ジキ</t>
    </rPh>
    <rPh sb="515" eb="517">
      <t>テキセツ</t>
    </rPh>
    <rPh sb="518" eb="520">
      <t>シセツ</t>
    </rPh>
    <rPh sb="520" eb="522">
      <t>キボ</t>
    </rPh>
    <rPh sb="523" eb="525">
      <t>コウチク</t>
    </rPh>
    <rPh sb="527" eb="5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</si>
</sst>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83-42D8-B53F-0164BB9C940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9483-42D8-B53F-0164BB9C940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53.65</c:v>
                </c:pt>
                <c:pt idx="1">
                  <c:v>52.43</c:v>
                </c:pt>
                <c:pt idx="2">
                  <c:v>52.43</c:v>
                </c:pt>
                <c:pt idx="3">
                  <c:v>52.51</c:v>
                </c:pt>
                <c:pt idx="4">
                  <c:v>52.03</c:v>
                </c:pt>
              </c:numCache>
            </c:numRef>
          </c:val>
          <c:extLst>
            <c:ext xmlns:c16="http://schemas.microsoft.com/office/drawing/2014/chart" uri="{C3380CC4-5D6E-409C-BE32-E72D297353CC}">
              <c16:uniqueId val="{00000000-6491-416B-83F6-FB54593699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6491-416B-83F6-FB54593699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59.91</c:v>
                </c:pt>
                <c:pt idx="1">
                  <c:v>63.78</c:v>
                </c:pt>
                <c:pt idx="2">
                  <c:v>58.67</c:v>
                </c:pt>
                <c:pt idx="3">
                  <c:v>60.5</c:v>
                </c:pt>
                <c:pt idx="4">
                  <c:v>59.17</c:v>
                </c:pt>
              </c:numCache>
            </c:numRef>
          </c:val>
          <c:extLst>
            <c:ext xmlns:c16="http://schemas.microsoft.com/office/drawing/2014/chart" uri="{C3380CC4-5D6E-409C-BE32-E72D297353CC}">
              <c16:uniqueId val="{00000000-7394-4571-A74A-5AD77A66EA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7394-4571-A74A-5AD77A66EA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69.510000000000005</c:v>
                </c:pt>
                <c:pt idx="1">
                  <c:v>67.290000000000006</c:v>
                </c:pt>
                <c:pt idx="2">
                  <c:v>64.819999999999993</c:v>
                </c:pt>
                <c:pt idx="3">
                  <c:v>66.89</c:v>
                </c:pt>
                <c:pt idx="4">
                  <c:v>66.3</c:v>
                </c:pt>
              </c:numCache>
            </c:numRef>
          </c:val>
          <c:extLst>
            <c:ext xmlns:c16="http://schemas.microsoft.com/office/drawing/2014/chart" uri="{C3380CC4-5D6E-409C-BE32-E72D297353CC}">
              <c16:uniqueId val="{00000000-DE97-46E2-BBD0-C2AC565D4C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97-46E2-BBD0-C2AC565D4C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63-408A-B22C-0D877257EE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63-408A-B22C-0D877257EE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E1-46D3-97DF-5D1871D8CE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E1-46D3-97DF-5D1871D8CE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D7-423E-B957-766D5C1ACAC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D7-423E-B957-766D5C1ACAC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26-4C1A-AE04-7BC5664F46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26-4C1A-AE04-7BC5664F46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1596.97</c:v>
                </c:pt>
                <c:pt idx="1">
                  <c:v>354.43</c:v>
                </c:pt>
                <c:pt idx="2">
                  <c:v>1232.3699999999999</c:v>
                </c:pt>
                <c:pt idx="3">
                  <c:v>1145.43</c:v>
                </c:pt>
                <c:pt idx="4">
                  <c:v>1143.98</c:v>
                </c:pt>
              </c:numCache>
            </c:numRef>
          </c:val>
          <c:extLst>
            <c:ext xmlns:c16="http://schemas.microsoft.com/office/drawing/2014/chart" uri="{C3380CC4-5D6E-409C-BE32-E72D297353CC}">
              <c16:uniqueId val="{00000000-5608-40EE-8671-E535D49AD5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5608-40EE-8671-E535D49AD5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23.77</c:v>
                </c:pt>
                <c:pt idx="1">
                  <c:v>35.26</c:v>
                </c:pt>
                <c:pt idx="2">
                  <c:v>30.28</c:v>
                </c:pt>
                <c:pt idx="3">
                  <c:v>27.6</c:v>
                </c:pt>
                <c:pt idx="4">
                  <c:v>36.32</c:v>
                </c:pt>
              </c:numCache>
            </c:numRef>
          </c:val>
          <c:extLst>
            <c:ext xmlns:c16="http://schemas.microsoft.com/office/drawing/2014/chart" uri="{C3380CC4-5D6E-409C-BE32-E72D297353CC}">
              <c16:uniqueId val="{00000000-2BA0-407B-A310-B8F8BACF6B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2BA0-407B-A310-B8F8BACF6B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229.7</c:v>
                </c:pt>
                <c:pt idx="1">
                  <c:v>165.86</c:v>
                </c:pt>
                <c:pt idx="2">
                  <c:v>196.72</c:v>
                </c:pt>
                <c:pt idx="3">
                  <c:v>218.56</c:v>
                </c:pt>
                <c:pt idx="4">
                  <c:v>163.94</c:v>
                </c:pt>
              </c:numCache>
            </c:numRef>
          </c:val>
          <c:extLst>
            <c:ext xmlns:c16="http://schemas.microsoft.com/office/drawing/2014/chart" uri="{C3380CC4-5D6E-409C-BE32-E72D297353CC}">
              <c16:uniqueId val="{00000000-BD9E-488D-862C-9A9D63D0C1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BD9E-488D-862C-9A9D63D0C1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宮古島市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54442</v>
      </c>
      <c r="AM8" s="66"/>
      <c r="AN8" s="66"/>
      <c r="AO8" s="66"/>
      <c r="AP8" s="66"/>
      <c r="AQ8" s="66"/>
      <c r="AR8" s="66"/>
      <c r="AS8" s="66"/>
      <c r="AT8" s="65">
        <f>データ!T6</f>
        <v>204.2</v>
      </c>
      <c r="AU8" s="65"/>
      <c r="AV8" s="65"/>
      <c r="AW8" s="65"/>
      <c r="AX8" s="65"/>
      <c r="AY8" s="65"/>
      <c r="AZ8" s="65"/>
      <c r="BA8" s="65"/>
      <c r="BB8" s="65">
        <f>データ!U6</f>
        <v>266.61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6.34</v>
      </c>
      <c r="Q10" s="65"/>
      <c r="R10" s="65"/>
      <c r="S10" s="65"/>
      <c r="T10" s="65"/>
      <c r="U10" s="65"/>
      <c r="V10" s="65"/>
      <c r="W10" s="65">
        <f>データ!Q6</f>
        <v>100</v>
      </c>
      <c r="X10" s="65"/>
      <c r="Y10" s="65"/>
      <c r="Z10" s="65"/>
      <c r="AA10" s="65"/>
      <c r="AB10" s="65"/>
      <c r="AC10" s="65"/>
      <c r="AD10" s="66">
        <f>データ!R6</f>
        <v>972</v>
      </c>
      <c r="AE10" s="66"/>
      <c r="AF10" s="66"/>
      <c r="AG10" s="66"/>
      <c r="AH10" s="66"/>
      <c r="AI10" s="66"/>
      <c r="AJ10" s="66"/>
      <c r="AK10" s="2"/>
      <c r="AL10" s="66">
        <f>データ!V6</f>
        <v>3412</v>
      </c>
      <c r="AM10" s="66"/>
      <c r="AN10" s="66"/>
      <c r="AO10" s="66"/>
      <c r="AP10" s="66"/>
      <c r="AQ10" s="66"/>
      <c r="AR10" s="66"/>
      <c r="AS10" s="66"/>
      <c r="AT10" s="65">
        <f>データ!W6</f>
        <v>1.63</v>
      </c>
      <c r="AU10" s="65"/>
      <c r="AV10" s="65"/>
      <c r="AW10" s="65"/>
      <c r="AX10" s="65"/>
      <c r="AY10" s="65"/>
      <c r="AZ10" s="65"/>
      <c r="BA10" s="65"/>
      <c r="BB10" s="65">
        <f>データ!X6</f>
        <v>2093.25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24.9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24.9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24.9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x6idSM6J8OQuM6o0+InwTmLuDBk//1J5PjO4ofrNMtr0PYJQoG+f8tg0xhd2i5FRswufuFLuCNG8vMJyWrAh7w==" saltValue="RgV/degv+E/MbToXv1jfDw==" spinCount="100000" sheet="1" objects="1" scenarios="1" formatCells="0" formatColumns="0" formatRows="0"/>
  <dataConsolidate/>
  <customSheetViews>
    <customSheetView guid="{488AC3F8-2A62-422D-BD20-A69765D8ACA2}" showGridLines="0" fitToPage="1" hiddenRows="1" topLeftCell="O43">
      <selection activeCell="BL47" sqref="BL47:BZ63"/>
      <pageMargins left="0.19685039370078741" right="0.19685039370078741" top="0.19685039370078741" bottom="0.19685039370078741" header="0.19685039370078741" footer="0.19685039370078741"/>
      <printOptions horizontalCentered="1" verticalCentered="1"/>
      <pageSetup paperSize="9" scale="52" orientation="landscape" useFirstPageNumber="1" r:id="rId1"/>
    </customSheetView>
  </customSheetViews>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472140</v>
      </c>
      <c r="D6" s="32">
        <f t="shared" si="3"/>
        <v>47</v>
      </c>
      <c r="E6" s="32">
        <f t="shared" si="3"/>
        <v>17</v>
      </c>
      <c r="F6" s="32">
        <f t="shared" si="3"/>
        <v>5</v>
      </c>
      <c r="G6" s="32">
        <f t="shared" si="3"/>
        <v>0</v>
      </c>
      <c r="H6" s="32" t="str">
        <f t="shared" si="3"/>
        <v>沖縄県　宮古島市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6.34</v>
      </c>
      <c r="Q6" s="33">
        <f t="shared" si="3"/>
        <v>100</v>
      </c>
      <c r="R6" s="33">
        <f t="shared" si="3"/>
        <v>972</v>
      </c>
      <c r="S6" s="33">
        <f t="shared" si="3"/>
        <v>54442</v>
      </c>
      <c r="T6" s="33">
        <f t="shared" si="3"/>
        <v>204.2</v>
      </c>
      <c r="U6" s="33">
        <f t="shared" si="3"/>
        <v>266.61</v>
      </c>
      <c r="V6" s="33">
        <f t="shared" si="3"/>
        <v>3412</v>
      </c>
      <c r="W6" s="33">
        <f t="shared" si="3"/>
        <v>1.63</v>
      </c>
      <c r="X6" s="33">
        <f t="shared" si="3"/>
        <v>2093.25</v>
      </c>
      <c r="Y6" s="34">
        <f>IF(Y7="",NA(),Y7)</f>
        <v>69.510000000000005</v>
      </c>
      <c r="Z6" s="34">
        <f t="shared" ref="Z6:AH6" si="4">IF(Z7="",NA(),Z7)</f>
        <v>67.290000000000006</v>
      </c>
      <c r="AA6" s="34">
        <f t="shared" si="4"/>
        <v>64.819999999999993</v>
      </c>
      <c r="AB6" s="34">
        <f t="shared" si="4"/>
        <v>66.89</v>
      </c>
      <c r="AC6" s="34">
        <f t="shared" si="4"/>
        <v>66.3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1596.97</v>
      </c>
      <c r="BG6" s="34">
        <f t="shared" ref="BG6:BO6" si="7">IF(BG7="",NA(),BG7)</f>
        <v>354.43</v>
      </c>
      <c r="BH6" s="34">
        <f t="shared" si="7"/>
        <v>1232.3699999999999</v>
      </c>
      <c r="BI6" s="34">
        <f t="shared" si="7"/>
        <v>1145.43</v>
      </c>
      <c r="BJ6" s="34">
        <f t="shared" si="7"/>
        <v>1143.98</v>
      </c>
      <c r="BK6" s="34">
        <f t="shared" si="7"/>
        <v>1126.77</v>
      </c>
      <c r="BL6" s="34">
        <f t="shared" si="7"/>
        <v>1044.8</v>
      </c>
      <c r="BM6" s="34">
        <f t="shared" si="7"/>
        <v>1081.8</v>
      </c>
      <c r="BN6" s="34">
        <f t="shared" si="7"/>
        <v>974.93</v>
      </c>
      <c r="BO6" s="34">
        <f t="shared" si="7"/>
        <v>855.8</v>
      </c>
      <c r="BP6" s="33" t="str">
        <f>IF(BP7="","",IF(BP7="-","【-】","【"&amp;SUBSTITUTE(TEXT(BP7,"#,##0.00"),"-","△")&amp;"】"))</f>
        <v>【814.89】</v>
      </c>
      <c r="BQ6" s="34">
        <f>IF(BQ7="",NA(),BQ7)</f>
        <v>23.77</v>
      </c>
      <c r="BR6" s="34">
        <f t="shared" ref="BR6:BZ6" si="8">IF(BR7="",NA(),BR7)</f>
        <v>35.26</v>
      </c>
      <c r="BS6" s="34">
        <f t="shared" si="8"/>
        <v>30.28</v>
      </c>
      <c r="BT6" s="34">
        <f t="shared" si="8"/>
        <v>27.6</v>
      </c>
      <c r="BU6" s="34">
        <f t="shared" si="8"/>
        <v>36.32</v>
      </c>
      <c r="BV6" s="34">
        <f t="shared" si="8"/>
        <v>50.9</v>
      </c>
      <c r="BW6" s="34">
        <f t="shared" si="8"/>
        <v>50.82</v>
      </c>
      <c r="BX6" s="34">
        <f t="shared" si="8"/>
        <v>52.19</v>
      </c>
      <c r="BY6" s="34">
        <f t="shared" si="8"/>
        <v>55.32</v>
      </c>
      <c r="BZ6" s="34">
        <f t="shared" si="8"/>
        <v>59.8</v>
      </c>
      <c r="CA6" s="33" t="str">
        <f>IF(CA7="","",IF(CA7="-","【-】","【"&amp;SUBSTITUTE(TEXT(CA7,"#,##0.00"),"-","△")&amp;"】"))</f>
        <v>【60.64】</v>
      </c>
      <c r="CB6" s="34">
        <f>IF(CB7="",NA(),CB7)</f>
        <v>229.7</v>
      </c>
      <c r="CC6" s="34">
        <f t="shared" ref="CC6:CK6" si="9">IF(CC7="",NA(),CC7)</f>
        <v>165.86</v>
      </c>
      <c r="CD6" s="34">
        <f t="shared" si="9"/>
        <v>196.72</v>
      </c>
      <c r="CE6" s="34">
        <f t="shared" si="9"/>
        <v>218.56</v>
      </c>
      <c r="CF6" s="34">
        <f t="shared" si="9"/>
        <v>163.94</v>
      </c>
      <c r="CG6" s="34">
        <f t="shared" si="9"/>
        <v>293.27</v>
      </c>
      <c r="CH6" s="34">
        <f t="shared" si="9"/>
        <v>300.52</v>
      </c>
      <c r="CI6" s="34">
        <f t="shared" si="9"/>
        <v>296.14</v>
      </c>
      <c r="CJ6" s="34">
        <f t="shared" si="9"/>
        <v>283.17</v>
      </c>
      <c r="CK6" s="34">
        <f t="shared" si="9"/>
        <v>263.76</v>
      </c>
      <c r="CL6" s="33" t="str">
        <f>IF(CL7="","",IF(CL7="-","【-】","【"&amp;SUBSTITUTE(TEXT(CL7,"#,##0.00"),"-","△")&amp;"】"))</f>
        <v>【255.52】</v>
      </c>
      <c r="CM6" s="34">
        <f>IF(CM7="",NA(),CM7)</f>
        <v>53.65</v>
      </c>
      <c r="CN6" s="34">
        <f t="shared" ref="CN6:CV6" si="10">IF(CN7="",NA(),CN7)</f>
        <v>52.43</v>
      </c>
      <c r="CO6" s="34">
        <f t="shared" si="10"/>
        <v>52.43</v>
      </c>
      <c r="CP6" s="34">
        <f t="shared" si="10"/>
        <v>52.51</v>
      </c>
      <c r="CQ6" s="34">
        <f t="shared" si="10"/>
        <v>52.03</v>
      </c>
      <c r="CR6" s="34">
        <f t="shared" si="10"/>
        <v>53.78</v>
      </c>
      <c r="CS6" s="34">
        <f t="shared" si="10"/>
        <v>53.24</v>
      </c>
      <c r="CT6" s="34">
        <f t="shared" si="10"/>
        <v>52.31</v>
      </c>
      <c r="CU6" s="34">
        <f t="shared" si="10"/>
        <v>60.65</v>
      </c>
      <c r="CV6" s="34">
        <f t="shared" si="10"/>
        <v>51.75</v>
      </c>
      <c r="CW6" s="33" t="str">
        <f>IF(CW7="","",IF(CW7="-","【-】","【"&amp;SUBSTITUTE(TEXT(CW7,"#,##0.00"),"-","△")&amp;"】"))</f>
        <v>【52.49】</v>
      </c>
      <c r="CX6" s="34">
        <f>IF(CX7="",NA(),CX7)</f>
        <v>59.91</v>
      </c>
      <c r="CY6" s="34">
        <f t="shared" ref="CY6:DG6" si="11">IF(CY7="",NA(),CY7)</f>
        <v>63.78</v>
      </c>
      <c r="CZ6" s="34">
        <f t="shared" si="11"/>
        <v>58.67</v>
      </c>
      <c r="DA6" s="34">
        <f t="shared" si="11"/>
        <v>60.5</v>
      </c>
      <c r="DB6" s="34">
        <f t="shared" si="11"/>
        <v>59.17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472140</v>
      </c>
      <c r="D7" s="36">
        <v>47</v>
      </c>
      <c r="E7" s="36">
        <v>17</v>
      </c>
      <c r="F7" s="36">
        <v>5</v>
      </c>
      <c r="G7" s="36">
        <v>0</v>
      </c>
      <c r="H7" s="36" t="s">
        <v>110</v>
      </c>
      <c r="I7" s="36" t="s">
        <v>111</v>
      </c>
      <c r="J7" s="36" t="s">
        <v>112</v>
      </c>
      <c r="K7" s="36" t="s">
        <v>113</v>
      </c>
      <c r="L7" s="36" t="s">
        <v>114</v>
      </c>
      <c r="M7" s="36" t="s">
        <v>115</v>
      </c>
      <c r="N7" s="37" t="s">
        <v>116</v>
      </c>
      <c r="O7" s="37" t="s">
        <v>117</v>
      </c>
      <c r="P7" s="37">
        <v>6.34</v>
      </c>
      <c r="Q7" s="37">
        <v>100</v>
      </c>
      <c r="R7" s="37">
        <v>972</v>
      </c>
      <c r="S7" s="37">
        <v>54442</v>
      </c>
      <c r="T7" s="37">
        <v>204.2</v>
      </c>
      <c r="U7" s="37">
        <v>266.61</v>
      </c>
      <c r="V7" s="37">
        <v>3412</v>
      </c>
      <c r="W7" s="37">
        <v>1.63</v>
      </c>
      <c r="X7" s="37">
        <v>2093.25</v>
      </c>
      <c r="Y7" s="37">
        <v>69.510000000000005</v>
      </c>
      <c r="Z7" s="37">
        <v>67.290000000000006</v>
      </c>
      <c r="AA7" s="37">
        <v>64.819999999999993</v>
      </c>
      <c r="AB7" s="37">
        <v>66.89</v>
      </c>
      <c r="AC7" s="37">
        <v>66.3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1596.97</v>
      </c>
      <c r="BG7" s="37">
        <v>354.43</v>
      </c>
      <c r="BH7" s="37">
        <v>1232.3699999999999</v>
      </c>
      <c r="BI7" s="37">
        <v>1145.43</v>
      </c>
      <c r="BJ7" s="37">
        <v>1143.98</v>
      </c>
      <c r="BK7" s="37">
        <v>1126.77</v>
      </c>
      <c r="BL7" s="37">
        <v>1044.8</v>
      </c>
      <c r="BM7" s="37">
        <v>1081.8</v>
      </c>
      <c r="BN7" s="37">
        <v>974.93</v>
      </c>
      <c r="BO7" s="37">
        <v>855.8</v>
      </c>
      <c r="BP7" s="37">
        <v>814.89</v>
      </c>
      <c r="BQ7" s="37">
        <v>23.77</v>
      </c>
      <c r="BR7" s="37">
        <v>35.26</v>
      </c>
      <c r="BS7" s="37">
        <v>30.28</v>
      </c>
      <c r="BT7" s="37">
        <v>27.6</v>
      </c>
      <c r="BU7" s="37">
        <v>36.32</v>
      </c>
      <c r="BV7" s="37">
        <v>50.9</v>
      </c>
      <c r="BW7" s="37">
        <v>50.82</v>
      </c>
      <c r="BX7" s="37">
        <v>52.19</v>
      </c>
      <c r="BY7" s="37">
        <v>55.32</v>
      </c>
      <c r="BZ7" s="37">
        <v>59.8</v>
      </c>
      <c r="CA7" s="37">
        <v>60.64</v>
      </c>
      <c r="CB7" s="37">
        <v>229.7</v>
      </c>
      <c r="CC7" s="37">
        <v>165.86</v>
      </c>
      <c r="CD7" s="37">
        <v>196.72</v>
      </c>
      <c r="CE7" s="37">
        <v>218.56</v>
      </c>
      <c r="CF7" s="37">
        <v>163.94</v>
      </c>
      <c r="CG7" s="37">
        <v>293.27</v>
      </c>
      <c r="CH7" s="37">
        <v>300.52</v>
      </c>
      <c r="CI7" s="37">
        <v>296.14</v>
      </c>
      <c r="CJ7" s="37">
        <v>283.17</v>
      </c>
      <c r="CK7" s="37">
        <v>263.76</v>
      </c>
      <c r="CL7" s="37">
        <v>255.52</v>
      </c>
      <c r="CM7" s="37">
        <v>53.65</v>
      </c>
      <c r="CN7" s="37">
        <v>52.43</v>
      </c>
      <c r="CO7" s="37">
        <v>52.43</v>
      </c>
      <c r="CP7" s="37">
        <v>52.51</v>
      </c>
      <c r="CQ7" s="37">
        <v>52.03</v>
      </c>
      <c r="CR7" s="37">
        <v>53.78</v>
      </c>
      <c r="CS7" s="37">
        <v>53.24</v>
      </c>
      <c r="CT7" s="37">
        <v>52.31</v>
      </c>
      <c r="CU7" s="37">
        <v>60.65</v>
      </c>
      <c r="CV7" s="37">
        <v>51.75</v>
      </c>
      <c r="CW7" s="37">
        <v>52.49</v>
      </c>
      <c r="CX7" s="37">
        <v>59.91</v>
      </c>
      <c r="CY7" s="37">
        <v>63.78</v>
      </c>
      <c r="CZ7" s="37">
        <v>58.67</v>
      </c>
      <c r="DA7" s="37">
        <v>60.5</v>
      </c>
      <c r="DB7" s="37">
        <v>59.17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customSheetViews>
    <customSheetView guid="{488AC3F8-2A62-422D-BD20-A69765D8ACA2}" showGridLines="0" state="hidden">
      <pageMargins left="0.7" right="0.7" top="0.75" bottom="0.75" header="0.3" footer="0.3"/>
      <pageSetup paperSize="9" orientation="portrait" r:id="rId1"/>
    </customSheetView>
  </customSheetViews>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上地　博晃</cp:lastModifiedBy>
  <cp:lastPrinted>2019-01-28T06:14:25Z</cp:lastPrinted>
  <dcterms:created xsi:type="dcterms:W3CDTF">2018-12-03T09:31:48Z</dcterms:created>
  <dcterms:modified xsi:type="dcterms:W3CDTF">2019-01-28T06:24:10Z</dcterms:modified>
  <cp:category/>
</cp:coreProperties>
</file>