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ＵＳＢデータ\平成30年度作成「経営比較分析表に関すること」\"/>
    </mc:Choice>
  </mc:AlternateContent>
  <workbookProtection workbookPassword="A597" lockStructure="1"/>
  <bookViews>
    <workbookView xWindow="0" yWindow="0" windowWidth="28800" windowHeight="121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<sst xmlns="http://schemas.openxmlformats.org/spreadsheetml/2006/main" count="232" uniqueCount="120">
  <si>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</si>
  <si>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</si>
  <si>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</si>
  <si>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</si>
  <si>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</si>
  <si>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</si>
  <si>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</si>
  <si>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</si>
  <si>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</si>
  <si>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</si>
  <si>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</si>
  <si>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</si>
  <si>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</si>
  <si>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</si>
  <si>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</si>
  <si>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</si>
  <si>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</si>
  <si>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</si>
  <si>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</si>
  <si>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</si>
  <si>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</si>
  <si>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</si>
  <si>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</si>
  <si>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</si>
  <si>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</si>
  <si>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</si>
  <si>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</si>
  <si>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</si>
  <si>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</si>
  <si>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</si>
  <si>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</si>
  <si>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</si>
  <si>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</si>
  <si>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</si>
  <si>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</si>
  <si>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</si>
  <si>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</si>
  <si>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</si>
  <si>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</si>
  <si>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</si>
  <si>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</si>
  <si>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</si>
  <si>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</si>
  <si>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</si>
  <si>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</si>
  <si>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</si>
  <si>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</si>
  <si>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</si>
  <si>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</si>
  <si>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</si>
  <si>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</si>
  <si>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</si>
  <si>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</si>
  <si>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</si>
  <si>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</si>
  <si>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</si>
  <si>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</si>
  <si>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</si>
  <si>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</si>
  <si>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</si>
  <si>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</si>
  <si>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</si>
  <si>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</si>
  <si>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</si>
  <si>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</si>
  <si>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</si>
  <si>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</si>
  <si>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</si>
  <si>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</si>
  <si>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</si>
  <si>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</si>
  <si>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</si>
  <si>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</si>
  <si>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</si>
  <si>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</si>
  <si>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</si>
  <si>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</si>
  <si>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</si>
  <si>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</si>
  <si>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</si>
  <si>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</si>
  <si>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</si>
  <si>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</si>
  <si>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</si>
  <si>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</si>
  <si>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</si>
  <si>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</si>
  <si>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</si>
  <si>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</si>
  <si>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</si>
  <si>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</si>
  <si>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</si>
  <si>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</si>
  <si>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</si>
  <si>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</si>
  <si>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</si>
  <si>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</si>
  <si>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</si>
  <si>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</si>
  <si>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</si>
  <si>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</si>
  <si>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</si>
  <si>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</si>
  <si>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</si>
  <si>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</si>
  <si>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</si>
  <si>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</si>
  <si>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</si>
  <si>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</si>
  <si>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</si>
  <si>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</si>
  <si>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</si>
  <si>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</si>
  <si>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</si>
  <si>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</si>
  <si>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</si>
  <si>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</si>
  <si>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①経常収支比率　全国平均及び類似団体平均値を連続で上回っており、良好な状態を示しているが、老朽化対策として管路更新等を含めた健全経営に努めていきます。　　　　　　　　　　　　　　　　　　　　　②累積欠損金比率　連続で０％を達成し、良好な状態となっています。　　　　　　　　　　　　　　　　③流動比率　全国平均及び類似団体平均値を連続で上回っており、財務の安定性が良好な状態を示しています。　　　　　　　　　　　　　　　　　　　　　　④企業債残高対給水収益比率　企業債残高対給水収益比率　全国平均及び類似団体平均値を５期連続で下回っており、良好な状態を示しています。　　　　　⑤料金回収率　連続で１００％を超えている。これは経営に必要な経費を料金で賄っている状態を示しています。　　　　　　　　　　　　　　　　　　　　　⑥給水原価　全国平均及び類似団体平均値を上回っている。これは有収水量１㎥あたり、どれだけの費用がかかっているか示しています。　　　　　　　　　　⑦施設利用率　増加の傾向を続けており、良好な状態を示しています。　　　　　　　　　　　　　　　　⑧有収率　全国平均及び類似団体平均値を連続で上回っています。今後も同様な水準を維持するよう努めます。</t>
    <rPh sb="1" eb="3">
      <t>ケイジョウ</t>
    </rPh>
    <rPh sb="3" eb="5">
      <t>シュウシ</t>
    </rPh>
    <rPh sb="5" eb="7">
      <t>ヒリツ</t>
    </rPh>
    <rPh sb="8" eb="10">
      <t>ゼンコク</t>
    </rPh>
    <rPh sb="10" eb="12">
      <t>ヘイキン</t>
    </rPh>
    <rPh sb="12" eb="13">
      <t>オヨ</t>
    </rPh>
    <rPh sb="14" eb="16">
      <t>ルイジ</t>
    </rPh>
    <rPh sb="16" eb="18">
      <t>ダンタイ</t>
    </rPh>
    <rPh sb="18" eb="20">
      <t>ヘイキン</t>
    </rPh>
    <rPh sb="20" eb="21">
      <t>アタイ</t>
    </rPh>
    <rPh sb="22" eb="24">
      <t>レンゾク</t>
    </rPh>
    <rPh sb="25" eb="26">
      <t>ウエ</t>
    </rPh>
    <rPh sb="26" eb="27">
      <t>マワ</t>
    </rPh>
    <rPh sb="32" eb="34">
      <t>リョウコウ</t>
    </rPh>
    <rPh sb="35" eb="37">
      <t>ジョウタイ</t>
    </rPh>
    <rPh sb="38" eb="39">
      <t>シメ</t>
    </rPh>
    <rPh sb="45" eb="48">
      <t>ロウキュウカ</t>
    </rPh>
    <rPh sb="48" eb="50">
      <t>タイサク</t>
    </rPh>
    <rPh sb="53" eb="55">
      <t>カンロ</t>
    </rPh>
    <rPh sb="55" eb="57">
      <t>コウシン</t>
    </rPh>
    <rPh sb="57" eb="58">
      <t>ナド</t>
    </rPh>
    <rPh sb="59" eb="60">
      <t>フク</t>
    </rPh>
    <rPh sb="62" eb="64">
      <t>ケンゼン</t>
    </rPh>
    <rPh sb="64" eb="66">
      <t>ケイエイ</t>
    </rPh>
    <rPh sb="67" eb="68">
      <t>ツト</t>
    </rPh>
    <rPh sb="97" eb="99">
      <t>ルイセキ</t>
    </rPh>
    <rPh sb="99" eb="101">
      <t>ケッソン</t>
    </rPh>
    <rPh sb="101" eb="102">
      <t>キン</t>
    </rPh>
    <rPh sb="102" eb="104">
      <t>ヒリツ</t>
    </rPh>
    <rPh sb="105" eb="107">
      <t>レンゾク</t>
    </rPh>
    <rPh sb="111" eb="113">
      <t>タッセイ</t>
    </rPh>
    <rPh sb="115" eb="117">
      <t>リョウコウ</t>
    </rPh>
    <rPh sb="118" eb="120">
      <t>ジョウタイ</t>
    </rPh>
    <rPh sb="145" eb="147">
      <t>リュウドウ</t>
    </rPh>
    <rPh sb="147" eb="149">
      <t>ヒリツ</t>
    </rPh>
    <rPh sb="150" eb="152">
      <t>ゼンコク</t>
    </rPh>
    <rPh sb="152" eb="154">
      <t>ヘイキン</t>
    </rPh>
    <rPh sb="154" eb="155">
      <t>オヨ</t>
    </rPh>
    <rPh sb="156" eb="158">
      <t>ルイジ</t>
    </rPh>
    <rPh sb="158" eb="160">
      <t>ダンタイ</t>
    </rPh>
    <rPh sb="160" eb="162">
      <t>ヘイキン</t>
    </rPh>
    <rPh sb="162" eb="163">
      <t>アタイ</t>
    </rPh>
    <rPh sb="164" eb="166">
      <t>レンゾク</t>
    </rPh>
    <rPh sb="167" eb="168">
      <t>ウエ</t>
    </rPh>
    <rPh sb="168" eb="169">
      <t>マワ</t>
    </rPh>
    <rPh sb="174" eb="176">
      <t>ザイム</t>
    </rPh>
    <rPh sb="177" eb="179">
      <t>アンテイ</t>
    </rPh>
    <rPh sb="179" eb="180">
      <t>セイ</t>
    </rPh>
    <rPh sb="181" eb="183">
      <t>リョウコウ</t>
    </rPh>
    <rPh sb="184" eb="186">
      <t>ジョウタイ</t>
    </rPh>
    <rPh sb="187" eb="188">
      <t>シメ</t>
    </rPh>
    <rPh sb="217" eb="219">
      <t>キギョウ</t>
    </rPh>
    <rPh sb="219" eb="220">
      <t>サイ</t>
    </rPh>
    <rPh sb="220" eb="222">
      <t>ザンダカ</t>
    </rPh>
    <rPh sb="222" eb="223">
      <t>タイ</t>
    </rPh>
    <rPh sb="223" eb="225">
      <t>キュウスイ</t>
    </rPh>
    <rPh sb="225" eb="227">
      <t>シュウエキ</t>
    </rPh>
    <rPh sb="227" eb="229">
      <t>ヒリツ</t>
    </rPh>
    <rPh sb="230" eb="232">
      <t>キギョウ</t>
    </rPh>
    <rPh sb="232" eb="233">
      <t>サイ</t>
    </rPh>
    <rPh sb="233" eb="235">
      <t>ザンダカ</t>
    </rPh>
    <rPh sb="235" eb="236">
      <t>タイ</t>
    </rPh>
    <rPh sb="236" eb="238">
      <t>キュウスイ</t>
    </rPh>
    <rPh sb="238" eb="240">
      <t>シュウエキ</t>
    </rPh>
    <rPh sb="240" eb="242">
      <t>ヒリツ</t>
    </rPh>
    <rPh sb="243" eb="245">
      <t>ゼンコク</t>
    </rPh>
    <rPh sb="245" eb="247">
      <t>ヘイキン</t>
    </rPh>
    <rPh sb="247" eb="248">
      <t>オヨ</t>
    </rPh>
    <rPh sb="249" eb="256">
      <t>ルイジダンタイヘイキンアタイ</t>
    </rPh>
    <rPh sb="258" eb="259">
      <t>キ</t>
    </rPh>
    <rPh sb="259" eb="261">
      <t>レンゾク</t>
    </rPh>
    <rPh sb="262" eb="263">
      <t>シタ</t>
    </rPh>
    <rPh sb="263" eb="264">
      <t>マワ</t>
    </rPh>
    <rPh sb="269" eb="271">
      <t>リョウコウ</t>
    </rPh>
    <rPh sb="272" eb="274">
      <t>ジョウタイ</t>
    </rPh>
    <rPh sb="275" eb="276">
      <t>シメ</t>
    </rPh>
    <rPh sb="288" eb="290">
      <t>リョウキン</t>
    </rPh>
    <rPh sb="290" eb="292">
      <t>カイシュウ</t>
    </rPh>
    <rPh sb="292" eb="293">
      <t>リツ</t>
    </rPh>
    <rPh sb="294" eb="296">
      <t>レンゾク</t>
    </rPh>
    <rPh sb="302" eb="303">
      <t>コ</t>
    </rPh>
    <rPh sb="311" eb="313">
      <t>ケイエイ</t>
    </rPh>
    <rPh sb="314" eb="316">
      <t>ヒツヨウ</t>
    </rPh>
    <rPh sb="317" eb="319">
      <t>ケイヒ</t>
    </rPh>
    <rPh sb="320" eb="322">
      <t>リョウキン</t>
    </rPh>
    <rPh sb="323" eb="324">
      <t>マカナ</t>
    </rPh>
    <rPh sb="328" eb="330">
      <t>ジョウタイ</t>
    </rPh>
    <rPh sb="331" eb="332">
      <t>シメ</t>
    </rPh>
    <rPh sb="360" eb="362">
      <t>キュウスイ</t>
    </rPh>
    <rPh sb="362" eb="364">
      <t>ゲンカ</t>
    </rPh>
    <rPh sb="365" eb="367">
      <t>ゼンコク</t>
    </rPh>
    <rPh sb="367" eb="369">
      <t>ヘイキン</t>
    </rPh>
    <rPh sb="369" eb="370">
      <t>オヨ</t>
    </rPh>
    <rPh sb="371" eb="373">
      <t>ルイジ</t>
    </rPh>
    <rPh sb="373" eb="375">
      <t>ダンタイ</t>
    </rPh>
    <rPh sb="375" eb="377">
      <t>ヘイキン</t>
    </rPh>
    <rPh sb="377" eb="378">
      <t>アタイ</t>
    </rPh>
    <rPh sb="379" eb="380">
      <t>ウエ</t>
    </rPh>
    <rPh sb="380" eb="381">
      <t>マワ</t>
    </rPh>
    <rPh sb="389" eb="391">
      <t>ユウシュウ</t>
    </rPh>
    <rPh sb="391" eb="393">
      <t>スイリョウ</t>
    </rPh>
    <rPh sb="404" eb="406">
      <t>ヒヨウ</t>
    </rPh>
    <rPh sb="414" eb="415">
      <t>シメ</t>
    </rPh>
    <rPh sb="432" eb="434">
      <t>シセツ</t>
    </rPh>
    <rPh sb="434" eb="437">
      <t>リヨウリツ</t>
    </rPh>
    <rPh sb="438" eb="440">
      <t>ゾウカ</t>
    </rPh>
    <rPh sb="441" eb="443">
      <t>ケイコウ</t>
    </rPh>
    <rPh sb="444" eb="445">
      <t>ツヅ</t>
    </rPh>
    <rPh sb="450" eb="452">
      <t>リョウコウ</t>
    </rPh>
    <rPh sb="453" eb="455">
      <t>ジョウタイ</t>
    </rPh>
    <rPh sb="456" eb="457">
      <t>シメ</t>
    </rPh>
    <rPh sb="480" eb="482">
      <t>ユウシュウ</t>
    </rPh>
    <rPh sb="482" eb="483">
      <t>リツ</t>
    </rPh>
    <rPh sb="484" eb="486">
      <t>ゼンコク</t>
    </rPh>
    <rPh sb="486" eb="488">
      <t>ヘイキン</t>
    </rPh>
    <rPh sb="488" eb="489">
      <t>オヨ</t>
    </rPh>
    <rPh sb="490" eb="492">
      <t>ルイジ</t>
    </rPh>
    <rPh sb="492" eb="494">
      <t>ダンタイ</t>
    </rPh>
    <rPh sb="494" eb="496">
      <t>ヘイキン</t>
    </rPh>
    <rPh sb="496" eb="497">
      <t>アタイ</t>
    </rPh>
    <rPh sb="498" eb="500">
      <t>レンゾク</t>
    </rPh>
    <rPh sb="501" eb="502">
      <t>ウエ</t>
    </rPh>
    <rPh sb="502" eb="503">
      <t>マワ</t>
    </rPh>
    <rPh sb="509" eb="511">
      <t>コンゴ</t>
    </rPh>
    <rPh sb="512" eb="514">
      <t>ドウヨウ</t>
    </rPh>
    <rPh sb="515" eb="517">
      <t>スイジュン</t>
    </rPh>
    <rPh sb="518" eb="520">
      <t>イジ</t>
    </rPh>
    <rPh sb="524" eb="525">
      <t>ツト</t>
    </rPh>
    <phoneticPr fontId="4"/>
  </si>
  <si>
    <t>①有形固定資産減価償却率　全国平均及び類似団体平均及び類似団体平均値を下回っており、良好な状態を示しています。ただし経年劣化に対応するために、長寿命化等が必要と考えています。　　　　　　　　　②管路経年劣化　全国平均及び類似団体平均値を連続で下回っており、良好な状態を示しています。ただし、今後の老朽化に対応するために、更新計画等に沿った財源確保の検討が必要と考えています。　　　③管路更新率　全国平均及び類似団体平均値を越えた更新を実施しています。管路更新が長期に渡らないように今後も対応していきます。</t>
    <rPh sb="1" eb="3">
      <t>ユウケイ</t>
    </rPh>
    <rPh sb="3" eb="5">
      <t>コテイ</t>
    </rPh>
    <rPh sb="5" eb="7">
      <t>シサン</t>
    </rPh>
    <rPh sb="7" eb="9">
      <t>ゲンカ</t>
    </rPh>
    <rPh sb="9" eb="11">
      <t>ショウキャク</t>
    </rPh>
    <rPh sb="11" eb="12">
      <t>リツ</t>
    </rPh>
    <rPh sb="13" eb="15">
      <t>ゼンコク</t>
    </rPh>
    <rPh sb="15" eb="17">
      <t>ヘイキン</t>
    </rPh>
    <rPh sb="17" eb="18">
      <t>オヨ</t>
    </rPh>
    <rPh sb="19" eb="21">
      <t>ルイジ</t>
    </rPh>
    <rPh sb="21" eb="23">
      <t>ダンタイ</t>
    </rPh>
    <rPh sb="23" eb="26">
      <t>ヘイキンオヨ</t>
    </rPh>
    <rPh sb="27" eb="34">
      <t>ルイジダンタイヘイキンアタイ</t>
    </rPh>
    <rPh sb="35" eb="37">
      <t>シタマワ</t>
    </rPh>
    <rPh sb="42" eb="44">
      <t>リョウコウ</t>
    </rPh>
    <rPh sb="45" eb="47">
      <t>ジョウタイ</t>
    </rPh>
    <rPh sb="48" eb="49">
      <t>シメ</t>
    </rPh>
    <rPh sb="58" eb="60">
      <t>ケイネン</t>
    </rPh>
    <rPh sb="60" eb="62">
      <t>レッカ</t>
    </rPh>
    <rPh sb="63" eb="65">
      <t>タイオウ</t>
    </rPh>
    <phoneticPr fontId="4"/>
  </si>
  <si>
    <t>経営分析の結果、本市水道事業の経営状況は全国類似団体の中でも現時点は良好だと考えていますが、管路更新等への対応が必要と考えています。対応策としては、管路更新事業の平準化と必要な財源を示した経営戦略とアセットマネジメントの策定による健全経営に努めていきます。</t>
    <rPh sb="0" eb="2">
      <t>ケイエイ</t>
    </rPh>
    <rPh sb="2" eb="4">
      <t>ブンセキ</t>
    </rPh>
    <rPh sb="5" eb="7">
      <t>ケッカ</t>
    </rPh>
    <rPh sb="8" eb="9">
      <t>ホン</t>
    </rPh>
    <rPh sb="9" eb="10">
      <t>シ</t>
    </rPh>
    <rPh sb="10" eb="12">
      <t>スイドウ</t>
    </rPh>
    <rPh sb="12" eb="14">
      <t>ジギョウ</t>
    </rPh>
    <rPh sb="15" eb="17">
      <t>ケイエイ</t>
    </rPh>
    <rPh sb="17" eb="19">
      <t>ジョウキョウ</t>
    </rPh>
    <rPh sb="20" eb="22">
      <t>ゼンコク</t>
    </rPh>
    <rPh sb="22" eb="24">
      <t>ルイジ</t>
    </rPh>
    <rPh sb="24" eb="26">
      <t>ダンタイ</t>
    </rPh>
    <rPh sb="27" eb="28">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</si>
</sst>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0.84</c:v>
                </c:pt>
                <c:pt idx="1">
                  <c:v>1.1000000000000001</c:v>
                </c:pt>
                <c:pt idx="2">
                  <c:v>0.43</c:v>
                </c:pt>
                <c:pt idx="3">
                  <c:v>0.42</c:v>
                </c:pt>
                <c:pt idx="4">
                  <c:v>1.81</c:v>
                </c:pt>
              </c:numCache>
            </c:numRef>
          </c:val>
          <c:extLst xmlns:c16r2="http://schemas.microsoft.com/office/drawing/2015/06/chart">
            <c:ext xmlns:c16="http://schemas.microsoft.com/office/drawing/2014/chart" uri="{C3380CC4-5D6E-409C-BE32-E72D297353CC}">
              <c16:uniqueId val="{00000000-CC1C-455E-92B5-3A93974BCF14}"/>
            </c:ext>
          </c:extLst>
        </c:ser>
        <c:dLbls>
          <c:showLegendKey val="0"/>
          <c:showVal val="0"/>
          <c:showCatName val="0"/>
          <c:showSerName val="0"/>
          <c:showPercent val="0"/>
          <c:showBubbleSize val="0"/>
        </c:dLbls>
        <c:gapWidth val="150"/>
        <c:axId val="238854000"/>
        <c:axId val="2383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CC1C-455E-92B5-3A93974BCF14}"/>
            </c:ext>
          </c:extLst>
        </c:ser>
        <c:dLbls>
          <c:showLegendKey val="0"/>
          <c:showVal val="0"/>
          <c:showCatName val="0"/>
          <c:showSerName val="0"/>
          <c:showPercent val="0"/>
          <c:showBubbleSize val="0"/>
        </c:dLbls>
        <c:marker val="1"/>
        <c:smooth val="0"/>
        <c:axId val="238854000"/>
        <c:axId val="238362224"/>
      </c:lineChart>
      <c:dateAx>
        <c:axId val="238854000"/>
        <c:scaling>
          <c:orientation val="minMax"/>
        </c:scaling>
        <c:delete val="1"/>
        <c:axPos val="b"/>
        <c:numFmt formatCode="ge" sourceLinked="1"/>
        <c:majorTickMark val="none"/>
        <c:minorTickMark val="none"/>
        <c:tickLblPos val="none"/>
        <c:crossAx val="238362224"/>
        <c:crosses val="autoZero"/>
        <c:auto val="1"/>
        <c:lblOffset val="100"/>
        <c:baseTimeUnit val="years"/>
      </c:dateAx>
      <c:valAx>
        <c:axId val="2383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5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70.459999999999994</c:v>
                </c:pt>
                <c:pt idx="1">
                  <c:v>70.2</c:v>
                </c:pt>
                <c:pt idx="2">
                  <c:v>71.78</c:v>
                </c:pt>
                <c:pt idx="3">
                  <c:v>72.930000000000007</c:v>
                </c:pt>
                <c:pt idx="4">
                  <c:v>74.17</c:v>
                </c:pt>
              </c:numCache>
            </c:numRef>
          </c:val>
          <c:extLst xmlns:c16r2="http://schemas.microsoft.com/office/drawing/2015/06/chart">
            <c:ext xmlns:c16="http://schemas.microsoft.com/office/drawing/2014/chart" uri="{C3380CC4-5D6E-409C-BE32-E72D297353CC}">
              <c16:uniqueId val="{00000000-A097-4C5A-81D0-CF3090B89F45}"/>
            </c:ext>
          </c:extLst>
        </c:ser>
        <c:dLbls>
          <c:showLegendKey val="0"/>
          <c:showVal val="0"/>
          <c:showCatName val="0"/>
          <c:showSerName val="0"/>
          <c:showPercent val="0"/>
          <c:showBubbleSize val="0"/>
        </c:dLbls>
        <c:gapWidth val="150"/>
        <c:axId val="239324480"/>
        <c:axId val="23932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A097-4C5A-81D0-CF3090B89F45}"/>
            </c:ext>
          </c:extLst>
        </c:ser>
        <c:dLbls>
          <c:showLegendKey val="0"/>
          <c:showVal val="0"/>
          <c:showCatName val="0"/>
          <c:showSerName val="0"/>
          <c:showPercent val="0"/>
          <c:showBubbleSize val="0"/>
        </c:dLbls>
        <c:marker val="1"/>
        <c:smooth val="0"/>
        <c:axId val="239324480"/>
        <c:axId val="239324872"/>
      </c:lineChart>
      <c:dateAx>
        <c:axId val="239324480"/>
        <c:scaling>
          <c:orientation val="minMax"/>
        </c:scaling>
        <c:delete val="1"/>
        <c:axPos val="b"/>
        <c:numFmt formatCode="ge" sourceLinked="1"/>
        <c:majorTickMark val="none"/>
        <c:minorTickMark val="none"/>
        <c:tickLblPos val="none"/>
        <c:crossAx val="239324872"/>
        <c:crosses val="autoZero"/>
        <c:auto val="1"/>
        <c:lblOffset val="100"/>
        <c:baseTimeUnit val="years"/>
      </c:dateAx>
      <c:valAx>
        <c:axId val="23932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97.04</c:v>
                </c:pt>
                <c:pt idx="1">
                  <c:v>97.48</c:v>
                </c:pt>
                <c:pt idx="2">
                  <c:v>96.46</c:v>
                </c:pt>
                <c:pt idx="3">
                  <c:v>96.51</c:v>
                </c:pt>
                <c:pt idx="4">
                  <c:v>96.22</c:v>
                </c:pt>
              </c:numCache>
            </c:numRef>
          </c:val>
          <c:extLst xmlns:c16r2="http://schemas.microsoft.com/office/drawing/2015/06/chart">
            <c:ext xmlns:c16="http://schemas.microsoft.com/office/drawing/2014/chart" uri="{C3380CC4-5D6E-409C-BE32-E72D297353CC}">
              <c16:uniqueId val="{00000000-55B7-4E1E-A5D1-1C6E034A00D9}"/>
            </c:ext>
          </c:extLst>
        </c:ser>
        <c:dLbls>
          <c:showLegendKey val="0"/>
          <c:showVal val="0"/>
          <c:showCatName val="0"/>
          <c:showSerName val="0"/>
          <c:showPercent val="0"/>
          <c:showBubbleSize val="0"/>
        </c:dLbls>
        <c:gapWidth val="150"/>
        <c:axId val="239326048"/>
        <c:axId val="23932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55B7-4E1E-A5D1-1C6E034A00D9}"/>
            </c:ext>
          </c:extLst>
        </c:ser>
        <c:dLbls>
          <c:showLegendKey val="0"/>
          <c:showVal val="0"/>
          <c:showCatName val="0"/>
          <c:showSerName val="0"/>
          <c:showPercent val="0"/>
          <c:showBubbleSize val="0"/>
        </c:dLbls>
        <c:marker val="1"/>
        <c:smooth val="0"/>
        <c:axId val="239326048"/>
        <c:axId val="239326440"/>
      </c:lineChart>
      <c:dateAx>
        <c:axId val="239326048"/>
        <c:scaling>
          <c:orientation val="minMax"/>
        </c:scaling>
        <c:delete val="1"/>
        <c:axPos val="b"/>
        <c:numFmt formatCode="ge" sourceLinked="1"/>
        <c:majorTickMark val="none"/>
        <c:minorTickMark val="none"/>
        <c:tickLblPos val="none"/>
        <c:crossAx val="239326440"/>
        <c:crosses val="autoZero"/>
        <c:auto val="1"/>
        <c:lblOffset val="100"/>
        <c:baseTimeUnit val="years"/>
      </c:dateAx>
      <c:valAx>
        <c:axId val="23932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111.06</c:v>
                </c:pt>
                <c:pt idx="1">
                  <c:v>115.84</c:v>
                </c:pt>
                <c:pt idx="2">
                  <c:v>112.89</c:v>
                </c:pt>
                <c:pt idx="3">
                  <c:v>117.94</c:v>
                </c:pt>
                <c:pt idx="4">
                  <c:v>118.65</c:v>
                </c:pt>
              </c:numCache>
            </c:numRef>
          </c:val>
          <c:extLst xmlns:c16r2="http://schemas.microsoft.com/office/drawing/2015/06/chart">
            <c:ext xmlns:c16="http://schemas.microsoft.com/office/drawing/2014/chart" uri="{C3380CC4-5D6E-409C-BE32-E72D297353CC}">
              <c16:uniqueId val="{00000000-1DB6-45AE-BAE4-6D955F10AE8B}"/>
            </c:ext>
          </c:extLst>
        </c:ser>
        <c:dLbls>
          <c:showLegendKey val="0"/>
          <c:showVal val="0"/>
          <c:showCatName val="0"/>
          <c:showSerName val="0"/>
          <c:showPercent val="0"/>
          <c:showBubbleSize val="0"/>
        </c:dLbls>
        <c:gapWidth val="150"/>
        <c:axId val="238395080"/>
        <c:axId val="23839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1DB6-45AE-BAE4-6D955F10AE8B}"/>
            </c:ext>
          </c:extLst>
        </c:ser>
        <c:dLbls>
          <c:showLegendKey val="0"/>
          <c:showVal val="0"/>
          <c:showCatName val="0"/>
          <c:showSerName val="0"/>
          <c:showPercent val="0"/>
          <c:showBubbleSize val="0"/>
        </c:dLbls>
        <c:marker val="1"/>
        <c:smooth val="0"/>
        <c:axId val="238395080"/>
        <c:axId val="238399560"/>
      </c:lineChart>
      <c:dateAx>
        <c:axId val="238395080"/>
        <c:scaling>
          <c:orientation val="minMax"/>
        </c:scaling>
        <c:delete val="1"/>
        <c:axPos val="b"/>
        <c:numFmt formatCode="ge" sourceLinked="1"/>
        <c:majorTickMark val="none"/>
        <c:minorTickMark val="none"/>
        <c:tickLblPos val="none"/>
        <c:crossAx val="238399560"/>
        <c:crosses val="autoZero"/>
        <c:auto val="1"/>
        <c:lblOffset val="100"/>
        <c:baseTimeUnit val="years"/>
      </c:dateAx>
      <c:valAx>
        <c:axId val="238399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39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26.77</c:v>
                </c:pt>
                <c:pt idx="1">
                  <c:v>35.619999999999997</c:v>
                </c:pt>
                <c:pt idx="2">
                  <c:v>36.86</c:v>
                </c:pt>
                <c:pt idx="3">
                  <c:v>38.4</c:v>
                </c:pt>
                <c:pt idx="4">
                  <c:v>39.229999999999997</c:v>
                </c:pt>
              </c:numCache>
            </c:numRef>
          </c:val>
          <c:extLst xmlns:c16r2="http://schemas.microsoft.com/office/drawing/2015/06/chart">
            <c:ext xmlns:c16="http://schemas.microsoft.com/office/drawing/2014/chart" uri="{C3380CC4-5D6E-409C-BE32-E72D297353CC}">
              <c16:uniqueId val="{00000000-C57D-477D-8CBD-CACC49004991}"/>
            </c:ext>
          </c:extLst>
        </c:ser>
        <c:dLbls>
          <c:showLegendKey val="0"/>
          <c:showVal val="0"/>
          <c:showCatName val="0"/>
          <c:showSerName val="0"/>
          <c:showPercent val="0"/>
          <c:showBubbleSize val="0"/>
        </c:dLbls>
        <c:gapWidth val="150"/>
        <c:axId val="239249464"/>
        <c:axId val="23924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C57D-477D-8CBD-CACC49004991}"/>
            </c:ext>
          </c:extLst>
        </c:ser>
        <c:dLbls>
          <c:showLegendKey val="0"/>
          <c:showVal val="0"/>
          <c:showCatName val="0"/>
          <c:showSerName val="0"/>
          <c:showPercent val="0"/>
          <c:showBubbleSize val="0"/>
        </c:dLbls>
        <c:marker val="1"/>
        <c:smooth val="0"/>
        <c:axId val="239249464"/>
        <c:axId val="239249848"/>
      </c:lineChart>
      <c:dateAx>
        <c:axId val="239249464"/>
        <c:scaling>
          <c:orientation val="minMax"/>
        </c:scaling>
        <c:delete val="1"/>
        <c:axPos val="b"/>
        <c:numFmt formatCode="ge" sourceLinked="1"/>
        <c:majorTickMark val="none"/>
        <c:minorTickMark val="none"/>
        <c:tickLblPos val="none"/>
        <c:crossAx val="239249848"/>
        <c:crosses val="autoZero"/>
        <c:auto val="1"/>
        <c:lblOffset val="100"/>
        <c:baseTimeUnit val="years"/>
      </c:dateAx>
      <c:valAx>
        <c:axId val="23924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4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0.28000000000000003</c:v>
                </c:pt>
                <c:pt idx="1">
                  <c:v>0.97</c:v>
                </c:pt>
                <c:pt idx="2">
                  <c:v>3.42</c:v>
                </c:pt>
                <c:pt idx="3">
                  <c:v>4.29</c:v>
                </c:pt>
                <c:pt idx="4">
                  <c:v>6.47</c:v>
                </c:pt>
              </c:numCache>
            </c:numRef>
          </c:val>
          <c:extLst xmlns:c16r2="http://schemas.microsoft.com/office/drawing/2015/06/chart">
            <c:ext xmlns:c16="http://schemas.microsoft.com/office/drawing/2014/chart" uri="{C3380CC4-5D6E-409C-BE32-E72D297353CC}">
              <c16:uniqueId val="{00000000-DF56-452A-9D25-D112AB552EA2}"/>
            </c:ext>
          </c:extLst>
        </c:ser>
        <c:dLbls>
          <c:showLegendKey val="0"/>
          <c:showVal val="0"/>
          <c:showCatName val="0"/>
          <c:showSerName val="0"/>
          <c:showPercent val="0"/>
          <c:showBubbleSize val="0"/>
        </c:dLbls>
        <c:gapWidth val="150"/>
        <c:axId val="239266800"/>
        <c:axId val="23901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DF56-452A-9D25-D112AB552EA2}"/>
            </c:ext>
          </c:extLst>
        </c:ser>
        <c:dLbls>
          <c:showLegendKey val="0"/>
          <c:showVal val="0"/>
          <c:showCatName val="0"/>
          <c:showSerName val="0"/>
          <c:showPercent val="0"/>
          <c:showBubbleSize val="0"/>
        </c:dLbls>
        <c:marker val="1"/>
        <c:smooth val="0"/>
        <c:axId val="239266800"/>
        <c:axId val="239011728"/>
      </c:lineChart>
      <c:dateAx>
        <c:axId val="239266800"/>
        <c:scaling>
          <c:orientation val="minMax"/>
        </c:scaling>
        <c:delete val="1"/>
        <c:axPos val="b"/>
        <c:numFmt formatCode="ge" sourceLinked="1"/>
        <c:majorTickMark val="none"/>
        <c:minorTickMark val="none"/>
        <c:tickLblPos val="none"/>
        <c:crossAx val="239011728"/>
        <c:crosses val="autoZero"/>
        <c:auto val="1"/>
        <c:lblOffset val="100"/>
        <c:baseTimeUnit val="years"/>
      </c:dateAx>
      <c:valAx>
        <c:axId val="23901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6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A3-49A2-B23E-FDE4FC5D52BD}"/>
            </c:ext>
          </c:extLst>
        </c:ser>
        <c:dLbls>
          <c:showLegendKey val="0"/>
          <c:showVal val="0"/>
          <c:showCatName val="0"/>
          <c:showSerName val="0"/>
          <c:showPercent val="0"/>
          <c:showBubbleSize val="0"/>
        </c:dLbls>
        <c:gapWidth val="150"/>
        <c:axId val="239012904"/>
        <c:axId val="23901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ADA3-49A2-B23E-FDE4FC5D52BD}"/>
            </c:ext>
          </c:extLst>
        </c:ser>
        <c:dLbls>
          <c:showLegendKey val="0"/>
          <c:showVal val="0"/>
          <c:showCatName val="0"/>
          <c:showSerName val="0"/>
          <c:showPercent val="0"/>
          <c:showBubbleSize val="0"/>
        </c:dLbls>
        <c:marker val="1"/>
        <c:smooth val="0"/>
        <c:axId val="239012904"/>
        <c:axId val="239013296"/>
      </c:lineChart>
      <c:dateAx>
        <c:axId val="239012904"/>
        <c:scaling>
          <c:orientation val="minMax"/>
        </c:scaling>
        <c:delete val="1"/>
        <c:axPos val="b"/>
        <c:numFmt formatCode="ge" sourceLinked="1"/>
        <c:majorTickMark val="none"/>
        <c:minorTickMark val="none"/>
        <c:tickLblPos val="none"/>
        <c:crossAx val="239013296"/>
        <c:crosses val="autoZero"/>
        <c:auto val="1"/>
        <c:lblOffset val="100"/>
        <c:baseTimeUnit val="years"/>
      </c:dateAx>
      <c:valAx>
        <c:axId val="23901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01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962.14</c:v>
                </c:pt>
                <c:pt idx="1">
                  <c:v>632.29999999999995</c:v>
                </c:pt>
                <c:pt idx="2">
                  <c:v>703.68</c:v>
                </c:pt>
                <c:pt idx="3">
                  <c:v>678.99</c:v>
                </c:pt>
                <c:pt idx="4">
                  <c:v>591.82000000000005</c:v>
                </c:pt>
              </c:numCache>
            </c:numRef>
          </c:val>
          <c:extLst xmlns:c16r2="http://schemas.microsoft.com/office/drawing/2015/06/chart">
            <c:ext xmlns:c16="http://schemas.microsoft.com/office/drawing/2014/chart" uri="{C3380CC4-5D6E-409C-BE32-E72D297353CC}">
              <c16:uniqueId val="{00000000-294A-4D05-B53B-42C462A84814}"/>
            </c:ext>
          </c:extLst>
        </c:ser>
        <c:dLbls>
          <c:showLegendKey val="0"/>
          <c:showVal val="0"/>
          <c:showCatName val="0"/>
          <c:showSerName val="0"/>
          <c:showPercent val="0"/>
          <c:showBubbleSize val="0"/>
        </c:dLbls>
        <c:gapWidth val="150"/>
        <c:axId val="239014472"/>
        <c:axId val="23901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294A-4D05-B53B-42C462A84814}"/>
            </c:ext>
          </c:extLst>
        </c:ser>
        <c:dLbls>
          <c:showLegendKey val="0"/>
          <c:showVal val="0"/>
          <c:showCatName val="0"/>
          <c:showSerName val="0"/>
          <c:showPercent val="0"/>
          <c:showBubbleSize val="0"/>
        </c:dLbls>
        <c:marker val="1"/>
        <c:smooth val="0"/>
        <c:axId val="239014472"/>
        <c:axId val="239014864"/>
      </c:lineChart>
      <c:dateAx>
        <c:axId val="239014472"/>
        <c:scaling>
          <c:orientation val="minMax"/>
        </c:scaling>
        <c:delete val="1"/>
        <c:axPos val="b"/>
        <c:numFmt formatCode="ge" sourceLinked="1"/>
        <c:majorTickMark val="none"/>
        <c:minorTickMark val="none"/>
        <c:tickLblPos val="none"/>
        <c:crossAx val="239014864"/>
        <c:crosses val="autoZero"/>
        <c:auto val="1"/>
        <c:lblOffset val="100"/>
        <c:baseTimeUnit val="years"/>
      </c:dateAx>
      <c:valAx>
        <c:axId val="23901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01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112.61</c:v>
                </c:pt>
                <c:pt idx="1">
                  <c:v>105.64</c:v>
                </c:pt>
                <c:pt idx="2">
                  <c:v>97.34</c:v>
                </c:pt>
                <c:pt idx="3">
                  <c:v>88.72</c:v>
                </c:pt>
                <c:pt idx="4">
                  <c:v>80.12</c:v>
                </c:pt>
              </c:numCache>
            </c:numRef>
          </c:val>
          <c:extLst xmlns:c16r2="http://schemas.microsoft.com/office/drawing/2015/06/chart">
            <c:ext xmlns:c16="http://schemas.microsoft.com/office/drawing/2014/chart" uri="{C3380CC4-5D6E-409C-BE32-E72D297353CC}">
              <c16:uniqueId val="{00000000-91A8-41C4-AB0E-105FD6AF7937}"/>
            </c:ext>
          </c:extLst>
        </c:ser>
        <c:dLbls>
          <c:showLegendKey val="0"/>
          <c:showVal val="0"/>
          <c:showCatName val="0"/>
          <c:showSerName val="0"/>
          <c:showPercent val="0"/>
          <c:showBubbleSize val="0"/>
        </c:dLbls>
        <c:gapWidth val="150"/>
        <c:axId val="239204248"/>
        <c:axId val="2392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91A8-41C4-AB0E-105FD6AF7937}"/>
            </c:ext>
          </c:extLst>
        </c:ser>
        <c:dLbls>
          <c:showLegendKey val="0"/>
          <c:showVal val="0"/>
          <c:showCatName val="0"/>
          <c:showSerName val="0"/>
          <c:showPercent val="0"/>
          <c:showBubbleSize val="0"/>
        </c:dLbls>
        <c:marker val="1"/>
        <c:smooth val="0"/>
        <c:axId val="239204248"/>
        <c:axId val="239204640"/>
      </c:lineChart>
      <c:dateAx>
        <c:axId val="239204248"/>
        <c:scaling>
          <c:orientation val="minMax"/>
        </c:scaling>
        <c:delete val="1"/>
        <c:axPos val="b"/>
        <c:numFmt formatCode="ge" sourceLinked="1"/>
        <c:majorTickMark val="none"/>
        <c:minorTickMark val="none"/>
        <c:tickLblPos val="none"/>
        <c:crossAx val="239204640"/>
        <c:crosses val="autoZero"/>
        <c:auto val="1"/>
        <c:lblOffset val="100"/>
        <c:baseTimeUnit val="years"/>
      </c:dateAx>
      <c:valAx>
        <c:axId val="23920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20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107.28</c:v>
                </c:pt>
                <c:pt idx="1">
                  <c:v>113.51</c:v>
                </c:pt>
                <c:pt idx="2">
                  <c:v>110.68</c:v>
                </c:pt>
                <c:pt idx="3">
                  <c:v>116.76</c:v>
                </c:pt>
                <c:pt idx="4">
                  <c:v>115.63</c:v>
                </c:pt>
              </c:numCache>
            </c:numRef>
          </c:val>
          <c:extLst xmlns:c16r2="http://schemas.microsoft.com/office/drawing/2015/06/chart">
            <c:ext xmlns:c16="http://schemas.microsoft.com/office/drawing/2014/chart" uri="{C3380CC4-5D6E-409C-BE32-E72D297353CC}">
              <c16:uniqueId val="{00000000-C156-4174-83C8-3C1CC9F209B7}"/>
            </c:ext>
          </c:extLst>
        </c:ser>
        <c:dLbls>
          <c:showLegendKey val="0"/>
          <c:showVal val="0"/>
          <c:showCatName val="0"/>
          <c:showSerName val="0"/>
          <c:showPercent val="0"/>
          <c:showBubbleSize val="0"/>
        </c:dLbls>
        <c:gapWidth val="150"/>
        <c:axId val="239205816"/>
        <c:axId val="2392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C156-4174-83C8-3C1CC9F209B7}"/>
            </c:ext>
          </c:extLst>
        </c:ser>
        <c:dLbls>
          <c:showLegendKey val="0"/>
          <c:showVal val="0"/>
          <c:showCatName val="0"/>
          <c:showSerName val="0"/>
          <c:showPercent val="0"/>
          <c:showBubbleSize val="0"/>
        </c:dLbls>
        <c:marker val="1"/>
        <c:smooth val="0"/>
        <c:axId val="239205816"/>
        <c:axId val="239206208"/>
      </c:lineChart>
      <c:dateAx>
        <c:axId val="239205816"/>
        <c:scaling>
          <c:orientation val="minMax"/>
        </c:scaling>
        <c:delete val="1"/>
        <c:axPos val="b"/>
        <c:numFmt formatCode="ge" sourceLinked="1"/>
        <c:majorTickMark val="none"/>
        <c:minorTickMark val="none"/>
        <c:tickLblPos val="none"/>
        <c:crossAx val="239206208"/>
        <c:crosses val="autoZero"/>
        <c:auto val="1"/>
        <c:lblOffset val="100"/>
        <c:baseTimeUnit val="years"/>
      </c:dateAx>
      <c:valAx>
        <c:axId val="2392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0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200.34</c:v>
                </c:pt>
                <c:pt idx="1">
                  <c:v>188.65</c:v>
                </c:pt>
                <c:pt idx="2">
                  <c:v>192.79</c:v>
                </c:pt>
                <c:pt idx="3">
                  <c:v>182.92</c:v>
                </c:pt>
                <c:pt idx="4">
                  <c:v>184.86</c:v>
                </c:pt>
              </c:numCache>
            </c:numRef>
          </c:val>
          <c:extLst xmlns:c16r2="http://schemas.microsoft.com/office/drawing/2015/06/chart">
            <c:ext xmlns:c16="http://schemas.microsoft.com/office/drawing/2014/chart" uri="{C3380CC4-5D6E-409C-BE32-E72D297353CC}">
              <c16:uniqueId val="{00000000-0111-40A8-8E2B-249F54F23ACA}"/>
            </c:ext>
          </c:extLst>
        </c:ser>
        <c:dLbls>
          <c:showLegendKey val="0"/>
          <c:showVal val="0"/>
          <c:showCatName val="0"/>
          <c:showSerName val="0"/>
          <c:showPercent val="0"/>
          <c:showBubbleSize val="0"/>
        </c:dLbls>
        <c:gapWidth val="150"/>
        <c:axId val="239207384"/>
        <c:axId val="23932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0111-40A8-8E2B-249F54F23ACA}"/>
            </c:ext>
          </c:extLst>
        </c:ser>
        <c:dLbls>
          <c:showLegendKey val="0"/>
          <c:showVal val="0"/>
          <c:showCatName val="0"/>
          <c:showSerName val="0"/>
          <c:showPercent val="0"/>
          <c:showBubbleSize val="0"/>
        </c:dLbls>
        <c:marker val="1"/>
        <c:smooth val="0"/>
        <c:axId val="239207384"/>
        <c:axId val="239323304"/>
      </c:lineChart>
      <c:dateAx>
        <c:axId val="239207384"/>
        <c:scaling>
          <c:orientation val="minMax"/>
        </c:scaling>
        <c:delete val="1"/>
        <c:axPos val="b"/>
        <c:numFmt formatCode="ge" sourceLinked="1"/>
        <c:majorTickMark val="none"/>
        <c:minorTickMark val="none"/>
        <c:tickLblPos val="none"/>
        <c:crossAx val="239323304"/>
        <c:crosses val="autoZero"/>
        <c:auto val="1"/>
        <c:lblOffset val="100"/>
        <c:baseTimeUnit val="years"/>
      </c:dateAx>
      <c:valAx>
        <c:axId val="23932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0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0" zoomScaleNormal="80" workbookViewId="0">
      <selection activeCell="BT88" sqref="BT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豊見城市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63980</v>
      </c>
      <c r="AM8" s="59"/>
      <c r="AN8" s="59"/>
      <c r="AO8" s="59"/>
      <c r="AP8" s="59"/>
      <c r="AQ8" s="59"/>
      <c r="AR8" s="59"/>
      <c r="AS8" s="59"/>
      <c r="AT8" s="50">
        <f>データ!$S$6</f>
        <v>19.190000000000001</v>
      </c>
      <c r="AU8" s="51"/>
      <c r="AV8" s="51"/>
      <c r="AW8" s="51"/>
      <c r="AX8" s="51"/>
      <c r="AY8" s="51"/>
      <c r="AZ8" s="51"/>
      <c r="BA8" s="51"/>
      <c r="BB8" s="52">
        <f>データ!$T$6</f>
        <v>3334.03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85.46</v>
      </c>
      <c r="J10" s="51"/>
      <c r="K10" s="51"/>
      <c r="L10" s="51"/>
      <c r="M10" s="51"/>
      <c r="N10" s="51"/>
      <c r="O10" s="62"/>
      <c r="P10" s="52">
        <f>データ!$P$6</f>
        <v>100</v>
      </c>
      <c r="Q10" s="52"/>
      <c r="R10" s="52"/>
      <c r="S10" s="52"/>
      <c r="T10" s="52"/>
      <c r="U10" s="52"/>
      <c r="V10" s="52"/>
      <c r="W10" s="59">
        <f>データ!$Q$6</f>
        <v>3693</v>
      </c>
      <c r="X10" s="59"/>
      <c r="Y10" s="59"/>
      <c r="Z10" s="59"/>
      <c r="AA10" s="59"/>
      <c r="AB10" s="59"/>
      <c r="AC10" s="59"/>
      <c r="AD10" s="2"/>
      <c r="AE10" s="2"/>
      <c r="AF10" s="2"/>
      <c r="AG10" s="2"/>
      <c r="AH10" s="4"/>
      <c r="AI10" s="4"/>
      <c r="AJ10" s="4"/>
      <c r="AK10" s="4"/>
      <c r="AL10" s="59">
        <f>データ!$U$6</f>
        <v>63695</v>
      </c>
      <c r="AM10" s="59"/>
      <c r="AN10" s="59"/>
      <c r="AO10" s="59"/>
      <c r="AP10" s="59"/>
      <c r="AQ10" s="59"/>
      <c r="AR10" s="59"/>
      <c r="AS10" s="59"/>
      <c r="AT10" s="50">
        <f>データ!$V$6</f>
        <v>19.190000000000001</v>
      </c>
      <c r="AU10" s="51"/>
      <c r="AV10" s="51"/>
      <c r="AW10" s="51"/>
      <c r="AX10" s="51"/>
      <c r="AY10" s="51"/>
      <c r="AZ10" s="51"/>
      <c r="BA10" s="51"/>
      <c r="BB10" s="52">
        <f>データ!$W$6</f>
        <v>3319.18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DaPPIsCursYxNvs7fQk8zr4JdbVlOr1dUqxv8K14n5bSomDttjegavYwwz0Q6OvDzzBxGYbPncgnmqb9s+V/A==" saltValue="c1hs4gI7JmIWlDzRY0Ifs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472123</v>
      </c>
      <c r="D6" s="33">
        <f t="shared" si="3"/>
        <v>46</v>
      </c>
      <c r="E6" s="33">
        <f t="shared" si="3"/>
        <v>1</v>
      </c>
      <c r="F6" s="33">
        <f t="shared" si="3"/>
        <v>0</v>
      </c>
      <c r="G6" s="33">
        <f t="shared" si="3"/>
        <v>1</v>
      </c>
      <c r="H6" s="33" t="str">
        <f t="shared" si="3"/>
        <v>沖縄県　豊見城市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85.46</v>
      </c>
      <c r="P6" s="34">
        <f t="shared" si="3"/>
        <v>100</v>
      </c>
      <c r="Q6" s="34">
        <f t="shared" si="3"/>
        <v>3693</v>
      </c>
      <c r="R6" s="34">
        <f t="shared" si="3"/>
        <v>63980</v>
      </c>
      <c r="S6" s="34">
        <f t="shared" si="3"/>
        <v>19.190000000000001</v>
      </c>
      <c r="T6" s="34">
        <f t="shared" si="3"/>
        <v>3334.03</v>
      </c>
      <c r="U6" s="34">
        <f t="shared" si="3"/>
        <v>63695</v>
      </c>
      <c r="V6" s="34">
        <f t="shared" si="3"/>
        <v>19.190000000000001</v>
      </c>
      <c r="W6" s="34">
        <f t="shared" si="3"/>
        <v>3319.18</v>
      </c>
      <c r="X6" s="35">
        <f>IF(X7="",NA(),X7)</f>
        <v>111.06</v>
      </c>
      <c r="Y6" s="35">
        <f t="shared" ref="Y6:AG6" si="4">IF(Y7="",NA(),Y7)</f>
        <v>115.84</v>
      </c>
      <c r="Z6" s="35">
        <f t="shared" si="4"/>
        <v>112.89</v>
      </c>
      <c r="AA6" s="35">
        <f t="shared" si="4"/>
        <v>117.94</v>
      </c>
      <c r="AB6" s="35">
        <f t="shared" si="4"/>
        <v>118.65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962.14</v>
      </c>
      <c r="AU6" s="35">
        <f t="shared" ref="AU6:BC6" si="6">IF(AU7="",NA(),AU7)</f>
        <v>632.29999999999995</v>
      </c>
      <c r="AV6" s="35">
        <f t="shared" si="6"/>
        <v>703.68</v>
      </c>
      <c r="AW6" s="35">
        <f t="shared" si="6"/>
        <v>678.99</v>
      </c>
      <c r="AX6" s="35">
        <f t="shared" si="6"/>
        <v>591.82000000000005</v>
      </c>
      <c r="AY6" s="35">
        <f t="shared" si="6"/>
        <v>739.59</v>
      </c>
      <c r="AZ6" s="35">
        <f t="shared" si="6"/>
        <v>335.95</v>
      </c>
      <c r="BA6" s="35">
        <f t="shared" si="6"/>
        <v>346.59</v>
      </c>
      <c r="BB6" s="35">
        <f t="shared" si="6"/>
        <v>357.82</v>
      </c>
      <c r="BC6" s="35">
        <f t="shared" si="6"/>
        <v>355.5</v>
      </c>
      <c r="BD6" s="34" t="str">
        <f>IF(BD7="","",IF(BD7="-","【-】","【"&amp;SUBSTITUTE(TEXT(BD7,"#,##0.00"),"-","△")&amp;"】"))</f>
        <v>【264.34】</v>
      </c>
      <c r="BE6" s="35">
        <f>IF(BE7="",NA(),BE7)</f>
        <v>112.61</v>
      </c>
      <c r="BF6" s="35">
        <f t="shared" ref="BF6:BN6" si="7">IF(BF7="",NA(),BF7)</f>
        <v>105.64</v>
      </c>
      <c r="BG6" s="35">
        <f t="shared" si="7"/>
        <v>97.34</v>
      </c>
      <c r="BH6" s="35">
        <f t="shared" si="7"/>
        <v>88.72</v>
      </c>
      <c r="BI6" s="35">
        <f t="shared" si="7"/>
        <v>80.12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107.28</v>
      </c>
      <c r="BQ6" s="35">
        <f t="shared" ref="BQ6:BY6" si="8">IF(BQ7="",NA(),BQ7)</f>
        <v>113.51</v>
      </c>
      <c r="BR6" s="35">
        <f t="shared" si="8"/>
        <v>110.68</v>
      </c>
      <c r="BS6" s="35">
        <f t="shared" si="8"/>
        <v>116.76</v>
      </c>
      <c r="BT6" s="35">
        <f t="shared" si="8"/>
        <v>115.63</v>
      </c>
      <c r="BU6" s="35">
        <f t="shared" si="8"/>
        <v>99.46</v>
      </c>
      <c r="BV6" s="35">
        <f t="shared" si="8"/>
        <v>105.21</v>
      </c>
      <c r="BW6" s="35">
        <f t="shared" si="8"/>
        <v>105.71</v>
      </c>
      <c r="BX6" s="35">
        <f t="shared" si="8"/>
        <v>106.01</v>
      </c>
      <c r="BY6" s="35">
        <f t="shared" si="8"/>
        <v>104.57</v>
      </c>
      <c r="BZ6" s="34" t="str">
        <f>IF(BZ7="","",IF(BZ7="-","【-】","【"&amp;SUBSTITUTE(TEXT(BZ7,"#,##0.00"),"-","△")&amp;"】"))</f>
        <v>【104.36】</v>
      </c>
      <c r="CA6" s="35">
        <f>IF(CA7="",NA(),CA7)</f>
        <v>200.34</v>
      </c>
      <c r="CB6" s="35">
        <f t="shared" ref="CB6:CJ6" si="9">IF(CB7="",NA(),CB7)</f>
        <v>188.65</v>
      </c>
      <c r="CC6" s="35">
        <f t="shared" si="9"/>
        <v>192.79</v>
      </c>
      <c r="CD6" s="35">
        <f t="shared" si="9"/>
        <v>182.92</v>
      </c>
      <c r="CE6" s="35">
        <f t="shared" si="9"/>
        <v>184.86</v>
      </c>
      <c r="CF6" s="35">
        <f t="shared" si="9"/>
        <v>171.78</v>
      </c>
      <c r="CG6" s="35">
        <f t="shared" si="9"/>
        <v>162.59</v>
      </c>
      <c r="CH6" s="35">
        <f t="shared" si="9"/>
        <v>162.15</v>
      </c>
      <c r="CI6" s="35">
        <f t="shared" si="9"/>
        <v>162.24</v>
      </c>
      <c r="CJ6" s="35">
        <f t="shared" si="9"/>
        <v>165.47</v>
      </c>
      <c r="CK6" s="34" t="str">
        <f>IF(CK7="","",IF(CK7="-","【-】","【"&amp;SUBSTITUTE(TEXT(CK7,"#,##0.00"),"-","△")&amp;"】"))</f>
        <v>【165.71】</v>
      </c>
      <c r="CL6" s="35">
        <f>IF(CL7="",NA(),CL7)</f>
        <v>70.459999999999994</v>
      </c>
      <c r="CM6" s="35">
        <f t="shared" ref="CM6:CU6" si="10">IF(CM7="",NA(),CM7)</f>
        <v>70.2</v>
      </c>
      <c r="CN6" s="35">
        <f t="shared" si="10"/>
        <v>71.78</v>
      </c>
      <c r="CO6" s="35">
        <f t="shared" si="10"/>
        <v>72.930000000000007</v>
      </c>
      <c r="CP6" s="35">
        <f t="shared" si="10"/>
        <v>74.17</v>
      </c>
      <c r="CQ6" s="35">
        <f t="shared" si="10"/>
        <v>59.68</v>
      </c>
      <c r="CR6" s="35">
        <f t="shared" si="10"/>
        <v>59.17</v>
      </c>
      <c r="CS6" s="35">
        <f t="shared" si="10"/>
        <v>59.34</v>
      </c>
      <c r="CT6" s="35">
        <f t="shared" si="10"/>
        <v>59.11</v>
      </c>
      <c r="CU6" s="35">
        <f t="shared" si="10"/>
        <v>59.74</v>
      </c>
      <c r="CV6" s="34" t="str">
        <f>IF(CV7="","",IF(CV7="-","【-】","【"&amp;SUBSTITUTE(TEXT(CV7,"#,##0.00"),"-","△")&amp;"】"))</f>
        <v>【60.41】</v>
      </c>
      <c r="CW6" s="35">
        <f>IF(CW7="",NA(),CW7)</f>
        <v>97.04</v>
      </c>
      <c r="CX6" s="35">
        <f t="shared" ref="CX6:DF6" si="11">IF(CX7="",NA(),CX7)</f>
        <v>97.48</v>
      </c>
      <c r="CY6" s="35">
        <f t="shared" si="11"/>
        <v>96.46</v>
      </c>
      <c r="CZ6" s="35">
        <f t="shared" si="11"/>
        <v>96.51</v>
      </c>
      <c r="DA6" s="35">
        <f t="shared" si="11"/>
        <v>96.22</v>
      </c>
      <c r="DB6" s="35">
        <f t="shared" si="11"/>
        <v>87.63</v>
      </c>
      <c r="DC6" s="35">
        <f t="shared" si="11"/>
        <v>87.6</v>
      </c>
      <c r="DD6" s="35">
        <f t="shared" si="11"/>
        <v>87.74</v>
      </c>
      <c r="DE6" s="35">
        <f t="shared" si="11"/>
        <v>87.91</v>
      </c>
      <c r="DF6" s="35">
        <f t="shared" si="11"/>
        <v>87.28</v>
      </c>
      <c r="DG6" s="34" t="str">
        <f>IF(DG7="","",IF(DG7="-","【-】","【"&amp;SUBSTITUTE(TEXT(DG7,"#,##0.00"),"-","△")&amp;"】"))</f>
        <v>【89.93】</v>
      </c>
      <c r="DH6" s="35">
        <f>IF(DH7="",NA(),DH7)</f>
        <v>26.77</v>
      </c>
      <c r="DI6" s="35">
        <f t="shared" ref="DI6:DQ6" si="12">IF(DI7="",NA(),DI7)</f>
        <v>35.619999999999997</v>
      </c>
      <c r="DJ6" s="35">
        <f t="shared" si="12"/>
        <v>36.86</v>
      </c>
      <c r="DK6" s="35">
        <f t="shared" si="12"/>
        <v>38.4</v>
      </c>
      <c r="DL6" s="35">
        <f t="shared" si="12"/>
        <v>39.229999999999997</v>
      </c>
      <c r="DM6" s="35">
        <f t="shared" si="12"/>
        <v>39.65</v>
      </c>
      <c r="DN6" s="35">
        <f t="shared" si="12"/>
        <v>45.25</v>
      </c>
      <c r="DO6" s="35">
        <f t="shared" si="12"/>
        <v>46.27</v>
      </c>
      <c r="DP6" s="35">
        <f t="shared" si="12"/>
        <v>46.88</v>
      </c>
      <c r="DQ6" s="35">
        <f t="shared" si="12"/>
        <v>46.94</v>
      </c>
      <c r="DR6" s="34" t="str">
        <f>IF(DR7="","",IF(DR7="-","【-】","【"&amp;SUBSTITUTE(TEXT(DR7,"#,##0.00"),"-","△")&amp;"】"))</f>
        <v>【48.12】</v>
      </c>
      <c r="DS6" s="35">
        <f>IF(DS7="",NA(),DS7)</f>
        <v>0.28000000000000003</v>
      </c>
      <c r="DT6" s="35">
        <f t="shared" ref="DT6:EB6" si="13">IF(DT7="",NA(),DT7)</f>
        <v>0.97</v>
      </c>
      <c r="DU6" s="35">
        <f t="shared" si="13"/>
        <v>3.42</v>
      </c>
      <c r="DV6" s="35">
        <f t="shared" si="13"/>
        <v>4.29</v>
      </c>
      <c r="DW6" s="35">
        <f t="shared" si="13"/>
        <v>6.47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0.84</v>
      </c>
      <c r="EE6" s="35">
        <f t="shared" ref="EE6:EM6" si="14">IF(EE7="",NA(),EE7)</f>
        <v>1.1000000000000001</v>
      </c>
      <c r="EF6" s="35">
        <f t="shared" si="14"/>
        <v>0.43</v>
      </c>
      <c r="EG6" s="35">
        <f t="shared" si="14"/>
        <v>0.42</v>
      </c>
      <c r="EH6" s="35">
        <f t="shared" si="14"/>
        <v>1.81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472123</v>
      </c>
      <c r="D7" s="37">
        <v>46</v>
      </c>
      <c r="E7" s="37">
        <v>1</v>
      </c>
      <c r="F7" s="37">
        <v>0</v>
      </c>
      <c r="G7" s="37">
        <v>1</v>
      </c>
      <c r="H7" s="37" t="s">
        <v>105</v>
      </c>
      <c r="I7" s="37" t="s">
        <v>106</v>
      </c>
      <c r="J7" s="37" t="s">
        <v>107</v>
      </c>
      <c r="K7" s="37" t="s">
        <v>108</v>
      </c>
      <c r="L7" s="37" t="s">
        <v>109</v>
      </c>
      <c r="M7" s="37" t="s">
        <v>116</v>
      </c>
      <c r="N7" s="38" t="s">
        <v>110</v>
      </c>
      <c r="O7" s="38">
        <v>85.46</v>
      </c>
      <c r="P7" s="38">
        <v>100</v>
      </c>
      <c r="Q7" s="38">
        <v>3693</v>
      </c>
      <c r="R7" s="38">
        <v>63980</v>
      </c>
      <c r="S7" s="38">
        <v>19.190000000000001</v>
      </c>
      <c r="T7" s="38">
        <v>3334.03</v>
      </c>
      <c r="U7" s="38">
        <v>63695</v>
      </c>
      <c r="V7" s="38">
        <v>19.190000000000001</v>
      </c>
      <c r="W7" s="38">
        <v>3319.18</v>
      </c>
      <c r="X7" s="38">
        <v>111.06</v>
      </c>
      <c r="Y7" s="38">
        <v>115.84</v>
      </c>
      <c r="Z7" s="38">
        <v>112.89</v>
      </c>
      <c r="AA7" s="38">
        <v>117.94</v>
      </c>
      <c r="AB7" s="38">
        <v>118.65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962.14</v>
      </c>
      <c r="AU7" s="38">
        <v>632.29999999999995</v>
      </c>
      <c r="AV7" s="38">
        <v>703.68</v>
      </c>
      <c r="AW7" s="38">
        <v>678.99</v>
      </c>
      <c r="AX7" s="38">
        <v>591.82000000000005</v>
      </c>
      <c r="AY7" s="38">
        <v>739.59</v>
      </c>
      <c r="AZ7" s="38">
        <v>335.95</v>
      </c>
      <c r="BA7" s="38">
        <v>346.59</v>
      </c>
      <c r="BB7" s="38">
        <v>357.82</v>
      </c>
      <c r="BC7" s="38">
        <v>355.5</v>
      </c>
      <c r="BD7" s="38">
        <v>264.33999999999997</v>
      </c>
      <c r="BE7" s="38">
        <v>112.61</v>
      </c>
      <c r="BF7" s="38">
        <v>105.64</v>
      </c>
      <c r="BG7" s="38">
        <v>97.34</v>
      </c>
      <c r="BH7" s="38">
        <v>88.72</v>
      </c>
      <c r="BI7" s="38">
        <v>80.12</v>
      </c>
      <c r="BJ7" s="38">
        <v>324.08999999999997</v>
      </c>
      <c r="BK7" s="38">
        <v>319.82</v>
      </c>
      <c r="BL7" s="38">
        <v>312.02999999999997</v>
      </c>
      <c r="BM7" s="38">
        <v>307.45999999999998</v>
      </c>
      <c r="BN7" s="38">
        <v>312.58</v>
      </c>
      <c r="BO7" s="38">
        <v>274.27</v>
      </c>
      <c r="BP7" s="38">
        <v>107.28</v>
      </c>
      <c r="BQ7" s="38">
        <v>113.51</v>
      </c>
      <c r="BR7" s="38">
        <v>110.68</v>
      </c>
      <c r="BS7" s="38">
        <v>116.76</v>
      </c>
      <c r="BT7" s="38">
        <v>115.63</v>
      </c>
      <c r="BU7" s="38">
        <v>99.46</v>
      </c>
      <c r="BV7" s="38">
        <v>105.21</v>
      </c>
      <c r="BW7" s="38">
        <v>105.71</v>
      </c>
      <c r="BX7" s="38">
        <v>106.01</v>
      </c>
      <c r="BY7" s="38">
        <v>104.57</v>
      </c>
      <c r="BZ7" s="38">
        <v>104.36</v>
      </c>
      <c r="CA7" s="38">
        <v>200.34</v>
      </c>
      <c r="CB7" s="38">
        <v>188.65</v>
      </c>
      <c r="CC7" s="38">
        <v>192.79</v>
      </c>
      <c r="CD7" s="38">
        <v>182.92</v>
      </c>
      <c r="CE7" s="38">
        <v>184.86</v>
      </c>
      <c r="CF7" s="38">
        <v>171.78</v>
      </c>
      <c r="CG7" s="38">
        <v>162.59</v>
      </c>
      <c r="CH7" s="38">
        <v>162.15</v>
      </c>
      <c r="CI7" s="38">
        <v>162.24</v>
      </c>
      <c r="CJ7" s="38">
        <v>165.47</v>
      </c>
      <c r="CK7" s="38">
        <v>165.71</v>
      </c>
      <c r="CL7" s="38">
        <v>70.459999999999994</v>
      </c>
      <c r="CM7" s="38">
        <v>70.2</v>
      </c>
      <c r="CN7" s="38">
        <v>71.78</v>
      </c>
      <c r="CO7" s="38">
        <v>72.930000000000007</v>
      </c>
      <c r="CP7" s="38">
        <v>74.17</v>
      </c>
      <c r="CQ7" s="38">
        <v>59.68</v>
      </c>
      <c r="CR7" s="38">
        <v>59.17</v>
      </c>
      <c r="CS7" s="38">
        <v>59.34</v>
      </c>
      <c r="CT7" s="38">
        <v>59.11</v>
      </c>
      <c r="CU7" s="38">
        <v>59.74</v>
      </c>
      <c r="CV7" s="38">
        <v>60.41</v>
      </c>
      <c r="CW7" s="38">
        <v>97.04</v>
      </c>
      <c r="CX7" s="38">
        <v>97.48</v>
      </c>
      <c r="CY7" s="38">
        <v>96.46</v>
      </c>
      <c r="CZ7" s="38">
        <v>96.51</v>
      </c>
      <c r="DA7" s="38">
        <v>96.22</v>
      </c>
      <c r="DB7" s="38">
        <v>87.63</v>
      </c>
      <c r="DC7" s="38">
        <v>87.6</v>
      </c>
      <c r="DD7" s="38">
        <v>87.74</v>
      </c>
      <c r="DE7" s="38">
        <v>87.91</v>
      </c>
      <c r="DF7" s="38">
        <v>87.28</v>
      </c>
      <c r="DG7" s="38">
        <v>89.93</v>
      </c>
      <c r="DH7" s="38">
        <v>26.77</v>
      </c>
      <c r="DI7" s="38">
        <v>35.619999999999997</v>
      </c>
      <c r="DJ7" s="38">
        <v>36.86</v>
      </c>
      <c r="DK7" s="38">
        <v>38.4</v>
      </c>
      <c r="DL7" s="38">
        <v>39.229999999999997</v>
      </c>
      <c r="DM7" s="38">
        <v>39.65</v>
      </c>
      <c r="DN7" s="38">
        <v>45.25</v>
      </c>
      <c r="DO7" s="38">
        <v>46.27</v>
      </c>
      <c r="DP7" s="38">
        <v>46.88</v>
      </c>
      <c r="DQ7" s="38">
        <v>46.94</v>
      </c>
      <c r="DR7" s="38">
        <v>48.12</v>
      </c>
      <c r="DS7" s="38">
        <v>0.28000000000000003</v>
      </c>
      <c r="DT7" s="38">
        <v>0.97</v>
      </c>
      <c r="DU7" s="38">
        <v>3.42</v>
      </c>
      <c r="DV7" s="38">
        <v>4.29</v>
      </c>
      <c r="DW7" s="38">
        <v>6.47</v>
      </c>
      <c r="DX7" s="38">
        <v>9.7100000000000009</v>
      </c>
      <c r="DY7" s="38">
        <v>10.71</v>
      </c>
      <c r="DZ7" s="38">
        <v>10.93</v>
      </c>
      <c r="EA7" s="38">
        <v>13.39</v>
      </c>
      <c r="EB7" s="38">
        <v>14.48</v>
      </c>
      <c r="EC7" s="38">
        <v>15.89</v>
      </c>
      <c r="ED7" s="38">
        <v>0.84</v>
      </c>
      <c r="EE7" s="38">
        <v>1.1000000000000001</v>
      </c>
      <c r="EF7" s="38">
        <v>0.43</v>
      </c>
      <c r="EG7" s="38">
        <v>0.42</v>
      </c>
      <c r="EH7" s="38">
        <v>1.81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2019-01-27T23:08:51Z</cp:lastPrinted>
  <dcterms:created xsi:type="dcterms:W3CDTF">2018-12-03T08:40:00Z</dcterms:created>
  <dcterms:modified xsi:type="dcterms:W3CDTF">2019-01-27T23:18:22Z</dcterms:modified>
  <cp:category/>
</cp:coreProperties>
</file>