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oDcyKH2WKR6E96QQe9KLH+NRAmA50K2cJ1r/23IO5ycPKPjpK57ZyT0BCFpLERFpt+Sc0W+k5fdGtm/nJDcfg==" workbookSaltValue="pKJeeSfZUR7nHzpl1qyyE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<sst xmlns="http://schemas.openxmlformats.org/spreadsheetml/2006/main" count="240" uniqueCount="126">
  <si>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</si>
  <si>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</si>
  <si>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</si>
  <si>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</si>
  <si>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</si>
  <si>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</si>
  <si>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</si>
  <si>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</si>
  <si>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</si>
  <si>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</si>
  <si>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</si>
  <si>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</si>
  <si>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</si>
  <si>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</si>
  <si>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</si>
  <si>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</si>
  <si>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</si>
  <si>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</si>
  <si>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</si>
  <si>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</si>
  <si>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</si>
  <si>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</si>
  <si>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</si>
  <si>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</si>
  <si>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</si>
  <si>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</si>
  <si>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</si>
  <si>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</si>
  <si>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</si>
  <si>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</si>
  <si>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</si>
  <si>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</si>
  <si>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</si>
  <si>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</si>
  <si>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</si>
  <si>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</si>
  <si>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</si>
  <si>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</si>
  <si>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</si>
  <si>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</si>
  <si>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</si>
  <si>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</si>
  <si>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</si>
  <si>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</si>
  <si>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</si>
  <si>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</si>
  <si>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</si>
  <si>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</si>
  <si>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</si>
  <si>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</si>
  <si>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</si>
  <si>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</si>
  <si>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</si>
  <si>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</si>
  <si>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</si>
  <si>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</si>
  <si>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</si>
  <si>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</si>
  <si>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</si>
  <si>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</si>
  <si>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</si>
  <si>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</si>
  <si>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</si>
  <si>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</si>
  <si>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</si>
  <si>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</si>
  <si>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</si>
  <si>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</si>
  <si>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</si>
  <si>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</si>
  <si>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</si>
  <si>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</si>
  <si>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</si>
  <si>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</si>
  <si>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</si>
  <si>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</si>
  <si>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</si>
  <si>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</si>
  <si>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</si>
  <si>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</si>
  <si>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</si>
  <si>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</si>
  <si>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</si>
  <si>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</si>
  <si>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</si>
  <si>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</si>
  <si>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</si>
  <si>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</si>
  <si>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</si>
  <si>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</si>
  <si>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</si>
  <si>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</si>
  <si>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</si>
  <si>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</si>
  <si>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</si>
  <si>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</si>
  <si>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</si>
  <si>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</si>
  <si>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</si>
  <si>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</si>
  <si>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</si>
  <si>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</si>
  <si>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</si>
  <si>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</si>
  <si>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</si>
  <si>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</si>
  <si>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</si>
  <si>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</si>
  <si>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</si>
  <si>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</si>
  <si>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</si>
  <si>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</si>
  <si>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</si>
  <si>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</si>
  <si>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</si>
  <si>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</si>
  <si>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</si>
  <si>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</si>
  <si>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</si>
  <si>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</si>
  <si>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</si>
  <si>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</si>
  <si>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</si>
  <si>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名護下水処理場は、昭和54年の供用開始から40年が経過する。処理場の老朽化は著しく、現在も処理場の改良工事を進めている。これからは、ストックマネジメント計画に基づき、膨大な施設の状況を把握・評価し、計画的かつ効率的な管理を進めていくこととしている。
　また、左記の「2.老朽化の状況③管渠改善率」では、平成29年度に管渠改善率が0.32%（管渠更生距離540ｍ）となっているが、処理場と同様に管渠の老朽化も進んでいることから、補助事業により管渠更生工事についても進めていく必要がある。</t>
    <rPh sb="1" eb="3">
      <t>ナゴ</t>
    </rPh>
    <rPh sb="3" eb="5">
      <t>ゲスイ</t>
    </rPh>
    <rPh sb="5" eb="8">
      <t>ショリジョウ</t>
    </rPh>
    <rPh sb="10" eb="12">
      <t>ショウワ</t>
    </rPh>
    <rPh sb="14" eb="15">
      <t>ネン</t>
    </rPh>
    <rPh sb="16" eb="18">
      <t>キョウヨウ</t>
    </rPh>
    <rPh sb="18" eb="20">
      <t>カイシ</t>
    </rPh>
    <rPh sb="24" eb="25">
      <t>ネン</t>
    </rPh>
    <rPh sb="26" eb="28">
      <t>ケイカ</t>
    </rPh>
    <rPh sb="31" eb="34">
      <t>ショリジョウ</t>
    </rPh>
    <rPh sb="35" eb="38">
      <t>ロウキュウカ</t>
    </rPh>
    <rPh sb="39" eb="40">
      <t>イチジル</t>
    </rPh>
    <rPh sb="43" eb="45">
      <t>ゲンザイ</t>
    </rPh>
    <rPh sb="46" eb="48">
      <t>ショリ</t>
    </rPh>
    <rPh sb="48" eb="49">
      <t>ジョウ</t>
    </rPh>
    <rPh sb="50" eb="52">
      <t>カイリョウ</t>
    </rPh>
    <rPh sb="52" eb="54">
      <t>コウジ</t>
    </rPh>
    <rPh sb="55" eb="56">
      <t>スス</t>
    </rPh>
    <rPh sb="77" eb="79">
      <t>ケイカク</t>
    </rPh>
    <rPh sb="80" eb="81">
      <t>モト</t>
    </rPh>
    <rPh sb="84" eb="86">
      <t>ボウダイ</t>
    </rPh>
    <rPh sb="87" eb="89">
      <t>シセツ</t>
    </rPh>
    <rPh sb="90" eb="92">
      <t>ジョウキョウ</t>
    </rPh>
    <rPh sb="93" eb="95">
      <t>ハアク</t>
    </rPh>
    <rPh sb="96" eb="98">
      <t>ヒョウカ</t>
    </rPh>
    <rPh sb="100" eb="103">
      <t>ケイカクテキ</t>
    </rPh>
    <rPh sb="105" eb="108">
      <t>コウリツテキ</t>
    </rPh>
    <rPh sb="109" eb="111">
      <t>カンリ</t>
    </rPh>
    <rPh sb="112" eb="113">
      <t>スス</t>
    </rPh>
    <rPh sb="130" eb="132">
      <t>サキ</t>
    </rPh>
    <rPh sb="136" eb="139">
      <t>ロウキュウカ</t>
    </rPh>
    <rPh sb="140" eb="142">
      <t>ジョウキョウ</t>
    </rPh>
    <rPh sb="143" eb="145">
      <t>カンキョ</t>
    </rPh>
    <rPh sb="145" eb="147">
      <t>カイゼン</t>
    </rPh>
    <rPh sb="147" eb="148">
      <t>リツ</t>
    </rPh>
    <rPh sb="152" eb="154">
      <t>ヘイセイ</t>
    </rPh>
    <rPh sb="156" eb="157">
      <t>ネン</t>
    </rPh>
    <rPh sb="157" eb="158">
      <t>ド</t>
    </rPh>
    <rPh sb="159" eb="161">
      <t>カンキョ</t>
    </rPh>
    <rPh sb="161" eb="163">
      <t>カイゼン</t>
    </rPh>
    <rPh sb="163" eb="164">
      <t>リツ</t>
    </rPh>
    <rPh sb="171" eb="173">
      <t>カンキョ</t>
    </rPh>
    <rPh sb="173" eb="175">
      <t>コウセイ</t>
    </rPh>
    <rPh sb="175" eb="177">
      <t>キョリ</t>
    </rPh>
    <rPh sb="190" eb="192">
      <t>ショリ</t>
    </rPh>
    <rPh sb="192" eb="193">
      <t>ジョウ</t>
    </rPh>
    <rPh sb="194" eb="196">
      <t>ドウヨウ</t>
    </rPh>
    <rPh sb="197" eb="199">
      <t>カンキョ</t>
    </rPh>
    <rPh sb="200" eb="203">
      <t>ロウキュウカ</t>
    </rPh>
    <rPh sb="204" eb="205">
      <t>スス</t>
    </rPh>
    <rPh sb="214" eb="216">
      <t>ホジョ</t>
    </rPh>
    <rPh sb="216" eb="218">
      <t>ジギョウ</t>
    </rPh>
    <rPh sb="221" eb="223">
      <t>カンキョ</t>
    </rPh>
    <rPh sb="223" eb="225">
      <t>コウセイ</t>
    </rPh>
    <rPh sb="225" eb="227">
      <t>コウジ</t>
    </rPh>
    <rPh sb="232" eb="233">
      <t>スス</t>
    </rPh>
    <rPh sb="237" eb="239">
      <t>ヒツヨウ</t>
    </rPh>
    <phoneticPr fontId="4"/>
  </si>
  <si>
    <t>　本市の下水処理場、管渠の老朽化は著しく、施設の修繕や更新費用等、近年の維持管理費用は増大している。また、大規模事業所の下水道からの撤退、節水技術の向上、将来の人口減少による下水道使用料の減収も見込まれている。
　このような状況の中、国からの通知に基づき、下水道事業の持続可能かつ安定的経営を目指し、本市の下水道事業は平成32年度より公営企業へ移行する。これにより一層の事業の健全化が求められることから、現在取り組んでいる水道事業との組織統合による経費削減、し尿処理施設の統合等、効率的かつ持続可能な事業を目指していく。また、公営企業へ移行した後、早急に下水道使用料の見直しも実施していく予定である。</t>
    <rPh sb="1" eb="2">
      <t>ホン</t>
    </rPh>
    <rPh sb="2" eb="3">
      <t>シ</t>
    </rPh>
    <rPh sb="69" eb="71">
      <t>セッスイ</t>
    </rPh>
    <rPh sb="71" eb="73">
      <t>ギジュツ</t>
    </rPh>
    <rPh sb="74" eb="76">
      <t>コウジョウ</t>
    </rPh>
    <phoneticPr fontId="4"/>
  </si>
  <si>
    <t>　平成29年度の①収益的収支比率が前年度と比較して約25％減となった要因は、一般会計からの繰出金のうち「分流式下水道等に要する経費」に関する適正化（見直し）があり繰出金が減となったこと、また、大規模事業所の自家排水処理による下水道使用料の減収によるものである。
　④企業債残高対事業規模比率が前年度に比べ300％以上高くなったこと、⑤経費回収率が前年度比約30%減になった要因についても、①収益的収支比率と同様の理由によるものである。
　⑥汚水処理原価が高くなっているのは、前年度に比べ処理場の修繕等にかかる維持管理費が大きくなった為である。
　⑦施設利用率は、平成26～29年度まで約60％で推移してきているが、上記で述べたとおり大規模事業所の自家排水処理や将来の人口減少による汚水処理水量の減少も見込まれることから、現在進めているし尿処理施設と下水処理場との統合により、適正な施設利用が図れるよう努めていく必要がある。
　⑧水洗化率については、平成30年度より新たに導入する下水道接続促進事業（新築を除いた宅内の排水設備工事費用に対して一部補助を行う事業）により、接続率向上を目指す。
　現在の本市の下水道事業は、下水道使用料のみで維持管理等の経費を賄えていないため、一般会計繰入金に頼っている状況である。更なる経費削減を図り、効率的な事業運営を行うため、下水道使用料改定についても検討する必要があると考える。</t>
    <rPh sb="1" eb="3">
      <t>ヘイセイ</t>
    </rPh>
    <rPh sb="5" eb="6">
      <t>ネン</t>
    </rPh>
    <rPh sb="6" eb="7">
      <t>ド</t>
    </rPh>
    <rPh sb="9" eb="11">
      <t>シュウエキ</t>
    </rPh>
    <rPh sb="11" eb="12">
      <t>テキ</t>
    </rPh>
    <rPh sb="12" eb="14">
      <t>シュウシ</t>
    </rPh>
    <rPh sb="14" eb="16">
      <t>ヒリツ</t>
    </rPh>
    <rPh sb="17" eb="19">
      <t>ゼンネン</t>
    </rPh>
    <rPh sb="19" eb="20">
      <t>ド</t>
    </rPh>
    <rPh sb="21" eb="23">
      <t>ヒカク</t>
    </rPh>
    <rPh sb="25" eb="26">
      <t>ヤク</t>
    </rPh>
    <rPh sb="29" eb="30">
      <t>ゲン</t>
    </rPh>
    <rPh sb="34" eb="36">
      <t>ヨウイン</t>
    </rPh>
    <rPh sb="38" eb="40">
      <t>イッパン</t>
    </rPh>
    <rPh sb="40" eb="42">
      <t>カイケイ</t>
    </rPh>
    <rPh sb="45" eb="47">
      <t>クリダシ</t>
    </rPh>
    <rPh sb="47" eb="48">
      <t>キン</t>
    </rPh>
    <rPh sb="52" eb="54">
      <t>ブンリュウ</t>
    </rPh>
    <rPh sb="54" eb="55">
      <t>シキ</t>
    </rPh>
    <rPh sb="55" eb="58">
      <t>ゲスイドウ</t>
    </rPh>
    <rPh sb="58" eb="59">
      <t>トウ</t>
    </rPh>
    <rPh sb="60" eb="61">
      <t>ヨウ</t>
    </rPh>
    <rPh sb="63" eb="65">
      <t>ケイヒ</t>
    </rPh>
    <rPh sb="67" eb="68">
      <t>カン</t>
    </rPh>
    <rPh sb="70" eb="73">
      <t>テキセイカ</t>
    </rPh>
    <rPh sb="74" eb="76">
      <t>ミナオ</t>
    </rPh>
    <rPh sb="81" eb="83">
      <t>クリダシ</t>
    </rPh>
    <rPh sb="83" eb="84">
      <t>キン</t>
    </rPh>
    <rPh sb="85" eb="86">
      <t>ゲン</t>
    </rPh>
    <rPh sb="96" eb="99">
      <t>ダイキボ</t>
    </rPh>
    <rPh sb="99" eb="101">
      <t>ジギョウ</t>
    </rPh>
    <rPh sb="101" eb="102">
      <t>ショ</t>
    </rPh>
    <rPh sb="103" eb="105">
      <t>ジカ</t>
    </rPh>
    <rPh sb="105" eb="107">
      <t>ハイスイ</t>
    </rPh>
    <rPh sb="107" eb="109">
      <t>ショリ</t>
    </rPh>
    <rPh sb="112" eb="115">
      <t>ゲスイドウ</t>
    </rPh>
    <rPh sb="115" eb="117">
      <t>シヨウ</t>
    </rPh>
    <rPh sb="117" eb="118">
      <t>リョウ</t>
    </rPh>
    <rPh sb="119" eb="121">
      <t>ゲンシュウ</t>
    </rPh>
    <rPh sb="133" eb="135">
      <t>キギョウ</t>
    </rPh>
    <rPh sb="135" eb="136">
      <t>サイ</t>
    </rPh>
    <rPh sb="136" eb="138">
      <t>ザンダカ</t>
    </rPh>
    <rPh sb="138" eb="139">
      <t>タイ</t>
    </rPh>
    <rPh sb="139" eb="141">
      <t>ジギョウ</t>
    </rPh>
    <rPh sb="141" eb="143">
      <t>キボ</t>
    </rPh>
    <rPh sb="143" eb="145">
      <t>ヒリツ</t>
    </rPh>
    <rPh sb="146" eb="149">
      <t>ゼンネンド</t>
    </rPh>
    <rPh sb="150" eb="151">
      <t>クラ</t>
    </rPh>
    <rPh sb="156" eb="158">
      <t>イジョウ</t>
    </rPh>
    <rPh sb="158" eb="159">
      <t>タカ</t>
    </rPh>
    <rPh sb="167" eb="169">
      <t>ケイヒ</t>
    </rPh>
    <rPh sb="169" eb="171">
      <t>カイシュウ</t>
    </rPh>
    <rPh sb="171" eb="172">
      <t>リツ</t>
    </rPh>
    <rPh sb="173" eb="175">
      <t>ゼンネン</t>
    </rPh>
    <rPh sb="175" eb="176">
      <t>ド</t>
    </rPh>
    <rPh sb="176" eb="177">
      <t>ヒ</t>
    </rPh>
    <rPh sb="177" eb="178">
      <t>ヤク</t>
    </rPh>
    <rPh sb="181" eb="182">
      <t>ヘ</t>
    </rPh>
    <rPh sb="186" eb="188">
      <t>ヨウイン</t>
    </rPh>
    <rPh sb="195" eb="198">
      <t>シュウエキテキ</t>
    </rPh>
    <rPh sb="198" eb="200">
      <t>シュウシ</t>
    </rPh>
    <rPh sb="200" eb="202">
      <t>ヒリツ</t>
    </rPh>
    <rPh sb="206" eb="208">
      <t>リユウ</t>
    </rPh>
    <rPh sb="220" eb="222">
      <t>オスイ</t>
    </rPh>
    <rPh sb="222" eb="224">
      <t>ショリ</t>
    </rPh>
    <rPh sb="224" eb="226">
      <t>ゲンカ</t>
    </rPh>
    <rPh sb="227" eb="228">
      <t>タカ</t>
    </rPh>
    <rPh sb="237" eb="240">
      <t>ゼンネンド</t>
    </rPh>
    <rPh sb="241" eb="242">
      <t>クラ</t>
    </rPh>
    <rPh sb="243" eb="245">
      <t>ショリ</t>
    </rPh>
    <rPh sb="245" eb="246">
      <t>ジョウ</t>
    </rPh>
    <rPh sb="249" eb="250">
      <t>ナド</t>
    </rPh>
    <rPh sb="254" eb="256">
      <t>イジ</t>
    </rPh>
    <rPh sb="256" eb="258">
      <t>カンリ</t>
    </rPh>
    <rPh sb="258" eb="259">
      <t>ヒ</t>
    </rPh>
    <rPh sb="260" eb="261">
      <t>オオ</t>
    </rPh>
    <rPh sb="266" eb="267">
      <t>タメ</t>
    </rPh>
    <rPh sb="274" eb="276">
      <t>シセツ</t>
    </rPh>
    <rPh sb="276" eb="279">
      <t>リヨウリツ</t>
    </rPh>
    <rPh sb="281" eb="283">
      <t>ヘイセイ</t>
    </rPh>
    <rPh sb="288" eb="289">
      <t>ネン</t>
    </rPh>
    <rPh sb="289" eb="290">
      <t>ド</t>
    </rPh>
    <rPh sb="292" eb="293">
      <t>ヤク</t>
    </rPh>
    <rPh sb="297" eb="299">
      <t>スイイ</t>
    </rPh>
    <rPh sb="307" eb="309">
      <t>ジョウキ</t>
    </rPh>
    <rPh sb="310" eb="311">
      <t>ノ</t>
    </rPh>
    <rPh sb="316" eb="319">
      <t>ダイキボ</t>
    </rPh>
    <rPh sb="319" eb="321">
      <t>ジギョウ</t>
    </rPh>
    <rPh sb="321" eb="322">
      <t>ショ</t>
    </rPh>
    <rPh sb="323" eb="325">
      <t>ジカ</t>
    </rPh>
    <rPh sb="325" eb="327">
      <t>ハイスイ</t>
    </rPh>
    <rPh sb="327" eb="329">
      <t>ショリ</t>
    </rPh>
    <rPh sb="330" eb="332">
      <t>ショウライ</t>
    </rPh>
    <rPh sb="333" eb="335">
      <t>ジンコウ</t>
    </rPh>
    <rPh sb="335" eb="337">
      <t>ゲンショウ</t>
    </rPh>
    <rPh sb="340" eb="342">
      <t>オスイ</t>
    </rPh>
    <rPh sb="342" eb="344">
      <t>ショリ</t>
    </rPh>
    <rPh sb="345" eb="346">
      <t>リョウ</t>
    </rPh>
    <rPh sb="347" eb="349">
      <t>ゲンショウ</t>
    </rPh>
    <rPh sb="350" eb="352">
      <t>ミコ</t>
    </rPh>
    <rPh sb="360" eb="362">
      <t>ゲンザイ</t>
    </rPh>
    <rPh sb="362" eb="363">
      <t>スス</t>
    </rPh>
    <rPh sb="368" eb="369">
      <t>ニョウ</t>
    </rPh>
    <rPh sb="369" eb="371">
      <t>ショリ</t>
    </rPh>
    <rPh sb="371" eb="373">
      <t>シセツ</t>
    </rPh>
    <rPh sb="374" eb="376">
      <t>ゲスイ</t>
    </rPh>
    <rPh sb="376" eb="378">
      <t>ショリ</t>
    </rPh>
    <rPh sb="378" eb="379">
      <t>ジョウ</t>
    </rPh>
    <rPh sb="381" eb="383">
      <t>トウゴウ</t>
    </rPh>
    <rPh sb="387" eb="389">
      <t>テキセイ</t>
    </rPh>
    <rPh sb="390" eb="392">
      <t>シセツ</t>
    </rPh>
    <rPh sb="392" eb="394">
      <t>リヨウ</t>
    </rPh>
    <rPh sb="395" eb="396">
      <t>ハカ</t>
    </rPh>
    <rPh sb="400" eb="401">
      <t>ツト</t>
    </rPh>
    <rPh sb="405" eb="407">
      <t>ヒツヨウ</t>
    </rPh>
    <rPh sb="414" eb="417">
      <t>スイセンカ</t>
    </rPh>
    <rPh sb="417" eb="418">
      <t>リツ</t>
    </rPh>
    <rPh sb="424" eb="426">
      <t>ヘイセイ</t>
    </rPh>
    <rPh sb="428" eb="429">
      <t>ネン</t>
    </rPh>
    <rPh sb="429" eb="430">
      <t>ド</t>
    </rPh>
    <rPh sb="432" eb="433">
      <t>アラ</t>
    </rPh>
    <rPh sb="435" eb="437">
      <t>ドウニュウ</t>
    </rPh>
    <rPh sb="439" eb="442">
      <t>ゲスイドウ</t>
    </rPh>
    <rPh sb="442" eb="444">
      <t>セツゾク</t>
    </rPh>
    <rPh sb="444" eb="446">
      <t>ソクシン</t>
    </rPh>
    <rPh sb="446" eb="448">
      <t>ジギョウ</t>
    </rPh>
    <rPh sb="449" eb="451">
      <t>シンチク</t>
    </rPh>
    <rPh sb="452" eb="453">
      <t>ノゾ</t>
    </rPh>
    <rPh sb="455" eb="457">
      <t>タクナイ</t>
    </rPh>
    <rPh sb="458" eb="460">
      <t>ハイスイ</t>
    </rPh>
    <rPh sb="460" eb="462">
      <t>セツビ</t>
    </rPh>
    <rPh sb="462" eb="464">
      <t>コウジ</t>
    </rPh>
    <rPh sb="464" eb="466">
      <t>ヒヨウ</t>
    </rPh>
    <rPh sb="467" eb="468">
      <t>タイ</t>
    </rPh>
    <rPh sb="470" eb="472">
      <t>イチブ</t>
    </rPh>
    <rPh sb="472" eb="474">
      <t>ホジョ</t>
    </rPh>
    <rPh sb="475" eb="476">
      <t>オコナ</t>
    </rPh>
    <rPh sb="477" eb="479">
      <t>ジギョウ</t>
    </rPh>
    <rPh sb="484" eb="486">
      <t>セツゾク</t>
    </rPh>
    <rPh sb="486" eb="487">
      <t>リツ</t>
    </rPh>
    <rPh sb="487" eb="489">
      <t>コウジョウ</t>
    </rPh>
    <rPh sb="490" eb="492">
      <t>メザ</t>
    </rPh>
    <rPh sb="496" eb="498">
      <t>ゲンザイ</t>
    </rPh>
    <rPh sb="527" eb="528">
      <t>マカナ</t>
    </rPh>
    <rPh sb="544" eb="545">
      <t>タヨ</t>
    </rPh>
    <rPh sb="555" eb="556">
      <t>サラ</t>
    </rPh>
    <rPh sb="558" eb="560">
      <t>ケイヒ</t>
    </rPh>
    <rPh sb="560" eb="562">
      <t>サクゲン</t>
    </rPh>
    <rPh sb="563" eb="564">
      <t>ハカ</t>
    </rPh>
    <rPh sb="566" eb="569">
      <t>コウリツテキ</t>
    </rPh>
    <rPh sb="570" eb="572">
      <t>ジギョウ</t>
    </rPh>
    <rPh sb="572" eb="574">
      <t>ウンエイ</t>
    </rPh>
    <rPh sb="575" eb="576">
      <t>オコナ</t>
    </rPh>
    <rPh sb="580" eb="583">
      <t>ゲスイドウ</t>
    </rPh>
    <rPh sb="583" eb="585">
      <t>シヨウ</t>
    </rPh>
    <rPh sb="585" eb="586">
      <t>リョウ</t>
    </rPh>
    <rPh sb="586" eb="588">
      <t>カイテイ</t>
    </rPh>
    <rPh sb="593" eb="595">
      <t>ケントウ</t>
    </rPh>
    <rPh sb="597" eb="599">
      <t>ヒツヨウ</t>
    </rPh>
    <rPh sb="603" eb="60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</si>
</sst>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0.32</c:v>
                </c:pt>
              </c:numCache>
            </c:numRef>
          </c:val>
          <c:extLst xmlns:c16r2="http://schemas.microsoft.com/office/drawing/2015/06/chart">
            <c:ext xmlns:c16="http://schemas.microsoft.com/office/drawing/2014/chart" uri="{C3380CC4-5D6E-409C-BE32-E72D297353CC}">
              <c16:uniqueId val="{00000000-C53D-43B8-B1B4-8EE85A3E6DE3}"/>
            </c:ext>
          </c:extLst>
        </c:ser>
        <c:dLbls>
          <c:showLegendKey val="0"/>
          <c:showVal val="0"/>
          <c:showCatName val="0"/>
          <c:showSerName val="0"/>
          <c:showPercent val="0"/>
          <c:showBubbleSize val="0"/>
        </c:dLbls>
        <c:gapWidth val="150"/>
        <c:axId val="111294336"/>
        <c:axId val="11130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C53D-43B8-B1B4-8EE85A3E6DE3}"/>
            </c:ext>
          </c:extLst>
        </c:ser>
        <c:dLbls>
          <c:showLegendKey val="0"/>
          <c:showVal val="0"/>
          <c:showCatName val="0"/>
          <c:showSerName val="0"/>
          <c:showPercent val="0"/>
          <c:showBubbleSize val="0"/>
        </c:dLbls>
        <c:marker val="1"/>
        <c:smooth val="0"/>
        <c:axId val="111294336"/>
        <c:axId val="111304704"/>
      </c:lineChart>
      <c:dateAx>
        <c:axId val="111294336"/>
        <c:scaling>
          <c:orientation val="minMax"/>
        </c:scaling>
        <c:delete val="1"/>
        <c:axPos val="b"/>
        <c:numFmt formatCode="ge" sourceLinked="1"/>
        <c:majorTickMark val="none"/>
        <c:minorTickMark val="none"/>
        <c:tickLblPos val="none"/>
        <c:crossAx val="111304704"/>
        <c:crosses val="autoZero"/>
        <c:auto val="1"/>
        <c:lblOffset val="100"/>
        <c:baseTimeUnit val="years"/>
      </c:dateAx>
      <c:valAx>
        <c:axId val="1113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9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67.010000000000005</c:v>
                </c:pt>
                <c:pt idx="1">
                  <c:v>61.43</c:v>
                </c:pt>
                <c:pt idx="2">
                  <c:v>62.34</c:v>
                </c:pt>
                <c:pt idx="3">
                  <c:v>61.56</c:v>
                </c:pt>
                <c:pt idx="4">
                  <c:v>59.91</c:v>
                </c:pt>
              </c:numCache>
            </c:numRef>
          </c:val>
          <c:extLst xmlns:c16r2="http://schemas.microsoft.com/office/drawing/2015/06/chart">
            <c:ext xmlns:c16="http://schemas.microsoft.com/office/drawing/2014/chart" uri="{C3380CC4-5D6E-409C-BE32-E72D297353CC}">
              <c16:uniqueId val="{00000000-C8F7-4E0B-8FDB-88E2CFF7F756}"/>
            </c:ext>
          </c:extLst>
        </c:ser>
        <c:dLbls>
          <c:showLegendKey val="0"/>
          <c:showVal val="0"/>
          <c:showCatName val="0"/>
          <c:showSerName val="0"/>
          <c:showPercent val="0"/>
          <c:showBubbleSize val="0"/>
        </c:dLbls>
        <c:gapWidth val="150"/>
        <c:axId val="113702400"/>
        <c:axId val="11370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C8F7-4E0B-8FDB-88E2CFF7F756}"/>
            </c:ext>
          </c:extLst>
        </c:ser>
        <c:dLbls>
          <c:showLegendKey val="0"/>
          <c:showVal val="0"/>
          <c:showCatName val="0"/>
          <c:showSerName val="0"/>
          <c:showPercent val="0"/>
          <c:showBubbleSize val="0"/>
        </c:dLbls>
        <c:marker val="1"/>
        <c:smooth val="0"/>
        <c:axId val="113702400"/>
        <c:axId val="113704320"/>
      </c:lineChart>
      <c:dateAx>
        <c:axId val="113702400"/>
        <c:scaling>
          <c:orientation val="minMax"/>
        </c:scaling>
        <c:delete val="1"/>
        <c:axPos val="b"/>
        <c:numFmt formatCode="ge" sourceLinked="1"/>
        <c:majorTickMark val="none"/>
        <c:minorTickMark val="none"/>
        <c:tickLblPos val="none"/>
        <c:crossAx val="113704320"/>
        <c:crosses val="autoZero"/>
        <c:auto val="1"/>
        <c:lblOffset val="100"/>
        <c:baseTimeUnit val="years"/>
      </c:dateAx>
      <c:valAx>
        <c:axId val="1137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97.81</c:v>
                </c:pt>
                <c:pt idx="1">
                  <c:v>91.83</c:v>
                </c:pt>
                <c:pt idx="2">
                  <c:v>91.93</c:v>
                </c:pt>
                <c:pt idx="3">
                  <c:v>93.92</c:v>
                </c:pt>
                <c:pt idx="4">
                  <c:v>97.39</c:v>
                </c:pt>
              </c:numCache>
            </c:numRef>
          </c:val>
          <c:extLst xmlns:c16r2="http://schemas.microsoft.com/office/drawing/2015/06/chart">
            <c:ext xmlns:c16="http://schemas.microsoft.com/office/drawing/2014/chart" uri="{C3380CC4-5D6E-409C-BE32-E72D297353CC}">
              <c16:uniqueId val="{00000000-6420-4560-92C9-ADE262A47B3A}"/>
            </c:ext>
          </c:extLst>
        </c:ser>
        <c:dLbls>
          <c:showLegendKey val="0"/>
          <c:showVal val="0"/>
          <c:showCatName val="0"/>
          <c:showSerName val="0"/>
          <c:showPercent val="0"/>
          <c:showBubbleSize val="0"/>
        </c:dLbls>
        <c:gapWidth val="150"/>
        <c:axId val="113760128"/>
        <c:axId val="11376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6420-4560-92C9-ADE262A47B3A}"/>
            </c:ext>
          </c:extLst>
        </c:ser>
        <c:dLbls>
          <c:showLegendKey val="0"/>
          <c:showVal val="0"/>
          <c:showCatName val="0"/>
          <c:showSerName val="0"/>
          <c:showPercent val="0"/>
          <c:showBubbleSize val="0"/>
        </c:dLbls>
        <c:marker val="1"/>
        <c:smooth val="0"/>
        <c:axId val="113760128"/>
        <c:axId val="113762304"/>
      </c:lineChart>
      <c:dateAx>
        <c:axId val="113760128"/>
        <c:scaling>
          <c:orientation val="minMax"/>
        </c:scaling>
        <c:delete val="1"/>
        <c:axPos val="b"/>
        <c:numFmt formatCode="ge" sourceLinked="1"/>
        <c:majorTickMark val="none"/>
        <c:minorTickMark val="none"/>
        <c:tickLblPos val="none"/>
        <c:crossAx val="113762304"/>
        <c:crosses val="autoZero"/>
        <c:auto val="1"/>
        <c:lblOffset val="100"/>
        <c:baseTimeUnit val="years"/>
      </c:dateAx>
      <c:valAx>
        <c:axId val="1137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76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97.94</c:v>
                </c:pt>
                <c:pt idx="1">
                  <c:v>100.28</c:v>
                </c:pt>
                <c:pt idx="2">
                  <c:v>98.75</c:v>
                </c:pt>
                <c:pt idx="3">
                  <c:v>100.24</c:v>
                </c:pt>
                <c:pt idx="4">
                  <c:v>73.430000000000007</c:v>
                </c:pt>
              </c:numCache>
            </c:numRef>
          </c:val>
          <c:extLst xmlns:c16r2="http://schemas.microsoft.com/office/drawing/2015/06/chart">
            <c:ext xmlns:c16="http://schemas.microsoft.com/office/drawing/2014/chart" uri="{C3380CC4-5D6E-409C-BE32-E72D297353CC}">
              <c16:uniqueId val="{00000000-DBCB-4866-8796-FCCA91CB9070}"/>
            </c:ext>
          </c:extLst>
        </c:ser>
        <c:dLbls>
          <c:showLegendKey val="0"/>
          <c:showVal val="0"/>
          <c:showCatName val="0"/>
          <c:showSerName val="0"/>
          <c:showPercent val="0"/>
          <c:showBubbleSize val="0"/>
        </c:dLbls>
        <c:gapWidth val="150"/>
        <c:axId val="111327488"/>
        <c:axId val="111341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CB-4866-8796-FCCA91CB9070}"/>
            </c:ext>
          </c:extLst>
        </c:ser>
        <c:dLbls>
          <c:showLegendKey val="0"/>
          <c:showVal val="0"/>
          <c:showCatName val="0"/>
          <c:showSerName val="0"/>
          <c:showPercent val="0"/>
          <c:showBubbleSize val="0"/>
        </c:dLbls>
        <c:marker val="1"/>
        <c:smooth val="0"/>
        <c:axId val="111327488"/>
        <c:axId val="111341952"/>
      </c:lineChart>
      <c:dateAx>
        <c:axId val="111327488"/>
        <c:scaling>
          <c:orientation val="minMax"/>
        </c:scaling>
        <c:delete val="1"/>
        <c:axPos val="b"/>
        <c:numFmt formatCode="ge" sourceLinked="1"/>
        <c:majorTickMark val="none"/>
        <c:minorTickMark val="none"/>
        <c:tickLblPos val="none"/>
        <c:crossAx val="111341952"/>
        <c:crosses val="autoZero"/>
        <c:auto val="1"/>
        <c:lblOffset val="100"/>
        <c:baseTimeUnit val="years"/>
      </c:dateAx>
      <c:valAx>
        <c:axId val="11134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006-4806-BF78-FC3289D7500D}"/>
            </c:ext>
          </c:extLst>
        </c:ser>
        <c:dLbls>
          <c:showLegendKey val="0"/>
          <c:showVal val="0"/>
          <c:showCatName val="0"/>
          <c:showSerName val="0"/>
          <c:showPercent val="0"/>
          <c:showBubbleSize val="0"/>
        </c:dLbls>
        <c:gapWidth val="150"/>
        <c:axId val="112384640"/>
        <c:axId val="11238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006-4806-BF78-FC3289D7500D}"/>
            </c:ext>
          </c:extLst>
        </c:ser>
        <c:dLbls>
          <c:showLegendKey val="0"/>
          <c:showVal val="0"/>
          <c:showCatName val="0"/>
          <c:showSerName val="0"/>
          <c:showPercent val="0"/>
          <c:showBubbleSize val="0"/>
        </c:dLbls>
        <c:marker val="1"/>
        <c:smooth val="0"/>
        <c:axId val="112384640"/>
        <c:axId val="112386816"/>
      </c:lineChart>
      <c:dateAx>
        <c:axId val="112384640"/>
        <c:scaling>
          <c:orientation val="minMax"/>
        </c:scaling>
        <c:delete val="1"/>
        <c:axPos val="b"/>
        <c:numFmt formatCode="ge" sourceLinked="1"/>
        <c:majorTickMark val="none"/>
        <c:minorTickMark val="none"/>
        <c:tickLblPos val="none"/>
        <c:crossAx val="112386816"/>
        <c:crosses val="autoZero"/>
        <c:auto val="1"/>
        <c:lblOffset val="100"/>
        <c:baseTimeUnit val="years"/>
      </c:dateAx>
      <c:valAx>
        <c:axId val="11238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8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2D-4B47-AE14-FD0560821E18}"/>
            </c:ext>
          </c:extLst>
        </c:ser>
        <c:dLbls>
          <c:showLegendKey val="0"/>
          <c:showVal val="0"/>
          <c:showCatName val="0"/>
          <c:showSerName val="0"/>
          <c:showPercent val="0"/>
          <c:showBubbleSize val="0"/>
        </c:dLbls>
        <c:gapWidth val="150"/>
        <c:axId val="112270336"/>
        <c:axId val="1122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2D-4B47-AE14-FD0560821E18}"/>
            </c:ext>
          </c:extLst>
        </c:ser>
        <c:dLbls>
          <c:showLegendKey val="0"/>
          <c:showVal val="0"/>
          <c:showCatName val="0"/>
          <c:showSerName val="0"/>
          <c:showPercent val="0"/>
          <c:showBubbleSize val="0"/>
        </c:dLbls>
        <c:marker val="1"/>
        <c:smooth val="0"/>
        <c:axId val="112270336"/>
        <c:axId val="112288896"/>
      </c:lineChart>
      <c:dateAx>
        <c:axId val="112270336"/>
        <c:scaling>
          <c:orientation val="minMax"/>
        </c:scaling>
        <c:delete val="1"/>
        <c:axPos val="b"/>
        <c:numFmt formatCode="ge" sourceLinked="1"/>
        <c:majorTickMark val="none"/>
        <c:minorTickMark val="none"/>
        <c:tickLblPos val="none"/>
        <c:crossAx val="112288896"/>
        <c:crosses val="autoZero"/>
        <c:auto val="1"/>
        <c:lblOffset val="100"/>
        <c:baseTimeUnit val="years"/>
      </c:dateAx>
      <c:valAx>
        <c:axId val="11228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D16-4EE5-B9F0-953169E2B2B5}"/>
            </c:ext>
          </c:extLst>
        </c:ser>
        <c:dLbls>
          <c:showLegendKey val="0"/>
          <c:showVal val="0"/>
          <c:showCatName val="0"/>
          <c:showSerName val="0"/>
          <c:showPercent val="0"/>
          <c:showBubbleSize val="0"/>
        </c:dLbls>
        <c:gapWidth val="150"/>
        <c:axId val="112402432"/>
        <c:axId val="1124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D16-4EE5-B9F0-953169E2B2B5}"/>
            </c:ext>
          </c:extLst>
        </c:ser>
        <c:dLbls>
          <c:showLegendKey val="0"/>
          <c:showVal val="0"/>
          <c:showCatName val="0"/>
          <c:showSerName val="0"/>
          <c:showPercent val="0"/>
          <c:showBubbleSize val="0"/>
        </c:dLbls>
        <c:marker val="1"/>
        <c:smooth val="0"/>
        <c:axId val="112402432"/>
        <c:axId val="112404352"/>
      </c:lineChart>
      <c:dateAx>
        <c:axId val="112402432"/>
        <c:scaling>
          <c:orientation val="minMax"/>
        </c:scaling>
        <c:delete val="1"/>
        <c:axPos val="b"/>
        <c:numFmt formatCode="ge" sourceLinked="1"/>
        <c:majorTickMark val="none"/>
        <c:minorTickMark val="none"/>
        <c:tickLblPos val="none"/>
        <c:crossAx val="112404352"/>
        <c:crosses val="autoZero"/>
        <c:auto val="1"/>
        <c:lblOffset val="100"/>
        <c:baseTimeUnit val="years"/>
      </c:dateAx>
      <c:valAx>
        <c:axId val="11240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C2-429B-A91C-A1D16AFECF3B}"/>
            </c:ext>
          </c:extLst>
        </c:ser>
        <c:dLbls>
          <c:showLegendKey val="0"/>
          <c:showVal val="0"/>
          <c:showCatName val="0"/>
          <c:showSerName val="0"/>
          <c:showPercent val="0"/>
          <c:showBubbleSize val="0"/>
        </c:dLbls>
        <c:gapWidth val="150"/>
        <c:axId val="112431488"/>
        <c:axId val="11243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C2-429B-A91C-A1D16AFECF3B}"/>
            </c:ext>
          </c:extLst>
        </c:ser>
        <c:dLbls>
          <c:showLegendKey val="0"/>
          <c:showVal val="0"/>
          <c:showCatName val="0"/>
          <c:showSerName val="0"/>
          <c:showPercent val="0"/>
          <c:showBubbleSize val="0"/>
        </c:dLbls>
        <c:marker val="1"/>
        <c:smooth val="0"/>
        <c:axId val="112431488"/>
        <c:axId val="112433408"/>
      </c:lineChart>
      <c:dateAx>
        <c:axId val="112431488"/>
        <c:scaling>
          <c:orientation val="minMax"/>
        </c:scaling>
        <c:delete val="1"/>
        <c:axPos val="b"/>
        <c:numFmt formatCode="ge" sourceLinked="1"/>
        <c:majorTickMark val="none"/>
        <c:minorTickMark val="none"/>
        <c:tickLblPos val="none"/>
        <c:crossAx val="112433408"/>
        <c:crosses val="autoZero"/>
        <c:auto val="1"/>
        <c:lblOffset val="100"/>
        <c:baseTimeUnit val="years"/>
      </c:dateAx>
      <c:valAx>
        <c:axId val="11243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43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554.35</c:v>
                </c:pt>
                <c:pt idx="1">
                  <c:v>511.09</c:v>
                </c:pt>
                <c:pt idx="2">
                  <c:v>514.04999999999995</c:v>
                </c:pt>
                <c:pt idx="3">
                  <c:v>508.01</c:v>
                </c:pt>
                <c:pt idx="4">
                  <c:v>835.71</c:v>
                </c:pt>
              </c:numCache>
            </c:numRef>
          </c:val>
          <c:extLst xmlns:c16r2="http://schemas.microsoft.com/office/drawing/2015/06/chart">
            <c:ext xmlns:c16="http://schemas.microsoft.com/office/drawing/2014/chart" uri="{C3380CC4-5D6E-409C-BE32-E72D297353CC}">
              <c16:uniqueId val="{00000000-7DFD-4FDF-9AD7-323C54795EC9}"/>
            </c:ext>
          </c:extLst>
        </c:ser>
        <c:dLbls>
          <c:showLegendKey val="0"/>
          <c:showVal val="0"/>
          <c:showCatName val="0"/>
          <c:showSerName val="0"/>
          <c:showPercent val="0"/>
          <c:showBubbleSize val="0"/>
        </c:dLbls>
        <c:gapWidth val="150"/>
        <c:axId val="113533696"/>
        <c:axId val="11353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7DFD-4FDF-9AD7-323C54795EC9}"/>
            </c:ext>
          </c:extLst>
        </c:ser>
        <c:dLbls>
          <c:showLegendKey val="0"/>
          <c:showVal val="0"/>
          <c:showCatName val="0"/>
          <c:showSerName val="0"/>
          <c:showPercent val="0"/>
          <c:showBubbleSize val="0"/>
        </c:dLbls>
        <c:marker val="1"/>
        <c:smooth val="0"/>
        <c:axId val="113533696"/>
        <c:axId val="113535616"/>
      </c:lineChart>
      <c:dateAx>
        <c:axId val="113533696"/>
        <c:scaling>
          <c:orientation val="minMax"/>
        </c:scaling>
        <c:delete val="1"/>
        <c:axPos val="b"/>
        <c:numFmt formatCode="ge" sourceLinked="1"/>
        <c:majorTickMark val="none"/>
        <c:minorTickMark val="none"/>
        <c:tickLblPos val="none"/>
        <c:crossAx val="113535616"/>
        <c:crosses val="autoZero"/>
        <c:auto val="1"/>
        <c:lblOffset val="100"/>
        <c:baseTimeUnit val="years"/>
      </c:dateAx>
      <c:valAx>
        <c:axId val="1135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101.8</c:v>
                </c:pt>
                <c:pt idx="1">
                  <c:v>103.72</c:v>
                </c:pt>
                <c:pt idx="2">
                  <c:v>97.73</c:v>
                </c:pt>
                <c:pt idx="3">
                  <c:v>97.5</c:v>
                </c:pt>
                <c:pt idx="4">
                  <c:v>68.28</c:v>
                </c:pt>
              </c:numCache>
            </c:numRef>
          </c:val>
          <c:extLst xmlns:c16r2="http://schemas.microsoft.com/office/drawing/2015/06/chart">
            <c:ext xmlns:c16="http://schemas.microsoft.com/office/drawing/2014/chart" uri="{C3380CC4-5D6E-409C-BE32-E72D297353CC}">
              <c16:uniqueId val="{00000000-0159-4AF3-85D4-E1BC205E86EB}"/>
            </c:ext>
          </c:extLst>
        </c:ser>
        <c:dLbls>
          <c:showLegendKey val="0"/>
          <c:showVal val="0"/>
          <c:showCatName val="0"/>
          <c:showSerName val="0"/>
          <c:showPercent val="0"/>
          <c:showBubbleSize val="0"/>
        </c:dLbls>
        <c:gapWidth val="150"/>
        <c:axId val="113562752"/>
        <c:axId val="11356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0159-4AF3-85D4-E1BC205E86EB}"/>
            </c:ext>
          </c:extLst>
        </c:ser>
        <c:dLbls>
          <c:showLegendKey val="0"/>
          <c:showVal val="0"/>
          <c:showCatName val="0"/>
          <c:showSerName val="0"/>
          <c:showPercent val="0"/>
          <c:showBubbleSize val="0"/>
        </c:dLbls>
        <c:marker val="1"/>
        <c:smooth val="0"/>
        <c:axId val="113562752"/>
        <c:axId val="113564672"/>
      </c:lineChart>
      <c:dateAx>
        <c:axId val="113562752"/>
        <c:scaling>
          <c:orientation val="minMax"/>
        </c:scaling>
        <c:delete val="1"/>
        <c:axPos val="b"/>
        <c:numFmt formatCode="ge" sourceLinked="1"/>
        <c:majorTickMark val="none"/>
        <c:minorTickMark val="none"/>
        <c:tickLblPos val="none"/>
        <c:crossAx val="113564672"/>
        <c:crosses val="autoZero"/>
        <c:auto val="1"/>
        <c:lblOffset val="100"/>
        <c:baseTimeUnit val="years"/>
      </c:dateAx>
      <c:valAx>
        <c:axId val="1135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6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99.64</c:v>
                </c:pt>
                <c:pt idx="1">
                  <c:v>100.86</c:v>
                </c:pt>
                <c:pt idx="2">
                  <c:v>108.62</c:v>
                </c:pt>
                <c:pt idx="3">
                  <c:v>107.43</c:v>
                </c:pt>
                <c:pt idx="4">
                  <c:v>145.76</c:v>
                </c:pt>
              </c:numCache>
            </c:numRef>
          </c:val>
          <c:extLst xmlns:c16r2="http://schemas.microsoft.com/office/drawing/2015/06/chart">
            <c:ext xmlns:c16="http://schemas.microsoft.com/office/drawing/2014/chart" uri="{C3380CC4-5D6E-409C-BE32-E72D297353CC}">
              <c16:uniqueId val="{00000000-4EB8-42BC-AF6E-6CC1CF071DC7}"/>
            </c:ext>
          </c:extLst>
        </c:ser>
        <c:dLbls>
          <c:showLegendKey val="0"/>
          <c:showVal val="0"/>
          <c:showCatName val="0"/>
          <c:showSerName val="0"/>
          <c:showPercent val="0"/>
          <c:showBubbleSize val="0"/>
        </c:dLbls>
        <c:gapWidth val="150"/>
        <c:axId val="113661056"/>
        <c:axId val="11366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4EB8-42BC-AF6E-6CC1CF071DC7}"/>
            </c:ext>
          </c:extLst>
        </c:ser>
        <c:dLbls>
          <c:showLegendKey val="0"/>
          <c:showVal val="0"/>
          <c:showCatName val="0"/>
          <c:showSerName val="0"/>
          <c:showPercent val="0"/>
          <c:showBubbleSize val="0"/>
        </c:dLbls>
        <c:marker val="1"/>
        <c:smooth val="0"/>
        <c:axId val="113661056"/>
        <c:axId val="113662976"/>
      </c:lineChart>
      <c:dateAx>
        <c:axId val="113661056"/>
        <c:scaling>
          <c:orientation val="minMax"/>
        </c:scaling>
        <c:delete val="1"/>
        <c:axPos val="b"/>
        <c:numFmt formatCode="ge" sourceLinked="1"/>
        <c:majorTickMark val="none"/>
        <c:minorTickMark val="none"/>
        <c:tickLblPos val="none"/>
        <c:crossAx val="113662976"/>
        <c:crosses val="autoZero"/>
        <c:auto val="1"/>
        <c:lblOffset val="100"/>
        <c:baseTimeUnit val="years"/>
      </c:dateAx>
      <c:valAx>
        <c:axId val="1136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CC32" sqref="CC3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名護市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66">
        <f>データ!S6</f>
        <v>62840</v>
      </c>
      <c r="AM8" s="66"/>
      <c r="AN8" s="66"/>
      <c r="AO8" s="66"/>
      <c r="AP8" s="66"/>
      <c r="AQ8" s="66"/>
      <c r="AR8" s="66"/>
      <c r="AS8" s="66"/>
      <c r="AT8" s="65">
        <f>データ!T6</f>
        <v>210.9</v>
      </c>
      <c r="AU8" s="65"/>
      <c r="AV8" s="65"/>
      <c r="AW8" s="65"/>
      <c r="AX8" s="65"/>
      <c r="AY8" s="65"/>
      <c r="AZ8" s="65"/>
      <c r="BA8" s="65"/>
      <c r="BB8" s="65">
        <f>データ!U6</f>
        <v>297.95999999999998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60.71</v>
      </c>
      <c r="Q10" s="65"/>
      <c r="R10" s="65"/>
      <c r="S10" s="65"/>
      <c r="T10" s="65"/>
      <c r="U10" s="65"/>
      <c r="V10" s="65"/>
      <c r="W10" s="65">
        <f>データ!Q6</f>
        <v>88.55</v>
      </c>
      <c r="X10" s="65"/>
      <c r="Y10" s="65"/>
      <c r="Z10" s="65"/>
      <c r="AA10" s="65"/>
      <c r="AB10" s="65"/>
      <c r="AC10" s="65"/>
      <c r="AD10" s="66">
        <f>データ!R6</f>
        <v>1404</v>
      </c>
      <c r="AE10" s="66"/>
      <c r="AF10" s="66"/>
      <c r="AG10" s="66"/>
      <c r="AH10" s="66"/>
      <c r="AI10" s="66"/>
      <c r="AJ10" s="66"/>
      <c r="AK10" s="2"/>
      <c r="AL10" s="66">
        <f>データ!V6</f>
        <v>37730</v>
      </c>
      <c r="AM10" s="66"/>
      <c r="AN10" s="66"/>
      <c r="AO10" s="66"/>
      <c r="AP10" s="66"/>
      <c r="AQ10" s="66"/>
      <c r="AR10" s="66"/>
      <c r="AS10" s="66"/>
      <c r="AT10" s="65">
        <f>データ!W6</f>
        <v>7.29</v>
      </c>
      <c r="AU10" s="65"/>
      <c r="AV10" s="65"/>
      <c r="AW10" s="65"/>
      <c r="AX10" s="65"/>
      <c r="AY10" s="65"/>
      <c r="AZ10" s="65"/>
      <c r="BA10" s="65"/>
      <c r="BB10" s="65">
        <f>データ!X6</f>
        <v>5175.58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1jVdKvnjxD8g7x0iUPJWMaUy6YR8H+sMxpX+AEB/TzNV36h+dk9uX/uULa4T5F9nLfTOa7ttUvltcKPfsm/vRg==" saltValue="wQsdrZHNApTnM57iLkaxN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472093</v>
      </c>
      <c r="D6" s="32">
        <f t="shared" si="3"/>
        <v>47</v>
      </c>
      <c r="E6" s="32">
        <f t="shared" si="3"/>
        <v>17</v>
      </c>
      <c r="F6" s="32">
        <f t="shared" si="3"/>
        <v>1</v>
      </c>
      <c r="G6" s="32">
        <f t="shared" si="3"/>
        <v>0</v>
      </c>
      <c r="H6" s="32" t="str">
        <f t="shared" si="3"/>
        <v>沖縄県　名護市</v>
      </c>
      <c r="I6" s="32" t="str">
        <f t="shared" si="3"/>
        <v>法非適用</v>
      </c>
      <c r="J6" s="32" t="str">
        <f t="shared" si="3"/>
        <v>下水道事業</v>
      </c>
      <c r="K6" s="32" t="str">
        <f t="shared" si="3"/>
        <v>公共下水道</v>
      </c>
      <c r="L6" s="32" t="str">
        <f t="shared" si="3"/>
        <v>Bc1</v>
      </c>
      <c r="M6" s="32" t="str">
        <f t="shared" si="3"/>
        <v>非設置</v>
      </c>
      <c r="N6" s="33" t="str">
        <f t="shared" si="3"/>
        <v>-</v>
      </c>
      <c r="O6" s="33" t="str">
        <f t="shared" si="3"/>
        <v>該当数値なし</v>
      </c>
      <c r="P6" s="33">
        <f t="shared" si="3"/>
        <v>60.71</v>
      </c>
      <c r="Q6" s="33">
        <f t="shared" si="3"/>
        <v>88.55</v>
      </c>
      <c r="R6" s="33">
        <f t="shared" si="3"/>
        <v>1404</v>
      </c>
      <c r="S6" s="33">
        <f t="shared" si="3"/>
        <v>62840</v>
      </c>
      <c r="T6" s="33">
        <f t="shared" si="3"/>
        <v>210.9</v>
      </c>
      <c r="U6" s="33">
        <f t="shared" si="3"/>
        <v>297.95999999999998</v>
      </c>
      <c r="V6" s="33">
        <f t="shared" si="3"/>
        <v>37730</v>
      </c>
      <c r="W6" s="33">
        <f t="shared" si="3"/>
        <v>7.29</v>
      </c>
      <c r="X6" s="33">
        <f t="shared" si="3"/>
        <v>5175.58</v>
      </c>
      <c r="Y6" s="34">
        <f>IF(Y7="",NA(),Y7)</f>
        <v>97.94</v>
      </c>
      <c r="Z6" s="34">
        <f t="shared" ref="Z6:AH6" si="4">IF(Z7="",NA(),Z7)</f>
        <v>100.28</v>
      </c>
      <c r="AA6" s="34">
        <f t="shared" si="4"/>
        <v>98.75</v>
      </c>
      <c r="AB6" s="34">
        <f t="shared" si="4"/>
        <v>100.24</v>
      </c>
      <c r="AC6" s="34">
        <f t="shared" si="4"/>
        <v>73.430000000000007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554.35</v>
      </c>
      <c r="BG6" s="34">
        <f t="shared" ref="BG6:BO6" si="7">IF(BG7="",NA(),BG7)</f>
        <v>511.09</v>
      </c>
      <c r="BH6" s="34">
        <f t="shared" si="7"/>
        <v>514.04999999999995</v>
      </c>
      <c r="BI6" s="34">
        <f t="shared" si="7"/>
        <v>508.01</v>
      </c>
      <c r="BJ6" s="34">
        <f t="shared" si="7"/>
        <v>835.71</v>
      </c>
      <c r="BK6" s="34">
        <f t="shared" si="7"/>
        <v>660.23</v>
      </c>
      <c r="BL6" s="34">
        <f t="shared" si="7"/>
        <v>658.6</v>
      </c>
      <c r="BM6" s="34">
        <f t="shared" si="7"/>
        <v>664.04</v>
      </c>
      <c r="BN6" s="34">
        <f t="shared" si="7"/>
        <v>625.12</v>
      </c>
      <c r="BO6" s="34">
        <f t="shared" si="7"/>
        <v>610.16999999999996</v>
      </c>
      <c r="BP6" s="33" t="str">
        <f>IF(BP7="","",IF(BP7="-","【-】","【"&amp;SUBSTITUTE(TEXT(BP7,"#,##0.00"),"-","△")&amp;"】"))</f>
        <v>【707.33】</v>
      </c>
      <c r="BQ6" s="34">
        <f>IF(BQ7="",NA(),BQ7)</f>
        <v>101.8</v>
      </c>
      <c r="BR6" s="34">
        <f t="shared" ref="BR6:BZ6" si="8">IF(BR7="",NA(),BR7)</f>
        <v>103.72</v>
      </c>
      <c r="BS6" s="34">
        <f t="shared" si="8"/>
        <v>97.73</v>
      </c>
      <c r="BT6" s="34">
        <f t="shared" si="8"/>
        <v>97.5</v>
      </c>
      <c r="BU6" s="34">
        <f t="shared" si="8"/>
        <v>68.28</v>
      </c>
      <c r="BV6" s="34">
        <f t="shared" si="8"/>
        <v>88.7</v>
      </c>
      <c r="BW6" s="34">
        <f t="shared" si="8"/>
        <v>88.44</v>
      </c>
      <c r="BX6" s="34">
        <f t="shared" si="8"/>
        <v>86.2</v>
      </c>
      <c r="BY6" s="34">
        <f t="shared" si="8"/>
        <v>89.74</v>
      </c>
      <c r="BZ6" s="34">
        <f t="shared" si="8"/>
        <v>88.37</v>
      </c>
      <c r="CA6" s="33" t="str">
        <f>IF(CA7="","",IF(CA7="-","【-】","【"&amp;SUBSTITUTE(TEXT(CA7,"#,##0.00"),"-","△")&amp;"】"))</f>
        <v>【101.26】</v>
      </c>
      <c r="CB6" s="34">
        <f>IF(CB7="",NA(),CB7)</f>
        <v>99.64</v>
      </c>
      <c r="CC6" s="34">
        <f t="shared" ref="CC6:CK6" si="9">IF(CC7="",NA(),CC7)</f>
        <v>100.86</v>
      </c>
      <c r="CD6" s="34">
        <f t="shared" si="9"/>
        <v>108.62</v>
      </c>
      <c r="CE6" s="34">
        <f t="shared" si="9"/>
        <v>107.43</v>
      </c>
      <c r="CF6" s="34">
        <f t="shared" si="9"/>
        <v>145.76</v>
      </c>
      <c r="CG6" s="34">
        <f t="shared" si="9"/>
        <v>145.05000000000001</v>
      </c>
      <c r="CH6" s="34">
        <f t="shared" si="9"/>
        <v>147.15</v>
      </c>
      <c r="CI6" s="34">
        <f t="shared" si="9"/>
        <v>146.47999999999999</v>
      </c>
      <c r="CJ6" s="34">
        <f t="shared" si="9"/>
        <v>141.24</v>
      </c>
      <c r="CK6" s="34">
        <f t="shared" si="9"/>
        <v>143.05000000000001</v>
      </c>
      <c r="CL6" s="33" t="str">
        <f>IF(CL7="","",IF(CL7="-","【-】","【"&amp;SUBSTITUTE(TEXT(CL7,"#,##0.00"),"-","△")&amp;"】"))</f>
        <v>【136.39】</v>
      </c>
      <c r="CM6" s="34">
        <f>IF(CM7="",NA(),CM7)</f>
        <v>67.010000000000005</v>
      </c>
      <c r="CN6" s="34">
        <f t="shared" ref="CN6:CV6" si="10">IF(CN7="",NA(),CN7)</f>
        <v>61.43</v>
      </c>
      <c r="CO6" s="34">
        <f t="shared" si="10"/>
        <v>62.34</v>
      </c>
      <c r="CP6" s="34">
        <f t="shared" si="10"/>
        <v>61.56</v>
      </c>
      <c r="CQ6" s="34">
        <f t="shared" si="10"/>
        <v>59.91</v>
      </c>
      <c r="CR6" s="34">
        <f t="shared" si="10"/>
        <v>62.03</v>
      </c>
      <c r="CS6" s="34">
        <f t="shared" si="10"/>
        <v>59.27</v>
      </c>
      <c r="CT6" s="34">
        <f t="shared" si="10"/>
        <v>62.64</v>
      </c>
      <c r="CU6" s="34">
        <f t="shared" si="10"/>
        <v>58.12</v>
      </c>
      <c r="CV6" s="34">
        <f t="shared" si="10"/>
        <v>58.83</v>
      </c>
      <c r="CW6" s="33" t="str">
        <f>IF(CW7="","",IF(CW7="-","【-】","【"&amp;SUBSTITUTE(TEXT(CW7,"#,##0.00"),"-","△")&amp;"】"))</f>
        <v>【60.13】</v>
      </c>
      <c r="CX6" s="34">
        <f>IF(CX7="",NA(),CX7)</f>
        <v>97.81</v>
      </c>
      <c r="CY6" s="34">
        <f t="shared" ref="CY6:DG6" si="11">IF(CY7="",NA(),CY7)</f>
        <v>91.83</v>
      </c>
      <c r="CZ6" s="34">
        <f t="shared" si="11"/>
        <v>91.93</v>
      </c>
      <c r="DA6" s="34">
        <f t="shared" si="11"/>
        <v>93.92</v>
      </c>
      <c r="DB6" s="34">
        <f t="shared" si="11"/>
        <v>97.39</v>
      </c>
      <c r="DC6" s="34">
        <f t="shared" si="11"/>
        <v>93.53</v>
      </c>
      <c r="DD6" s="34">
        <f t="shared" si="11"/>
        <v>92.82</v>
      </c>
      <c r="DE6" s="34">
        <f t="shared" si="11"/>
        <v>92.98</v>
      </c>
      <c r="DF6" s="34">
        <f t="shared" si="11"/>
        <v>93.07</v>
      </c>
      <c r="DG6" s="34">
        <f t="shared" si="11"/>
        <v>92.9</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0.32</v>
      </c>
      <c r="EJ6" s="34">
        <f t="shared" si="14"/>
        <v>0.05</v>
      </c>
      <c r="EK6" s="34">
        <f t="shared" si="14"/>
        <v>7.0000000000000007E-2</v>
      </c>
      <c r="EL6" s="34">
        <f t="shared" si="14"/>
        <v>7.0000000000000007E-2</v>
      </c>
      <c r="EM6" s="34">
        <f t="shared" si="14"/>
        <v>0.1</v>
      </c>
      <c r="EN6" s="34">
        <f t="shared" si="14"/>
        <v>0.14000000000000001</v>
      </c>
      <c r="EO6" s="33" t="str">
        <f>IF(EO7="","",IF(EO7="-","【-】","【"&amp;SUBSTITUTE(TEXT(EO7,"#,##0.00"),"-","△")&amp;"】"))</f>
        <v>【0.23】</v>
      </c>
    </row>
    <row r="7" spans="1:145" s="35" customFormat="1" x14ac:dyDescent="0.15">
      <c r="A7" s="27"/>
      <c r="B7" s="36">
        <v>2017</v>
      </c>
      <c r="C7" s="36">
        <v>472093</v>
      </c>
      <c r="D7" s="36">
        <v>47</v>
      </c>
      <c r="E7" s="36">
        <v>17</v>
      </c>
      <c r="F7" s="36">
        <v>1</v>
      </c>
      <c r="G7" s="36">
        <v>0</v>
      </c>
      <c r="H7" s="36" t="s">
        <v>110</v>
      </c>
      <c r="I7" s="36" t="s">
        <v>111</v>
      </c>
      <c r="J7" s="36" t="s">
        <v>112</v>
      </c>
      <c r="K7" s="36" t="s">
        <v>113</v>
      </c>
      <c r="L7" s="36" t="s">
        <v>114</v>
      </c>
      <c r="M7" s="36" t="s">
        <v>115</v>
      </c>
      <c r="N7" s="37" t="s">
        <v>116</v>
      </c>
      <c r="O7" s="37" t="s">
        <v>117</v>
      </c>
      <c r="P7" s="37">
        <v>60.71</v>
      </c>
      <c r="Q7" s="37">
        <v>88.55</v>
      </c>
      <c r="R7" s="37">
        <v>1404</v>
      </c>
      <c r="S7" s="37">
        <v>62840</v>
      </c>
      <c r="T7" s="37">
        <v>210.9</v>
      </c>
      <c r="U7" s="37">
        <v>297.95999999999998</v>
      </c>
      <c r="V7" s="37">
        <v>37730</v>
      </c>
      <c r="W7" s="37">
        <v>7.29</v>
      </c>
      <c r="X7" s="37">
        <v>5175.58</v>
      </c>
      <c r="Y7" s="37">
        <v>97.94</v>
      </c>
      <c r="Z7" s="37">
        <v>100.28</v>
      </c>
      <c r="AA7" s="37">
        <v>98.75</v>
      </c>
      <c r="AB7" s="37">
        <v>100.24</v>
      </c>
      <c r="AC7" s="37">
        <v>73.430000000000007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554.35</v>
      </c>
      <c r="BG7" s="37">
        <v>511.09</v>
      </c>
      <c r="BH7" s="37">
        <v>514.04999999999995</v>
      </c>
      <c r="BI7" s="37">
        <v>508.01</v>
      </c>
      <c r="BJ7" s="37">
        <v>835.71</v>
      </c>
      <c r="BK7" s="37">
        <v>660.23</v>
      </c>
      <c r="BL7" s="37">
        <v>658.6</v>
      </c>
      <c r="BM7" s="37">
        <v>664.04</v>
      </c>
      <c r="BN7" s="37">
        <v>625.12</v>
      </c>
      <c r="BO7" s="37">
        <v>610.16999999999996</v>
      </c>
      <c r="BP7" s="37">
        <v>707.33</v>
      </c>
      <c r="BQ7" s="37">
        <v>101.8</v>
      </c>
      <c r="BR7" s="37">
        <v>103.72</v>
      </c>
      <c r="BS7" s="37">
        <v>97.73</v>
      </c>
      <c r="BT7" s="37">
        <v>97.5</v>
      </c>
      <c r="BU7" s="37">
        <v>68.28</v>
      </c>
      <c r="BV7" s="37">
        <v>88.7</v>
      </c>
      <c r="BW7" s="37">
        <v>88.44</v>
      </c>
      <c r="BX7" s="37">
        <v>86.2</v>
      </c>
      <c r="BY7" s="37">
        <v>89.74</v>
      </c>
      <c r="BZ7" s="37">
        <v>88.37</v>
      </c>
      <c r="CA7" s="37">
        <v>101.26</v>
      </c>
      <c r="CB7" s="37">
        <v>99.64</v>
      </c>
      <c r="CC7" s="37">
        <v>100.86</v>
      </c>
      <c r="CD7" s="37">
        <v>108.62</v>
      </c>
      <c r="CE7" s="37">
        <v>107.43</v>
      </c>
      <c r="CF7" s="37">
        <v>145.76</v>
      </c>
      <c r="CG7" s="37">
        <v>145.05000000000001</v>
      </c>
      <c r="CH7" s="37">
        <v>147.15</v>
      </c>
      <c r="CI7" s="37">
        <v>146.47999999999999</v>
      </c>
      <c r="CJ7" s="37">
        <v>141.24</v>
      </c>
      <c r="CK7" s="37">
        <v>143.05000000000001</v>
      </c>
      <c r="CL7" s="37">
        <v>136.38999999999999</v>
      </c>
      <c r="CM7" s="37">
        <v>67.010000000000005</v>
      </c>
      <c r="CN7" s="37">
        <v>61.43</v>
      </c>
      <c r="CO7" s="37">
        <v>62.34</v>
      </c>
      <c r="CP7" s="37">
        <v>61.56</v>
      </c>
      <c r="CQ7" s="37">
        <v>59.91</v>
      </c>
      <c r="CR7" s="37">
        <v>62.03</v>
      </c>
      <c r="CS7" s="37">
        <v>59.27</v>
      </c>
      <c r="CT7" s="37">
        <v>62.64</v>
      </c>
      <c r="CU7" s="37">
        <v>58.12</v>
      </c>
      <c r="CV7" s="37">
        <v>58.83</v>
      </c>
      <c r="CW7" s="37">
        <v>60.13</v>
      </c>
      <c r="CX7" s="37">
        <v>97.81</v>
      </c>
      <c r="CY7" s="37">
        <v>91.83</v>
      </c>
      <c r="CZ7" s="37">
        <v>91.93</v>
      </c>
      <c r="DA7" s="37">
        <v>93.92</v>
      </c>
      <c r="DB7" s="37">
        <v>97.39</v>
      </c>
      <c r="DC7" s="37">
        <v>93.53</v>
      </c>
      <c r="DD7" s="37">
        <v>92.82</v>
      </c>
      <c r="DE7" s="37">
        <v>92.98</v>
      </c>
      <c r="DF7" s="37">
        <v>93.07</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0.32</v>
      </c>
      <c r="EJ7" s="37">
        <v>0.05</v>
      </c>
      <c r="EK7" s="37">
        <v>7.0000000000000007E-2</v>
      </c>
      <c r="EL7" s="37">
        <v>7.0000000000000007E-2</v>
      </c>
      <c r="EM7" s="37">
        <v>0.1</v>
      </c>
      <c r="EN7" s="37">
        <v>0.14000000000000001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2019-01-29T09:06:05Z</cp:lastPrinted>
  <dcterms:created xsi:type="dcterms:W3CDTF">2018-12-03T09:09:07Z</dcterms:created>
  <dcterms:modified xsi:type="dcterms:W3CDTF">2019-01-31T05:05:30Z</dcterms:modified>
  <cp:category/>
</cp:coreProperties>
</file>