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66"/>
  <workbookPr/>
  <mc:AlternateContent xmlns:mc="http://schemas.openxmlformats.org/markup-compatibility/2006">
    <mc:Choice Requires="x15">
      <x15ac:absPath xmlns:x15ac="http://schemas.microsoft.com/office/spreadsheetml/2010/11/ac" url="C:\Users\800G2-1\Desktop\h30経営比較分析表\下水道事業\"/>
    </mc:Choice>
  </mc:AlternateContent>
  <workbookProtection workbookAlgorithmName="SHA-512" workbookHashValue="h1ASqCM0vW5rHlntpF7azcHn0eWKJxbcZoji1XwbnzMaHhSAkHnym4GVyVkMHZ4Ah5VpJvqJPYNivFKxdkKKMQ==" workbookSaltValue="Wf1JbNiX1LBXlU709Cqzt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<sst xmlns="http://schemas.openxmlformats.org/spreadsheetml/2006/main" count="240" uniqueCount="127">
  <si>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</si>
  <si>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</si>
  <si>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</si>
  <si>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</si>
  <si>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</si>
  <si>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</si>
  <si>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</si>
  <si>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</si>
  <si>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</si>
  <si>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</si>
  <si>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</si>
  <si>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</si>
  <si>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</si>
  <si>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</si>
  <si>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</si>
  <si>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</si>
  <si>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</si>
  <si>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</si>
  <si>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</si>
  <si>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</si>
  <si>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</si>
  <si>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</si>
  <si>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</si>
  <si>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</si>
  <si>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</si>
  <si>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</si>
  <si>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</si>
  <si>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</si>
  <si>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</si>
  <si>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</si>
  <si>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</si>
  <si>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</si>
  <si>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</si>
  <si>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</si>
  <si>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</si>
  <si>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</si>
  <si>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</si>
  <si>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</si>
  <si>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</si>
  <si>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</si>
  <si>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</si>
  <si>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</si>
  <si>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</si>
  <si>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</si>
  <si>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</si>
  <si>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</si>
  <si>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</si>
  <si>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</si>
  <si>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</si>
  <si>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</si>
  <si>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</si>
  <si>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</si>
  <si>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</si>
  <si>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</si>
  <si>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</si>
  <si>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</si>
  <si>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</si>
  <si>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</si>
  <si>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</si>
  <si>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</si>
  <si>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</si>
  <si>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</si>
  <si>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</si>
  <si>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</si>
  <si>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</si>
  <si>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</si>
  <si>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</si>
  <si>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</si>
  <si>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</si>
  <si>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</si>
  <si>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</si>
  <si>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</si>
  <si>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</si>
  <si>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</si>
  <si>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</si>
  <si>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</si>
  <si>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</si>
  <si>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</si>
  <si>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</si>
  <si>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</si>
  <si>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</si>
  <si>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</si>
  <si>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</si>
  <si>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</si>
  <si>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</si>
  <si>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</si>
  <si>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</si>
  <si>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</si>
  <si>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</si>
  <si>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</si>
  <si>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</si>
  <si>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</si>
  <si>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</si>
  <si>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</si>
  <si>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</si>
  <si>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</si>
  <si>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</si>
  <si>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</si>
  <si>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</si>
  <si>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</si>
  <si>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</si>
  <si>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</si>
  <si>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</si>
  <si>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</si>
  <si>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</si>
  <si>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</si>
  <si>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</si>
  <si>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</si>
  <si>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</si>
  <si>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</si>
  <si>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</si>
  <si>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石垣市</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</si>
  <si>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</si>
  <si>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</si>
  <si>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</si>
  <si>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</si>
  <si>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</si>
  <si>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</si>
  <si>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</si>
  <si>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</si>
  <si>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</si>
  <si>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</si>
  <si>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</si>
  <si>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</si>
  <si>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③管渠改善率は、当該年度に更新した管渠延長の割合を表しています。当該指標は、管渠の更新ペースや状況を把握することが出来ます。</t>
    <phoneticPr fontId="4"/>
  </si>
  <si>
    <t>　本市の公共下水道事業の経営の健全性・効率性については、供用開始から17年経過していますが使用料の改定がないまま現在に至っています。下水道事業は、事業の性質上先行投資を行います。今現在も建設中です。その為、経費回収率が著しく低く汚水処理原価は平均値と比較すると依然として低い状況です。原因については、分析欄に各々記載していますが、経営を圧迫していることがこれらより見て取れます。管渠整備に対して水洗化が追いついていません。施設利用率が意外と高いのは、水洗化率が約55%にもかかわらず大口需要家が影響しているように思われます。水洗化人口を増加させるため、無利子無利息の融資、接続補助を実施していますが、伸び悩んでいます。
　下水道経営には、使用料の定期的な改定が必要です。その為には、市民の下水道への理解が不可欠です。又行政は、経費の抑制を図り、計画変更、整備方法についても再検討を行う必要が経営ではあるように思われます。</t>
    <rPh sb="130" eb="132">
      <t>イゼン</t>
    </rPh>
    <rPh sb="135" eb="136">
      <t>ヒク</t>
    </rPh>
    <rPh sb="137" eb="139">
      <t>ジョウキョウ</t>
    </rPh>
    <phoneticPr fontId="4"/>
  </si>
  <si>
    <r>
      <t>　</t>
    </r>
    <r>
      <rPr>
        <sz val="7.2"/>
        <color theme="1"/>
        <rFont val="ＭＳ ゴシック"/>
        <family val="3"/>
        <charset val="128"/>
      </rPr>
      <t>①収益的収支比率は、単年度の収支が黒字であることを示す100%以上であることが必要とされています。当該指標は、料金収入や一般会計からの繰入金等の総収入で、総費用(人件費+動力費+薬品費+維持管理費等)に地方債償還金(借金)を加えた費用をどの程度補っているかを示しています。本市は、過去3年は60%台で推移し平成28年度より50%台に落ち込んでいます。また、平成28年度からMICS事業の導入により乾燥施設、消化棟施設、前処理施設の整備が始まり、毎年管渠の整備を行っていますのでこのような状態は当面続きます。これを改善するには、水洗化の更なる向上、使用料の定期的な改定が必要です。
　④企業債残高対事業規模比率は、使用料収入に対する地方債残高(借金)の割合の事で地方債残高の規模を表しています。平均値と比較して本市は、著しく高規模で推移しています。これは、整備継続中であるので当面続きます。解消するには、定期的な使用料の改定が必要です。
　⑤経費回収率は、使用料で回収すべき経費(維持管理費等)を、どの程度使用料で補っているかを表していて、100%以上であることが求められています。本市は、各年度で平均値より著しく低いことがわかります。これは、汚水処理に係る費用が使用料以外の収入(一般会計からの繰入=税金)により補われていることがわかります。要因としては、供用開始から17年経過しているにも関わらず、水洗化率が56%程度、使用料収入が低いことが上げられます。また、平成29年度が増加した原因は分流式下水道等の要する経費の算定式見直しによる汚水処理費の減少だと考えられます。今後さらなる回収率の向上をするには、適正な使用料収入(必要最低限の経営努力として、3,000円/20㎥･月を求められています)の確保、汚水処理費(維持管理費+地方債等利息+地方債償還金)の削減が必要となります。
　⑥汚水処理原価は、有収水量(使用料となる汚水量)1㎥当たりの汚水を処理した費用で、資本費(地方債元利償還額+地方債取扱諸費等)と維持管理費を含めた汚水処理に係る指標のことで、本市は平成29年度は平成28年度に比べ減少しています。原因は分流式下水道等に要する経費の算定式見直しによる汚水処理費の減です。
　⑦施設利用率は、施設や設備が遊休施設となっていないか施設の利用状況や適正規模を判断する指標で、本市は、平均値と比較して低いが年々微増しています。更なる水洗化率を進め利用効率を高め、有収水量の増加を図り使用料収入を確保し、投下した資本を回収する必要があります。
　⑧水洗化率は、現在処理区域内人口のうち、実際に水洗化便所を設置して汚水を処理している人口の割合のことで、一般的に100%となっていることが望ましいとされています。本市は、50%台で推移しています。原因として毎年管渠整備を行い供用開始地区が増加するため、水洗化率が伸びないものと思慮します。啓発活動を行っていますが、供用開始区域内の市民の水洗化への改造義務の意識も低いように思われます。</t>
    </r>
    <rPh sb="154" eb="156">
      <t>ヘイセイ</t>
    </rPh>
    <rPh sb="158" eb="160">
      <t>ネンド</t>
    </rPh>
    <rPh sb="167" eb="168">
      <t>オ</t>
    </rPh>
    <rPh sb="169" eb="170">
      <t>コ</t>
    </rPh>
    <rPh sb="179" eb="181">
      <t>ヘイセイ</t>
    </rPh>
    <rPh sb="183" eb="185">
      <t>ネンド</t>
    </rPh>
    <rPh sb="191" eb="193">
      <t>ジギョウ</t>
    </rPh>
    <rPh sb="194" eb="196">
      <t>ドウニュウ</t>
    </rPh>
    <rPh sb="199" eb="201">
      <t>カンソウ</t>
    </rPh>
    <rPh sb="201" eb="203">
      <t>シセツ</t>
    </rPh>
    <rPh sb="204" eb="206">
      <t>ショウカ</t>
    </rPh>
    <rPh sb="206" eb="207">
      <t>トウ</t>
    </rPh>
    <rPh sb="207" eb="209">
      <t>シセツ</t>
    </rPh>
    <rPh sb="210" eb="213">
      <t>マエショリ</t>
    </rPh>
    <rPh sb="213" eb="215">
      <t>シセツ</t>
    </rPh>
    <rPh sb="216" eb="218">
      <t>セイビ</t>
    </rPh>
    <rPh sb="219" eb="220">
      <t>ハジ</t>
    </rPh>
    <rPh sb="633" eb="635">
      <t>ヘイセイ</t>
    </rPh>
    <rPh sb="637" eb="639">
      <t>ネンド</t>
    </rPh>
    <rPh sb="640" eb="642">
      <t>ゾウカ</t>
    </rPh>
    <rPh sb="644" eb="646">
      <t>ゲンイン</t>
    </rPh>
    <rPh sb="647" eb="649">
      <t>ブンリュウ</t>
    </rPh>
    <rPh sb="649" eb="650">
      <t>シキ</t>
    </rPh>
    <rPh sb="650" eb="652">
      <t>ゲスイ</t>
    </rPh>
    <rPh sb="652" eb="653">
      <t>ドウ</t>
    </rPh>
    <rPh sb="653" eb="654">
      <t>トウ</t>
    </rPh>
    <rPh sb="655" eb="656">
      <t>ヨウ</t>
    </rPh>
    <rPh sb="658" eb="660">
      <t>ケイヒ</t>
    </rPh>
    <rPh sb="661" eb="663">
      <t>サンテイ</t>
    </rPh>
    <rPh sb="663" eb="664">
      <t>シキ</t>
    </rPh>
    <rPh sb="664" eb="666">
      <t>ミナオ</t>
    </rPh>
    <rPh sb="670" eb="672">
      <t>オスイ</t>
    </rPh>
    <rPh sb="672" eb="674">
      <t>ショリ</t>
    </rPh>
    <rPh sb="674" eb="675">
      <t>ヒ</t>
    </rPh>
    <rPh sb="676" eb="678">
      <t>ゲンショウ</t>
    </rPh>
    <rPh sb="680" eb="681">
      <t>カンガ</t>
    </rPh>
    <rPh sb="687" eb="689">
      <t>コンゴ</t>
    </rPh>
    <rPh sb="693" eb="695">
      <t>カイシュウ</t>
    </rPh>
    <rPh sb="695" eb="696">
      <t>リツ</t>
    </rPh>
    <rPh sb="697" eb="699">
      <t>コウジョウ</t>
    </rPh>
    <rPh sb="884" eb="886">
      <t>ヘイセイ</t>
    </rPh>
    <rPh sb="888" eb="890">
      <t>ネンド</t>
    </rPh>
    <rPh sb="891" eb="893">
      <t>ヘイセイ</t>
    </rPh>
    <rPh sb="895" eb="897">
      <t>ネンド</t>
    </rPh>
    <rPh sb="898" eb="899">
      <t>クラ</t>
    </rPh>
    <rPh sb="900" eb="902">
      <t>ゲンショウ</t>
    </rPh>
    <rPh sb="908" eb="910">
      <t>ゲンイン</t>
    </rPh>
    <rPh sb="911" eb="913">
      <t>ブンリュウ</t>
    </rPh>
    <rPh sb="913" eb="914">
      <t>シキ</t>
    </rPh>
    <rPh sb="914" eb="916">
      <t>ゲスイ</t>
    </rPh>
    <rPh sb="916" eb="917">
      <t>ドウ</t>
    </rPh>
    <rPh sb="917" eb="918">
      <t>トウ</t>
    </rPh>
    <rPh sb="919" eb="920">
      <t>ヨウ</t>
    </rPh>
    <rPh sb="922" eb="924">
      <t>ケイヒ</t>
    </rPh>
    <rPh sb="925" eb="927">
      <t>サンテイ</t>
    </rPh>
    <rPh sb="927" eb="928">
      <t>シキ</t>
    </rPh>
    <rPh sb="928" eb="930">
      <t>ミナオ</t>
    </rPh>
    <rPh sb="934" eb="936">
      <t>オスイ</t>
    </rPh>
    <rPh sb="936" eb="938">
      <t>ショリ</t>
    </rPh>
    <rPh sb="938" eb="939">
      <t>ヒ</t>
    </rPh>
    <rPh sb="940" eb="941">
      <t>ゲン</t>
    </rPh>
    <rPh sb="1215" eb="1217">
      <t>シリョ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</si>
</sst>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7"/>
      <color theme="1"/>
      <name val="ＭＳ ゴシック"/>
      <family val="3"/>
      <charset val="128"/>
    </font>
    <font>
      <sz val="7.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9.09</c:v>
                </c:pt>
                <c:pt idx="1">
                  <c:v>4.92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CAA-4497-8920-E726E4EA50A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0.74</c:v>
                </c:pt>
                <c:pt idx="1">
                  <c:v>0.57999999999999996</c:v>
                </c:pt>
                <c:pt idx="2">
                  <c:v>0.16</c:v>
                </c:pt>
                <c:pt idx="3">
                  <c:v>0.19</c:v>
                </c:pt>
                <c:pt idx="4">
                  <c:v>0.16</c:v>
                </c:pt>
              </c:numCache>
            </c:numRef>
          </c:val>
          <c:smooth val="0"/>
          <c:extLst>
            <c:ext xmlns:c16="http://schemas.microsoft.com/office/drawing/2014/chart" uri="{C3380CC4-5D6E-409C-BE32-E72D297353CC}">
              <c16:uniqueId val="{00000001-5CAA-4497-8920-E726E4EA50A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33.270000000000003</c:v>
                </c:pt>
                <c:pt idx="1">
                  <c:v>34.19</c:v>
                </c:pt>
                <c:pt idx="2">
                  <c:v>35.89</c:v>
                </c:pt>
                <c:pt idx="3">
                  <c:v>38.11</c:v>
                </c:pt>
                <c:pt idx="4">
                  <c:v>39.5</c:v>
                </c:pt>
              </c:numCache>
            </c:numRef>
          </c:val>
          <c:extLst>
            <c:ext xmlns:c16="http://schemas.microsoft.com/office/drawing/2014/chart" uri="{C3380CC4-5D6E-409C-BE32-E72D297353CC}">
              <c16:uniqueId val="{00000000-DC85-4FDD-BF25-5B73E85067F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37.36</c:v>
                </c:pt>
                <c:pt idx="1">
                  <c:v>42.07</c:v>
                </c:pt>
                <c:pt idx="2">
                  <c:v>49.75</c:v>
                </c:pt>
                <c:pt idx="3">
                  <c:v>51.05</c:v>
                </c:pt>
                <c:pt idx="4">
                  <c:v>50.12</c:v>
                </c:pt>
              </c:numCache>
            </c:numRef>
          </c:val>
          <c:smooth val="0"/>
          <c:extLst>
            <c:ext xmlns:c16="http://schemas.microsoft.com/office/drawing/2014/chart" uri="{C3380CC4-5D6E-409C-BE32-E72D297353CC}">
              <c16:uniqueId val="{00000001-DC85-4FDD-BF25-5B73E85067F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52.33</c:v>
                </c:pt>
                <c:pt idx="1">
                  <c:v>51.97</c:v>
                </c:pt>
                <c:pt idx="2">
                  <c:v>52.79</c:v>
                </c:pt>
                <c:pt idx="3">
                  <c:v>54.58</c:v>
                </c:pt>
                <c:pt idx="4">
                  <c:v>55.89</c:v>
                </c:pt>
              </c:numCache>
            </c:numRef>
          </c:val>
          <c:extLst>
            <c:ext xmlns:c16="http://schemas.microsoft.com/office/drawing/2014/chart" uri="{C3380CC4-5D6E-409C-BE32-E72D297353CC}">
              <c16:uniqueId val="{00000000-7E50-4AB7-968F-25784DBDBF2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61.85</c:v>
                </c:pt>
                <c:pt idx="1">
                  <c:v>63.92</c:v>
                </c:pt>
                <c:pt idx="2">
                  <c:v>87.85</c:v>
                </c:pt>
                <c:pt idx="3">
                  <c:v>87.52</c:v>
                </c:pt>
                <c:pt idx="4">
                  <c:v>86.63</c:v>
                </c:pt>
              </c:numCache>
            </c:numRef>
          </c:val>
          <c:smooth val="0"/>
          <c:extLst>
            <c:ext xmlns:c16="http://schemas.microsoft.com/office/drawing/2014/chart" uri="{C3380CC4-5D6E-409C-BE32-E72D297353CC}">
              <c16:uniqueId val="{00000001-7E50-4AB7-968F-25784DBDBF2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60.98</c:v>
                </c:pt>
                <c:pt idx="1">
                  <c:v>61.06</c:v>
                </c:pt>
                <c:pt idx="2">
                  <c:v>62.3</c:v>
                </c:pt>
                <c:pt idx="3">
                  <c:v>58.41</c:v>
                </c:pt>
                <c:pt idx="4">
                  <c:v>58.28</c:v>
                </c:pt>
              </c:numCache>
            </c:numRef>
          </c:val>
          <c:extLst>
            <c:ext xmlns:c16="http://schemas.microsoft.com/office/drawing/2014/chart" uri="{C3380CC4-5D6E-409C-BE32-E72D297353CC}">
              <c16:uniqueId val="{00000000-12E7-4727-A8F1-FDE30095D84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E7-4727-A8F1-FDE30095D84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AD-4679-8ACA-C24E562A152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AD-4679-8ACA-C24E562A152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16-4595-BD1B-812CC6258D3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16-4595-BD1B-812CC6258D3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96-4589-BEA9-F312B564F75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96-4589-BEA9-F312B564F75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8B-4FF9-AA23-7AF5F11F855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8B-4FF9-AA23-7AF5F11F855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4491.6499999999996</c:v>
                </c:pt>
                <c:pt idx="1">
                  <c:v>4615.38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FAC-486A-98E1-4124E60EDF6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1853.46</c:v>
                </c:pt>
                <c:pt idx="1">
                  <c:v>1847.13</c:v>
                </c:pt>
                <c:pt idx="2">
                  <c:v>1018.27</c:v>
                </c:pt>
                <c:pt idx="3">
                  <c:v>1120.55</c:v>
                </c:pt>
                <c:pt idx="4">
                  <c:v>855.79</c:v>
                </c:pt>
              </c:numCache>
            </c:numRef>
          </c:val>
          <c:smooth val="0"/>
          <c:extLst>
            <c:ext xmlns:c16="http://schemas.microsoft.com/office/drawing/2014/chart" uri="{C3380CC4-5D6E-409C-BE32-E72D297353CC}">
              <c16:uniqueId val="{00000001-AFAC-486A-98E1-4124E60EDF6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30</c:v>
                </c:pt>
                <c:pt idx="1">
                  <c:v>29.61</c:v>
                </c:pt>
                <c:pt idx="2">
                  <c:v>28.54</c:v>
                </c:pt>
                <c:pt idx="3">
                  <c:v>27</c:v>
                </c:pt>
                <c:pt idx="4">
                  <c:v>52.28</c:v>
                </c:pt>
              </c:numCache>
            </c:numRef>
          </c:val>
          <c:extLst>
            <c:ext xmlns:c16="http://schemas.microsoft.com/office/drawing/2014/chart" uri="{C3380CC4-5D6E-409C-BE32-E72D297353CC}">
              <c16:uniqueId val="{00000000-FDC6-4D9E-B38B-7039441A026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45.22</c:v>
                </c:pt>
                <c:pt idx="1">
                  <c:v>42.22</c:v>
                </c:pt>
                <c:pt idx="2">
                  <c:v>71.569999999999993</c:v>
                </c:pt>
                <c:pt idx="3">
                  <c:v>73.28</c:v>
                </c:pt>
                <c:pt idx="4">
                  <c:v>82.82</c:v>
                </c:pt>
              </c:numCache>
            </c:numRef>
          </c:val>
          <c:smooth val="0"/>
          <c:extLst>
            <c:ext xmlns:c16="http://schemas.microsoft.com/office/drawing/2014/chart" uri="{C3380CC4-5D6E-409C-BE32-E72D297353CC}">
              <c16:uniqueId val="{00000001-FDC6-4D9E-B38B-7039441A026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298.19</c:v>
                </c:pt>
                <c:pt idx="1">
                  <c:v>310.77</c:v>
                </c:pt>
                <c:pt idx="2">
                  <c:v>322.20999999999998</c:v>
                </c:pt>
                <c:pt idx="3">
                  <c:v>348.68</c:v>
                </c:pt>
                <c:pt idx="4">
                  <c:v>181.23</c:v>
                </c:pt>
              </c:numCache>
            </c:numRef>
          </c:val>
          <c:extLst>
            <c:ext xmlns:c16="http://schemas.microsoft.com/office/drawing/2014/chart" uri="{C3380CC4-5D6E-409C-BE32-E72D297353CC}">
              <c16:uniqueId val="{00000000-3D6A-4F82-AE70-3DD4DB99BEE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290.39999999999998</c:v>
                </c:pt>
                <c:pt idx="1">
                  <c:v>300.07</c:v>
                </c:pt>
                <c:pt idx="2">
                  <c:v>195.88</c:v>
                </c:pt>
                <c:pt idx="3">
                  <c:v>193.1</c:v>
                </c:pt>
                <c:pt idx="4">
                  <c:v>165.76</c:v>
                </c:pt>
              </c:numCache>
            </c:numRef>
          </c:val>
          <c:smooth val="0"/>
          <c:extLst>
            <c:ext xmlns:c16="http://schemas.microsoft.com/office/drawing/2014/chart" uri="{C3380CC4-5D6E-409C-BE32-E72D297353CC}">
              <c16:uniqueId val="{00000001-3D6A-4F82-AE70-3DD4DB99BEE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4" zoomScale="120" zoomScaleNormal="12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沖縄県　石垣市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Cb2</v>
      </c>
      <c r="X8" s="47"/>
      <c r="Y8" s="47"/>
      <c r="Z8" s="47"/>
      <c r="AA8" s="47"/>
      <c r="AB8" s="47"/>
      <c r="AC8" s="47"/>
      <c r="AD8" s="48" t="str">
        <f>データ!$M$6</f>
        <v>非設置</v>
      </c>
      <c r="AE8" s="48"/>
      <c r="AF8" s="48"/>
      <c r="AG8" s="48"/>
      <c r="AH8" s="48"/>
      <c r="AI8" s="48"/>
      <c r="AJ8" s="48"/>
      <c r="AK8" s="3"/>
      <c r="AL8" s="49">
        <f>データ!S6</f>
        <v>49392</v>
      </c>
      <c r="AM8" s="49"/>
      <c r="AN8" s="49"/>
      <c r="AO8" s="49"/>
      <c r="AP8" s="49"/>
      <c r="AQ8" s="49"/>
      <c r="AR8" s="49"/>
      <c r="AS8" s="49"/>
      <c r="AT8" s="44">
        <f>データ!T6</f>
        <v>229.15</v>
      </c>
      <c r="AU8" s="44"/>
      <c r="AV8" s="44"/>
      <c r="AW8" s="44"/>
      <c r="AX8" s="44"/>
      <c r="AY8" s="44"/>
      <c r="AZ8" s="44"/>
      <c r="BA8" s="44"/>
      <c r="BB8" s="44">
        <f>データ!U6</f>
        <v>215.54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31.23</v>
      </c>
      <c r="Q10" s="44"/>
      <c r="R10" s="44"/>
      <c r="S10" s="44"/>
      <c r="T10" s="44"/>
      <c r="U10" s="44"/>
      <c r="V10" s="44"/>
      <c r="W10" s="44">
        <f>データ!Q6</f>
        <v>102.69</v>
      </c>
      <c r="X10" s="44"/>
      <c r="Y10" s="44"/>
      <c r="Z10" s="44"/>
      <c r="AA10" s="44"/>
      <c r="AB10" s="44"/>
      <c r="AC10" s="44"/>
      <c r="AD10" s="49">
        <f>データ!R6</f>
        <v>1404</v>
      </c>
      <c r="AE10" s="49"/>
      <c r="AF10" s="49"/>
      <c r="AG10" s="49"/>
      <c r="AH10" s="49"/>
      <c r="AI10" s="49"/>
      <c r="AJ10" s="49"/>
      <c r="AK10" s="2"/>
      <c r="AL10" s="49">
        <f>データ!V6</f>
        <v>15151</v>
      </c>
      <c r="AM10" s="49"/>
      <c r="AN10" s="49"/>
      <c r="AO10" s="49"/>
      <c r="AP10" s="49"/>
      <c r="AQ10" s="49"/>
      <c r="AR10" s="49"/>
      <c r="AS10" s="49"/>
      <c r="AT10" s="44">
        <f>データ!W6</f>
        <v>2.2999999999999998</v>
      </c>
      <c r="AU10" s="44"/>
      <c r="AV10" s="44"/>
      <c r="AW10" s="44"/>
      <c r="AX10" s="44"/>
      <c r="AY10" s="44"/>
      <c r="AZ10" s="44"/>
      <c r="BA10" s="44"/>
      <c r="BB10" s="44">
        <f>データ!X6</f>
        <v>6587.39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124</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8"/>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8"/>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8"/>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8"/>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8"/>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8"/>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125</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8"/>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8"/>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8"/>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57</v>
      </c>
      <c r="N86" s="25" t="s">
        <v>57</v>
      </c>
      <c r="O86" s="25" t="str">
        <f>データ!EO6</f>
        <v>【0.23】</v>
      </c>
    </row>
  </sheetData>
  <sheetProtection algorithmName="SHA-512" hashValue="QgcUL7PiWF9OUS4oTKLXa8rF7hPS/1AlcRMiuyF8cjSfaObNLJWKzLyTz0AbM4iBX0REAHmbfTVpn+ZDBG9Hdw==" saltValue="Rn63XQNfNJBTXl5UdNt5K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3" t="s">
        <v>67</v>
      </c>
      <c r="I3" s="84"/>
      <c r="J3" s="84"/>
      <c r="K3" s="84"/>
      <c r="L3" s="84"/>
      <c r="M3" s="84"/>
      <c r="N3" s="84"/>
      <c r="O3" s="84"/>
      <c r="P3" s="84"/>
      <c r="Q3" s="84"/>
      <c r="R3" s="84"/>
      <c r="S3" s="84"/>
      <c r="T3" s="84"/>
      <c r="U3" s="84"/>
      <c r="V3" s="84"/>
      <c r="W3" s="84"/>
      <c r="X3" s="85"/>
      <c r="Y3" s="89" t="s">
        <v>68</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69</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7" t="s">
        <v>70</v>
      </c>
      <c r="B4" s="29"/>
      <c r="C4" s="29"/>
      <c r="D4" s="29"/>
      <c r="E4" s="29"/>
      <c r="F4" s="29"/>
      <c r="G4" s="29"/>
      <c r="H4" s="86"/>
      <c r="I4" s="87"/>
      <c r="J4" s="87"/>
      <c r="K4" s="87"/>
      <c r="L4" s="87"/>
      <c r="M4" s="87"/>
      <c r="N4" s="87"/>
      <c r="O4" s="87"/>
      <c r="P4" s="87"/>
      <c r="Q4" s="87"/>
      <c r="R4" s="87"/>
      <c r="S4" s="87"/>
      <c r="T4" s="87"/>
      <c r="U4" s="87"/>
      <c r="V4" s="87"/>
      <c r="W4" s="87"/>
      <c r="X4" s="88"/>
      <c r="Y4" s="82" t="s">
        <v>71</v>
      </c>
      <c r="Z4" s="82"/>
      <c r="AA4" s="82"/>
      <c r="AB4" s="82"/>
      <c r="AC4" s="82"/>
      <c r="AD4" s="82"/>
      <c r="AE4" s="82"/>
      <c r="AF4" s="82"/>
      <c r="AG4" s="82"/>
      <c r="AH4" s="82"/>
      <c r="AI4" s="82"/>
      <c r="AJ4" s="82" t="s">
        <v>72</v>
      </c>
      <c r="AK4" s="82"/>
      <c r="AL4" s="82"/>
      <c r="AM4" s="82"/>
      <c r="AN4" s="82"/>
      <c r="AO4" s="82"/>
      <c r="AP4" s="82"/>
      <c r="AQ4" s="82"/>
      <c r="AR4" s="82"/>
      <c r="AS4" s="82"/>
      <c r="AT4" s="82"/>
      <c r="AU4" s="82" t="s">
        <v>73</v>
      </c>
      <c r="AV4" s="82"/>
      <c r="AW4" s="82"/>
      <c r="AX4" s="82"/>
      <c r="AY4" s="82"/>
      <c r="AZ4" s="82"/>
      <c r="BA4" s="82"/>
      <c r="BB4" s="82"/>
      <c r="BC4" s="82"/>
      <c r="BD4" s="82"/>
      <c r="BE4" s="82"/>
      <c r="BF4" s="82" t="s">
        <v>74</v>
      </c>
      <c r="BG4" s="82"/>
      <c r="BH4" s="82"/>
      <c r="BI4" s="82"/>
      <c r="BJ4" s="82"/>
      <c r="BK4" s="82"/>
      <c r="BL4" s="82"/>
      <c r="BM4" s="82"/>
      <c r="BN4" s="82"/>
      <c r="BO4" s="82"/>
      <c r="BP4" s="82"/>
      <c r="BQ4" s="82" t="s">
        <v>75</v>
      </c>
      <c r="BR4" s="82"/>
      <c r="BS4" s="82"/>
      <c r="BT4" s="82"/>
      <c r="BU4" s="82"/>
      <c r="BV4" s="82"/>
      <c r="BW4" s="82"/>
      <c r="BX4" s="82"/>
      <c r="BY4" s="82"/>
      <c r="BZ4" s="82"/>
      <c r="CA4" s="82"/>
      <c r="CB4" s="82" t="s">
        <v>76</v>
      </c>
      <c r="CC4" s="82"/>
      <c r="CD4" s="82"/>
      <c r="CE4" s="82"/>
      <c r="CF4" s="82"/>
      <c r="CG4" s="82"/>
      <c r="CH4" s="82"/>
      <c r="CI4" s="82"/>
      <c r="CJ4" s="82"/>
      <c r="CK4" s="82"/>
      <c r="CL4" s="82"/>
      <c r="CM4" s="82" t="s">
        <v>77</v>
      </c>
      <c r="CN4" s="82"/>
      <c r="CO4" s="82"/>
      <c r="CP4" s="82"/>
      <c r="CQ4" s="82"/>
      <c r="CR4" s="82"/>
      <c r="CS4" s="82"/>
      <c r="CT4" s="82"/>
      <c r="CU4" s="82"/>
      <c r="CV4" s="82"/>
      <c r="CW4" s="82"/>
      <c r="CX4" s="82" t="s">
        <v>78</v>
      </c>
      <c r="CY4" s="82"/>
      <c r="CZ4" s="82"/>
      <c r="DA4" s="82"/>
      <c r="DB4" s="82"/>
      <c r="DC4" s="82"/>
      <c r="DD4" s="82"/>
      <c r="DE4" s="82"/>
      <c r="DF4" s="82"/>
      <c r="DG4" s="82"/>
      <c r="DH4" s="82"/>
      <c r="DI4" s="82" t="s">
        <v>79</v>
      </c>
      <c r="DJ4" s="82"/>
      <c r="DK4" s="82"/>
      <c r="DL4" s="82"/>
      <c r="DM4" s="82"/>
      <c r="DN4" s="82"/>
      <c r="DO4" s="82"/>
      <c r="DP4" s="82"/>
      <c r="DQ4" s="82"/>
      <c r="DR4" s="82"/>
      <c r="DS4" s="82"/>
      <c r="DT4" s="82" t="s">
        <v>80</v>
      </c>
      <c r="DU4" s="82"/>
      <c r="DV4" s="82"/>
      <c r="DW4" s="82"/>
      <c r="DX4" s="82"/>
      <c r="DY4" s="82"/>
      <c r="DZ4" s="82"/>
      <c r="EA4" s="82"/>
      <c r="EB4" s="82"/>
      <c r="EC4" s="82"/>
      <c r="ED4" s="82"/>
      <c r="EE4" s="82" t="s">
        <v>81</v>
      </c>
      <c r="EF4" s="82"/>
      <c r="EG4" s="82"/>
      <c r="EH4" s="82"/>
      <c r="EI4" s="82"/>
      <c r="EJ4" s="82"/>
      <c r="EK4" s="82"/>
      <c r="EL4" s="82"/>
      <c r="EM4" s="82"/>
      <c r="EN4" s="82"/>
      <c r="EO4" s="82"/>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472077</v>
      </c>
      <c r="D6" s="32">
        <f t="shared" si="3"/>
        <v>47</v>
      </c>
      <c r="E6" s="32">
        <f t="shared" si="3"/>
        <v>17</v>
      </c>
      <c r="F6" s="32">
        <f t="shared" si="3"/>
        <v>1</v>
      </c>
      <c r="G6" s="32">
        <f t="shared" si="3"/>
        <v>0</v>
      </c>
      <c r="H6" s="32" t="str">
        <f t="shared" si="3"/>
        <v>沖縄県　石垣市</v>
      </c>
      <c r="I6" s="32" t="str">
        <f t="shared" si="3"/>
        <v>法非適用</v>
      </c>
      <c r="J6" s="32" t="str">
        <f t="shared" si="3"/>
        <v>下水道事業</v>
      </c>
      <c r="K6" s="32" t="str">
        <f t="shared" si="3"/>
        <v>公共下水道</v>
      </c>
      <c r="L6" s="32" t="str">
        <f t="shared" si="3"/>
        <v>Cb2</v>
      </c>
      <c r="M6" s="32" t="str">
        <f t="shared" si="3"/>
        <v>非設置</v>
      </c>
      <c r="N6" s="33" t="str">
        <f t="shared" si="3"/>
        <v>-</v>
      </c>
      <c r="O6" s="33" t="str">
        <f t="shared" si="3"/>
        <v>該当数値なし</v>
      </c>
      <c r="P6" s="33">
        <f t="shared" si="3"/>
        <v>31.23</v>
      </c>
      <c r="Q6" s="33">
        <f t="shared" si="3"/>
        <v>102.69</v>
      </c>
      <c r="R6" s="33">
        <f t="shared" si="3"/>
        <v>1404</v>
      </c>
      <c r="S6" s="33">
        <f t="shared" si="3"/>
        <v>49392</v>
      </c>
      <c r="T6" s="33">
        <f t="shared" si="3"/>
        <v>229.15</v>
      </c>
      <c r="U6" s="33">
        <f t="shared" si="3"/>
        <v>215.54</v>
      </c>
      <c r="V6" s="33">
        <f t="shared" si="3"/>
        <v>15151</v>
      </c>
      <c r="W6" s="33">
        <f t="shared" si="3"/>
        <v>2.2999999999999998</v>
      </c>
      <c r="X6" s="33">
        <f t="shared" si="3"/>
        <v>6587.39</v>
      </c>
      <c r="Y6" s="34">
        <f>IF(Y7="",NA(),Y7)</f>
        <v>60.98</v>
      </c>
      <c r="Z6" s="34">
        <f t="shared" ref="Z6:AH6" si="4">IF(Z7="",NA(),Z7)</f>
        <v>61.06</v>
      </c>
      <c r="AA6" s="34">
        <f t="shared" si="4"/>
        <v>62.3</v>
      </c>
      <c r="AB6" s="34">
        <f t="shared" si="4"/>
        <v>58.41</v>
      </c>
      <c r="AC6" s="34">
        <f t="shared" si="4"/>
        <v>58.28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4491.6499999999996</v>
      </c>
      <c r="BG6" s="34">
        <f t="shared" ref="BG6:BO6" si="7">IF(BG7="",NA(),BG7)</f>
        <v>4615.38</v>
      </c>
      <c r="BH6" s="33">
        <f t="shared" si="7"/>
        <v>0</v>
      </c>
      <c r="BI6" s="33">
        <f t="shared" si="7"/>
        <v>0</v>
      </c>
      <c r="BJ6" s="33">
        <f t="shared" si="7"/>
        <v>0</v>
      </c>
      <c r="BK6" s="34">
        <f t="shared" si="7"/>
        <v>1853.46</v>
      </c>
      <c r="BL6" s="34">
        <f t="shared" si="7"/>
        <v>1847.13</v>
      </c>
      <c r="BM6" s="34">
        <f t="shared" si="7"/>
        <v>1018.27</v>
      </c>
      <c r="BN6" s="34">
        <f t="shared" si="7"/>
        <v>1120.55</v>
      </c>
      <c r="BO6" s="34">
        <f t="shared" si="7"/>
        <v>855.79</v>
      </c>
      <c r="BP6" s="33" t="str">
        <f>IF(BP7="","",IF(BP7="-","【-】","【"&amp;SUBSTITUTE(TEXT(BP7,"#,##0.00"),"-","△")&amp;"】"))</f>
        <v>【707.33】</v>
      </c>
      <c r="BQ6" s="34">
        <f>IF(BQ7="",NA(),BQ7)</f>
        <v>30</v>
      </c>
      <c r="BR6" s="34">
        <f t="shared" ref="BR6:BZ6" si="8">IF(BR7="",NA(),BR7)</f>
        <v>29.61</v>
      </c>
      <c r="BS6" s="34">
        <f t="shared" si="8"/>
        <v>28.54</v>
      </c>
      <c r="BT6" s="34">
        <f t="shared" si="8"/>
        <v>27</v>
      </c>
      <c r="BU6" s="34">
        <f t="shared" si="8"/>
        <v>52.28</v>
      </c>
      <c r="BV6" s="34">
        <f t="shared" si="8"/>
        <v>45.22</v>
      </c>
      <c r="BW6" s="34">
        <f t="shared" si="8"/>
        <v>42.22</v>
      </c>
      <c r="BX6" s="34">
        <f t="shared" si="8"/>
        <v>71.569999999999993</v>
      </c>
      <c r="BY6" s="34">
        <f t="shared" si="8"/>
        <v>73.28</v>
      </c>
      <c r="BZ6" s="34">
        <f t="shared" si="8"/>
        <v>82.82</v>
      </c>
      <c r="CA6" s="33" t="str">
        <f>IF(CA7="","",IF(CA7="-","【-】","【"&amp;SUBSTITUTE(TEXT(CA7,"#,##0.00"),"-","△")&amp;"】"))</f>
        <v>【101.26】</v>
      </c>
      <c r="CB6" s="34">
        <f>IF(CB7="",NA(),CB7)</f>
        <v>298.19</v>
      </c>
      <c r="CC6" s="34">
        <f t="shared" ref="CC6:CK6" si="9">IF(CC7="",NA(),CC7)</f>
        <v>310.77</v>
      </c>
      <c r="CD6" s="34">
        <f t="shared" si="9"/>
        <v>322.20999999999998</v>
      </c>
      <c r="CE6" s="34">
        <f t="shared" si="9"/>
        <v>348.68</v>
      </c>
      <c r="CF6" s="34">
        <f t="shared" si="9"/>
        <v>181.23</v>
      </c>
      <c r="CG6" s="34">
        <f t="shared" si="9"/>
        <v>290.39999999999998</v>
      </c>
      <c r="CH6" s="34">
        <f t="shared" si="9"/>
        <v>300.07</v>
      </c>
      <c r="CI6" s="34">
        <f t="shared" si="9"/>
        <v>195.88</v>
      </c>
      <c r="CJ6" s="34">
        <f t="shared" si="9"/>
        <v>193.1</v>
      </c>
      <c r="CK6" s="34">
        <f t="shared" si="9"/>
        <v>165.76</v>
      </c>
      <c r="CL6" s="33" t="str">
        <f>IF(CL7="","",IF(CL7="-","【-】","【"&amp;SUBSTITUTE(TEXT(CL7,"#,##0.00"),"-","△")&amp;"】"))</f>
        <v>【136.39】</v>
      </c>
      <c r="CM6" s="34">
        <f>IF(CM7="",NA(),CM7)</f>
        <v>33.270000000000003</v>
      </c>
      <c r="CN6" s="34">
        <f t="shared" ref="CN6:CV6" si="10">IF(CN7="",NA(),CN7)</f>
        <v>34.19</v>
      </c>
      <c r="CO6" s="34">
        <f t="shared" si="10"/>
        <v>35.89</v>
      </c>
      <c r="CP6" s="34">
        <f t="shared" si="10"/>
        <v>38.11</v>
      </c>
      <c r="CQ6" s="34">
        <f t="shared" si="10"/>
        <v>39.5</v>
      </c>
      <c r="CR6" s="34">
        <f t="shared" si="10"/>
        <v>37.36</v>
      </c>
      <c r="CS6" s="34">
        <f t="shared" si="10"/>
        <v>42.07</v>
      </c>
      <c r="CT6" s="34">
        <f t="shared" si="10"/>
        <v>49.75</v>
      </c>
      <c r="CU6" s="34">
        <f t="shared" si="10"/>
        <v>51.05</v>
      </c>
      <c r="CV6" s="34">
        <f t="shared" si="10"/>
        <v>50.12</v>
      </c>
      <c r="CW6" s="33" t="str">
        <f>IF(CW7="","",IF(CW7="-","【-】","【"&amp;SUBSTITUTE(TEXT(CW7,"#,##0.00"),"-","△")&amp;"】"))</f>
        <v>【60.13】</v>
      </c>
      <c r="CX6" s="34">
        <f>IF(CX7="",NA(),CX7)</f>
        <v>52.33</v>
      </c>
      <c r="CY6" s="34">
        <f t="shared" ref="CY6:DG6" si="11">IF(CY7="",NA(),CY7)</f>
        <v>51.97</v>
      </c>
      <c r="CZ6" s="34">
        <f t="shared" si="11"/>
        <v>52.79</v>
      </c>
      <c r="DA6" s="34">
        <f t="shared" si="11"/>
        <v>54.58</v>
      </c>
      <c r="DB6" s="34">
        <f t="shared" si="11"/>
        <v>55.89</v>
      </c>
      <c r="DC6" s="34">
        <f t="shared" si="11"/>
        <v>61.85</v>
      </c>
      <c r="DD6" s="34">
        <f t="shared" si="11"/>
        <v>63.92</v>
      </c>
      <c r="DE6" s="34">
        <f t="shared" si="11"/>
        <v>87.85</v>
      </c>
      <c r="DF6" s="34">
        <f t="shared" si="11"/>
        <v>87.52</v>
      </c>
      <c r="DG6" s="34">
        <f t="shared" si="11"/>
        <v>86.63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9.09</v>
      </c>
      <c r="EF6" s="34">
        <f t="shared" ref="EF6:EN6" si="14">IF(EF7="",NA(),EF7)</f>
        <v>4.92</v>
      </c>
      <c r="EG6" s="33">
        <f t="shared" si="14"/>
        <v>0</v>
      </c>
      <c r="EH6" s="33">
        <f t="shared" si="14"/>
        <v>0</v>
      </c>
      <c r="EI6" s="33">
        <f t="shared" si="14"/>
        <v>0</v>
      </c>
      <c r="EJ6" s="34">
        <f t="shared" si="14"/>
        <v>0.74</v>
      </c>
      <c r="EK6" s="34">
        <f t="shared" si="14"/>
        <v>0.57999999999999996</v>
      </c>
      <c r="EL6" s="34">
        <f t="shared" si="14"/>
        <v>0.16</v>
      </c>
      <c r="EM6" s="34">
        <f t="shared" si="14"/>
        <v>0.19</v>
      </c>
      <c r="EN6" s="34">
        <f t="shared" si="14"/>
        <v>0.16</v>
      </c>
      <c r="EO6" s="33" t="str">
        <f>IF(EO7="","",IF(EO7="-","【-】","【"&amp;SUBSTITUTE(TEXT(EO7,"#,##0.00"),"-","△")&amp;"】"))</f>
        <v>【0.23】</v>
      </c>
    </row>
    <row r="7" spans="1:145" s="35" customFormat="1" x14ac:dyDescent="0.15">
      <c r="A7" s="27"/>
      <c r="B7" s="36">
        <v>2017</v>
      </c>
      <c r="C7" s="36">
        <v>472077</v>
      </c>
      <c r="D7" s="36">
        <v>47</v>
      </c>
      <c r="E7" s="36">
        <v>17</v>
      </c>
      <c r="F7" s="36">
        <v>1</v>
      </c>
      <c r="G7" s="36">
        <v>0</v>
      </c>
      <c r="H7" s="36" t="s">
        <v>111</v>
      </c>
      <c r="I7" s="36" t="s">
        <v>112</v>
      </c>
      <c r="J7" s="36" t="s">
        <v>113</v>
      </c>
      <c r="K7" s="36" t="s">
        <v>114</v>
      </c>
      <c r="L7" s="36" t="s">
        <v>115</v>
      </c>
      <c r="M7" s="36" t="s">
        <v>116</v>
      </c>
      <c r="N7" s="37" t="s">
        <v>117</v>
      </c>
      <c r="O7" s="37" t="s">
        <v>118</v>
      </c>
      <c r="P7" s="37">
        <v>31.23</v>
      </c>
      <c r="Q7" s="37">
        <v>102.69</v>
      </c>
      <c r="R7" s="37">
        <v>1404</v>
      </c>
      <c r="S7" s="37">
        <v>49392</v>
      </c>
      <c r="T7" s="37">
        <v>229.15</v>
      </c>
      <c r="U7" s="37">
        <v>215.54</v>
      </c>
      <c r="V7" s="37">
        <v>15151</v>
      </c>
      <c r="W7" s="37">
        <v>2.2999999999999998</v>
      </c>
      <c r="X7" s="37">
        <v>6587.39</v>
      </c>
      <c r="Y7" s="37">
        <v>60.98</v>
      </c>
      <c r="Z7" s="37">
        <v>61.06</v>
      </c>
      <c r="AA7" s="37">
        <v>62.3</v>
      </c>
      <c r="AB7" s="37">
        <v>58.41</v>
      </c>
      <c r="AC7" s="37">
        <v>58.28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4491.6499999999996</v>
      </c>
      <c r="BG7" s="37">
        <v>4615.38</v>
      </c>
      <c r="BH7" s="37">
        <v>0</v>
      </c>
      <c r="BI7" s="37">
        <v>0</v>
      </c>
      <c r="BJ7" s="37">
        <v>0</v>
      </c>
      <c r="BK7" s="37">
        <v>1853.46</v>
      </c>
      <c r="BL7" s="37">
        <v>1847.13</v>
      </c>
      <c r="BM7" s="37">
        <v>1018.27</v>
      </c>
      <c r="BN7" s="37">
        <v>1120.55</v>
      </c>
      <c r="BO7" s="37">
        <v>855.79</v>
      </c>
      <c r="BP7" s="37">
        <v>707.33</v>
      </c>
      <c r="BQ7" s="37">
        <v>30</v>
      </c>
      <c r="BR7" s="37">
        <v>29.61</v>
      </c>
      <c r="BS7" s="37">
        <v>28.54</v>
      </c>
      <c r="BT7" s="37">
        <v>27</v>
      </c>
      <c r="BU7" s="37">
        <v>52.28</v>
      </c>
      <c r="BV7" s="37">
        <v>45.22</v>
      </c>
      <c r="BW7" s="37">
        <v>42.22</v>
      </c>
      <c r="BX7" s="37">
        <v>71.569999999999993</v>
      </c>
      <c r="BY7" s="37">
        <v>73.28</v>
      </c>
      <c r="BZ7" s="37">
        <v>82.82</v>
      </c>
      <c r="CA7" s="37">
        <v>101.26</v>
      </c>
      <c r="CB7" s="37">
        <v>298.19</v>
      </c>
      <c r="CC7" s="37">
        <v>310.77</v>
      </c>
      <c r="CD7" s="37">
        <v>322.20999999999998</v>
      </c>
      <c r="CE7" s="37">
        <v>348.68</v>
      </c>
      <c r="CF7" s="37">
        <v>181.23</v>
      </c>
      <c r="CG7" s="37">
        <v>290.39999999999998</v>
      </c>
      <c r="CH7" s="37">
        <v>300.07</v>
      </c>
      <c r="CI7" s="37">
        <v>195.88</v>
      </c>
      <c r="CJ7" s="37">
        <v>193.1</v>
      </c>
      <c r="CK7" s="37">
        <v>165.76</v>
      </c>
      <c r="CL7" s="37">
        <v>136.38999999999999</v>
      </c>
      <c r="CM7" s="37">
        <v>33.270000000000003</v>
      </c>
      <c r="CN7" s="37">
        <v>34.19</v>
      </c>
      <c r="CO7" s="37">
        <v>35.89</v>
      </c>
      <c r="CP7" s="37">
        <v>38.11</v>
      </c>
      <c r="CQ7" s="37">
        <v>39.5</v>
      </c>
      <c r="CR7" s="37">
        <v>37.36</v>
      </c>
      <c r="CS7" s="37">
        <v>42.07</v>
      </c>
      <c r="CT7" s="37">
        <v>49.75</v>
      </c>
      <c r="CU7" s="37">
        <v>51.05</v>
      </c>
      <c r="CV7" s="37">
        <v>50.12</v>
      </c>
      <c r="CW7" s="37">
        <v>60.13</v>
      </c>
      <c r="CX7" s="37">
        <v>52.33</v>
      </c>
      <c r="CY7" s="37">
        <v>51.97</v>
      </c>
      <c r="CZ7" s="37">
        <v>52.79</v>
      </c>
      <c r="DA7" s="37">
        <v>54.58</v>
      </c>
      <c r="DB7" s="37">
        <v>55.89</v>
      </c>
      <c r="DC7" s="37">
        <v>61.85</v>
      </c>
      <c r="DD7" s="37">
        <v>63.92</v>
      </c>
      <c r="DE7" s="37">
        <v>87.85</v>
      </c>
      <c r="DF7" s="37">
        <v>87.52</v>
      </c>
      <c r="DG7" s="37">
        <v>86.63</v>
      </c>
      <c r="DH7" s="37">
        <v>95.06</v>
      </c>
      <c r="DI7" s="37"/>
      <c r="DJ7" s="37"/>
      <c r="DK7" s="37"/>
      <c r="DL7" s="37"/>
      <c r="DM7" s="37"/>
      <c r="DN7" s="37"/>
      <c r="DO7" s="37"/>
      <c r="DP7" s="37"/>
      <c r="DQ7" s="37"/>
      <c r="DR7" s="37"/>
      <c r="DS7" s="37"/>
      <c r="DT7" s="37"/>
      <c r="DU7" s="37"/>
      <c r="DV7" s="37"/>
      <c r="DW7" s="37"/>
      <c r="DX7" s="37"/>
      <c r="DY7" s="37"/>
      <c r="DZ7" s="37"/>
      <c r="EA7" s="37"/>
      <c r="EB7" s="37"/>
      <c r="EC7" s="37"/>
      <c r="ED7" s="37"/>
      <c r="EE7" s="37">
        <v>9.09</v>
      </c>
      <c r="EF7" s="37">
        <v>4.92</v>
      </c>
      <c r="EG7" s="37">
        <v>0</v>
      </c>
      <c r="EH7" s="37">
        <v>0</v>
      </c>
      <c r="EI7" s="37">
        <v>0</v>
      </c>
      <c r="EJ7" s="37">
        <v>0.74</v>
      </c>
      <c r="EK7" s="37">
        <v>0.57999999999999996</v>
      </c>
      <c r="EL7" s="37">
        <v>0.16</v>
      </c>
      <c r="EM7" s="37">
        <v>0.19</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cp:lastModifiedBy>
  <cp:lastPrinted>2019-01-23T02:43:55Z</cp:lastPrinted>
  <dcterms:created xsi:type="dcterms:W3CDTF">2018-12-03T09:09:05Z</dcterms:created>
  <dcterms:modified xsi:type="dcterms:W3CDTF">2019-01-24T01:15:17Z</dcterms:modified>
  <cp:category/>
</cp:coreProperties>
</file>