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<sst xmlns="http://schemas.openxmlformats.org/spreadsheetml/2006/main" count="221" uniqueCount="111">
  <si>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</si>
  <si>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</si>
  <si>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</si>
  <si>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</si>
  <si>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</si>
  <si>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</si>
  <si>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</si>
  <si>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</si>
  <si>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</si>
  <si>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</si>
  <si>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</si>
  <si>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</si>
  <si>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</si>
  <si>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</si>
  <si>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</si>
  <si>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</si>
  <si>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</si>
  <si>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</si>
  <si>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</si>
  <si>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</si>
  <si>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</si>
  <si>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</si>
  <si>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</si>
  <si>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</si>
  <si>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</si>
  <si>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</si>
  <si>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</si>
  <si>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</si>
  <si>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</si>
  <si>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</si>
  <si>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</si>
  <si>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</si>
  <si>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</si>
  <si>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</si>
  <si>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</si>
  <si>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</si>
  <si>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</si>
  <si>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</si>
  <si>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</si>
  <si>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</si>
  <si>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</si>
  <si>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</si>
  <si>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</si>
  <si>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</si>
  <si>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</si>
  <si>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</si>
  <si>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</si>
  <si>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</si>
  <si>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</si>
  <si>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</si>
  <si>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</si>
  <si>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</si>
  <si>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</si>
  <si>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</si>
  <si>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</si>
  <si>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</si>
  <si>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</si>
  <si>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</si>
  <si>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</si>
  <si>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</si>
  <si>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</si>
  <si>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</si>
  <si>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</si>
  <si>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</si>
  <si>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</si>
  <si>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</si>
  <si>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</si>
  <si>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</si>
  <si>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</si>
  <si>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</si>
  <si>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</si>
  <si>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</si>
  <si>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</si>
  <si>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</si>
  <si>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</si>
  <si>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</si>
  <si>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</si>
  <si>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</si>
  <si>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</si>
  <si>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</si>
  <si>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</si>
  <si>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</si>
  <si>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</si>
  <si>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</si>
  <si>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</si>
  <si>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</si>
  <si>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</si>
  <si>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</si>
  <si>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</si>
  <si>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</si>
  <si>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</si>
  <si>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</si>
  <si>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</si>
  <si>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</si>
  <si>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</si>
  <si>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</si>
  <si>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八重瀬町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</si>
  <si>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</si>
  <si>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</si>
  <si>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</si>
  <si>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</si>
  <si>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</si>
  <si>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</si>
  <si>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</si>
  <si>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</si>
  <si>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</si>
  <si>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</si>
  <si>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</si>
  <si>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④企業債残高対事業規模比率」は、全体的に類似団体平均値と比べ上回っているが、前年度値と比べ当該年度は償還計画に準じ下回っている。「⑦施設利用率・⑧水洗化率」については、年々向上するが類似団体平均値と比べ下回り、「⑤経費回収率・⑥汚水処理原価」は前年度値と比べ横並びにある事から今後、料金の適正化や費用の効率性等を検証する必要性がある。</t>
    <rPh sb="17" eb="20">
      <t>ゼンタイテキ</t>
    </rPh>
    <rPh sb="21" eb="23">
      <t>ルイジ</t>
    </rPh>
    <rPh sb="23" eb="25">
      <t>ダンタイ</t>
    </rPh>
    <rPh sb="25" eb="27">
      <t>ヘイキン</t>
    </rPh>
    <rPh sb="27" eb="28">
      <t>チ</t>
    </rPh>
    <rPh sb="29" eb="30">
      <t>クラ</t>
    </rPh>
    <rPh sb="31" eb="32">
      <t>ウエ</t>
    </rPh>
    <rPh sb="32" eb="33">
      <t>マワ</t>
    </rPh>
    <rPh sb="46" eb="48">
      <t>トウガイ</t>
    </rPh>
    <rPh sb="48" eb="50">
      <t>ネンド</t>
    </rPh>
    <rPh sb="85" eb="87">
      <t>ネンネン</t>
    </rPh>
    <rPh sb="87" eb="89">
      <t>コウジョウ</t>
    </rPh>
    <rPh sb="92" eb="94">
      <t>ルイジ</t>
    </rPh>
    <rPh sb="94" eb="96">
      <t>ダンタイ</t>
    </rPh>
    <rPh sb="96" eb="98">
      <t>ヘイキン</t>
    </rPh>
    <rPh sb="98" eb="99">
      <t>チ</t>
    </rPh>
    <rPh sb="100" eb="101">
      <t>クラ</t>
    </rPh>
    <rPh sb="102" eb="104">
      <t>シタマワ</t>
    </rPh>
    <rPh sb="155" eb="156">
      <t>トウ</t>
    </rPh>
    <phoneticPr fontId="4"/>
  </si>
  <si>
    <t>供用開始から６年経過したが管渠の更新や経年劣化が見られない為、老朽化対策は講じていない状況にあるが、今後は検証する必要性があると考える。</t>
    <rPh sb="0" eb="2">
      <t>キョウヨウ</t>
    </rPh>
    <rPh sb="2" eb="4">
      <t>カイシ</t>
    </rPh>
    <rPh sb="7" eb="8">
      <t>ネン</t>
    </rPh>
    <rPh sb="8" eb="10">
      <t>ケイカ</t>
    </rPh>
    <rPh sb="13" eb="15">
      <t>カンキョ</t>
    </rPh>
    <rPh sb="16" eb="18">
      <t>コウシン</t>
    </rPh>
    <rPh sb="43" eb="45">
      <t>ジョウキョウ</t>
    </rPh>
    <rPh sb="50" eb="52">
      <t>コンゴ</t>
    </rPh>
    <rPh sb="53" eb="55">
      <t>ケンショウ</t>
    </rPh>
    <rPh sb="57" eb="60">
      <t>ヒツヨウセイ</t>
    </rPh>
    <rPh sb="64" eb="65">
      <t>カンガ</t>
    </rPh>
    <phoneticPr fontId="4"/>
  </si>
  <si>
    <t>全体的に施設の運営開始から間もない状況にある事から健全な経営運営に至ってない処だが、今後も施設利用の向上・維持経費の圧縮に努め、財政強化を図る。</t>
    <rPh sb="0" eb="3">
      <t>ゼンタイテキ</t>
    </rPh>
    <rPh sb="4" eb="6">
      <t>シセツ</t>
    </rPh>
    <rPh sb="7" eb="9">
      <t>ウンエイ</t>
    </rPh>
    <rPh sb="9" eb="11">
      <t>カイシ</t>
    </rPh>
    <rPh sb="13" eb="14">
      <t>マ</t>
    </rPh>
    <rPh sb="17" eb="19">
      <t>ジョウキョウ</t>
    </rPh>
    <rPh sb="22" eb="23">
      <t>コト</t>
    </rPh>
    <rPh sb="25" eb="27">
      <t>ケンゼン</t>
    </rPh>
    <rPh sb="28" eb="30">
      <t>ケイエイ</t>
    </rPh>
    <rPh sb="30" eb="32">
      <t>ウンエイ</t>
    </rPh>
    <rPh sb="33" eb="34">
      <t>イタ</t>
    </rPh>
    <rPh sb="38" eb="39">
      <t>トコロ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</si>
</sst>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626432"/>
        <c:axId val="1026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102626432"/>
        <c:axId val="102628352"/>
      </c:lineChart>
      <c:dateAx>
        <c:axId val="102626432"/>
        <c:scaling>
          <c:orientation val="minMax"/>
        </c:scaling>
        <c:delete val="1"/>
        <c:axPos val="b"/>
        <c:numFmt formatCode="ge" sourceLinked="1"/>
        <c:majorTickMark val="none"/>
        <c:minorTickMark val="none"/>
        <c:tickLblPos val="none"/>
        <c:crossAx val="102628352"/>
        <c:crosses val="autoZero"/>
        <c:auto val="1"/>
        <c:lblOffset val="100"/>
        <c:baseTimeUnit val="years"/>
      </c:dateAx>
      <c:valAx>
        <c:axId val="1026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11.33</c:v>
                </c:pt>
                <c:pt idx="1">
                  <c:v>16.36</c:v>
                </c:pt>
                <c:pt idx="2">
                  <c:v>18.809999999999999</c:v>
                </c:pt>
                <c:pt idx="3">
                  <c:v>21.73</c:v>
                </c:pt>
                <c:pt idx="4">
                  <c:v>25.35</c:v>
                </c:pt>
              </c:numCache>
            </c:numRef>
          </c:val>
        </c:ser>
        <c:dLbls>
          <c:showLegendKey val="0"/>
          <c:showVal val="0"/>
          <c:showCatName val="0"/>
          <c:showSerName val="0"/>
          <c:showPercent val="0"/>
          <c:showBubbleSize val="0"/>
        </c:dLbls>
        <c:gapWidth val="150"/>
        <c:axId val="105334272"/>
        <c:axId val="1053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05334272"/>
        <c:axId val="105336192"/>
      </c:lineChart>
      <c:dateAx>
        <c:axId val="105334272"/>
        <c:scaling>
          <c:orientation val="minMax"/>
        </c:scaling>
        <c:delete val="1"/>
        <c:axPos val="b"/>
        <c:numFmt formatCode="ge" sourceLinked="1"/>
        <c:majorTickMark val="none"/>
        <c:minorTickMark val="none"/>
        <c:tickLblPos val="none"/>
        <c:crossAx val="105336192"/>
        <c:crosses val="autoZero"/>
        <c:auto val="1"/>
        <c:lblOffset val="100"/>
        <c:baseTimeUnit val="years"/>
      </c:dateAx>
      <c:valAx>
        <c:axId val="1053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21.47</c:v>
                </c:pt>
                <c:pt idx="1">
                  <c:v>27.6</c:v>
                </c:pt>
                <c:pt idx="2">
                  <c:v>35.770000000000003</c:v>
                </c:pt>
                <c:pt idx="3">
                  <c:v>36.090000000000003</c:v>
                </c:pt>
                <c:pt idx="4">
                  <c:v>49.83</c:v>
                </c:pt>
              </c:numCache>
            </c:numRef>
          </c:val>
        </c:ser>
        <c:dLbls>
          <c:showLegendKey val="0"/>
          <c:showVal val="0"/>
          <c:showCatName val="0"/>
          <c:showSerName val="0"/>
          <c:showPercent val="0"/>
          <c:showBubbleSize val="0"/>
        </c:dLbls>
        <c:gapWidth val="150"/>
        <c:axId val="105378944"/>
        <c:axId val="1053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05378944"/>
        <c:axId val="105380864"/>
      </c:lineChart>
      <c:dateAx>
        <c:axId val="105378944"/>
        <c:scaling>
          <c:orientation val="minMax"/>
        </c:scaling>
        <c:delete val="1"/>
        <c:axPos val="b"/>
        <c:numFmt formatCode="ge" sourceLinked="1"/>
        <c:majorTickMark val="none"/>
        <c:minorTickMark val="none"/>
        <c:tickLblPos val="none"/>
        <c:crossAx val="105380864"/>
        <c:crosses val="autoZero"/>
        <c:auto val="1"/>
        <c:lblOffset val="100"/>
        <c:baseTimeUnit val="years"/>
      </c:dateAx>
      <c:valAx>
        <c:axId val="1053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88.81</c:v>
                </c:pt>
                <c:pt idx="1">
                  <c:v>84.87</c:v>
                </c:pt>
                <c:pt idx="2">
                  <c:v>82.92</c:v>
                </c:pt>
                <c:pt idx="3">
                  <c:v>76.349999999999994</c:v>
                </c:pt>
                <c:pt idx="4">
                  <c:v>73.55</c:v>
                </c:pt>
              </c:numCache>
            </c:numRef>
          </c:val>
        </c:ser>
        <c:dLbls>
          <c:showLegendKey val="0"/>
          <c:showVal val="0"/>
          <c:showCatName val="0"/>
          <c:showSerName val="0"/>
          <c:showPercent val="0"/>
          <c:showBubbleSize val="0"/>
        </c:dLbls>
        <c:gapWidth val="150"/>
        <c:axId val="102925056"/>
        <c:axId val="1029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925056"/>
        <c:axId val="102926976"/>
      </c:lineChart>
      <c:dateAx>
        <c:axId val="102925056"/>
        <c:scaling>
          <c:orientation val="minMax"/>
        </c:scaling>
        <c:delete val="1"/>
        <c:axPos val="b"/>
        <c:numFmt formatCode="ge" sourceLinked="1"/>
        <c:majorTickMark val="none"/>
        <c:minorTickMark val="none"/>
        <c:tickLblPos val="none"/>
        <c:crossAx val="102926976"/>
        <c:crosses val="autoZero"/>
        <c:auto val="1"/>
        <c:lblOffset val="100"/>
        <c:baseTimeUnit val="years"/>
      </c:dateAx>
      <c:valAx>
        <c:axId val="1029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2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89760"/>
        <c:axId val="1051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89760"/>
        <c:axId val="105191680"/>
      </c:lineChart>
      <c:dateAx>
        <c:axId val="105189760"/>
        <c:scaling>
          <c:orientation val="minMax"/>
        </c:scaling>
        <c:delete val="1"/>
        <c:axPos val="b"/>
        <c:numFmt formatCode="ge" sourceLinked="1"/>
        <c:majorTickMark val="none"/>
        <c:minorTickMark val="none"/>
        <c:tickLblPos val="none"/>
        <c:crossAx val="105191680"/>
        <c:crosses val="autoZero"/>
        <c:auto val="1"/>
        <c:lblOffset val="100"/>
        <c:baseTimeUnit val="years"/>
      </c:dateAx>
      <c:valAx>
        <c:axId val="1051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660992"/>
        <c:axId val="1046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60992"/>
        <c:axId val="104662912"/>
      </c:lineChart>
      <c:dateAx>
        <c:axId val="104660992"/>
        <c:scaling>
          <c:orientation val="minMax"/>
        </c:scaling>
        <c:delete val="1"/>
        <c:axPos val="b"/>
        <c:numFmt formatCode="ge" sourceLinked="1"/>
        <c:majorTickMark val="none"/>
        <c:minorTickMark val="none"/>
        <c:tickLblPos val="none"/>
        <c:crossAx val="104662912"/>
        <c:crosses val="autoZero"/>
        <c:auto val="1"/>
        <c:lblOffset val="100"/>
        <c:baseTimeUnit val="years"/>
      </c:dateAx>
      <c:valAx>
        <c:axId val="1046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706048"/>
        <c:axId val="1047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06048"/>
        <c:axId val="104707968"/>
      </c:lineChart>
      <c:dateAx>
        <c:axId val="104706048"/>
        <c:scaling>
          <c:orientation val="minMax"/>
        </c:scaling>
        <c:delete val="1"/>
        <c:axPos val="b"/>
        <c:numFmt formatCode="ge" sourceLinked="1"/>
        <c:majorTickMark val="none"/>
        <c:minorTickMark val="none"/>
        <c:tickLblPos val="none"/>
        <c:crossAx val="104707968"/>
        <c:crosses val="autoZero"/>
        <c:auto val="1"/>
        <c:lblOffset val="100"/>
        <c:baseTimeUnit val="years"/>
      </c:dateAx>
      <c:valAx>
        <c:axId val="1047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732160"/>
        <c:axId val="1047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32160"/>
        <c:axId val="104734080"/>
      </c:lineChart>
      <c:dateAx>
        <c:axId val="104732160"/>
        <c:scaling>
          <c:orientation val="minMax"/>
        </c:scaling>
        <c:delete val="1"/>
        <c:axPos val="b"/>
        <c:numFmt formatCode="ge" sourceLinked="1"/>
        <c:majorTickMark val="none"/>
        <c:minorTickMark val="none"/>
        <c:tickLblPos val="none"/>
        <c:crossAx val="104734080"/>
        <c:crosses val="autoZero"/>
        <c:auto val="1"/>
        <c:lblOffset val="100"/>
        <c:baseTimeUnit val="years"/>
      </c:dateAx>
      <c:valAx>
        <c:axId val="1047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5839.64</c:v>
                </c:pt>
                <c:pt idx="1">
                  <c:v>4221.96</c:v>
                </c:pt>
                <c:pt idx="2">
                  <c:v>3206.98</c:v>
                </c:pt>
                <c:pt idx="3">
                  <c:v>2656.1</c:v>
                </c:pt>
                <c:pt idx="4">
                  <c:v>2239.6999999999998</c:v>
                </c:pt>
              </c:numCache>
            </c:numRef>
          </c:val>
        </c:ser>
        <c:dLbls>
          <c:showLegendKey val="0"/>
          <c:showVal val="0"/>
          <c:showCatName val="0"/>
          <c:showSerName val="0"/>
          <c:showPercent val="0"/>
          <c:showBubbleSize val="0"/>
        </c:dLbls>
        <c:gapWidth val="150"/>
        <c:axId val="104750464"/>
        <c:axId val="1047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04750464"/>
        <c:axId val="104773120"/>
      </c:lineChart>
      <c:dateAx>
        <c:axId val="104750464"/>
        <c:scaling>
          <c:orientation val="minMax"/>
        </c:scaling>
        <c:delete val="1"/>
        <c:axPos val="b"/>
        <c:numFmt formatCode="ge" sourceLinked="1"/>
        <c:majorTickMark val="none"/>
        <c:minorTickMark val="none"/>
        <c:tickLblPos val="none"/>
        <c:crossAx val="104773120"/>
        <c:crosses val="autoZero"/>
        <c:auto val="1"/>
        <c:lblOffset val="100"/>
        <c:baseTimeUnit val="years"/>
      </c:dateAx>
      <c:valAx>
        <c:axId val="1047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15.74</c:v>
                </c:pt>
                <c:pt idx="1">
                  <c:v>26.79</c:v>
                </c:pt>
                <c:pt idx="2">
                  <c:v>28.08</c:v>
                </c:pt>
                <c:pt idx="3">
                  <c:v>30.68</c:v>
                </c:pt>
                <c:pt idx="4">
                  <c:v>30.57</c:v>
                </c:pt>
              </c:numCache>
            </c:numRef>
          </c:val>
        </c:ser>
        <c:dLbls>
          <c:showLegendKey val="0"/>
          <c:showVal val="0"/>
          <c:showCatName val="0"/>
          <c:showSerName val="0"/>
          <c:showPercent val="0"/>
          <c:showBubbleSize val="0"/>
        </c:dLbls>
        <c:gapWidth val="150"/>
        <c:axId val="104819712"/>
        <c:axId val="1048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04819712"/>
        <c:axId val="104821888"/>
      </c:lineChart>
      <c:dateAx>
        <c:axId val="104819712"/>
        <c:scaling>
          <c:orientation val="minMax"/>
        </c:scaling>
        <c:delete val="1"/>
        <c:axPos val="b"/>
        <c:numFmt formatCode="ge" sourceLinked="1"/>
        <c:majorTickMark val="none"/>
        <c:minorTickMark val="none"/>
        <c:tickLblPos val="none"/>
        <c:crossAx val="104821888"/>
        <c:crosses val="autoZero"/>
        <c:auto val="1"/>
        <c:lblOffset val="100"/>
        <c:baseTimeUnit val="years"/>
      </c:dateAx>
      <c:valAx>
        <c:axId val="1048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434.46</c:v>
                </c:pt>
                <c:pt idx="1">
                  <c:v>256.27</c:v>
                </c:pt>
                <c:pt idx="2">
                  <c:v>246.56</c:v>
                </c:pt>
                <c:pt idx="3">
                  <c:v>234.11</c:v>
                </c:pt>
                <c:pt idx="4">
                  <c:v>235.23</c:v>
                </c:pt>
              </c:numCache>
            </c:numRef>
          </c:val>
        </c:ser>
        <c:dLbls>
          <c:showLegendKey val="0"/>
          <c:showVal val="0"/>
          <c:showCatName val="0"/>
          <c:showSerName val="0"/>
          <c:showPercent val="0"/>
          <c:showBubbleSize val="0"/>
        </c:dLbls>
        <c:gapWidth val="150"/>
        <c:axId val="104855424"/>
        <c:axId val="1053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04855424"/>
        <c:axId val="105316352"/>
      </c:lineChart>
      <c:dateAx>
        <c:axId val="104855424"/>
        <c:scaling>
          <c:orientation val="minMax"/>
        </c:scaling>
        <c:delete val="1"/>
        <c:axPos val="b"/>
        <c:numFmt formatCode="ge" sourceLinked="1"/>
        <c:majorTickMark val="none"/>
        <c:minorTickMark val="none"/>
        <c:tickLblPos val="none"/>
        <c:crossAx val="105316352"/>
        <c:crosses val="autoZero"/>
        <c:auto val="1"/>
        <c:lblOffset val="100"/>
        <c:baseTimeUnit val="years"/>
      </c:dateAx>
      <c:valAx>
        <c:axId val="10531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八重瀬町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30093</v>
      </c>
      <c r="AM8" s="47"/>
      <c r="AN8" s="47"/>
      <c r="AO8" s="47"/>
      <c r="AP8" s="47"/>
      <c r="AQ8" s="47"/>
      <c r="AR8" s="47"/>
      <c r="AS8" s="47"/>
      <c r="AT8" s="43">
        <f>データ!S6</f>
        <v>26.96</v>
      </c>
      <c r="AU8" s="43"/>
      <c r="AV8" s="43"/>
      <c r="AW8" s="43"/>
      <c r="AX8" s="43"/>
      <c r="AY8" s="43"/>
      <c r="AZ8" s="43"/>
      <c r="BA8" s="43"/>
      <c r="BB8" s="43">
        <f>データ!T6</f>
        <v>1116.21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8.74</v>
      </c>
      <c r="Q10" s="43"/>
      <c r="R10" s="43"/>
      <c r="S10" s="43"/>
      <c r="T10" s="43"/>
      <c r="U10" s="43"/>
      <c r="V10" s="43"/>
      <c r="W10" s="43">
        <f>データ!P6</f>
        <v>98.98</v>
      </c>
      <c r="X10" s="43"/>
      <c r="Y10" s="43"/>
      <c r="Z10" s="43"/>
      <c r="AA10" s="43"/>
      <c r="AB10" s="43"/>
      <c r="AC10" s="43"/>
      <c r="AD10" s="47">
        <f>データ!Q6</f>
        <v>1361</v>
      </c>
      <c r="AE10" s="47"/>
      <c r="AF10" s="47"/>
      <c r="AG10" s="47"/>
      <c r="AH10" s="47"/>
      <c r="AI10" s="47"/>
      <c r="AJ10" s="47"/>
      <c r="AK10" s="2"/>
      <c r="AL10" s="47">
        <f>データ!U6</f>
        <v>2621</v>
      </c>
      <c r="AM10" s="47"/>
      <c r="AN10" s="47"/>
      <c r="AO10" s="47"/>
      <c r="AP10" s="47"/>
      <c r="AQ10" s="47"/>
      <c r="AR10" s="47"/>
      <c r="AS10" s="47"/>
      <c r="AT10" s="43">
        <f>データ!V6</f>
        <v>1.47</v>
      </c>
      <c r="AU10" s="43"/>
      <c r="AV10" s="43"/>
      <c r="AW10" s="43"/>
      <c r="AX10" s="43"/>
      <c r="AY10" s="43"/>
      <c r="AZ10" s="43"/>
      <c r="BA10" s="43"/>
      <c r="BB10" s="43">
        <f>データ!W6</f>
        <v>1782.99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473626</v>
      </c>
      <c r="D6" s="31">
        <f t="shared" si="3"/>
        <v>47</v>
      </c>
      <c r="E6" s="31">
        <f t="shared" si="3"/>
        <v>17</v>
      </c>
      <c r="F6" s="31">
        <f t="shared" si="3"/>
        <v>5</v>
      </c>
      <c r="G6" s="31">
        <f t="shared" si="3"/>
        <v>0</v>
      </c>
      <c r="H6" s="31" t="str">
        <f t="shared" si="3"/>
        <v>沖縄県　八重瀬町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8.74</v>
      </c>
      <c r="P6" s="32">
        <f t="shared" si="3"/>
        <v>98.98</v>
      </c>
      <c r="Q6" s="32">
        <f t="shared" si="3"/>
        <v>1361</v>
      </c>
      <c r="R6" s="32">
        <f t="shared" si="3"/>
        <v>30093</v>
      </c>
      <c r="S6" s="32">
        <f t="shared" si="3"/>
        <v>26.96</v>
      </c>
      <c r="T6" s="32">
        <f t="shared" si="3"/>
        <v>1116.21</v>
      </c>
      <c r="U6" s="32">
        <f t="shared" si="3"/>
        <v>2621</v>
      </c>
      <c r="V6" s="32">
        <f t="shared" si="3"/>
        <v>1.47</v>
      </c>
      <c r="W6" s="32">
        <f t="shared" si="3"/>
        <v>1782.99</v>
      </c>
      <c r="X6" s="33">
        <f>IF(X7="",NA(),X7)</f>
        <v>88.81</v>
      </c>
      <c r="Y6" s="33">
        <f t="shared" ref="Y6:AG6" si="4">IF(Y7="",NA(),Y7)</f>
        <v>84.87</v>
      </c>
      <c r="Z6" s="33">
        <f t="shared" si="4"/>
        <v>82.92</v>
      </c>
      <c r="AA6" s="33">
        <f t="shared" si="4"/>
        <v>76.349999999999994</v>
      </c>
      <c r="AB6" s="33">
        <f t="shared" si="4"/>
        <v>73.55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5839.64</v>
      </c>
      <c r="BF6" s="33">
        <f t="shared" ref="BF6:BN6" si="7">IF(BF7="",NA(),BF7)</f>
        <v>4221.96</v>
      </c>
      <c r="BG6" s="33">
        <f t="shared" si="7"/>
        <v>3206.98</v>
      </c>
      <c r="BH6" s="33">
        <f t="shared" si="7"/>
        <v>2656.1</v>
      </c>
      <c r="BI6" s="33">
        <f t="shared" si="7"/>
        <v>2239.6999999999998</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15.74</v>
      </c>
      <c r="BQ6" s="33">
        <f t="shared" ref="BQ6:BY6" si="8">IF(BQ7="",NA(),BQ7)</f>
        <v>26.79</v>
      </c>
      <c r="BR6" s="33">
        <f t="shared" si="8"/>
        <v>28.08</v>
      </c>
      <c r="BS6" s="33">
        <f t="shared" si="8"/>
        <v>30.68</v>
      </c>
      <c r="BT6" s="33">
        <f t="shared" si="8"/>
        <v>30.57</v>
      </c>
      <c r="BU6" s="33">
        <f t="shared" si="8"/>
        <v>42.13</v>
      </c>
      <c r="BV6" s="33">
        <f t="shared" si="8"/>
        <v>42.48</v>
      </c>
      <c r="BW6" s="33">
        <f t="shared" si="8"/>
        <v>41.04</v>
      </c>
      <c r="BX6" s="33">
        <f t="shared" si="8"/>
        <v>41.08</v>
      </c>
      <c r="BY6" s="33">
        <f t="shared" si="8"/>
        <v>41.34</v>
      </c>
      <c r="BZ6" s="32" t="str">
        <f>IF(BZ7="","",IF(BZ7="-","【-】","【"&amp;SUBSTITUTE(TEXT(BZ7,"#,##0.00"),"-","△")&amp;"】"))</f>
        <v>【52.78】</v>
      </c>
      <c r="CA6" s="33">
        <f>IF(CA7="",NA(),CA7)</f>
        <v>434.46</v>
      </c>
      <c r="CB6" s="33">
        <f t="shared" ref="CB6:CJ6" si="9">IF(CB7="",NA(),CB7)</f>
        <v>256.27</v>
      </c>
      <c r="CC6" s="33">
        <f t="shared" si="9"/>
        <v>246.56</v>
      </c>
      <c r="CD6" s="33">
        <f t="shared" si="9"/>
        <v>234.11</v>
      </c>
      <c r="CE6" s="33">
        <f t="shared" si="9"/>
        <v>235.23</v>
      </c>
      <c r="CF6" s="33">
        <f t="shared" si="9"/>
        <v>348.41</v>
      </c>
      <c r="CG6" s="33">
        <f t="shared" si="9"/>
        <v>343.8</v>
      </c>
      <c r="CH6" s="33">
        <f t="shared" si="9"/>
        <v>357.08</v>
      </c>
      <c r="CI6" s="33">
        <f t="shared" si="9"/>
        <v>378.08</v>
      </c>
      <c r="CJ6" s="33">
        <f t="shared" si="9"/>
        <v>357.49</v>
      </c>
      <c r="CK6" s="32" t="str">
        <f>IF(CK7="","",IF(CK7="-","【-】","【"&amp;SUBSTITUTE(TEXT(CK7,"#,##0.00"),"-","△")&amp;"】"))</f>
        <v>【289.81】</v>
      </c>
      <c r="CL6" s="33">
        <f>IF(CL7="",NA(),CL7)</f>
        <v>11.33</v>
      </c>
      <c r="CM6" s="33">
        <f t="shared" ref="CM6:CU6" si="10">IF(CM7="",NA(),CM7)</f>
        <v>16.36</v>
      </c>
      <c r="CN6" s="33">
        <f t="shared" si="10"/>
        <v>18.809999999999999</v>
      </c>
      <c r="CO6" s="33">
        <f t="shared" si="10"/>
        <v>21.73</v>
      </c>
      <c r="CP6" s="33">
        <f t="shared" si="10"/>
        <v>25.35</v>
      </c>
      <c r="CQ6" s="33">
        <f t="shared" si="10"/>
        <v>46.85</v>
      </c>
      <c r="CR6" s="33">
        <f t="shared" si="10"/>
        <v>46.06</v>
      </c>
      <c r="CS6" s="33">
        <f t="shared" si="10"/>
        <v>45.95</v>
      </c>
      <c r="CT6" s="33">
        <f t="shared" si="10"/>
        <v>44.69</v>
      </c>
      <c r="CU6" s="33">
        <f t="shared" si="10"/>
        <v>44.69</v>
      </c>
      <c r="CV6" s="32" t="str">
        <f>IF(CV7="","",IF(CV7="-","【-】","【"&amp;SUBSTITUTE(TEXT(CV7,"#,##0.00"),"-","△")&amp;"】"))</f>
        <v>【52.74】</v>
      </c>
      <c r="CW6" s="33">
        <f>IF(CW7="",NA(),CW7)</f>
        <v>21.47</v>
      </c>
      <c r="CX6" s="33">
        <f t="shared" ref="CX6:DF6" si="11">IF(CX7="",NA(),CX7)</f>
        <v>27.6</v>
      </c>
      <c r="CY6" s="33">
        <f t="shared" si="11"/>
        <v>35.770000000000003</v>
      </c>
      <c r="CZ6" s="33">
        <f t="shared" si="11"/>
        <v>36.090000000000003</v>
      </c>
      <c r="DA6" s="33">
        <f t="shared" si="11"/>
        <v>49.83</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473626</v>
      </c>
      <c r="D7" s="35">
        <v>47</v>
      </c>
      <c r="E7" s="35">
        <v>17</v>
      </c>
      <c r="F7" s="35">
        <v>5</v>
      </c>
      <c r="G7" s="35">
        <v>0</v>
      </c>
      <c r="H7" s="35" t="s">
        <v>96</v>
      </c>
      <c r="I7" s="35" t="s">
        <v>97</v>
      </c>
      <c r="J7" s="35" t="s">
        <v>98</v>
      </c>
      <c r="K7" s="35" t="s">
        <v>99</v>
      </c>
      <c r="L7" s="35" t="s">
        <v>100</v>
      </c>
      <c r="M7" s="36" t="s">
        <v>101</v>
      </c>
      <c r="N7" s="36" t="s">
        <v>102</v>
      </c>
      <c r="O7" s="36">
        <v>8.74</v>
      </c>
      <c r="P7" s="36">
        <v>98.98</v>
      </c>
      <c r="Q7" s="36">
        <v>1361</v>
      </c>
      <c r="R7" s="36">
        <v>30093</v>
      </c>
      <c r="S7" s="36">
        <v>26.96</v>
      </c>
      <c r="T7" s="36">
        <v>1116.21</v>
      </c>
      <c r="U7" s="36">
        <v>2621</v>
      </c>
      <c r="V7" s="36">
        <v>1.47</v>
      </c>
      <c r="W7" s="36">
        <v>1782.99</v>
      </c>
      <c r="X7" s="36">
        <v>88.81</v>
      </c>
      <c r="Y7" s="36">
        <v>84.87</v>
      </c>
      <c r="Z7" s="36">
        <v>82.92</v>
      </c>
      <c r="AA7" s="36">
        <v>76.349999999999994</v>
      </c>
      <c r="AB7" s="36">
        <v>73.55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5839.64</v>
      </c>
      <c r="BF7" s="36">
        <v>4221.96</v>
      </c>
      <c r="BG7" s="36">
        <v>3206.98</v>
      </c>
      <c r="BH7" s="36">
        <v>2656.1</v>
      </c>
      <c r="BI7" s="36">
        <v>2239.6999999999998</v>
      </c>
      <c r="BJ7" s="36">
        <v>1224.75</v>
      </c>
      <c r="BK7" s="36">
        <v>1144.05</v>
      </c>
      <c r="BL7" s="36">
        <v>1117.1099999999999</v>
      </c>
      <c r="BM7" s="36">
        <v>1161.05</v>
      </c>
      <c r="BN7" s="36">
        <v>979.89</v>
      </c>
      <c r="BO7" s="36">
        <v>1015.77</v>
      </c>
      <c r="BP7" s="36">
        <v>15.74</v>
      </c>
      <c r="BQ7" s="36">
        <v>26.79</v>
      </c>
      <c r="BR7" s="36">
        <v>28.08</v>
      </c>
      <c r="BS7" s="36">
        <v>30.68</v>
      </c>
      <c r="BT7" s="36">
        <v>30.57</v>
      </c>
      <c r="BU7" s="36">
        <v>42.13</v>
      </c>
      <c r="BV7" s="36">
        <v>42.48</v>
      </c>
      <c r="BW7" s="36">
        <v>41.04</v>
      </c>
      <c r="BX7" s="36">
        <v>41.08</v>
      </c>
      <c r="BY7" s="36">
        <v>41.34</v>
      </c>
      <c r="BZ7" s="36">
        <v>52.78</v>
      </c>
      <c r="CA7" s="36">
        <v>434.46</v>
      </c>
      <c r="CB7" s="36">
        <v>256.27</v>
      </c>
      <c r="CC7" s="36">
        <v>246.56</v>
      </c>
      <c r="CD7" s="36">
        <v>234.11</v>
      </c>
      <c r="CE7" s="36">
        <v>235.23</v>
      </c>
      <c r="CF7" s="36">
        <v>348.41</v>
      </c>
      <c r="CG7" s="36">
        <v>343.8</v>
      </c>
      <c r="CH7" s="36">
        <v>357.08</v>
      </c>
      <c r="CI7" s="36">
        <v>378.08</v>
      </c>
      <c r="CJ7" s="36">
        <v>357.49</v>
      </c>
      <c r="CK7" s="36">
        <v>289.81</v>
      </c>
      <c r="CL7" s="36">
        <v>11.33</v>
      </c>
      <c r="CM7" s="36">
        <v>16.36</v>
      </c>
      <c r="CN7" s="36">
        <v>18.809999999999999</v>
      </c>
      <c r="CO7" s="36">
        <v>21.73</v>
      </c>
      <c r="CP7" s="36">
        <v>25.35</v>
      </c>
      <c r="CQ7" s="36">
        <v>46.85</v>
      </c>
      <c r="CR7" s="36">
        <v>46.06</v>
      </c>
      <c r="CS7" s="36">
        <v>45.95</v>
      </c>
      <c r="CT7" s="36">
        <v>44.69</v>
      </c>
      <c r="CU7" s="36">
        <v>44.69</v>
      </c>
      <c r="CV7" s="36">
        <v>52.74</v>
      </c>
      <c r="CW7" s="36">
        <v>21.47</v>
      </c>
      <c r="CX7" s="36">
        <v>27.6</v>
      </c>
      <c r="CY7" s="36">
        <v>35.770000000000003</v>
      </c>
      <c r="CZ7" s="36">
        <v>36.090000000000003</v>
      </c>
      <c r="DA7" s="36">
        <v>49.83</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yaese</cp:lastModifiedBy>
  <dcterms:created xsi:type="dcterms:W3CDTF">2017-02-08T03:17:11Z</dcterms:created>
  <dcterms:modified xsi:type="dcterms:W3CDTF">2017-02-17T01:44:29Z</dcterms:modified>
  <cp:category/>
</cp:coreProperties>
</file>