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19200" windowHeight="1150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P6" i="5"/>
  <c r="O6" i="5"/>
  <c r="N6" i="5"/>
  <c r="M6" i="5"/>
  <c r="L6" i="5"/>
  <c r="Z8" i="4" s="1"/>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AI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<sst xmlns="http://schemas.openxmlformats.org/spreadsheetml/2006/main" count="218" uniqueCount="108">
  <si>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</si>
  <si>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</si>
  <si>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</si>
  <si>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</si>
  <si>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</si>
  <si>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</si>
  <si>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</si>
  <si>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</si>
  <si>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</si>
  <si>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</si>
  <si>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</si>
  <si>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</si>
  <si>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</si>
  <si>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</si>
  <si>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</si>
  <si>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</si>
  <si>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</si>
  <si>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</si>
  <si>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</si>
  <si>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</si>
  <si>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</si>
  <si>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</si>
  <si>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</si>
  <si>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</si>
  <si>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</si>
  <si>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</si>
  <si>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</si>
  <si>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</si>
  <si>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</si>
  <si>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</si>
  <si>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</si>
  <si>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</si>
  <si>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</si>
  <si>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</si>
  <si>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</si>
  <si>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</si>
  <si>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</si>
  <si>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</si>
  <si>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</si>
  <si>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</si>
  <si>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</si>
  <si>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</si>
  <si>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</si>
  <si>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</si>
  <si>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</si>
  <si>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</si>
  <si>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</si>
  <si>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</si>
  <si>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</si>
  <si>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</si>
  <si>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</si>
  <si>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</si>
  <si>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</si>
  <si>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</si>
  <si>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</si>
  <si>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</si>
  <si>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</si>
  <si>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</si>
  <si>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</si>
  <si>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</si>
  <si>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</si>
  <si>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</si>
  <si>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</si>
  <si>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</si>
  <si>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</si>
  <si>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</si>
  <si>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</si>
  <si>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</si>
  <si>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</si>
  <si>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</si>
  <si>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</si>
  <si>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</si>
  <si>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</si>
  <si>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</si>
  <si>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</si>
  <si>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</si>
  <si>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</si>
  <si>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</si>
  <si>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</si>
  <si>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</si>
  <si>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</si>
  <si>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</si>
  <si>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</si>
  <si>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</si>
  <si>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</si>
  <si>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</si>
  <si>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</si>
  <si>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</si>
  <si>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</si>
  <si>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</si>
  <si>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</si>
  <si>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</si>
  <si>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</si>
  <si>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伊平屋村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</si>
  <si>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</si>
  <si>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</si>
  <si>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</si>
  <si>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</si>
  <si>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</si>
  <si>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</si>
  <si>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</si>
  <si>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</si>
  <si>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</si>
  <si>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</si>
  <si>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</si>
  <si>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経営状況の収益性などは悪く、現在の起債の償還は減少傾向であるが、今後の事業展開に伴い増額が見込まれる。
　広域化に伴い取水、浄水施設が企業局へ移譲となる見込みであることから、維持費の低減が見込まれるが、厳しい財政状況は継続すると予想されるため、適切な料金設定を行う必要がある。
　今後も経費の削減等、有収率の向上、使用料回収の向上に努める必要がある。</t>
    <rPh sb="123" eb="125">
      <t>テキセツ</t>
    </rPh>
    <rPh sb="126" eb="128">
      <t>リョウキン</t>
    </rPh>
    <rPh sb="128" eb="130">
      <t>セッテイ</t>
    </rPh>
    <rPh sb="131" eb="132">
      <t>オコナ</t>
    </rPh>
    <rPh sb="133" eb="135">
      <t>ヒツヨウ</t>
    </rPh>
    <phoneticPr fontId="4"/>
  </si>
  <si>
    <t>①収益的収支比率
　機器の修繕、施設の動力費、使用薬品等の維持管理、運営等に多くの経費が使用されている状況である。
　今後は、水道広域化に向けた新たな事業展開によるさらなる支出が見込まれるが、広域化後には取水、浄水プラントが移譲され維持管理及び運営費の低減が見込まれるが、さらなる維持管理費の低減に努める必要がある。
④企業債残高対給水収益比率
　減少傾向ではあるが、広域化に向けた事業展開が行われる予定であり、地方債の増加が見込まれる。
⑤料金回収率
　類似団体平均を上回っているものの、原価が高く適切な料金設定を行う必要があるとともに、回収強化に努める必要がある。
⑥給水原価
　概ね類似団体平均を下回っている。本村単独では安定した原価となっているが、さらなる維持管理費等の削減により経営改善に努める。
⑦施設利用率
　類似団体に比べ高い値を維持していることから効率的に推移していると考えられるが、有収率の向上を図るためにも計画的な投資を行っていく必要があると考えられる。
⑧有収率
　人口の減少に伴い有収率も減少している。</t>
    <rPh sb="38" eb="39">
      <t>オオ</t>
    </rPh>
    <rPh sb="44" eb="46">
      <t>シヨウ</t>
    </rPh>
    <rPh sb="86" eb="88">
      <t>シシュツ</t>
    </rPh>
    <rPh sb="116" eb="118">
      <t>イジ</t>
    </rPh>
    <rPh sb="140" eb="142">
      <t>イジ</t>
    </rPh>
    <rPh sb="142" eb="145">
      <t>カンリヒ</t>
    </rPh>
    <rPh sb="176" eb="178">
      <t>ケイコウ</t>
    </rPh>
    <rPh sb="200" eb="202">
      <t>ヨテイ</t>
    </rPh>
    <rPh sb="245" eb="247">
      <t>ゲンカ</t>
    </rPh>
    <rPh sb="248" eb="249">
      <t>タカ</t>
    </rPh>
    <rPh sb="250" eb="252">
      <t>テキセツ</t>
    </rPh>
    <rPh sb="253" eb="255">
      <t>リョウキン</t>
    </rPh>
    <rPh sb="255" eb="257">
      <t>セッテイ</t>
    </rPh>
    <rPh sb="258" eb="259">
      <t>オコナ</t>
    </rPh>
    <rPh sb="260" eb="262">
      <t>ヒツヨウ</t>
    </rPh>
    <rPh sb="272" eb="274">
      <t>キョウカ</t>
    </rPh>
    <rPh sb="275" eb="276">
      <t>ツト</t>
    </rPh>
    <rPh sb="278" eb="280">
      <t>ヒツヨウ</t>
    </rPh>
    <rPh sb="301" eb="303">
      <t>シタマワ</t>
    </rPh>
    <rPh sb="318" eb="320">
      <t>ゲンカ</t>
    </rPh>
    <rPh sb="337" eb="338">
      <t>トウ</t>
    </rPh>
    <rPh sb="349" eb="350">
      <t>ツト</t>
    </rPh>
    <rPh sb="401" eb="404">
      <t>ユウシュウリツ</t>
    </rPh>
    <rPh sb="405" eb="407">
      <t>コウジョウ</t>
    </rPh>
    <rPh sb="408" eb="409">
      <t>ハカ</t>
    </rPh>
    <phoneticPr fontId="4"/>
  </si>
  <si>
    <t>③管路更新率
　管路更新が行われておらず、耐用年数を超えた管路が存在する。
　水道広域化に伴い、浄水施設は企業局へ移譲されることから、漏水解消を兼ねた管路等の更新を行う予定である。</t>
    <rPh sb="21" eb="23">
      <t>タイヨウ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</si>
</sst>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C94-41A3-9422-D94AEFC6C73A}"/>
            </c:ext>
          </c:extLst>
        </c:ser>
        <c:dLbls>
          <c:showLegendKey val="0"/>
          <c:showVal val="0"/>
          <c:showCatName val="0"/>
          <c:showSerName val="0"/>
          <c:showPercent val="0"/>
          <c:showBubbleSize val="0"/>
        </c:dLbls>
        <c:gapWidth val="150"/>
        <c:axId val="61440384"/>
        <c:axId val="6144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extLst xmlns:c16r2="http://schemas.microsoft.com/office/drawing/2015/06/chart">
            <c:ext xmlns:c16="http://schemas.microsoft.com/office/drawing/2014/chart" uri="{C3380CC4-5D6E-409C-BE32-E72D297353CC}">
              <c16:uniqueId val="{00000001-2C94-41A3-9422-D94AEFC6C73A}"/>
            </c:ext>
          </c:extLst>
        </c:ser>
        <c:dLbls>
          <c:showLegendKey val="0"/>
          <c:showVal val="0"/>
          <c:showCatName val="0"/>
          <c:showSerName val="0"/>
          <c:showPercent val="0"/>
          <c:showBubbleSize val="0"/>
        </c:dLbls>
        <c:marker val="1"/>
        <c:smooth val="0"/>
        <c:axId val="61440384"/>
        <c:axId val="61442304"/>
      </c:lineChart>
      <c:dateAx>
        <c:axId val="61440384"/>
        <c:scaling>
          <c:orientation val="minMax"/>
        </c:scaling>
        <c:delete val="1"/>
        <c:axPos val="b"/>
        <c:numFmt formatCode="ge" sourceLinked="1"/>
        <c:majorTickMark val="none"/>
        <c:minorTickMark val="none"/>
        <c:tickLblPos val="none"/>
        <c:crossAx val="61442304"/>
        <c:crosses val="autoZero"/>
        <c:auto val="1"/>
        <c:lblOffset val="100"/>
        <c:baseTimeUnit val="years"/>
      </c:dateAx>
      <c:valAx>
        <c:axId val="6144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76.17</c:v>
                </c:pt>
                <c:pt idx="1">
                  <c:v>76.7</c:v>
                </c:pt>
                <c:pt idx="2">
                  <c:v>84.08</c:v>
                </c:pt>
                <c:pt idx="3">
                  <c:v>74.58</c:v>
                </c:pt>
                <c:pt idx="4">
                  <c:v>76.42</c:v>
                </c:pt>
              </c:numCache>
            </c:numRef>
          </c:val>
          <c:extLst xmlns:c16r2="http://schemas.microsoft.com/office/drawing/2015/06/chart">
            <c:ext xmlns:c16="http://schemas.microsoft.com/office/drawing/2014/chart" uri="{C3380CC4-5D6E-409C-BE32-E72D297353CC}">
              <c16:uniqueId val="{00000000-3B4E-4DAD-94D9-6B226AB130F5}"/>
            </c:ext>
          </c:extLst>
        </c:ser>
        <c:dLbls>
          <c:showLegendKey val="0"/>
          <c:showVal val="0"/>
          <c:showCatName val="0"/>
          <c:showSerName val="0"/>
          <c:showPercent val="0"/>
          <c:showBubbleSize val="0"/>
        </c:dLbls>
        <c:gapWidth val="150"/>
        <c:axId val="98553856"/>
        <c:axId val="9855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extLst xmlns:c16r2="http://schemas.microsoft.com/office/drawing/2015/06/chart">
            <c:ext xmlns:c16="http://schemas.microsoft.com/office/drawing/2014/chart" uri="{C3380CC4-5D6E-409C-BE32-E72D297353CC}">
              <c16:uniqueId val="{00000001-3B4E-4DAD-94D9-6B226AB130F5}"/>
            </c:ext>
          </c:extLst>
        </c:ser>
        <c:dLbls>
          <c:showLegendKey val="0"/>
          <c:showVal val="0"/>
          <c:showCatName val="0"/>
          <c:showSerName val="0"/>
          <c:showPercent val="0"/>
          <c:showBubbleSize val="0"/>
        </c:dLbls>
        <c:marker val="1"/>
        <c:smooth val="0"/>
        <c:axId val="98553856"/>
        <c:axId val="98555776"/>
      </c:lineChart>
      <c:dateAx>
        <c:axId val="98553856"/>
        <c:scaling>
          <c:orientation val="minMax"/>
        </c:scaling>
        <c:delete val="1"/>
        <c:axPos val="b"/>
        <c:numFmt formatCode="ge" sourceLinked="1"/>
        <c:majorTickMark val="none"/>
        <c:minorTickMark val="none"/>
        <c:tickLblPos val="none"/>
        <c:crossAx val="98555776"/>
        <c:crosses val="autoZero"/>
        <c:auto val="1"/>
        <c:lblOffset val="100"/>
        <c:baseTimeUnit val="years"/>
      </c:dateAx>
      <c:valAx>
        <c:axId val="9855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68.69</c:v>
                </c:pt>
                <c:pt idx="1">
                  <c:v>67.55</c:v>
                </c:pt>
                <c:pt idx="2">
                  <c:v>61.36</c:v>
                </c:pt>
                <c:pt idx="3">
                  <c:v>68.53</c:v>
                </c:pt>
                <c:pt idx="4">
                  <c:v>67.72</c:v>
                </c:pt>
              </c:numCache>
            </c:numRef>
          </c:val>
          <c:extLst xmlns:c16r2="http://schemas.microsoft.com/office/drawing/2015/06/chart">
            <c:ext xmlns:c16="http://schemas.microsoft.com/office/drawing/2014/chart" uri="{C3380CC4-5D6E-409C-BE32-E72D297353CC}">
              <c16:uniqueId val="{00000000-3DA3-4794-BC89-E9115D967BE2}"/>
            </c:ext>
          </c:extLst>
        </c:ser>
        <c:dLbls>
          <c:showLegendKey val="0"/>
          <c:showVal val="0"/>
          <c:showCatName val="0"/>
          <c:showSerName val="0"/>
          <c:showPercent val="0"/>
          <c:showBubbleSize val="0"/>
        </c:dLbls>
        <c:gapWidth val="150"/>
        <c:axId val="98664832"/>
        <c:axId val="9866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extLst xmlns:c16r2="http://schemas.microsoft.com/office/drawing/2015/06/chart">
            <c:ext xmlns:c16="http://schemas.microsoft.com/office/drawing/2014/chart" uri="{C3380CC4-5D6E-409C-BE32-E72D297353CC}">
              <c16:uniqueId val="{00000001-3DA3-4794-BC89-E9115D967BE2}"/>
            </c:ext>
          </c:extLst>
        </c:ser>
        <c:dLbls>
          <c:showLegendKey val="0"/>
          <c:showVal val="0"/>
          <c:showCatName val="0"/>
          <c:showSerName val="0"/>
          <c:showPercent val="0"/>
          <c:showBubbleSize val="0"/>
        </c:dLbls>
        <c:marker val="1"/>
        <c:smooth val="0"/>
        <c:axId val="98664832"/>
        <c:axId val="98666752"/>
      </c:lineChart>
      <c:dateAx>
        <c:axId val="98664832"/>
        <c:scaling>
          <c:orientation val="minMax"/>
        </c:scaling>
        <c:delete val="1"/>
        <c:axPos val="b"/>
        <c:numFmt formatCode="ge" sourceLinked="1"/>
        <c:majorTickMark val="none"/>
        <c:minorTickMark val="none"/>
        <c:tickLblPos val="none"/>
        <c:crossAx val="98666752"/>
        <c:crosses val="autoZero"/>
        <c:auto val="1"/>
        <c:lblOffset val="100"/>
        <c:baseTimeUnit val="years"/>
      </c:dateAx>
      <c:valAx>
        <c:axId val="9866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6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75.69</c:v>
                </c:pt>
                <c:pt idx="1">
                  <c:v>72.88</c:v>
                </c:pt>
                <c:pt idx="2">
                  <c:v>71.010000000000005</c:v>
                </c:pt>
                <c:pt idx="3">
                  <c:v>75.760000000000005</c:v>
                </c:pt>
                <c:pt idx="4">
                  <c:v>80.45</c:v>
                </c:pt>
              </c:numCache>
            </c:numRef>
          </c:val>
          <c:extLst xmlns:c16r2="http://schemas.microsoft.com/office/drawing/2015/06/chart">
            <c:ext xmlns:c16="http://schemas.microsoft.com/office/drawing/2014/chart" uri="{C3380CC4-5D6E-409C-BE32-E72D297353CC}">
              <c16:uniqueId val="{00000000-2FC0-45E7-ABC0-110999340744}"/>
            </c:ext>
          </c:extLst>
        </c:ser>
        <c:dLbls>
          <c:showLegendKey val="0"/>
          <c:showVal val="0"/>
          <c:showCatName val="0"/>
          <c:showSerName val="0"/>
          <c:showPercent val="0"/>
          <c:showBubbleSize val="0"/>
        </c:dLbls>
        <c:gapWidth val="150"/>
        <c:axId val="61469440"/>
        <c:axId val="6147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extLst xmlns:c16r2="http://schemas.microsoft.com/office/drawing/2015/06/chart">
            <c:ext xmlns:c16="http://schemas.microsoft.com/office/drawing/2014/chart" uri="{C3380CC4-5D6E-409C-BE32-E72D297353CC}">
              <c16:uniqueId val="{00000001-2FC0-45E7-ABC0-110999340744}"/>
            </c:ext>
          </c:extLst>
        </c:ser>
        <c:dLbls>
          <c:showLegendKey val="0"/>
          <c:showVal val="0"/>
          <c:showCatName val="0"/>
          <c:showSerName val="0"/>
          <c:showPercent val="0"/>
          <c:showBubbleSize val="0"/>
        </c:dLbls>
        <c:marker val="1"/>
        <c:smooth val="0"/>
        <c:axId val="61469440"/>
        <c:axId val="61471360"/>
      </c:lineChart>
      <c:dateAx>
        <c:axId val="61469440"/>
        <c:scaling>
          <c:orientation val="minMax"/>
        </c:scaling>
        <c:delete val="1"/>
        <c:axPos val="b"/>
        <c:numFmt formatCode="ge" sourceLinked="1"/>
        <c:majorTickMark val="none"/>
        <c:minorTickMark val="none"/>
        <c:tickLblPos val="none"/>
        <c:crossAx val="61471360"/>
        <c:crosses val="autoZero"/>
        <c:auto val="1"/>
        <c:lblOffset val="100"/>
        <c:baseTimeUnit val="years"/>
      </c:dateAx>
      <c:valAx>
        <c:axId val="6147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C7-4344-AE36-0A8E02E18351}"/>
            </c:ext>
          </c:extLst>
        </c:ser>
        <c:dLbls>
          <c:showLegendKey val="0"/>
          <c:showVal val="0"/>
          <c:showCatName val="0"/>
          <c:showSerName val="0"/>
          <c:showPercent val="0"/>
          <c:showBubbleSize val="0"/>
        </c:dLbls>
        <c:gapWidth val="150"/>
        <c:axId val="96965760"/>
        <c:axId val="969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C7-4344-AE36-0A8E02E18351}"/>
            </c:ext>
          </c:extLst>
        </c:ser>
        <c:dLbls>
          <c:showLegendKey val="0"/>
          <c:showVal val="0"/>
          <c:showCatName val="0"/>
          <c:showSerName val="0"/>
          <c:showPercent val="0"/>
          <c:showBubbleSize val="0"/>
        </c:dLbls>
        <c:marker val="1"/>
        <c:smooth val="0"/>
        <c:axId val="96965760"/>
        <c:axId val="96967680"/>
      </c:lineChart>
      <c:dateAx>
        <c:axId val="96965760"/>
        <c:scaling>
          <c:orientation val="minMax"/>
        </c:scaling>
        <c:delete val="1"/>
        <c:axPos val="b"/>
        <c:numFmt formatCode="ge" sourceLinked="1"/>
        <c:majorTickMark val="none"/>
        <c:minorTickMark val="none"/>
        <c:tickLblPos val="none"/>
        <c:crossAx val="96967680"/>
        <c:crosses val="autoZero"/>
        <c:auto val="1"/>
        <c:lblOffset val="100"/>
        <c:baseTimeUnit val="years"/>
      </c:dateAx>
      <c:valAx>
        <c:axId val="969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10-4DC7-BC65-88390382DB91}"/>
            </c:ext>
          </c:extLst>
        </c:ser>
        <c:dLbls>
          <c:showLegendKey val="0"/>
          <c:showVal val="0"/>
          <c:showCatName val="0"/>
          <c:showSerName val="0"/>
          <c:showPercent val="0"/>
          <c:showBubbleSize val="0"/>
        </c:dLbls>
        <c:gapWidth val="150"/>
        <c:axId val="97007104"/>
        <c:axId val="9700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10-4DC7-BC65-88390382DB91}"/>
            </c:ext>
          </c:extLst>
        </c:ser>
        <c:dLbls>
          <c:showLegendKey val="0"/>
          <c:showVal val="0"/>
          <c:showCatName val="0"/>
          <c:showSerName val="0"/>
          <c:showPercent val="0"/>
          <c:showBubbleSize val="0"/>
        </c:dLbls>
        <c:marker val="1"/>
        <c:smooth val="0"/>
        <c:axId val="97007104"/>
        <c:axId val="97009024"/>
      </c:lineChart>
      <c:dateAx>
        <c:axId val="97007104"/>
        <c:scaling>
          <c:orientation val="minMax"/>
        </c:scaling>
        <c:delete val="1"/>
        <c:axPos val="b"/>
        <c:numFmt formatCode="ge" sourceLinked="1"/>
        <c:majorTickMark val="none"/>
        <c:minorTickMark val="none"/>
        <c:tickLblPos val="none"/>
        <c:crossAx val="97009024"/>
        <c:crosses val="autoZero"/>
        <c:auto val="1"/>
        <c:lblOffset val="100"/>
        <c:baseTimeUnit val="years"/>
      </c:dateAx>
      <c:valAx>
        <c:axId val="9700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0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32-4B03-AB75-48862E3D490C}"/>
            </c:ext>
          </c:extLst>
        </c:ser>
        <c:dLbls>
          <c:showLegendKey val="0"/>
          <c:showVal val="0"/>
          <c:showCatName val="0"/>
          <c:showSerName val="0"/>
          <c:showPercent val="0"/>
          <c:showBubbleSize val="0"/>
        </c:dLbls>
        <c:gapWidth val="150"/>
        <c:axId val="97050624"/>
        <c:axId val="9705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32-4B03-AB75-48862E3D490C}"/>
            </c:ext>
          </c:extLst>
        </c:ser>
        <c:dLbls>
          <c:showLegendKey val="0"/>
          <c:showVal val="0"/>
          <c:showCatName val="0"/>
          <c:showSerName val="0"/>
          <c:showPercent val="0"/>
          <c:showBubbleSize val="0"/>
        </c:dLbls>
        <c:marker val="1"/>
        <c:smooth val="0"/>
        <c:axId val="97050624"/>
        <c:axId val="97052544"/>
      </c:lineChart>
      <c:dateAx>
        <c:axId val="97050624"/>
        <c:scaling>
          <c:orientation val="minMax"/>
        </c:scaling>
        <c:delete val="1"/>
        <c:axPos val="b"/>
        <c:numFmt formatCode="ge" sourceLinked="1"/>
        <c:majorTickMark val="none"/>
        <c:minorTickMark val="none"/>
        <c:tickLblPos val="none"/>
        <c:crossAx val="97052544"/>
        <c:crosses val="autoZero"/>
        <c:auto val="1"/>
        <c:lblOffset val="100"/>
        <c:baseTimeUnit val="years"/>
      </c:dateAx>
      <c:valAx>
        <c:axId val="9705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AD-4F6D-9233-0FD1D44919D4}"/>
            </c:ext>
          </c:extLst>
        </c:ser>
        <c:dLbls>
          <c:showLegendKey val="0"/>
          <c:showVal val="0"/>
          <c:showCatName val="0"/>
          <c:showSerName val="0"/>
          <c:showPercent val="0"/>
          <c:showBubbleSize val="0"/>
        </c:dLbls>
        <c:gapWidth val="150"/>
        <c:axId val="97074176"/>
        <c:axId val="9708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AD-4F6D-9233-0FD1D44919D4}"/>
            </c:ext>
          </c:extLst>
        </c:ser>
        <c:dLbls>
          <c:showLegendKey val="0"/>
          <c:showVal val="0"/>
          <c:showCatName val="0"/>
          <c:showSerName val="0"/>
          <c:showPercent val="0"/>
          <c:showBubbleSize val="0"/>
        </c:dLbls>
        <c:marker val="1"/>
        <c:smooth val="0"/>
        <c:axId val="97074176"/>
        <c:axId val="97084544"/>
      </c:lineChart>
      <c:dateAx>
        <c:axId val="97074176"/>
        <c:scaling>
          <c:orientation val="minMax"/>
        </c:scaling>
        <c:delete val="1"/>
        <c:axPos val="b"/>
        <c:numFmt formatCode="ge" sourceLinked="1"/>
        <c:majorTickMark val="none"/>
        <c:minorTickMark val="none"/>
        <c:tickLblPos val="none"/>
        <c:crossAx val="97084544"/>
        <c:crosses val="autoZero"/>
        <c:auto val="1"/>
        <c:lblOffset val="100"/>
        <c:baseTimeUnit val="years"/>
      </c:dateAx>
      <c:valAx>
        <c:axId val="9708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1225.27</c:v>
                </c:pt>
                <c:pt idx="1">
                  <c:v>1096.8800000000001</c:v>
                </c:pt>
                <c:pt idx="2">
                  <c:v>993.5</c:v>
                </c:pt>
                <c:pt idx="3">
                  <c:v>879.66</c:v>
                </c:pt>
                <c:pt idx="4">
                  <c:v>799.38</c:v>
                </c:pt>
              </c:numCache>
            </c:numRef>
          </c:val>
          <c:extLst xmlns:c16r2="http://schemas.microsoft.com/office/drawing/2015/06/chart">
            <c:ext xmlns:c16="http://schemas.microsoft.com/office/drawing/2014/chart" uri="{C3380CC4-5D6E-409C-BE32-E72D297353CC}">
              <c16:uniqueId val="{00000000-E836-4FE5-8B09-B7D66EC23985}"/>
            </c:ext>
          </c:extLst>
        </c:ser>
        <c:dLbls>
          <c:showLegendKey val="0"/>
          <c:showVal val="0"/>
          <c:showCatName val="0"/>
          <c:showSerName val="0"/>
          <c:showPercent val="0"/>
          <c:showBubbleSize val="0"/>
        </c:dLbls>
        <c:gapWidth val="150"/>
        <c:axId val="97102848"/>
        <c:axId val="9719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extLst xmlns:c16r2="http://schemas.microsoft.com/office/drawing/2015/06/chart">
            <c:ext xmlns:c16="http://schemas.microsoft.com/office/drawing/2014/chart" uri="{C3380CC4-5D6E-409C-BE32-E72D297353CC}">
              <c16:uniqueId val="{00000001-E836-4FE5-8B09-B7D66EC23985}"/>
            </c:ext>
          </c:extLst>
        </c:ser>
        <c:dLbls>
          <c:showLegendKey val="0"/>
          <c:showVal val="0"/>
          <c:showCatName val="0"/>
          <c:showSerName val="0"/>
          <c:showPercent val="0"/>
          <c:showBubbleSize val="0"/>
        </c:dLbls>
        <c:marker val="1"/>
        <c:smooth val="0"/>
        <c:axId val="97102848"/>
        <c:axId val="97199232"/>
      </c:lineChart>
      <c:dateAx>
        <c:axId val="97102848"/>
        <c:scaling>
          <c:orientation val="minMax"/>
        </c:scaling>
        <c:delete val="1"/>
        <c:axPos val="b"/>
        <c:numFmt formatCode="ge" sourceLinked="1"/>
        <c:majorTickMark val="none"/>
        <c:minorTickMark val="none"/>
        <c:tickLblPos val="none"/>
        <c:crossAx val="97199232"/>
        <c:crosses val="autoZero"/>
        <c:auto val="1"/>
        <c:lblOffset val="100"/>
        <c:baseTimeUnit val="years"/>
      </c:dateAx>
      <c:valAx>
        <c:axId val="9719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0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45.73</c:v>
                </c:pt>
                <c:pt idx="1">
                  <c:v>46.66</c:v>
                </c:pt>
                <c:pt idx="2">
                  <c:v>45.1</c:v>
                </c:pt>
                <c:pt idx="3">
                  <c:v>46.53</c:v>
                </c:pt>
                <c:pt idx="4">
                  <c:v>50.56</c:v>
                </c:pt>
              </c:numCache>
            </c:numRef>
          </c:val>
          <c:extLst xmlns:c16r2="http://schemas.microsoft.com/office/drawing/2015/06/chart">
            <c:ext xmlns:c16="http://schemas.microsoft.com/office/drawing/2014/chart" uri="{C3380CC4-5D6E-409C-BE32-E72D297353CC}">
              <c16:uniqueId val="{00000000-2F48-4D14-A508-4EEDABFB948B}"/>
            </c:ext>
          </c:extLst>
        </c:ser>
        <c:dLbls>
          <c:showLegendKey val="0"/>
          <c:showVal val="0"/>
          <c:showCatName val="0"/>
          <c:showSerName val="0"/>
          <c:showPercent val="0"/>
          <c:showBubbleSize val="0"/>
        </c:dLbls>
        <c:gapWidth val="150"/>
        <c:axId val="97226112"/>
        <c:axId val="9723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extLst xmlns:c16r2="http://schemas.microsoft.com/office/drawing/2015/06/chart">
            <c:ext xmlns:c16="http://schemas.microsoft.com/office/drawing/2014/chart" uri="{C3380CC4-5D6E-409C-BE32-E72D297353CC}">
              <c16:uniqueId val="{00000001-2F48-4D14-A508-4EEDABFB948B}"/>
            </c:ext>
          </c:extLst>
        </c:ser>
        <c:dLbls>
          <c:showLegendKey val="0"/>
          <c:showVal val="0"/>
          <c:showCatName val="0"/>
          <c:showSerName val="0"/>
          <c:showPercent val="0"/>
          <c:showBubbleSize val="0"/>
        </c:dLbls>
        <c:marker val="1"/>
        <c:smooth val="0"/>
        <c:axId val="97226112"/>
        <c:axId val="97236480"/>
      </c:lineChart>
      <c:dateAx>
        <c:axId val="97226112"/>
        <c:scaling>
          <c:orientation val="minMax"/>
        </c:scaling>
        <c:delete val="1"/>
        <c:axPos val="b"/>
        <c:numFmt formatCode="ge" sourceLinked="1"/>
        <c:majorTickMark val="none"/>
        <c:minorTickMark val="none"/>
        <c:tickLblPos val="none"/>
        <c:crossAx val="97236480"/>
        <c:crosses val="autoZero"/>
        <c:auto val="1"/>
        <c:lblOffset val="100"/>
        <c:baseTimeUnit val="years"/>
      </c:dateAx>
      <c:valAx>
        <c:axId val="9723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584.28</c:v>
                </c:pt>
                <c:pt idx="1">
                  <c:v>571.53</c:v>
                </c:pt>
                <c:pt idx="2">
                  <c:v>582.03</c:v>
                </c:pt>
                <c:pt idx="3">
                  <c:v>571.26</c:v>
                </c:pt>
                <c:pt idx="4">
                  <c:v>520.15</c:v>
                </c:pt>
              </c:numCache>
            </c:numRef>
          </c:val>
          <c:extLst xmlns:c16r2="http://schemas.microsoft.com/office/drawing/2015/06/chart">
            <c:ext xmlns:c16="http://schemas.microsoft.com/office/drawing/2014/chart" uri="{C3380CC4-5D6E-409C-BE32-E72D297353CC}">
              <c16:uniqueId val="{00000000-E765-44E2-9C8C-0F2A4E2DB720}"/>
            </c:ext>
          </c:extLst>
        </c:ser>
        <c:dLbls>
          <c:showLegendKey val="0"/>
          <c:showVal val="0"/>
          <c:showCatName val="0"/>
          <c:showSerName val="0"/>
          <c:showPercent val="0"/>
          <c:showBubbleSize val="0"/>
        </c:dLbls>
        <c:gapWidth val="150"/>
        <c:axId val="98508160"/>
        <c:axId val="9852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extLst xmlns:c16r2="http://schemas.microsoft.com/office/drawing/2015/06/chart">
            <c:ext xmlns:c16="http://schemas.microsoft.com/office/drawing/2014/chart" uri="{C3380CC4-5D6E-409C-BE32-E72D297353CC}">
              <c16:uniqueId val="{00000001-E765-44E2-9C8C-0F2A4E2DB720}"/>
            </c:ext>
          </c:extLst>
        </c:ser>
        <c:dLbls>
          <c:showLegendKey val="0"/>
          <c:showVal val="0"/>
          <c:showCatName val="0"/>
          <c:showSerName val="0"/>
          <c:showPercent val="0"/>
          <c:showBubbleSize val="0"/>
        </c:dLbls>
        <c:marker val="1"/>
        <c:smooth val="0"/>
        <c:axId val="98508160"/>
        <c:axId val="98526720"/>
      </c:lineChart>
      <c:dateAx>
        <c:axId val="98508160"/>
        <c:scaling>
          <c:orientation val="minMax"/>
        </c:scaling>
        <c:delete val="1"/>
        <c:axPos val="b"/>
        <c:numFmt formatCode="ge" sourceLinked="1"/>
        <c:majorTickMark val="none"/>
        <c:minorTickMark val="none"/>
        <c:tickLblPos val="none"/>
        <c:crossAx val="98526720"/>
        <c:crosses val="autoZero"/>
        <c:auto val="1"/>
        <c:lblOffset val="100"/>
        <c:baseTimeUnit val="years"/>
      </c:dateAx>
      <c:valAx>
        <c:axId val="985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0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沖縄県　伊平屋村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1288</v>
      </c>
      <c r="AJ8" s="74"/>
      <c r="AK8" s="74"/>
      <c r="AL8" s="74"/>
      <c r="AM8" s="74"/>
      <c r="AN8" s="74"/>
      <c r="AO8" s="74"/>
      <c r="AP8" s="75"/>
      <c r="AQ8" s="56">
        <f>データ!R6</f>
        <v>21.82</v>
      </c>
      <c r="AR8" s="56"/>
      <c r="AS8" s="56"/>
      <c r="AT8" s="56"/>
      <c r="AU8" s="56"/>
      <c r="AV8" s="56"/>
      <c r="AW8" s="56"/>
      <c r="AX8" s="56"/>
      <c r="AY8" s="56">
        <f>データ!S6</f>
        <v>59.03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100</v>
      </c>
      <c r="S10" s="56"/>
      <c r="T10" s="56"/>
      <c r="U10" s="56"/>
      <c r="V10" s="56"/>
      <c r="W10" s="56"/>
      <c r="X10" s="56"/>
      <c r="Y10" s="56"/>
      <c r="Z10" s="64">
        <f>データ!P6</f>
        <v>4665</v>
      </c>
      <c r="AA10" s="64"/>
      <c r="AB10" s="64"/>
      <c r="AC10" s="64"/>
      <c r="AD10" s="64"/>
      <c r="AE10" s="64"/>
      <c r="AF10" s="64"/>
      <c r="AG10" s="64"/>
      <c r="AH10" s="2"/>
      <c r="AI10" s="64">
        <f>データ!T6</f>
        <v>1247</v>
      </c>
      <c r="AJ10" s="64"/>
      <c r="AK10" s="64"/>
      <c r="AL10" s="64"/>
      <c r="AM10" s="64"/>
      <c r="AN10" s="64"/>
      <c r="AO10" s="64"/>
      <c r="AP10" s="64"/>
      <c r="AQ10" s="56">
        <f>データ!U6</f>
        <v>21.72</v>
      </c>
      <c r="AR10" s="56"/>
      <c r="AS10" s="56"/>
      <c r="AT10" s="56"/>
      <c r="AU10" s="56"/>
      <c r="AV10" s="56"/>
      <c r="AW10" s="56"/>
      <c r="AX10" s="56"/>
      <c r="AY10" s="56">
        <f>データ!V6</f>
        <v>57.41</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473596</v>
      </c>
      <c r="D6" s="31">
        <f t="shared" si="3"/>
        <v>47</v>
      </c>
      <c r="E6" s="31">
        <f t="shared" si="3"/>
        <v>1</v>
      </c>
      <c r="F6" s="31">
        <f t="shared" si="3"/>
        <v>0</v>
      </c>
      <c r="G6" s="31">
        <f t="shared" si="3"/>
        <v>0</v>
      </c>
      <c r="H6" s="31" t="str">
        <f t="shared" si="3"/>
        <v>沖縄県　伊平屋村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100</v>
      </c>
      <c r="P6" s="32">
        <f t="shared" si="3"/>
        <v>4665</v>
      </c>
      <c r="Q6" s="32">
        <f t="shared" si="3"/>
        <v>1288</v>
      </c>
      <c r="R6" s="32">
        <f t="shared" si="3"/>
        <v>21.82</v>
      </c>
      <c r="S6" s="32">
        <f t="shared" si="3"/>
        <v>59.03</v>
      </c>
      <c r="T6" s="32">
        <f t="shared" si="3"/>
        <v>1247</v>
      </c>
      <c r="U6" s="32">
        <f t="shared" si="3"/>
        <v>21.72</v>
      </c>
      <c r="V6" s="32">
        <f t="shared" si="3"/>
        <v>57.41</v>
      </c>
      <c r="W6" s="33">
        <f>IF(W7="",NA(),W7)</f>
        <v>75.69</v>
      </c>
      <c r="X6" s="33">
        <f t="shared" ref="X6:AF6" si="4">IF(X7="",NA(),X7)</f>
        <v>72.88</v>
      </c>
      <c r="Y6" s="33">
        <f t="shared" si="4"/>
        <v>71.010000000000005</v>
      </c>
      <c r="Z6" s="33">
        <f t="shared" si="4"/>
        <v>75.760000000000005</v>
      </c>
      <c r="AA6" s="33">
        <f t="shared" si="4"/>
        <v>80.45</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1225.27</v>
      </c>
      <c r="BE6" s="33">
        <f t="shared" ref="BE6:BM6" si="7">IF(BE7="",NA(),BE7)</f>
        <v>1096.8800000000001</v>
      </c>
      <c r="BF6" s="33">
        <f t="shared" si="7"/>
        <v>993.5</v>
      </c>
      <c r="BG6" s="33">
        <f t="shared" si="7"/>
        <v>879.66</v>
      </c>
      <c r="BH6" s="33">
        <f t="shared" si="7"/>
        <v>799.38</v>
      </c>
      <c r="BI6" s="33">
        <f t="shared" si="7"/>
        <v>1442.51</v>
      </c>
      <c r="BJ6" s="33">
        <f t="shared" si="7"/>
        <v>1496.15</v>
      </c>
      <c r="BK6" s="33">
        <f t="shared" si="7"/>
        <v>1462.56</v>
      </c>
      <c r="BL6" s="33">
        <f t="shared" si="7"/>
        <v>1486.62</v>
      </c>
      <c r="BM6" s="33">
        <f t="shared" si="7"/>
        <v>1510.14</v>
      </c>
      <c r="BN6" s="32" t="str">
        <f>IF(BN7="","",IF(BN7="-","【-】","【"&amp;SUBSTITUTE(TEXT(BN7,"#,##0.00"),"-","△")&amp;"】"))</f>
        <v>【1,242.90】</v>
      </c>
      <c r="BO6" s="33">
        <f>IF(BO7="",NA(),BO7)</f>
        <v>45.73</v>
      </c>
      <c r="BP6" s="33">
        <f t="shared" ref="BP6:BX6" si="8">IF(BP7="",NA(),BP7)</f>
        <v>46.66</v>
      </c>
      <c r="BQ6" s="33">
        <f t="shared" si="8"/>
        <v>45.1</v>
      </c>
      <c r="BR6" s="33">
        <f t="shared" si="8"/>
        <v>46.53</v>
      </c>
      <c r="BS6" s="33">
        <f t="shared" si="8"/>
        <v>50.56</v>
      </c>
      <c r="BT6" s="33">
        <f t="shared" si="8"/>
        <v>33.299999999999997</v>
      </c>
      <c r="BU6" s="33">
        <f t="shared" si="8"/>
        <v>33.01</v>
      </c>
      <c r="BV6" s="33">
        <f t="shared" si="8"/>
        <v>32.39</v>
      </c>
      <c r="BW6" s="33">
        <f t="shared" si="8"/>
        <v>24.39</v>
      </c>
      <c r="BX6" s="33">
        <f t="shared" si="8"/>
        <v>22.67</v>
      </c>
      <c r="BY6" s="32" t="str">
        <f>IF(BY7="","",IF(BY7="-","【-】","【"&amp;SUBSTITUTE(TEXT(BY7,"#,##0.00"),"-","△")&amp;"】"))</f>
        <v>【33.35】</v>
      </c>
      <c r="BZ6" s="33">
        <f>IF(BZ7="",NA(),BZ7)</f>
        <v>584.28</v>
      </c>
      <c r="CA6" s="33">
        <f t="shared" ref="CA6:CI6" si="9">IF(CA7="",NA(),CA7)</f>
        <v>571.53</v>
      </c>
      <c r="CB6" s="33">
        <f t="shared" si="9"/>
        <v>582.03</v>
      </c>
      <c r="CC6" s="33">
        <f t="shared" si="9"/>
        <v>571.26</v>
      </c>
      <c r="CD6" s="33">
        <f t="shared" si="9"/>
        <v>520.15</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76.17</v>
      </c>
      <c r="CL6" s="33">
        <f t="shared" ref="CL6:CT6" si="10">IF(CL7="",NA(),CL7)</f>
        <v>76.7</v>
      </c>
      <c r="CM6" s="33">
        <f t="shared" si="10"/>
        <v>84.08</v>
      </c>
      <c r="CN6" s="33">
        <f t="shared" si="10"/>
        <v>74.58</v>
      </c>
      <c r="CO6" s="33">
        <f t="shared" si="10"/>
        <v>76.42</v>
      </c>
      <c r="CP6" s="33">
        <f t="shared" si="10"/>
        <v>50.66</v>
      </c>
      <c r="CQ6" s="33">
        <f t="shared" si="10"/>
        <v>51.11</v>
      </c>
      <c r="CR6" s="33">
        <f t="shared" si="10"/>
        <v>50.49</v>
      </c>
      <c r="CS6" s="33">
        <f t="shared" si="10"/>
        <v>48.36</v>
      </c>
      <c r="CT6" s="33">
        <f t="shared" si="10"/>
        <v>48.7</v>
      </c>
      <c r="CU6" s="32" t="str">
        <f>IF(CU7="","",IF(CU7="-","【-】","【"&amp;SUBSTITUTE(TEXT(CU7,"#,##0.00"),"-","△")&amp;"】"))</f>
        <v>【57.58】</v>
      </c>
      <c r="CV6" s="33">
        <f>IF(CV7="",NA(),CV7)</f>
        <v>68.69</v>
      </c>
      <c r="CW6" s="33">
        <f t="shared" ref="CW6:DE6" si="11">IF(CW7="",NA(),CW7)</f>
        <v>67.55</v>
      </c>
      <c r="CX6" s="33">
        <f t="shared" si="11"/>
        <v>61.36</v>
      </c>
      <c r="CY6" s="33">
        <f t="shared" si="11"/>
        <v>68.53</v>
      </c>
      <c r="CZ6" s="33">
        <f t="shared" si="11"/>
        <v>67.72</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473596</v>
      </c>
      <c r="D7" s="35">
        <v>47</v>
      </c>
      <c r="E7" s="35">
        <v>1</v>
      </c>
      <c r="F7" s="35">
        <v>0</v>
      </c>
      <c r="G7" s="35">
        <v>0</v>
      </c>
      <c r="H7" s="35" t="s">
        <v>93</v>
      </c>
      <c r="I7" s="35" t="s">
        <v>94</v>
      </c>
      <c r="J7" s="35" t="s">
        <v>95</v>
      </c>
      <c r="K7" s="35" t="s">
        <v>96</v>
      </c>
      <c r="L7" s="35" t="s">
        <v>97</v>
      </c>
      <c r="M7" s="36" t="s">
        <v>98</v>
      </c>
      <c r="N7" s="36" t="s">
        <v>99</v>
      </c>
      <c r="O7" s="36">
        <v>100</v>
      </c>
      <c r="P7" s="36">
        <v>4665</v>
      </c>
      <c r="Q7" s="36">
        <v>1288</v>
      </c>
      <c r="R7" s="36">
        <v>21.82</v>
      </c>
      <c r="S7" s="36">
        <v>59.03</v>
      </c>
      <c r="T7" s="36">
        <v>1247</v>
      </c>
      <c r="U7" s="36">
        <v>21.72</v>
      </c>
      <c r="V7" s="36">
        <v>57.41</v>
      </c>
      <c r="W7" s="36">
        <v>75.69</v>
      </c>
      <c r="X7" s="36">
        <v>72.88</v>
      </c>
      <c r="Y7" s="36">
        <v>71.010000000000005</v>
      </c>
      <c r="Z7" s="36">
        <v>75.760000000000005</v>
      </c>
      <c r="AA7" s="36">
        <v>80.45</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1225.27</v>
      </c>
      <c r="BE7" s="36">
        <v>1096.8800000000001</v>
      </c>
      <c r="BF7" s="36">
        <v>993.5</v>
      </c>
      <c r="BG7" s="36">
        <v>879.66</v>
      </c>
      <c r="BH7" s="36">
        <v>799.38</v>
      </c>
      <c r="BI7" s="36">
        <v>1442.51</v>
      </c>
      <c r="BJ7" s="36">
        <v>1496.15</v>
      </c>
      <c r="BK7" s="36">
        <v>1462.56</v>
      </c>
      <c r="BL7" s="36">
        <v>1486.62</v>
      </c>
      <c r="BM7" s="36">
        <v>1510.14</v>
      </c>
      <c r="BN7" s="36">
        <v>1242.9000000000001</v>
      </c>
      <c r="BO7" s="36">
        <v>45.73</v>
      </c>
      <c r="BP7" s="36">
        <v>46.66</v>
      </c>
      <c r="BQ7" s="36">
        <v>45.1</v>
      </c>
      <c r="BR7" s="36">
        <v>46.53</v>
      </c>
      <c r="BS7" s="36">
        <v>50.56</v>
      </c>
      <c r="BT7" s="36">
        <v>33.299999999999997</v>
      </c>
      <c r="BU7" s="36">
        <v>33.01</v>
      </c>
      <c r="BV7" s="36">
        <v>32.39</v>
      </c>
      <c r="BW7" s="36">
        <v>24.39</v>
      </c>
      <c r="BX7" s="36">
        <v>22.67</v>
      </c>
      <c r="BY7" s="36">
        <v>33.35</v>
      </c>
      <c r="BZ7" s="36">
        <v>584.28</v>
      </c>
      <c r="CA7" s="36">
        <v>571.53</v>
      </c>
      <c r="CB7" s="36">
        <v>582.03</v>
      </c>
      <c r="CC7" s="36">
        <v>571.26</v>
      </c>
      <c r="CD7" s="36">
        <v>520.15</v>
      </c>
      <c r="CE7" s="36">
        <v>526.57000000000005</v>
      </c>
      <c r="CF7" s="36">
        <v>523.08000000000004</v>
      </c>
      <c r="CG7" s="36">
        <v>530.83000000000004</v>
      </c>
      <c r="CH7" s="36">
        <v>734.18</v>
      </c>
      <c r="CI7" s="36">
        <v>789.62</v>
      </c>
      <c r="CJ7" s="36">
        <v>524.69000000000005</v>
      </c>
      <c r="CK7" s="36">
        <v>76.17</v>
      </c>
      <c r="CL7" s="36">
        <v>76.7</v>
      </c>
      <c r="CM7" s="36">
        <v>84.08</v>
      </c>
      <c r="CN7" s="36">
        <v>74.58</v>
      </c>
      <c r="CO7" s="36">
        <v>76.42</v>
      </c>
      <c r="CP7" s="36">
        <v>50.66</v>
      </c>
      <c r="CQ7" s="36">
        <v>51.11</v>
      </c>
      <c r="CR7" s="36">
        <v>50.49</v>
      </c>
      <c r="CS7" s="36">
        <v>48.36</v>
      </c>
      <c r="CT7" s="36">
        <v>48.7</v>
      </c>
      <c r="CU7" s="36">
        <v>57.58</v>
      </c>
      <c r="CV7" s="36">
        <v>68.69</v>
      </c>
      <c r="CW7" s="36">
        <v>67.55</v>
      </c>
      <c r="CX7" s="36">
        <v>61.36</v>
      </c>
      <c r="CY7" s="36">
        <v>68.53</v>
      </c>
      <c r="CZ7" s="36">
        <v>67.72</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dcterms:created xsi:type="dcterms:W3CDTF">2016-12-02T02:23:55Z</dcterms:created>
  <dcterms:modified xsi:type="dcterms:W3CDTF">2017-02-21T05:39:41Z</dcterms:modified>
  <cp:category/>
</cp:coreProperties>
</file>